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5\Hanzel\MŠ Žižkova_povodně_1 etapa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Rozpočet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Rozpočet!$1:$7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Rozpočet!$A$1:$X$706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 iterateDelta="1E-4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8" i="12"/>
  <c r="M18" i="12" s="1"/>
  <c r="I18" i="12"/>
  <c r="K18" i="12"/>
  <c r="O18" i="12"/>
  <c r="O8" i="12" s="1"/>
  <c r="Q18" i="12"/>
  <c r="V18" i="12"/>
  <c r="G21" i="12"/>
  <c r="I21" i="12"/>
  <c r="K21" i="12"/>
  <c r="M21" i="12"/>
  <c r="O21" i="12"/>
  <c r="Q21" i="12"/>
  <c r="V21" i="12"/>
  <c r="G24" i="12"/>
  <c r="M24" i="12" s="1"/>
  <c r="I24" i="12"/>
  <c r="K24" i="12"/>
  <c r="O24" i="12"/>
  <c r="Q24" i="12"/>
  <c r="V24" i="12"/>
  <c r="G27" i="12"/>
  <c r="I27" i="12"/>
  <c r="I26" i="12" s="1"/>
  <c r="K27" i="12"/>
  <c r="K26" i="12" s="1"/>
  <c r="O27" i="12"/>
  <c r="O26" i="12" s="1"/>
  <c r="Q27" i="12"/>
  <c r="Q26" i="12" s="1"/>
  <c r="V27" i="12"/>
  <c r="G38" i="12"/>
  <c r="M38" i="12" s="1"/>
  <c r="I38" i="12"/>
  <c r="K38" i="12"/>
  <c r="O38" i="12"/>
  <c r="Q38" i="12"/>
  <c r="V38" i="12"/>
  <c r="V26" i="12" s="1"/>
  <c r="G43" i="12"/>
  <c r="M43" i="12" s="1"/>
  <c r="I43" i="12"/>
  <c r="K43" i="12"/>
  <c r="O43" i="12"/>
  <c r="Q43" i="12"/>
  <c r="V43" i="12"/>
  <c r="G52" i="12"/>
  <c r="M52" i="12" s="1"/>
  <c r="I52" i="12"/>
  <c r="K52" i="12"/>
  <c r="O52" i="12"/>
  <c r="Q52" i="12"/>
  <c r="V5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8" i="12"/>
  <c r="M78" i="12" s="1"/>
  <c r="I78" i="12"/>
  <c r="K78" i="12"/>
  <c r="O78" i="12"/>
  <c r="Q78" i="12"/>
  <c r="V78" i="12"/>
  <c r="G89" i="12"/>
  <c r="M89" i="12" s="1"/>
  <c r="I89" i="12"/>
  <c r="K89" i="12"/>
  <c r="O89" i="12"/>
  <c r="Q89" i="12"/>
  <c r="V89" i="12"/>
  <c r="G92" i="12"/>
  <c r="M92" i="12" s="1"/>
  <c r="I92" i="12"/>
  <c r="K92" i="12"/>
  <c r="O92" i="12"/>
  <c r="Q92" i="12"/>
  <c r="V92" i="12"/>
  <c r="G109" i="12"/>
  <c r="M109" i="12" s="1"/>
  <c r="I109" i="12"/>
  <c r="K109" i="12"/>
  <c r="O109" i="12"/>
  <c r="Q109" i="12"/>
  <c r="V109" i="12"/>
  <c r="G114" i="12"/>
  <c r="M114" i="12" s="1"/>
  <c r="I114" i="12"/>
  <c r="I113" i="12" s="1"/>
  <c r="K114" i="12"/>
  <c r="K113" i="12" s="1"/>
  <c r="O114" i="12"/>
  <c r="Q114" i="12"/>
  <c r="Q113" i="12" s="1"/>
  <c r="V114" i="12"/>
  <c r="V113" i="12" s="1"/>
  <c r="G116" i="12"/>
  <c r="I116" i="12"/>
  <c r="K116" i="12"/>
  <c r="M116" i="12"/>
  <c r="O116" i="12"/>
  <c r="Q116" i="12"/>
  <c r="V116" i="12"/>
  <c r="G130" i="12"/>
  <c r="M130" i="12" s="1"/>
  <c r="I130" i="12"/>
  <c r="K130" i="12"/>
  <c r="O130" i="12"/>
  <c r="Q130" i="12"/>
  <c r="V130" i="12"/>
  <c r="G141" i="12"/>
  <c r="M141" i="12" s="1"/>
  <c r="I141" i="12"/>
  <c r="K141" i="12"/>
  <c r="O141" i="12"/>
  <c r="O113" i="12" s="1"/>
  <c r="Q141" i="12"/>
  <c r="V141" i="12"/>
  <c r="G156" i="12"/>
  <c r="I156" i="12"/>
  <c r="I155" i="12" s="1"/>
  <c r="K156" i="12"/>
  <c r="K155" i="12" s="1"/>
  <c r="M156" i="12"/>
  <c r="O156" i="12"/>
  <c r="O155" i="12" s="1"/>
  <c r="Q156" i="12"/>
  <c r="V156" i="12"/>
  <c r="V155" i="12" s="1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I160" i="12"/>
  <c r="K160" i="12"/>
  <c r="M160" i="12"/>
  <c r="O160" i="12"/>
  <c r="Q160" i="12"/>
  <c r="Q155" i="12" s="1"/>
  <c r="V160" i="12"/>
  <c r="V162" i="12"/>
  <c r="G163" i="12"/>
  <c r="G162" i="12" s="1"/>
  <c r="I53" i="1" s="1"/>
  <c r="I163" i="12"/>
  <c r="I162" i="12" s="1"/>
  <c r="K163" i="12"/>
  <c r="K162" i="12" s="1"/>
  <c r="O163" i="12"/>
  <c r="O162" i="12" s="1"/>
  <c r="Q163" i="12"/>
  <c r="Q162" i="12" s="1"/>
  <c r="V163" i="12"/>
  <c r="G174" i="12"/>
  <c r="I54" i="1" s="1"/>
  <c r="Q174" i="12"/>
  <c r="G175" i="12"/>
  <c r="I175" i="12"/>
  <c r="I174" i="12" s="1"/>
  <c r="K175" i="12"/>
  <c r="K174" i="12" s="1"/>
  <c r="M175" i="12"/>
  <c r="M174" i="12" s="1"/>
  <c r="O175" i="12"/>
  <c r="O174" i="12" s="1"/>
  <c r="Q175" i="12"/>
  <c r="V175" i="12"/>
  <c r="V174" i="12" s="1"/>
  <c r="G189" i="12"/>
  <c r="I189" i="12"/>
  <c r="K189" i="12"/>
  <c r="M189" i="12"/>
  <c r="O189" i="12"/>
  <c r="Q189" i="12"/>
  <c r="V189" i="12"/>
  <c r="G191" i="12"/>
  <c r="M191" i="12" s="1"/>
  <c r="I191" i="12"/>
  <c r="I190" i="12" s="1"/>
  <c r="K191" i="12"/>
  <c r="K190" i="12" s="1"/>
  <c r="O191" i="12"/>
  <c r="O190" i="12" s="1"/>
  <c r="Q191" i="12"/>
  <c r="Q190" i="12" s="1"/>
  <c r="V191" i="12"/>
  <c r="V190" i="12" s="1"/>
  <c r="G196" i="12"/>
  <c r="M196" i="12" s="1"/>
  <c r="I196" i="12"/>
  <c r="K196" i="12"/>
  <c r="O196" i="12"/>
  <c r="Q196" i="12"/>
  <c r="V196" i="12"/>
  <c r="G210" i="12"/>
  <c r="M210" i="12" s="1"/>
  <c r="I210" i="12"/>
  <c r="K210" i="12"/>
  <c r="O210" i="12"/>
  <c r="Q210" i="12"/>
  <c r="V210" i="12"/>
  <c r="G224" i="12"/>
  <c r="M224" i="12" s="1"/>
  <c r="I224" i="12"/>
  <c r="K224" i="12"/>
  <c r="O224" i="12"/>
  <c r="Q224" i="12"/>
  <c r="V224" i="12"/>
  <c r="G235" i="12"/>
  <c r="M235" i="12" s="1"/>
  <c r="I235" i="12"/>
  <c r="K235" i="12"/>
  <c r="O235" i="12"/>
  <c r="Q235" i="12"/>
  <c r="V235" i="12"/>
  <c r="G246" i="12"/>
  <c r="M246" i="12" s="1"/>
  <c r="I246" i="12"/>
  <c r="K246" i="12"/>
  <c r="O246" i="12"/>
  <c r="Q246" i="12"/>
  <c r="V246" i="12"/>
  <c r="G248" i="12"/>
  <c r="I248" i="12"/>
  <c r="K248" i="12"/>
  <c r="M248" i="12"/>
  <c r="O248" i="12"/>
  <c r="Q248" i="12"/>
  <c r="V248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V256" i="12"/>
  <c r="G257" i="12"/>
  <c r="I257" i="12"/>
  <c r="K257" i="12"/>
  <c r="M257" i="12"/>
  <c r="O257" i="12"/>
  <c r="Q257" i="12"/>
  <c r="V257" i="12"/>
  <c r="G258" i="12"/>
  <c r="I258" i="12"/>
  <c r="K258" i="12"/>
  <c r="M258" i="12"/>
  <c r="O258" i="12"/>
  <c r="Q258" i="12"/>
  <c r="V258" i="12"/>
  <c r="G264" i="12"/>
  <c r="M264" i="12" s="1"/>
  <c r="I264" i="12"/>
  <c r="K264" i="12"/>
  <c r="O264" i="12"/>
  <c r="Q264" i="12"/>
  <c r="V264" i="12"/>
  <c r="G275" i="12"/>
  <c r="M275" i="12" s="1"/>
  <c r="I275" i="12"/>
  <c r="K275" i="12"/>
  <c r="O275" i="12"/>
  <c r="Q275" i="12"/>
  <c r="V275" i="12"/>
  <c r="G286" i="12"/>
  <c r="M286" i="12" s="1"/>
  <c r="I286" i="12"/>
  <c r="K286" i="12"/>
  <c r="O286" i="12"/>
  <c r="Q286" i="12"/>
  <c r="V286" i="12"/>
  <c r="K287" i="12"/>
  <c r="G288" i="12"/>
  <c r="G287" i="12" s="1"/>
  <c r="I56" i="1" s="1"/>
  <c r="I288" i="12"/>
  <c r="I287" i="12" s="1"/>
  <c r="K288" i="12"/>
  <c r="O288" i="12"/>
  <c r="O287" i="12" s="1"/>
  <c r="Q288" i="12"/>
  <c r="Q287" i="12" s="1"/>
  <c r="V288" i="12"/>
  <c r="V287" i="12" s="1"/>
  <c r="I289" i="12"/>
  <c r="G290" i="12"/>
  <c r="M290" i="12" s="1"/>
  <c r="I290" i="12"/>
  <c r="K290" i="12"/>
  <c r="K289" i="12" s="1"/>
  <c r="O290" i="12"/>
  <c r="Q290" i="12"/>
  <c r="Q289" i="12" s="1"/>
  <c r="V290" i="12"/>
  <c r="V289" i="12" s="1"/>
  <c r="G301" i="12"/>
  <c r="I301" i="12"/>
  <c r="K301" i="12"/>
  <c r="M301" i="12"/>
  <c r="O301" i="12"/>
  <c r="Q301" i="12"/>
  <c r="V301" i="12"/>
  <c r="G312" i="12"/>
  <c r="G289" i="12" s="1"/>
  <c r="I57" i="1" s="1"/>
  <c r="I312" i="12"/>
  <c r="K312" i="12"/>
  <c r="M312" i="12"/>
  <c r="O312" i="12"/>
  <c r="O289" i="12" s="1"/>
  <c r="Q312" i="12"/>
  <c r="V312" i="12"/>
  <c r="G323" i="12"/>
  <c r="M323" i="12" s="1"/>
  <c r="I323" i="12"/>
  <c r="K323" i="12"/>
  <c r="O323" i="12"/>
  <c r="Q323" i="12"/>
  <c r="V323" i="12"/>
  <c r="G334" i="12"/>
  <c r="I334" i="12"/>
  <c r="K334" i="12"/>
  <c r="M334" i="12"/>
  <c r="O334" i="12"/>
  <c r="Q334" i="12"/>
  <c r="V334" i="12"/>
  <c r="G336" i="12"/>
  <c r="I336" i="12"/>
  <c r="I335" i="12" s="1"/>
  <c r="K336" i="12"/>
  <c r="O336" i="12"/>
  <c r="O335" i="12" s="1"/>
  <c r="Q336" i="12"/>
  <c r="Q335" i="12" s="1"/>
  <c r="V336" i="12"/>
  <c r="G347" i="12"/>
  <c r="M347" i="12" s="1"/>
  <c r="I347" i="12"/>
  <c r="K347" i="12"/>
  <c r="O347" i="12"/>
  <c r="Q347" i="12"/>
  <c r="V347" i="12"/>
  <c r="G358" i="12"/>
  <c r="I358" i="12"/>
  <c r="K358" i="12"/>
  <c r="K335" i="12" s="1"/>
  <c r="M358" i="12"/>
  <c r="O358" i="12"/>
  <c r="Q358" i="12"/>
  <c r="V358" i="12"/>
  <c r="G369" i="12"/>
  <c r="I369" i="12"/>
  <c r="K369" i="12"/>
  <c r="M369" i="12"/>
  <c r="O369" i="12"/>
  <c r="Q369" i="12"/>
  <c r="V369" i="12"/>
  <c r="V335" i="12" s="1"/>
  <c r="G383" i="12"/>
  <c r="M383" i="12" s="1"/>
  <c r="I383" i="12"/>
  <c r="K383" i="12"/>
  <c r="O383" i="12"/>
  <c r="Q383" i="12"/>
  <c r="V383" i="12"/>
  <c r="O384" i="12"/>
  <c r="Q384" i="12"/>
  <c r="G385" i="12"/>
  <c r="G384" i="12" s="1"/>
  <c r="I59" i="1" s="1"/>
  <c r="I385" i="12"/>
  <c r="I384" i="12" s="1"/>
  <c r="K385" i="12"/>
  <c r="K384" i="12" s="1"/>
  <c r="M385" i="12"/>
  <c r="M384" i="12" s="1"/>
  <c r="O385" i="12"/>
  <c r="Q385" i="12"/>
  <c r="V385" i="12"/>
  <c r="V384" i="12" s="1"/>
  <c r="K386" i="12"/>
  <c r="V386" i="12"/>
  <c r="G387" i="12"/>
  <c r="G386" i="12" s="1"/>
  <c r="I60" i="1" s="1"/>
  <c r="I387" i="12"/>
  <c r="I386" i="12" s="1"/>
  <c r="K387" i="12"/>
  <c r="O387" i="12"/>
  <c r="O386" i="12" s="1"/>
  <c r="Q387" i="12"/>
  <c r="Q386" i="12" s="1"/>
  <c r="V387" i="12"/>
  <c r="G389" i="12"/>
  <c r="I389" i="12"/>
  <c r="K389" i="12"/>
  <c r="K388" i="12" s="1"/>
  <c r="M389" i="12"/>
  <c r="O389" i="12"/>
  <c r="Q389" i="12"/>
  <c r="Q388" i="12" s="1"/>
  <c r="V389" i="12"/>
  <c r="V388" i="12" s="1"/>
  <c r="G390" i="12"/>
  <c r="M390" i="12" s="1"/>
  <c r="I390" i="12"/>
  <c r="K390" i="12"/>
  <c r="O390" i="12"/>
  <c r="Q390" i="12"/>
  <c r="V390" i="12"/>
  <c r="G391" i="12"/>
  <c r="I391" i="12"/>
  <c r="K391" i="12"/>
  <c r="M391" i="12"/>
  <c r="O391" i="12"/>
  <c r="O388" i="12" s="1"/>
  <c r="Q391" i="12"/>
  <c r="V391" i="12"/>
  <c r="G392" i="12"/>
  <c r="M392" i="12" s="1"/>
  <c r="I392" i="12"/>
  <c r="K392" i="12"/>
  <c r="O392" i="12"/>
  <c r="Q392" i="12"/>
  <c r="V392" i="12"/>
  <c r="G396" i="12"/>
  <c r="I396" i="12"/>
  <c r="I388" i="12" s="1"/>
  <c r="K396" i="12"/>
  <c r="M396" i="12"/>
  <c r="O396" i="12"/>
  <c r="Q396" i="12"/>
  <c r="V396" i="12"/>
  <c r="G397" i="12"/>
  <c r="I397" i="12"/>
  <c r="K397" i="12"/>
  <c r="M397" i="12"/>
  <c r="O397" i="12"/>
  <c r="Q397" i="12"/>
  <c r="V397" i="12"/>
  <c r="G398" i="12"/>
  <c r="M398" i="12" s="1"/>
  <c r="I398" i="12"/>
  <c r="K398" i="12"/>
  <c r="O398" i="12"/>
  <c r="Q398" i="12"/>
  <c r="V398" i="12"/>
  <c r="G399" i="12"/>
  <c r="M399" i="12" s="1"/>
  <c r="I399" i="12"/>
  <c r="K399" i="12"/>
  <c r="O399" i="12"/>
  <c r="Q399" i="12"/>
  <c r="V399" i="12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I402" i="12"/>
  <c r="K402" i="12"/>
  <c r="M402" i="12"/>
  <c r="O402" i="12"/>
  <c r="Q402" i="12"/>
  <c r="V402" i="12"/>
  <c r="G403" i="12"/>
  <c r="M403" i="12" s="1"/>
  <c r="I403" i="12"/>
  <c r="K403" i="12"/>
  <c r="O403" i="12"/>
  <c r="Q403" i="12"/>
  <c r="V403" i="12"/>
  <c r="G404" i="12"/>
  <c r="I404" i="12"/>
  <c r="K404" i="12"/>
  <c r="M404" i="12"/>
  <c r="O404" i="12"/>
  <c r="Q404" i="12"/>
  <c r="V404" i="12"/>
  <c r="G405" i="12"/>
  <c r="M405" i="12" s="1"/>
  <c r="I405" i="12"/>
  <c r="K405" i="12"/>
  <c r="O405" i="12"/>
  <c r="Q405" i="12"/>
  <c r="V405" i="12"/>
  <c r="G407" i="12"/>
  <c r="M407" i="12" s="1"/>
  <c r="I407" i="12"/>
  <c r="I406" i="12" s="1"/>
  <c r="K407" i="12"/>
  <c r="K406" i="12" s="1"/>
  <c r="O407" i="12"/>
  <c r="O406" i="12" s="1"/>
  <c r="Q407" i="12"/>
  <c r="Q406" i="12" s="1"/>
  <c r="V407" i="12"/>
  <c r="V406" i="12" s="1"/>
  <c r="G413" i="12"/>
  <c r="M413" i="12" s="1"/>
  <c r="I413" i="12"/>
  <c r="K413" i="12"/>
  <c r="O413" i="12"/>
  <c r="Q413" i="12"/>
  <c r="V413" i="12"/>
  <c r="G419" i="12"/>
  <c r="M419" i="12" s="1"/>
  <c r="I419" i="12"/>
  <c r="K419" i="12"/>
  <c r="O419" i="12"/>
  <c r="Q419" i="12"/>
  <c r="V419" i="12"/>
  <c r="O420" i="12"/>
  <c r="G421" i="12"/>
  <c r="G420" i="12" s="1"/>
  <c r="I63" i="1" s="1"/>
  <c r="I421" i="12"/>
  <c r="I420" i="12" s="1"/>
  <c r="K421" i="12"/>
  <c r="K420" i="12" s="1"/>
  <c r="O421" i="12"/>
  <c r="Q421" i="12"/>
  <c r="Q420" i="12" s="1"/>
  <c r="V421" i="12"/>
  <c r="V420" i="12" s="1"/>
  <c r="G430" i="12"/>
  <c r="I430" i="12"/>
  <c r="K430" i="12"/>
  <c r="M430" i="12"/>
  <c r="O430" i="12"/>
  <c r="Q430" i="12"/>
  <c r="V430" i="12"/>
  <c r="G439" i="12"/>
  <c r="I439" i="12"/>
  <c r="K439" i="12"/>
  <c r="M439" i="12"/>
  <c r="O439" i="12"/>
  <c r="Q439" i="12"/>
  <c r="V439" i="12"/>
  <c r="G448" i="12"/>
  <c r="M448" i="12" s="1"/>
  <c r="I448" i="12"/>
  <c r="K448" i="12"/>
  <c r="O448" i="12"/>
  <c r="Q448" i="12"/>
  <c r="V448" i="12"/>
  <c r="G459" i="12"/>
  <c r="M459" i="12" s="1"/>
  <c r="I459" i="12"/>
  <c r="K459" i="12"/>
  <c r="O459" i="12"/>
  <c r="Q459" i="12"/>
  <c r="V459" i="12"/>
  <c r="G470" i="12"/>
  <c r="M470" i="12" s="1"/>
  <c r="I470" i="12"/>
  <c r="K470" i="12"/>
  <c r="O470" i="12"/>
  <c r="Q470" i="12"/>
  <c r="V470" i="12"/>
  <c r="G481" i="12"/>
  <c r="I481" i="12"/>
  <c r="K481" i="12"/>
  <c r="M481" i="12"/>
  <c r="O481" i="12"/>
  <c r="Q481" i="12"/>
  <c r="V481" i="12"/>
  <c r="G492" i="12"/>
  <c r="I492" i="12"/>
  <c r="K492" i="12"/>
  <c r="M492" i="12"/>
  <c r="O492" i="12"/>
  <c r="Q492" i="12"/>
  <c r="V492" i="12"/>
  <c r="G503" i="12"/>
  <c r="M503" i="12" s="1"/>
  <c r="I503" i="12"/>
  <c r="K503" i="12"/>
  <c r="O503" i="12"/>
  <c r="Q503" i="12"/>
  <c r="V503" i="12"/>
  <c r="G528" i="12"/>
  <c r="M528" i="12" s="1"/>
  <c r="I528" i="12"/>
  <c r="K528" i="12"/>
  <c r="O528" i="12"/>
  <c r="Q528" i="12"/>
  <c r="V528" i="12"/>
  <c r="G530" i="12"/>
  <c r="I530" i="12"/>
  <c r="I529" i="12" s="1"/>
  <c r="K530" i="12"/>
  <c r="O530" i="12"/>
  <c r="O529" i="12" s="1"/>
  <c r="Q530" i="12"/>
  <c r="Q529" i="12" s="1"/>
  <c r="V530" i="12"/>
  <c r="G531" i="12"/>
  <c r="M531" i="12" s="1"/>
  <c r="I531" i="12"/>
  <c r="K531" i="12"/>
  <c r="O531" i="12"/>
  <c r="Q531" i="12"/>
  <c r="V531" i="12"/>
  <c r="G532" i="12"/>
  <c r="I532" i="12"/>
  <c r="K532" i="12"/>
  <c r="K529" i="12" s="1"/>
  <c r="M532" i="12"/>
  <c r="O532" i="12"/>
  <c r="Q532" i="12"/>
  <c r="V532" i="12"/>
  <c r="G537" i="12"/>
  <c r="I537" i="12"/>
  <c r="K537" i="12"/>
  <c r="M537" i="12"/>
  <c r="O537" i="12"/>
  <c r="Q537" i="12"/>
  <c r="V537" i="12"/>
  <c r="V529" i="12" s="1"/>
  <c r="G542" i="12"/>
  <c r="I542" i="12"/>
  <c r="K542" i="12"/>
  <c r="M542" i="12"/>
  <c r="O542" i="12"/>
  <c r="Q542" i="12"/>
  <c r="V542" i="12"/>
  <c r="G547" i="12"/>
  <c r="M547" i="12" s="1"/>
  <c r="I547" i="12"/>
  <c r="K547" i="12"/>
  <c r="O547" i="12"/>
  <c r="Q547" i="12"/>
  <c r="V547" i="12"/>
  <c r="G549" i="12"/>
  <c r="M549" i="12" s="1"/>
  <c r="I549" i="12"/>
  <c r="K549" i="12"/>
  <c r="O549" i="12"/>
  <c r="Q549" i="12"/>
  <c r="V549" i="12"/>
  <c r="G557" i="12"/>
  <c r="M557" i="12" s="1"/>
  <c r="I557" i="12"/>
  <c r="K557" i="12"/>
  <c r="O557" i="12"/>
  <c r="Q557" i="12"/>
  <c r="V557" i="12"/>
  <c r="G558" i="12"/>
  <c r="M558" i="12" s="1"/>
  <c r="I558" i="12"/>
  <c r="K558" i="12"/>
  <c r="O558" i="12"/>
  <c r="Q558" i="12"/>
  <c r="V558" i="12"/>
  <c r="I559" i="12"/>
  <c r="O559" i="12"/>
  <c r="G560" i="12"/>
  <c r="G559" i="12" s="1"/>
  <c r="I65" i="1" s="1"/>
  <c r="I560" i="12"/>
  <c r="K560" i="12"/>
  <c r="K559" i="12" s="1"/>
  <c r="O560" i="12"/>
  <c r="Q560" i="12"/>
  <c r="Q559" i="12" s="1"/>
  <c r="V560" i="12"/>
  <c r="V559" i="12" s="1"/>
  <c r="G566" i="12"/>
  <c r="G565" i="12" s="1"/>
  <c r="I66" i="1" s="1"/>
  <c r="I566" i="12"/>
  <c r="I565" i="12" s="1"/>
  <c r="K566" i="12"/>
  <c r="M566" i="12"/>
  <c r="O566" i="12"/>
  <c r="O565" i="12" s="1"/>
  <c r="Q566" i="12"/>
  <c r="Q565" i="12" s="1"/>
  <c r="V566" i="12"/>
  <c r="G584" i="12"/>
  <c r="M584" i="12" s="1"/>
  <c r="I584" i="12"/>
  <c r="K584" i="12"/>
  <c r="O584" i="12"/>
  <c r="Q584" i="12"/>
  <c r="V584" i="12"/>
  <c r="G602" i="12"/>
  <c r="I602" i="12"/>
  <c r="K602" i="12"/>
  <c r="M602" i="12"/>
  <c r="O602" i="12"/>
  <c r="Q602" i="12"/>
  <c r="V602" i="12"/>
  <c r="V565" i="12" s="1"/>
  <c r="G620" i="12"/>
  <c r="M620" i="12" s="1"/>
  <c r="I620" i="12"/>
  <c r="K620" i="12"/>
  <c r="K565" i="12" s="1"/>
  <c r="O620" i="12"/>
  <c r="Q620" i="12"/>
  <c r="V620" i="12"/>
  <c r="G638" i="12"/>
  <c r="M638" i="12" s="1"/>
  <c r="I638" i="12"/>
  <c r="K638" i="12"/>
  <c r="O638" i="12"/>
  <c r="Q638" i="12"/>
  <c r="V638" i="12"/>
  <c r="G656" i="12"/>
  <c r="M656" i="12" s="1"/>
  <c r="I656" i="12"/>
  <c r="K656" i="12"/>
  <c r="O656" i="12"/>
  <c r="Q656" i="12"/>
  <c r="V656" i="12"/>
  <c r="G667" i="12"/>
  <c r="I667" i="12"/>
  <c r="K667" i="12"/>
  <c r="M667" i="12"/>
  <c r="O667" i="12"/>
  <c r="Q667" i="12"/>
  <c r="V667" i="12"/>
  <c r="K668" i="12"/>
  <c r="V668" i="12"/>
  <c r="G669" i="12"/>
  <c r="G668" i="12" s="1"/>
  <c r="I67" i="1" s="1"/>
  <c r="I18" i="1" s="1"/>
  <c r="I669" i="12"/>
  <c r="I668" i="12" s="1"/>
  <c r="K669" i="12"/>
  <c r="O669" i="12"/>
  <c r="O668" i="12" s="1"/>
  <c r="Q669" i="12"/>
  <c r="Q668" i="12" s="1"/>
  <c r="V669" i="12"/>
  <c r="Q670" i="12"/>
  <c r="G671" i="12"/>
  <c r="I671" i="12"/>
  <c r="I670" i="12" s="1"/>
  <c r="K671" i="12"/>
  <c r="K670" i="12" s="1"/>
  <c r="M671" i="12"/>
  <c r="O671" i="12"/>
  <c r="Q671" i="12"/>
  <c r="V671" i="12"/>
  <c r="V670" i="12" s="1"/>
  <c r="G672" i="12"/>
  <c r="I672" i="12"/>
  <c r="K672" i="12"/>
  <c r="M672" i="12"/>
  <c r="O672" i="12"/>
  <c r="Q672" i="12"/>
  <c r="V672" i="12"/>
  <c r="G673" i="12"/>
  <c r="I673" i="12"/>
  <c r="K673" i="12"/>
  <c r="O673" i="12"/>
  <c r="Q673" i="12"/>
  <c r="V673" i="12"/>
  <c r="G674" i="12"/>
  <c r="M674" i="12" s="1"/>
  <c r="I674" i="12"/>
  <c r="K674" i="12"/>
  <c r="O674" i="12"/>
  <c r="O670" i="12" s="1"/>
  <c r="Q674" i="12"/>
  <c r="V674" i="12"/>
  <c r="G675" i="12"/>
  <c r="M675" i="12" s="1"/>
  <c r="I675" i="12"/>
  <c r="K675" i="12"/>
  <c r="O675" i="12"/>
  <c r="Q675" i="12"/>
  <c r="V675" i="12"/>
  <c r="G676" i="12"/>
  <c r="M676" i="12" s="1"/>
  <c r="I676" i="12"/>
  <c r="K676" i="12"/>
  <c r="O676" i="12"/>
  <c r="Q676" i="12"/>
  <c r="V676" i="12"/>
  <c r="G677" i="12"/>
  <c r="I677" i="12"/>
  <c r="K677" i="12"/>
  <c r="M677" i="12"/>
  <c r="O677" i="12"/>
  <c r="Q677" i="12"/>
  <c r="V677" i="12"/>
  <c r="G679" i="12"/>
  <c r="I679" i="12"/>
  <c r="I678" i="12" s="1"/>
  <c r="K679" i="12"/>
  <c r="K678" i="12" s="1"/>
  <c r="M679" i="12"/>
  <c r="O679" i="12"/>
  <c r="Q679" i="12"/>
  <c r="V679" i="12"/>
  <c r="V678" i="12" s="1"/>
  <c r="G680" i="12"/>
  <c r="I680" i="12"/>
  <c r="K680" i="12"/>
  <c r="M680" i="12"/>
  <c r="O680" i="12"/>
  <c r="Q680" i="12"/>
  <c r="V680" i="12"/>
  <c r="G681" i="12"/>
  <c r="M681" i="12" s="1"/>
  <c r="I681" i="12"/>
  <c r="K681" i="12"/>
  <c r="O681" i="12"/>
  <c r="Q681" i="12"/>
  <c r="V681" i="12"/>
  <c r="G682" i="12"/>
  <c r="M682" i="12" s="1"/>
  <c r="I682" i="12"/>
  <c r="K682" i="12"/>
  <c r="O682" i="12"/>
  <c r="O678" i="12" s="1"/>
  <c r="Q682" i="12"/>
  <c r="V682" i="12"/>
  <c r="G683" i="12"/>
  <c r="G678" i="12" s="1"/>
  <c r="I69" i="1" s="1"/>
  <c r="I19" i="1" s="1"/>
  <c r="I683" i="12"/>
  <c r="K683" i="12"/>
  <c r="O683" i="12"/>
  <c r="Q683" i="12"/>
  <c r="Q678" i="12" s="1"/>
  <c r="V683" i="12"/>
  <c r="G685" i="12"/>
  <c r="G684" i="12" s="1"/>
  <c r="I70" i="1" s="1"/>
  <c r="I20" i="1" s="1"/>
  <c r="I685" i="12"/>
  <c r="I684" i="12" s="1"/>
  <c r="K685" i="12"/>
  <c r="O685" i="12"/>
  <c r="O684" i="12" s="1"/>
  <c r="Q685" i="12"/>
  <c r="Q684" i="12" s="1"/>
  <c r="V685" i="12"/>
  <c r="G686" i="12"/>
  <c r="M686" i="12" s="1"/>
  <c r="I686" i="12"/>
  <c r="K686" i="12"/>
  <c r="O686" i="12"/>
  <c r="Q686" i="12"/>
  <c r="V686" i="12"/>
  <c r="G687" i="12"/>
  <c r="I687" i="12"/>
  <c r="K687" i="12"/>
  <c r="K684" i="12" s="1"/>
  <c r="M687" i="12"/>
  <c r="O687" i="12"/>
  <c r="Q687" i="12"/>
  <c r="V687" i="12"/>
  <c r="V684" i="12" s="1"/>
  <c r="G688" i="12"/>
  <c r="M688" i="12" s="1"/>
  <c r="I688" i="12"/>
  <c r="K688" i="12"/>
  <c r="O688" i="12"/>
  <c r="Q688" i="12"/>
  <c r="V688" i="12"/>
  <c r="G689" i="12"/>
  <c r="I689" i="12"/>
  <c r="K689" i="12"/>
  <c r="M689" i="12"/>
  <c r="O689" i="12"/>
  <c r="Q689" i="12"/>
  <c r="V689" i="12"/>
  <c r="G690" i="12"/>
  <c r="M690" i="12" s="1"/>
  <c r="I690" i="12"/>
  <c r="K690" i="12"/>
  <c r="O690" i="12"/>
  <c r="Q690" i="12"/>
  <c r="V690" i="12"/>
  <c r="G691" i="12"/>
  <c r="M691" i="12" s="1"/>
  <c r="I691" i="12"/>
  <c r="K691" i="12"/>
  <c r="O691" i="12"/>
  <c r="Q691" i="12"/>
  <c r="V691" i="12"/>
  <c r="G692" i="12"/>
  <c r="I692" i="12"/>
  <c r="K692" i="12"/>
  <c r="M692" i="12"/>
  <c r="O692" i="12"/>
  <c r="Q692" i="12"/>
  <c r="V692" i="12"/>
  <c r="G693" i="12"/>
  <c r="M693" i="12" s="1"/>
  <c r="I693" i="12"/>
  <c r="K693" i="12"/>
  <c r="O693" i="12"/>
  <c r="Q693" i="12"/>
  <c r="V693" i="12"/>
  <c r="G694" i="12"/>
  <c r="M694" i="12" s="1"/>
  <c r="I694" i="12"/>
  <c r="K694" i="12"/>
  <c r="O694" i="12"/>
  <c r="Q694" i="12"/>
  <c r="V694" i="12"/>
  <c r="AE696" i="12"/>
  <c r="F40" i="1" s="1"/>
  <c r="AF696" i="12"/>
  <c r="G40" i="1" s="1"/>
  <c r="Q8" i="12" l="1"/>
  <c r="K8" i="12"/>
  <c r="I8" i="12"/>
  <c r="V8" i="12"/>
  <c r="G8" i="12"/>
  <c r="I49" i="1" s="1"/>
  <c r="M683" i="12"/>
  <c r="M560" i="12"/>
  <c r="M559" i="12" s="1"/>
  <c r="M406" i="12"/>
  <c r="M685" i="12"/>
  <c r="M684" i="12" s="1"/>
  <c r="G529" i="12"/>
  <c r="I64" i="1" s="1"/>
  <c r="G406" i="12"/>
  <c r="I62" i="1" s="1"/>
  <c r="G335" i="12"/>
  <c r="I58" i="1" s="1"/>
  <c r="I17" i="1" s="1"/>
  <c r="G155" i="12"/>
  <c r="I52" i="1" s="1"/>
  <c r="M113" i="12"/>
  <c r="G26" i="12"/>
  <c r="I50" i="1" s="1"/>
  <c r="G670" i="12"/>
  <c r="I68" i="1" s="1"/>
  <c r="H40" i="1"/>
  <c r="I40" i="1" s="1"/>
  <c r="F41" i="1"/>
  <c r="G41" i="1"/>
  <c r="F39" i="1"/>
  <c r="G39" i="1"/>
  <c r="G42" i="1" s="1"/>
  <c r="G25" i="1" s="1"/>
  <c r="A25" i="1" s="1"/>
  <c r="G26" i="1" s="1"/>
  <c r="M669" i="12"/>
  <c r="M668" i="12" s="1"/>
  <c r="M388" i="12"/>
  <c r="M565" i="12"/>
  <c r="M155" i="12"/>
  <c r="M678" i="12"/>
  <c r="M670" i="12"/>
  <c r="M190" i="12"/>
  <c r="M289" i="12"/>
  <c r="M8" i="12"/>
  <c r="M673" i="12"/>
  <c r="M387" i="12"/>
  <c r="M386" i="12" s="1"/>
  <c r="M336" i="12"/>
  <c r="M335" i="12" s="1"/>
  <c r="M288" i="12"/>
  <c r="M287" i="12" s="1"/>
  <c r="M530" i="12"/>
  <c r="M529" i="12" s="1"/>
  <c r="G190" i="12"/>
  <c r="I55" i="1" s="1"/>
  <c r="G113" i="12"/>
  <c r="I51" i="1" s="1"/>
  <c r="G388" i="12"/>
  <c r="I61" i="1" s="1"/>
  <c r="M163" i="12"/>
  <c r="M162" i="12" s="1"/>
  <c r="M27" i="12"/>
  <c r="M26" i="12" s="1"/>
  <c r="M421" i="12"/>
  <c r="M420" i="12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71" i="1"/>
  <c r="J70" i="1" s="1"/>
  <c r="G696" i="12"/>
  <c r="J62" i="1"/>
  <c r="H39" i="1"/>
  <c r="F42" i="1"/>
  <c r="J61" i="1"/>
  <c r="J53" i="1"/>
  <c r="J49" i="1"/>
  <c r="J67" i="1"/>
  <c r="H41" i="1"/>
  <c r="I41" i="1" s="1"/>
  <c r="J68" i="1"/>
  <c r="J58" i="1"/>
  <c r="A26" i="1"/>
  <c r="J57" i="1"/>
  <c r="J69" i="1"/>
  <c r="J59" i="1"/>
  <c r="J50" i="1"/>
  <c r="J51" i="1"/>
  <c r="J60" i="1"/>
  <c r="J63" i="1"/>
  <c r="J64" i="1"/>
  <c r="J52" i="1"/>
  <c r="J66" i="1"/>
  <c r="J54" i="1"/>
  <c r="J55" i="1"/>
  <c r="J56" i="1"/>
  <c r="J65" i="1"/>
  <c r="G23" i="1" l="1"/>
  <c r="A23" i="1" s="1"/>
  <c r="G28" i="1"/>
  <c r="H42" i="1"/>
  <c r="I39" i="1"/>
  <c r="I42" i="1" s="1"/>
  <c r="J71" i="1"/>
  <c r="J39" i="1" l="1"/>
  <c r="J42" i="1" s="1"/>
  <c r="J40" i="1"/>
  <c r="J41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<sst xmlns="http://schemas.openxmlformats.org/spreadsheetml/2006/main" count="2235" uniqueCount="573">
  <si>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</si>
  <si>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</si>
  <si>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</si>
  <si>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</si>
  <si>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</si>
  <si>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</si>
  <si>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</si>
  <si>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</si>
  <si>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</si>
  <si>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</si>
  <si>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</si>
  <si>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</si>
  <si>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</si>
  <si>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</si>
  <si>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</si>
  <si>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</si>
  <si>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</si>
  <si>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</si>
  <si>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</si>
  <si>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</si>
  <si>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</si>
  <si>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</si>
  <si>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</si>
  <si>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</si>
  <si>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</si>
  <si>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</si>
  <si>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</si>
  <si>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</si>
  <si>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</si>
  <si>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</si>
  <si>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</si>
  <si>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</si>
  <si>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</si>
  <si>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</si>
  <si>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</si>
  <si>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</si>
  <si>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</si>
  <si>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</si>
  <si>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</si>
  <si>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</si>
  <si>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</si>
  <si>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</si>
  <si>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</si>
  <si>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</si>
  <si>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konstrukci po povodni - MŠ Žižková I.etapa</t>
  </si>
  <si>
    <t>SO02</t>
  </si>
  <si>
    <t xml:space="preserve">Stavební práce 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</si>
  <si>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</si>
  <si>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</si>
  <si>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</si>
  <si>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</si>
  <si>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</si>
  <si>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</si>
  <si>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</si>
  <si>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</si>
  <si>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</si>
  <si>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</si>
  <si>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</si>
  <si>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</si>
  <si>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</si>
  <si>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</si>
  <si>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</si>
  <si>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</si>
  <si>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</si>
  <si>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</si>
  <si>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</si>
  <si>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</si>
  <si>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</si>
  <si>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</si>
  <si>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</si>
  <si>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</si>
  <si>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</si>
  <si>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</si>
  <si>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</si>
  <si>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</si>
  <si>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</si>
  <si>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</si>
  <si>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</si>
  <si>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</si>
  <si>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</si>
  <si>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</si>
  <si>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</si>
  <si>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</si>
  <si>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</si>
  <si>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</si>
  <si>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</si>
  <si>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</si>
  <si>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</si>
  <si>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</si>
  <si>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</si>
  <si>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</si>
  <si>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</si>
  <si>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</si>
  <si>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</si>
  <si>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</si>
  <si>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</si>
  <si>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</si>
  <si>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</si>
  <si>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</si>
  <si>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</si>
  <si>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</si>
  <si>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</si>
  <si>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</si>
  <si>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</si>
  <si>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</si>
  <si>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</si>
  <si>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</si>
  <si>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</si>
  <si>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</si>
  <si>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</si>
  <si>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</si>
  <si>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</si>
  <si>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</si>
  <si>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</si>
  <si>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</si>
  <si>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</si>
  <si>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</si>
  <si>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</si>
  <si>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</si>
  <si>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</si>
  <si>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</si>
  <si>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</si>
  <si>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</si>
  <si>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</si>
  <si>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</si>
  <si>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</si>
  <si>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</si>
  <si>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</si>
  <si>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Indiv</t>
  </si>
  <si>
    <t>Práce</t>
  </si>
  <si>
    <t>POL1_</t>
  </si>
  <si>
    <t>1,2*3,06*2/1000*7</t>
  </si>
  <si>
    <t>VV</t>
  </si>
  <si>
    <t>342013321</t>
  </si>
  <si>
    <t>m2</t>
  </si>
  <si>
    <t>342255024</t>
  </si>
  <si>
    <t>Příčky z desek pórobeton tl. 10 cm desky P 2 - 500, 599 x 249 x 100 mm</t>
  </si>
  <si>
    <t>1.22+1.25 : (2,3+4,3+2,9)*3,075</t>
  </si>
  <si>
    <t>-0,8*2,0*3</t>
  </si>
  <si>
    <t>1,5*3,075</t>
  </si>
  <si>
    <t>-0,9*2,0</t>
  </si>
  <si>
    <t>342668111</t>
  </si>
  <si>
    <t>Těsnění styku příčky se stáv. konstrukcí PU pěnou</t>
  </si>
  <si>
    <t>m</t>
  </si>
  <si>
    <t>1.22+1.25 : (2,3+4,3+2,9)</t>
  </si>
  <si>
    <t>1,5</t>
  </si>
  <si>
    <t>342948111</t>
  </si>
  <si>
    <t>Ukotvení příček k cihel.konstr. kotvami na hmožd.</t>
  </si>
  <si>
    <t>1.22+1.25 : 3,075*5</t>
  </si>
  <si>
    <t>3,075*2</t>
  </si>
  <si>
    <t>15411740</t>
  </si>
  <si>
    <t>Profil L rovnoramenný S235  50x50x4 mm</t>
  </si>
  <si>
    <t>SPCM</t>
  </si>
  <si>
    <t>Specifikace</t>
  </si>
  <si>
    <t>POL3_</t>
  </si>
  <si>
    <t>602011105</t>
  </si>
  <si>
    <t>Postřik maltou sanační, ručně</t>
  </si>
  <si>
    <t>1.01 : (6,85*2+1,6*2)*1,2</t>
  </si>
  <si>
    <t>1.19 : (20,7*2+14,3*2+0,6*2*8-2,2)*1,2</t>
  </si>
  <si>
    <t>1.20 : (4,45*2+2,9*2)*1,2</t>
  </si>
  <si>
    <t>1.21 : (2,7*2+4,45*2)*1,2</t>
  </si>
  <si>
    <t>1.22 : (4,3*2+2,2*2-2,2)*1,2</t>
  </si>
  <si>
    <t>1.23 : (4,6*2+1,95*2+0,5*2)*1,2</t>
  </si>
  <si>
    <t>1.24 : (1,2*2+1,95*2)*1,2</t>
  </si>
  <si>
    <t>1.25 : (2,9*2+1,4*2)*1,2</t>
  </si>
  <si>
    <t>1.26 : (1,5*2+2,9*2)*1,2</t>
  </si>
  <si>
    <t>1.27 : (5,7*2+7,35*2+0,6*2)*1,2</t>
  </si>
  <si>
    <t>602011141</t>
  </si>
  <si>
    <t>Štuk na stěnách vnitřní, ručně tloušťka vrstvy 4 mm</t>
  </si>
  <si>
    <t>1.22+1.25 : (2,3+1,1+2,2+4,3)*3,075</t>
  </si>
  <si>
    <t>(2,9*2+1,4*2)*(3,075-2,0)</t>
  </si>
  <si>
    <t>(1,5*2+2,9*2)*(3,075-2,0)</t>
  </si>
  <si>
    <t>602011151</t>
  </si>
  <si>
    <t>Štuk na stěnách sanační, ručně tloušťka vrstvy 3,5 mm</t>
  </si>
  <si>
    <t>1.01 : (6,85*2+1,6*2)*1,5</t>
  </si>
  <si>
    <t>1.19 : (20,7*2+14,3*2+0,6*2*8-2,2)*1,5</t>
  </si>
  <si>
    <t>1.20 : (4,45*2+2,9*2)*1,5</t>
  </si>
  <si>
    <t>1.21 : (2,7*2+4,45*2)*1,5</t>
  </si>
  <si>
    <t>1.22 : (4,3*2+2,2*2-2,2)*1,5</t>
  </si>
  <si>
    <t>1.23 : (4,6*2+1,95*2+0,5*2)*1,5</t>
  </si>
  <si>
    <t>1.24 : (1,2*2+1,95*2)*1,5</t>
  </si>
  <si>
    <t>1.27 : (5,7*2+7,35*2+0,6*2)*1,5</t>
  </si>
  <si>
    <t>602022121</t>
  </si>
  <si>
    <t xml:space="preserve">Omítka jádrová sanační, ručně tloušťka vrstvy 30 mm </t>
  </si>
  <si>
    <t>610991111</t>
  </si>
  <si>
    <t>Zakrývání výplní vnitřních otvorů</t>
  </si>
  <si>
    <t>Soubor</t>
  </si>
  <si>
    <t>611421331</t>
  </si>
  <si>
    <t>Oprava váp.omítek stropů do 30% plochy - štukových s použitím suché maltové směsi</t>
  </si>
  <si>
    <t>1.01 : 10,96</t>
  </si>
  <si>
    <t>1.19 : 75,73</t>
  </si>
  <si>
    <t>1.20 : 12,75</t>
  </si>
  <si>
    <t>1.21 : 11,94</t>
  </si>
  <si>
    <t>1.22 : 8,80</t>
  </si>
  <si>
    <t>612401391</t>
  </si>
  <si>
    <t>Omítka malých ploch vnitřních stěn do 1 m2</t>
  </si>
  <si>
    <t>kus</t>
  </si>
  <si>
    <t>612409991</t>
  </si>
  <si>
    <t>Začištění omítek kolem oken,dveří apod. s použitím suché maltové směsi</t>
  </si>
  <si>
    <t>Parapety : (1,5+2,7+2,7+2,7+1,35+1,5+1,5+1,5+1,5+2,7+1,5+1,5+1,2+1,2+1,2)</t>
  </si>
  <si>
    <t>Okna : (1,2*2+1,5*2)*3*2</t>
  </si>
  <si>
    <t>Dveře : (0,6+2,0*2)*3*2</t>
  </si>
  <si>
    <t>(0,8+2,0*2)*6*2</t>
  </si>
  <si>
    <t>(0,9+2,0*2)*3*2</t>
  </si>
  <si>
    <t>(1,1+2,0*2)*1*2</t>
  </si>
  <si>
    <t>612421331</t>
  </si>
  <si>
    <t>Oprava vápen.omítek stěn do 30 % pl. - štukových s použitím suché maltové směsi</t>
  </si>
  <si>
    <t>1.01 : (6,85*2+1,6*2)*(3,075-1,2)</t>
  </si>
  <si>
    <t>1.19 : (20,7*2+14,3*2+0,6*2*8-2,2)*(3,075-1,2)</t>
  </si>
  <si>
    <t>1.20 : (4,45*2+2,9*2)*(3,075-1,2)</t>
  </si>
  <si>
    <t>1.21 : (2,7*2+4,45*2)*(3,075-1,2)</t>
  </si>
  <si>
    <t>1.22 : (4,3*2+2,2*2-2,2)*(3,075-1,2)</t>
  </si>
  <si>
    <t>1.23 : (4,6*2+1,95*2+0,5*2)*(3,075-1,2)</t>
  </si>
  <si>
    <t>1.24 : (1,2*2+1,95*2)*(3,075-1,2)</t>
  </si>
  <si>
    <t>1.25 : (2,9*2+1,4*2)*(3,075-1,2)</t>
  </si>
  <si>
    <t>1.26 : (1,5*2+2,9*2)*(3,075-1,2)</t>
  </si>
  <si>
    <t>1.27 : (5,7*2+7,35*2+0,6*2)*(3,075-1,2)</t>
  </si>
  <si>
    <t>612423531</t>
  </si>
  <si>
    <t>Omítka rýh stěn vápenná šířky do 15 cm, štuková s použitím suché maltové směsi</t>
  </si>
  <si>
    <t>Odhad : 30,0*0,15</t>
  </si>
  <si>
    <t>100,0*0,07</t>
  </si>
  <si>
    <t>612481211</t>
  </si>
  <si>
    <t>Montáž výztužné sítě(perlinky)do stěrky-vnit.stěny včetně výztužné sítě a stěrkového tmelu</t>
  </si>
  <si>
    <t>Začátek provozního součtu</t>
  </si>
  <si>
    <t xml:space="preserve">  1.01 : (6,85*2+1,6*2)</t>
  </si>
  <si>
    <t xml:space="preserve">  1.19 : (20,7*2+14,3*2+0,6*2*8-2,2)</t>
  </si>
  <si>
    <t xml:space="preserve">  1.20 : (4,45*2+2,9*2)</t>
  </si>
  <si>
    <t xml:space="preserve">  1.21 : (2,7*2+4,45*2)</t>
  </si>
  <si>
    <t xml:space="preserve">  1.22 : (4,3*2+2,2*2-2,2)</t>
  </si>
  <si>
    <t xml:space="preserve">  1.23 : (4,6*2+1,95*2+0,5*2)</t>
  </si>
  <si>
    <t xml:space="preserve">  1.24 : (1,2*2+1,95*2)</t>
  </si>
  <si>
    <t xml:space="preserve">  1.25 : (2,9*2+1,4*2)</t>
  </si>
  <si>
    <t xml:space="preserve">  1.26 : (1,5*2+2,9*2)</t>
  </si>
  <si>
    <t xml:space="preserve">  1.27 : (5,7*2+7,35*2+0,6*2)</t>
  </si>
  <si>
    <t>Konec provozního součtu</t>
  </si>
  <si>
    <t>199,2*0,3</t>
  </si>
  <si>
    <t xml:space="preserve">Nové příčky : </t>
  </si>
  <si>
    <t>1.22+1.25 : (2,3+4,3+2,9)*3,075*2</t>
  </si>
  <si>
    <t>-0,8*2,0*3*2</t>
  </si>
  <si>
    <t>632411904</t>
  </si>
  <si>
    <t>Penetrace savých podkladů 0,25 l/m2</t>
  </si>
  <si>
    <t>1x štuk : 272,70</t>
  </si>
  <si>
    <t>44,3475</t>
  </si>
  <si>
    <t>1x perlinka : 108,585</t>
  </si>
  <si>
    <t>631312141</t>
  </si>
  <si>
    <t>Doplnění rýh betonem v dosavadních mazaninách</t>
  </si>
  <si>
    <t>m3</t>
  </si>
  <si>
    <t>Odhad - stávající rozvody v podlaze : 15,0*0,3*0,5</t>
  </si>
  <si>
    <t>631362021</t>
  </si>
  <si>
    <t>Výztuž mazanin svařovanou sítí z drátů Kari 100/100/4</t>
  </si>
  <si>
    <t xml:space="preserve">  1.01 : 10,96</t>
  </si>
  <si>
    <t xml:space="preserve">  1.19 : 75,73</t>
  </si>
  <si>
    <t xml:space="preserve">  1.20 : 12,75</t>
  </si>
  <si>
    <t xml:space="preserve">  1.21 : 11,94</t>
  </si>
  <si>
    <t xml:space="preserve">  1.22 : 8,80</t>
  </si>
  <si>
    <t xml:space="preserve">  1.23 : 8,55</t>
  </si>
  <si>
    <t xml:space="preserve">  1.24 : 2,24</t>
  </si>
  <si>
    <t xml:space="preserve">  1.25 : 4,06</t>
  </si>
  <si>
    <t xml:space="preserve">  1.26 : 4,23</t>
  </si>
  <si>
    <t xml:space="preserve">  1.27 : 32,89</t>
  </si>
  <si>
    <t>172,15*1,98*1,3/1000</t>
  </si>
  <si>
    <t>632443211</t>
  </si>
  <si>
    <t>Potěr CemFlow CF 25, plocha do 100 m2, tl. 50 mm</t>
  </si>
  <si>
    <t>1.23 : 8,55</t>
  </si>
  <si>
    <t>1.24 : 2,24</t>
  </si>
  <si>
    <t>1.25 : 4,06</t>
  </si>
  <si>
    <t>1.26 : 4,23</t>
  </si>
  <si>
    <t>1.27 : 32,89</t>
  </si>
  <si>
    <t>632443212</t>
  </si>
  <si>
    <t>Potěr CemFlow CF 25, do 100 m2, přípl. zkd 5 mm</t>
  </si>
  <si>
    <t>172,15*4</t>
  </si>
  <si>
    <t>642942111</t>
  </si>
  <si>
    <t>Osazení zárubní dveřních ocelových, pl. do 2,5 m2 včetně dodávky zárubně  60 x 197 x 11 cm včetně zapravení a zazdění</t>
  </si>
  <si>
    <t>Osazení zárubní dveřních ocelových, pl. do 2,5 m2 včetně dodávky zárubně  80 x 197 x 11 cm včetně zapravení a zazdění</t>
  </si>
  <si>
    <t>Osazení zárubní dveřních ocelových, pl. do 2,5 m2 včetně dodávky zárubně  90 x 197 x 11 cm včetně zapravení a zazdění</t>
  </si>
  <si>
    <t>Osazení zárubní dveřních ocelových, pl. do 2,5 m2 včetně dodávky zárubně 110 x 197 x 11 cm včetně zapravení a zazdění</t>
  </si>
  <si>
    <t>648991113</t>
  </si>
  <si>
    <t>Osazení parapet.desek plast. a lamin. š.nad 20cm včetně dodávky plastové parapetní desky š. 350 mm</t>
  </si>
  <si>
    <t>(1,5+2,7+2,7+2,7+1,35+1,5+1,5+1,5+1,5+2,7+1,5+1,5+1,2+1,2+1,2)</t>
  </si>
  <si>
    <t>941955001</t>
  </si>
  <si>
    <t>Lešení lehké pomocné, výška podlahy do 1,2 m</t>
  </si>
  <si>
    <t>952901111</t>
  </si>
  <si>
    <t>Vyčištění budov o výšce podlaží do 4 m</t>
  </si>
  <si>
    <t>1.10 : 8,01</t>
  </si>
  <si>
    <t>1.11 : 6,54</t>
  </si>
  <si>
    <t>1.12 : 10,67</t>
  </si>
  <si>
    <t>952901110</t>
  </si>
  <si>
    <t>Čištění mytím vnitřních stávajících ploch, oken a dveří (čištění saponáty - stávající obklady  dlažby, okna a dveře)</t>
  </si>
  <si>
    <t>hod</t>
  </si>
  <si>
    <t>962031116</t>
  </si>
  <si>
    <t>Bourání příček z cihel pálených plných tl. 140 mm</t>
  </si>
  <si>
    <t>(1,0+4,3+1,1+0,8+0,1+1,4+1,4+0,9+0,9)*3,075</t>
  </si>
  <si>
    <t>-0,8*2,0</t>
  </si>
  <si>
    <t>-0,7*2,0</t>
  </si>
  <si>
    <t>-0,6*2,0</t>
  </si>
  <si>
    <t>965043321</t>
  </si>
  <si>
    <t>Bourání podkladů bet., potěr, tl, 10 cm, pl. 1 m2 mazanina tl. 8 - 10 cm s potěrem</t>
  </si>
  <si>
    <t>172,15*0,1</t>
  </si>
  <si>
    <t>965049111</t>
  </si>
  <si>
    <t>Příplatek, bourání mazanin se svař. síťí tl. 10 cm jednostranná výztuž svařovanou sítí</t>
  </si>
  <si>
    <t>965048515</t>
  </si>
  <si>
    <t>Broušení betonových povrchů do tl. 5 mm</t>
  </si>
  <si>
    <t>965081813</t>
  </si>
  <si>
    <t>Bourání dlažeb terac.,čedič. tl.do 30 mm, nad 1 m2 ručně, dlaždice teracové</t>
  </si>
  <si>
    <t>968062245</t>
  </si>
  <si>
    <t>Vybourání dřevěných rámů oken jednoduch. pl. 2 m2</t>
  </si>
  <si>
    <t>1,2*1,5*3</t>
  </si>
  <si>
    <t>968072455</t>
  </si>
  <si>
    <t>Vybourání kovových dveřních zárubní pl. do 2 m2</t>
  </si>
  <si>
    <t>0,6*2,0*4</t>
  </si>
  <si>
    <t>0,7*2,0</t>
  </si>
  <si>
    <t>0,8*2,0*4</t>
  </si>
  <si>
    <t>0,9*2,0</t>
  </si>
  <si>
    <t>1,1*2,0</t>
  </si>
  <si>
    <t>968096002</t>
  </si>
  <si>
    <t xml:space="preserve">Bourání parapetů plastových š. do 50 cm </t>
  </si>
  <si>
    <t>974031132</t>
  </si>
  <si>
    <t>Vysekání rýh ve zdi cihelné 5 x 7 cm</t>
  </si>
  <si>
    <t>974031154</t>
  </si>
  <si>
    <t>Vysekání rýh ve zdi cihelné 10 x 15 cm</t>
  </si>
  <si>
    <t>978011141</t>
  </si>
  <si>
    <t>Otlučení omítek vnitřních vápenných stropů do 30 %</t>
  </si>
  <si>
    <t>978013141</t>
  </si>
  <si>
    <t>Otlučení omítek vnitřních stěn v rozsahu do 30 %</t>
  </si>
  <si>
    <t>978013191</t>
  </si>
  <si>
    <t>Otlučení omítek vnitřních stěn v rozsahu do 100 %</t>
  </si>
  <si>
    <t>460680021</t>
  </si>
  <si>
    <t>Průraz zdivem v cihlové zdi tloušťky 15 cm plochy do 0,025 m2</t>
  </si>
  <si>
    <t>999281145</t>
  </si>
  <si>
    <t>Přesun hmot pro opravy a údržbu do v. 6 m, nošením</t>
  </si>
  <si>
    <t>Přesun hmot</t>
  </si>
  <si>
    <t>POL7_</t>
  </si>
  <si>
    <t>711111001</t>
  </si>
  <si>
    <t>Izolace proti vlhkosti vodor. nátěr ALP za studena s vytažením 8cm soklu 1x nátěr - včetně dodávky penetračního laku ALP</t>
  </si>
  <si>
    <t>711141559</t>
  </si>
  <si>
    <t>Izolace proti vlhk. vodorovná pásy přitavením s vytažením 8cm soklu 1 vrstva - včetně dod. Glastek 40 special mineral</t>
  </si>
  <si>
    <t>711140101</t>
  </si>
  <si>
    <t>Odstr.izolace proti vlhk.vodor. pásy přitav.,1vrst</t>
  </si>
  <si>
    <t>711101101R00</t>
  </si>
  <si>
    <t>Příprava podkladu - vysávání podlah prům.vysavačem</t>
  </si>
  <si>
    <t>Vlastní</t>
  </si>
  <si>
    <t>998711201</t>
  </si>
  <si>
    <t>Přesun hmot pro izolace proti vodě, výšky do 6 m</t>
  </si>
  <si>
    <t>713121111</t>
  </si>
  <si>
    <t>Izolace tepelná podlah na sucho, jednovrstvá 30mm - materál ve specifikaci</t>
  </si>
  <si>
    <t>713191100</t>
  </si>
  <si>
    <t>Položení separační fólie včetně dodávky PE fólie</t>
  </si>
  <si>
    <t>713191221</t>
  </si>
  <si>
    <t>Dilatační pásek podél stěn výšky 100 mm vč.dodávky pásku tl. 10mm</t>
  </si>
  <si>
    <t>1.01 : (6,85*2+1,6*2)</t>
  </si>
  <si>
    <t>1.19 : (20,7*2+14,3*2+0,6*2*8-2,2)</t>
  </si>
  <si>
    <t>1.20 : (4,45*2+2,9*2)</t>
  </si>
  <si>
    <t>1.21 : (2,7*2+4,45*2)</t>
  </si>
  <si>
    <t>1.22 : (4,3*2+2,2*2-2,2)</t>
  </si>
  <si>
    <t>1.23 : (4,6*2+1,95*2+0,5*2)</t>
  </si>
  <si>
    <t>1.24 : (1,2*2+1,95*2)</t>
  </si>
  <si>
    <t>1.25 : (2,9*2+1,4*2)</t>
  </si>
  <si>
    <t>1.26 : (1,5*2+2,9*2)</t>
  </si>
  <si>
    <t>1.27 : (5,7*2+7,35*2+0,6*2)</t>
  </si>
  <si>
    <t>28375705</t>
  </si>
  <si>
    <t>Deska izolační stabilizov. EPS 150  1000 x 500 mm</t>
  </si>
  <si>
    <t>30mm tloušťka : 172,15*0,03*1,15</t>
  </si>
  <si>
    <t>998713201</t>
  </si>
  <si>
    <t>Přesun hmot pro izolace tepelné, výšky do 6 m</t>
  </si>
  <si>
    <t>Zdravotechnická instalace - viz samostatný rozpočet</t>
  </si>
  <si>
    <t>Ústřední vytápění - viz samostatný rozpočet</t>
  </si>
  <si>
    <t>766661112</t>
  </si>
  <si>
    <t>Montáž dveří do zárubně,otevíravých 1kř.do 0,8 m</t>
  </si>
  <si>
    <t>766662811</t>
  </si>
  <si>
    <t>Demontáž prahů dveří 1křídlových</t>
  </si>
  <si>
    <t>766695213</t>
  </si>
  <si>
    <t>Montáž prahů dveří jednokřídlových š. nad 10 cm</t>
  </si>
  <si>
    <t>766679304R00</t>
  </si>
  <si>
    <t>D+M DTD/HPL dělících stěn viz PD</t>
  </si>
  <si>
    <t>kabinka WC + dveře : 1,5*1,85</t>
  </si>
  <si>
    <t>zástěna pisoár : 0,3*1,0</t>
  </si>
  <si>
    <t>pračka : 0,7*1,85</t>
  </si>
  <si>
    <t>766729301R00</t>
  </si>
  <si>
    <t>D+M oken plastových dle PD, 1200x1500mm</t>
  </si>
  <si>
    <t>61160101</t>
  </si>
  <si>
    <t>Dveře vnitřní hladké plné 1kř. 60x197 CPL včetně kování</t>
  </si>
  <si>
    <t>61160103</t>
  </si>
  <si>
    <t>Dveře vnitřní hladké plné 1kř. 80x197 CPL včetně kování</t>
  </si>
  <si>
    <t>61160104</t>
  </si>
  <si>
    <t>Dveře vnitřní hladké plné 1kř. 90x197 CPL včetně kování</t>
  </si>
  <si>
    <t>61165604</t>
  </si>
  <si>
    <t>Dveře vnitřní hladké plné 1kř. 110x197 CPL včetně kování</t>
  </si>
  <si>
    <t>61187116</t>
  </si>
  <si>
    <t>Prah dubový délka 60 cm šířka 10 cm tl. 2 cm</t>
  </si>
  <si>
    <t>61187156</t>
  </si>
  <si>
    <t>Prah dubový délka 80 cm šířka 10 cm tl. 2 cm</t>
  </si>
  <si>
    <t>61187176</t>
  </si>
  <si>
    <t>Prah dubový délka 90 cm šířka 10 cm tl. 2 cm</t>
  </si>
  <si>
    <t>61187195</t>
  </si>
  <si>
    <t>Prah dubový délka 110 cm šířka 10 cm tl. 2 cm</t>
  </si>
  <si>
    <t>998766201</t>
  </si>
  <si>
    <t>Přesun hmot pro truhlářské konstr., výšky do 6 m</t>
  </si>
  <si>
    <t>767587111</t>
  </si>
  <si>
    <t>Nosný rošt podhl. Knauf,vidit.kce,kazeta 600x600mm</t>
  </si>
  <si>
    <t>767587211</t>
  </si>
  <si>
    <t>Podhled minerální kazetovýf,vidit.kce Kazeta minerální akustická 600×600×15 mm</t>
  </si>
  <si>
    <t>998767201</t>
  </si>
  <si>
    <t>Přesun hmot pro zámečnické konstr., výšky do 6 m</t>
  </si>
  <si>
    <t>771475014</t>
  </si>
  <si>
    <t>Obklad soklíků keram.rovných, tmel,výška 10 cm</t>
  </si>
  <si>
    <t>1.01 : (6,85*2+1,6*2-0,8-0,6*2-0,9)</t>
  </si>
  <si>
    <t>1.19 : (20,7*2+14,3*2+0,6*2*8-2,2-1,1-0,9*2-2,7)</t>
  </si>
  <si>
    <t>1.20 : (4,45*2+2,9*2-0,9)</t>
  </si>
  <si>
    <t>1.21 : (2,7*2+4,45*2-0,9)</t>
  </si>
  <si>
    <t>1.22 : (4,3*2+2,2*2-2,2-0,8*3)</t>
  </si>
  <si>
    <t>1.23 : (4,6*2+1,95*2+0,5*2-0,6)</t>
  </si>
  <si>
    <t>1.24 : (1,2*2+1,95*2-0,6)</t>
  </si>
  <si>
    <t>1.27 : (5,7*2+7,35*2+0,6*2-0,8-0,6)</t>
  </si>
  <si>
    <t>771479001</t>
  </si>
  <si>
    <t>Řezání dlaždic keramických pro soklíky</t>
  </si>
  <si>
    <t>784498931</t>
  </si>
  <si>
    <t>Tmelení trhlin v omítce š. do 4 mm akryl. tmelem - provedení fabionu nad soklíkem (akryl, nebo štuk)</t>
  </si>
  <si>
    <t>771101101</t>
  </si>
  <si>
    <t>Vysávání podlah prům.vysavačem pro pokládku dlažby</t>
  </si>
  <si>
    <t>771575109</t>
  </si>
  <si>
    <t>Montáž podlah keram.,hladké, tmel, 30x30 cm</t>
  </si>
  <si>
    <t>771578011</t>
  </si>
  <si>
    <t>Spára podlaha - stěna, silikonem</t>
  </si>
  <si>
    <t>1.25 : (2,9*2+1,4*2-0,8*2)</t>
  </si>
  <si>
    <t>1.26 : (1,5*2+2,9*2-0,8)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</si>
  <si>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</si>
  <si>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</si>
  <si>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</si>
  <si>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</si>
  <si>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</si>
  <si>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600Kč/m2</t>
  </si>
  <si>
    <t>172,15*1,1</t>
  </si>
  <si>
    <t xml:space="preserve">  1.01 : (6,85*2+1,6*2-0,8-0,6*2-0,9)</t>
  </si>
  <si>
    <t xml:space="preserve">  1.19 : (20,7*2+14,3*2+0,6*2*8-2,2-1,1-0,9*2-2,7)</t>
  </si>
  <si>
    <t xml:space="preserve">  1.20 : (4,45*2+2,9*2-0,9)</t>
  </si>
  <si>
    <t xml:space="preserve">  1.21 : (2,7*2+4,45*2-0,9)</t>
  </si>
  <si>
    <t xml:space="preserve">  1.22 : (4,3*2+2,2*2-2,2-0,8*3)</t>
  </si>
  <si>
    <t xml:space="preserve">  1.23 : (4,6*2+1,95*2+0,5*2-0,6)</t>
  </si>
  <si>
    <t xml:space="preserve">  1.24 : (1,2*2+1,95*2-0,6)</t>
  </si>
  <si>
    <t xml:space="preserve">  1.27 : (5,7*2+7,35*2+0,6*2-0,8-0,6)</t>
  </si>
  <si>
    <t>166,5*0,1*1,1</t>
  </si>
  <si>
    <t>998771202</t>
  </si>
  <si>
    <t>Přesun hmot pro podlahy z dlaždic, výšky do 12 m</t>
  </si>
  <si>
    <t>781111116</t>
  </si>
  <si>
    <t>Otvor v obkladačce diamant.korunkou prům.do 90 mm</t>
  </si>
  <si>
    <t>781441906</t>
  </si>
  <si>
    <t>Oprava obkladů z keramických 300x300, včetně odsekání stáv. obkladů, včetně dodávky nových</t>
  </si>
  <si>
    <t>781419711</t>
  </si>
  <si>
    <t>Příplatek k obkladu stěn za plochu do 10 m2 jedntl</t>
  </si>
  <si>
    <t>1.25 : (2,9*2+1,4*2)*2,0</t>
  </si>
  <si>
    <t>-0,8*2,0*2</t>
  </si>
  <si>
    <t>1.26 : (2,9*2+1,5*2)*2,0</t>
  </si>
  <si>
    <t>781475120</t>
  </si>
  <si>
    <t>Obklad vnitřní stěn keramický, do tmele, 30x60 cm weberfor profiflex (lep),webercolor premium (sp)</t>
  </si>
  <si>
    <t>781479705</t>
  </si>
  <si>
    <t>Přípl.za spárovací hmotu-plošně,keram.vnitř.obklad</t>
  </si>
  <si>
    <t>781491001</t>
  </si>
  <si>
    <t>Montáž lišt k obkladům rohových, koutových i dilatačních</t>
  </si>
  <si>
    <t>2,0*2*3</t>
  </si>
  <si>
    <t>03</t>
  </si>
  <si>
    <t>Keramický obklad 30x60 - předpoklad ceny 550Kč/m2</t>
  </si>
  <si>
    <t xml:space="preserve">  1.25 : (2,9*2+1,4*2)*2,0</t>
  </si>
  <si>
    <t xml:space="preserve">  -0,8*2,0*2</t>
  </si>
  <si>
    <t xml:space="preserve">  1.26 : (2,9*2+1,5*2)*2,0</t>
  </si>
  <si>
    <t xml:space="preserve">  -0,8*2,0</t>
  </si>
  <si>
    <t>30,0*1,1</t>
  </si>
  <si>
    <t>59760720.AR</t>
  </si>
  <si>
    <t>Lišta obkl/dlažba plast</t>
  </si>
  <si>
    <t>998781202</t>
  </si>
  <si>
    <t>Přesun hmot pro obklady keramické, výšky do 12 m</t>
  </si>
  <si>
    <t>783225400</t>
  </si>
  <si>
    <t>Nátěr syntetický kov. konstr. 2x + 1x email + tmel</t>
  </si>
  <si>
    <t>(1,1+2*2,1)*(0,15+0,05*2)</t>
  </si>
  <si>
    <t>(0,9+2*2,1)*(0,15+0,05*2)*4</t>
  </si>
  <si>
    <t>(0,8+2*2,1)*(0,15+0,05*2)*6</t>
  </si>
  <si>
    <t>(0,7+2*2,1)*(0,15+0,05*2)*3</t>
  </si>
  <si>
    <t>784402801</t>
  </si>
  <si>
    <t>Odstranění malby oškrábáním v místnosti H do 3,8 m</t>
  </si>
  <si>
    <t xml:space="preserve">Stropy : </t>
  </si>
  <si>
    <t xml:space="preserve">Stěny : </t>
  </si>
  <si>
    <t>784403801</t>
  </si>
  <si>
    <t>Odstranění maleb omytím v místnosti H do 3,8 m</t>
  </si>
  <si>
    <t>784191101</t>
  </si>
  <si>
    <t>Penetrace podkladu univerzální Primalex 1x</t>
  </si>
  <si>
    <t>1.01 : (6,85*2+1,6*2)*3,075</t>
  </si>
  <si>
    <t>1.19 : (20,7*2+14,3*2+0,6*2*8-2,2)*3,075</t>
  </si>
  <si>
    <t>1.20 : (4,45*2+2,9*2)*3,075</t>
  </si>
  <si>
    <t>1.21 : (2,7*2+4,45*2)*3,075</t>
  </si>
  <si>
    <t>1.22 : (4,3*2+2,2*2-2,2)*3,075</t>
  </si>
  <si>
    <t>1.23 : (4,6*2+1,95*2+0,5*2)*3,075</t>
  </si>
  <si>
    <t>1.24 : (1,2*2+1,95*2)*3,075</t>
  </si>
  <si>
    <t>1.25 : (2,9*2+1,4*2)*(3,075-2,0)</t>
  </si>
  <si>
    <t>1.26 : (1,5*2+2,9*2)*(3,075-2,0)</t>
  </si>
  <si>
    <t>1.27 : (5,7*2+7,35*2+0,6*2)*3,075</t>
  </si>
  <si>
    <t>784195112</t>
  </si>
  <si>
    <t>Malba Primalex Standard, bílá, bez penetrace, 2x</t>
  </si>
  <si>
    <t>784011111</t>
  </si>
  <si>
    <t>Oprášení/ometení podkladu</t>
  </si>
  <si>
    <t>784011222</t>
  </si>
  <si>
    <t>Zakrytí podlah včetně papírové lepenky</t>
  </si>
  <si>
    <t>784498932R00</t>
  </si>
  <si>
    <t xml:space="preserve">Tmelení trhlin v omítce š. do 4 mm akryl. tmelem </t>
  </si>
  <si>
    <t>Elektroinstalace - viz samostatný rozpočet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</si>
  <si>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</si>
  <si>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</si>
  <si>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</si>
  <si>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</si>
  <si>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</si>
  <si>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</si>
  <si>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</si>
  <si>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</si>
  <si>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</si>
  <si>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</si>
  <si>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</si>
  <si>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</si>
  <si>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 - kolečko</t>
  </si>
  <si>
    <t>979082121</t>
  </si>
  <si>
    <t>Příplatek k vnitrost. dopravě suti za dalších 5 m - kolečko</t>
  </si>
  <si>
    <t>979990001</t>
  </si>
  <si>
    <t>Poplatek za skládku stavební suti</t>
  </si>
  <si>
    <t>RTS 20/ I</t>
  </si>
  <si>
    <t>005121010R</t>
  </si>
  <si>
    <t>Vybudování zařízení staveniště (1x stavební buňka, 1x toi toi, oplocení staveniště)</t>
  </si>
  <si>
    <t>R-položka</t>
  </si>
  <si>
    <t>POL12_1</t>
  </si>
  <si>
    <t>005121020R</t>
  </si>
  <si>
    <t xml:space="preserve">Provoz zařízení staveniště </t>
  </si>
  <si>
    <t>VRN</t>
  </si>
  <si>
    <t>POL99_8</t>
  </si>
  <si>
    <t>005121030R</t>
  </si>
  <si>
    <t>Odstranění zařízení staveniště</t>
  </si>
  <si>
    <t>005122010R</t>
  </si>
  <si>
    <t xml:space="preserve">Provoz objednatele </t>
  </si>
  <si>
    <t>005124010R</t>
  </si>
  <si>
    <t>Koordinační činnost</t>
  </si>
  <si>
    <t xml:space="preserve">900      </t>
  </si>
  <si>
    <t>HZS - přípomoce pro profese (sekání drážek, zához drážek, průrazy) stavební dělník v tarifní třídě 4</t>
  </si>
  <si>
    <t>h</t>
  </si>
  <si>
    <t xml:space="preserve">904      </t>
  </si>
  <si>
    <t xml:space="preserve">Průzkum napojovacích bodů a tras - ele, zti, ut </t>
  </si>
  <si>
    <t>Prav.M</t>
  </si>
  <si>
    <t>HZS</t>
  </si>
  <si>
    <t>POL10_</t>
  </si>
  <si>
    <t>005122 R</t>
  </si>
  <si>
    <t>Úprava stavbou zasažených ploch staveniště - zeleň, zpevněné plochy</t>
  </si>
  <si>
    <t>005211080R</t>
  </si>
  <si>
    <t xml:space="preserve">Bezpečnostní a hygienická opatření na staveništi </t>
  </si>
  <si>
    <t>005211030R</t>
  </si>
  <si>
    <t xml:space="preserve">Dočasná dopravní opatření </t>
  </si>
  <si>
    <t>00144854</t>
  </si>
  <si>
    <t>Vzorkování dlažeb, obkladů, ...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</si>
  <si>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</si>
  <si>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</si>
  <si>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</si>
  <si>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</si>
  <si>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</si>
  <si>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</si>
  <si>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0054878955</t>
  </si>
  <si>
    <t>Plán organizace výstavby - vč. BOZP a PO pro zajištění provozu MŠ</t>
  </si>
  <si>
    <t>SUM</t>
  </si>
  <si>
    <t>Poznámky uchazeče k zadání</t>
  </si>
  <si>
    <t>POPUZIV</t>
  </si>
  <si>
    <t>END</t>
  </si>
  <si>
    <t>I.etapa</t>
  </si>
  <si>
    <t>OBNOVA MAJETKU MĚSTA KRNOVA PO POVODNI - MŠ ŽIŽKOVA</t>
  </si>
  <si>
    <t>MŠ ŽIŽKOVA</t>
  </si>
  <si>
    <t>Město Krnov</t>
  </si>
  <si>
    <t>Hlavní náměstí 96/1</t>
  </si>
  <si>
    <t>Krnov-Pod Bezručovým vrchem</t>
  </si>
  <si>
    <t>CZ00296139</t>
  </si>
  <si>
    <t xml:space="preserve">Provizorní příčka a podlaha při realizaci u schodiště do 2.NP - SDK příčka + 900mm ocelová zárubeň a dveřní křídlo, podlaha 1x osb deska 15mm, včetně demontáže po stavebních pracích </t>
  </si>
  <si>
    <t xml:space="preserve">1.01 + 1.19 : 1 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</si>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</sst>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22" zoomScaleNormal="100" zoomScaleSheetLayoutView="75" workbookViewId="0">
      <selection activeCell="F5" sqref="F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82" t="s">
        <v>24</v>
      </c>
      <c r="C2" s="83"/>
      <c r="D2" s="84"/>
      <c r="E2" s="234" t="s">
        <v>564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5" t="s">
        <v>47</v>
      </c>
      <c r="C3" s="83"/>
      <c r="D3" s="86"/>
      <c r="E3" s="237" t="s">
        <v>565</v>
      </c>
      <c r="F3" s="238"/>
      <c r="G3" s="238"/>
      <c r="H3" s="238"/>
      <c r="I3" s="238"/>
      <c r="J3" s="239"/>
    </row>
    <row r="4" spans="1:15" ht="23.25" customHeight="1" x14ac:dyDescent="0.2">
      <c r="A4" s="81">
        <v>11168</v>
      </c>
      <c r="B4" s="87" t="s">
        <v>48</v>
      </c>
      <c r="C4" s="88"/>
      <c r="D4" s="89"/>
      <c r="E4" s="223" t="s">
        <v>563</v>
      </c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23</v>
      </c>
      <c r="D5" s="60" t="s">
        <v>566</v>
      </c>
      <c r="E5" s="78"/>
      <c r="F5" s="78"/>
      <c r="G5" s="78"/>
      <c r="H5" s="18" t="s">
        <v>42</v>
      </c>
      <c r="I5" s="76">
        <v>296139</v>
      </c>
      <c r="J5" s="8"/>
    </row>
    <row r="6" spans="1:15" ht="15.75" customHeight="1" x14ac:dyDescent="0.2">
      <c r="A6" s="2"/>
      <c r="B6" s="28"/>
      <c r="C6" s="55"/>
      <c r="D6" s="197" t="s">
        <v>567</v>
      </c>
      <c r="E6" s="79"/>
      <c r="F6" s="79"/>
      <c r="G6" s="79"/>
      <c r="H6" s="18" t="s">
        <v>36</v>
      </c>
      <c r="I6" s="76" t="s">
        <v>569</v>
      </c>
      <c r="J6" s="8"/>
    </row>
    <row r="7" spans="1:15" ht="15.75" customHeight="1" x14ac:dyDescent="0.2">
      <c r="A7" s="2"/>
      <c r="B7" s="29"/>
      <c r="C7" s="56"/>
      <c r="D7" s="77">
        <v>79401</v>
      </c>
      <c r="E7" s="23" t="s">
        <v>568</v>
      </c>
      <c r="F7" s="80"/>
      <c r="G7" s="8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42</v>
      </c>
      <c r="I11" s="91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36</v>
      </c>
      <c r="I12" s="91"/>
      <c r="J12" s="8"/>
    </row>
    <row r="13" spans="1:15" ht="15.75" customHeight="1" x14ac:dyDescent="0.2">
      <c r="A13" s="2"/>
      <c r="B13" s="29"/>
      <c r="C13" s="56"/>
      <c r="D13" s="90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4" t="s">
        <v>26</v>
      </c>
      <c r="B16" s="38" t="s">
        <v>26</v>
      </c>
      <c r="C16" s="62"/>
      <c r="D16" s="63"/>
      <c r="E16" s="211"/>
      <c r="F16" s="212"/>
      <c r="G16" s="211"/>
      <c r="H16" s="212"/>
      <c r="I16" s="211">
        <f>SUMIF(F49:F70,A16,I49:I70)+SUMIF(F49:F70,"PSU",I49:I70)</f>
        <v>0</v>
      </c>
      <c r="J16" s="213"/>
    </row>
    <row r="17" spans="1:10" ht="23.25" customHeight="1" x14ac:dyDescent="0.2">
      <c r="A17" s="144" t="s">
        <v>27</v>
      </c>
      <c r="B17" s="38" t="s">
        <v>27</v>
      </c>
      <c r="C17" s="62"/>
      <c r="D17" s="63"/>
      <c r="E17" s="211"/>
      <c r="F17" s="212"/>
      <c r="G17" s="211"/>
      <c r="H17" s="212"/>
      <c r="I17" s="211">
        <f>SUMIF(F49:F70,A17,I49:I70)</f>
        <v>0</v>
      </c>
      <c r="J17" s="213"/>
    </row>
    <row r="18" spans="1:10" ht="23.25" customHeight="1" x14ac:dyDescent="0.2">
      <c r="A18" s="144" t="s">
        <v>28</v>
      </c>
      <c r="B18" s="38" t="s">
        <v>28</v>
      </c>
      <c r="C18" s="62"/>
      <c r="D18" s="63"/>
      <c r="E18" s="211"/>
      <c r="F18" s="212"/>
      <c r="G18" s="211"/>
      <c r="H18" s="212"/>
      <c r="I18" s="211">
        <f>SUMIF(F49:F70,A18,I49:I70)</f>
        <v>0</v>
      </c>
      <c r="J18" s="213"/>
    </row>
    <row r="19" spans="1:10" ht="23.25" customHeight="1" x14ac:dyDescent="0.2">
      <c r="A19" s="144" t="s">
        <v>95</v>
      </c>
      <c r="B19" s="38" t="s">
        <v>29</v>
      </c>
      <c r="C19" s="62"/>
      <c r="D19" s="63"/>
      <c r="E19" s="211"/>
      <c r="F19" s="212"/>
      <c r="G19" s="211"/>
      <c r="H19" s="212"/>
      <c r="I19" s="211">
        <f>SUMIF(F49:F70,A19,I49:I70)</f>
        <v>0</v>
      </c>
      <c r="J19" s="213"/>
    </row>
    <row r="20" spans="1:10" ht="23.25" customHeight="1" x14ac:dyDescent="0.2">
      <c r="A20" s="144" t="s">
        <v>96</v>
      </c>
      <c r="B20" s="38" t="s">
        <v>30</v>
      </c>
      <c r="C20" s="62"/>
      <c r="D20" s="63"/>
      <c r="E20" s="211"/>
      <c r="F20" s="212"/>
      <c r="G20" s="211"/>
      <c r="H20" s="212"/>
      <c r="I20" s="211">
        <f>SUMIF(F49:F70,A20,I49:I70)</f>
        <v>0</v>
      </c>
      <c r="J20" s="213"/>
    </row>
    <row r="21" spans="1:10" ht="23.25" customHeight="1" x14ac:dyDescent="0.2">
      <c r="A21" s="2"/>
      <c r="B21" s="48" t="s">
        <v>31</v>
      </c>
      <c r="C21" s="64"/>
      <c r="D21" s="65"/>
      <c r="E21" s="214"/>
      <c r="F21" s="244"/>
      <c r="G21" s="214"/>
      <c r="H21" s="244"/>
      <c r="I21" s="214">
        <f>SUM(I16:J20)</f>
        <v>0</v>
      </c>
      <c r="J21" s="21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7">
        <f>A23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8" t="s">
        <v>25</v>
      </c>
      <c r="C28" s="119"/>
      <c r="D28" s="119"/>
      <c r="E28" s="120"/>
      <c r="F28" s="121"/>
      <c r="G28" s="216">
        <f>ZakladDPHSniVypocet+ZakladDPHZaklVypocet</f>
        <v>0</v>
      </c>
      <c r="H28" s="217"/>
      <c r="I28" s="217"/>
      <c r="J28" s="12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8" t="s">
        <v>37</v>
      </c>
      <c r="C29" s="123"/>
      <c r="D29" s="123"/>
      <c r="E29" s="123"/>
      <c r="F29" s="124"/>
      <c r="G29" s="216">
        <f>A27</f>
        <v>0</v>
      </c>
      <c r="H29" s="216"/>
      <c r="I29" s="216"/>
      <c r="J29" s="125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8"/>
    </row>
    <row r="38" spans="1:10" ht="25.5" hidden="1" customHeight="1" x14ac:dyDescent="0.2">
      <c r="A38" s="94" t="s">
        <v>39</v>
      </c>
      <c r="B38" s="99" t="s">
        <v>18</v>
      </c>
      <c r="C38" s="100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49</v>
      </c>
      <c r="C39" s="201"/>
      <c r="D39" s="201"/>
      <c r="E39" s="201"/>
      <c r="F39" s="105">
        <f>Rozpočet!AE696</f>
        <v>0</v>
      </c>
      <c r="G39" s="106">
        <f>Rozpočet!AF696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2" t="s">
        <v>46</v>
      </c>
      <c r="D40" s="202"/>
      <c r="E40" s="202"/>
      <c r="F40" s="110">
        <f>Rozpočet!AE696</f>
        <v>0</v>
      </c>
      <c r="G40" s="111">
        <f>Rozpočet!AF696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1" t="s">
        <v>44</v>
      </c>
      <c r="D41" s="201"/>
      <c r="E41" s="201"/>
      <c r="F41" s="114">
        <f>Rozpočet!AE696</f>
        <v>0</v>
      </c>
      <c r="G41" s="107">
        <f>Rozpočet!AF696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3" t="s">
        <v>50</v>
      </c>
      <c r="C42" s="204"/>
      <c r="D42" s="204"/>
      <c r="E42" s="20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6" t="s">
        <v>52</v>
      </c>
    </row>
    <row r="48" spans="1:10" ht="25.5" customHeight="1" x14ac:dyDescent="0.2">
      <c r="A48" s="128"/>
      <c r="B48" s="131" t="s">
        <v>18</v>
      </c>
      <c r="C48" s="131" t="s">
        <v>6</v>
      </c>
      <c r="D48" s="132"/>
      <c r="E48" s="132"/>
      <c r="F48" s="133" t="s">
        <v>53</v>
      </c>
      <c r="G48" s="133"/>
      <c r="H48" s="133"/>
      <c r="I48" s="133" t="s">
        <v>31</v>
      </c>
      <c r="J48" s="133" t="s">
        <v>0</v>
      </c>
    </row>
    <row r="49" spans="1:10" ht="36.75" customHeight="1" x14ac:dyDescent="0.2">
      <c r="A49" s="129"/>
      <c r="B49" s="134" t="s">
        <v>54</v>
      </c>
      <c r="C49" s="199" t="s">
        <v>55</v>
      </c>
      <c r="D49" s="200"/>
      <c r="E49" s="200"/>
      <c r="F49" s="142" t="s">
        <v>26</v>
      </c>
      <c r="G49" s="135"/>
      <c r="H49" s="135"/>
      <c r="I49" s="135">
        <f>Rozpočet!G8</f>
        <v>0</v>
      </c>
      <c r="J49" s="140" t="str">
        <f>IF(I71=0,"",I49/I71*100)</f>
        <v/>
      </c>
    </row>
    <row r="50" spans="1:10" ht="36.75" customHeight="1" x14ac:dyDescent="0.2">
      <c r="A50" s="129"/>
      <c r="B50" s="134" t="s">
        <v>56</v>
      </c>
      <c r="C50" s="199" t="s">
        <v>57</v>
      </c>
      <c r="D50" s="200"/>
      <c r="E50" s="200"/>
      <c r="F50" s="142" t="s">
        <v>26</v>
      </c>
      <c r="G50" s="135"/>
      <c r="H50" s="135"/>
      <c r="I50" s="135">
        <f>Rozpočet!G26</f>
        <v>0</v>
      </c>
      <c r="J50" s="140" t="str">
        <f>IF(I71=0,"",I50/I71*100)</f>
        <v/>
      </c>
    </row>
    <row r="51" spans="1:10" ht="36.75" customHeight="1" x14ac:dyDescent="0.2">
      <c r="A51" s="129"/>
      <c r="B51" s="134" t="s">
        <v>58</v>
      </c>
      <c r="C51" s="199" t="s">
        <v>59</v>
      </c>
      <c r="D51" s="200"/>
      <c r="E51" s="200"/>
      <c r="F51" s="142" t="s">
        <v>26</v>
      </c>
      <c r="G51" s="135"/>
      <c r="H51" s="135"/>
      <c r="I51" s="135">
        <f>Rozpočet!G113</f>
        <v>0</v>
      </c>
      <c r="J51" s="140" t="str">
        <f>IF(I71=0,"",I51/I71*100)</f>
        <v/>
      </c>
    </row>
    <row r="52" spans="1:10" ht="36.75" customHeight="1" x14ac:dyDescent="0.2">
      <c r="A52" s="129"/>
      <c r="B52" s="134" t="s">
        <v>60</v>
      </c>
      <c r="C52" s="199" t="s">
        <v>61</v>
      </c>
      <c r="D52" s="200"/>
      <c r="E52" s="200"/>
      <c r="F52" s="142" t="s">
        <v>26</v>
      </c>
      <c r="G52" s="135"/>
      <c r="H52" s="135"/>
      <c r="I52" s="135">
        <f>Rozpočet!G155</f>
        <v>0</v>
      </c>
      <c r="J52" s="140" t="str">
        <f>IF(I71=0,"",I52/I71*100)</f>
        <v/>
      </c>
    </row>
    <row r="53" spans="1:10" ht="36.75" customHeight="1" x14ac:dyDescent="0.2">
      <c r="A53" s="129"/>
      <c r="B53" s="134" t="s">
        <v>62</v>
      </c>
      <c r="C53" s="199" t="s">
        <v>63</v>
      </c>
      <c r="D53" s="200"/>
      <c r="E53" s="200"/>
      <c r="F53" s="142" t="s">
        <v>26</v>
      </c>
      <c r="G53" s="135"/>
      <c r="H53" s="135"/>
      <c r="I53" s="135">
        <f>Rozpočet!G162</f>
        <v>0</v>
      </c>
      <c r="J53" s="140" t="str">
        <f>IF(I71=0,"",I53/I71*100)</f>
        <v/>
      </c>
    </row>
    <row r="54" spans="1:10" ht="36.75" customHeight="1" x14ac:dyDescent="0.2">
      <c r="A54" s="129"/>
      <c r="B54" s="134" t="s">
        <v>64</v>
      </c>
      <c r="C54" s="199" t="s">
        <v>65</v>
      </c>
      <c r="D54" s="200"/>
      <c r="E54" s="200"/>
      <c r="F54" s="142" t="s">
        <v>26</v>
      </c>
      <c r="G54" s="135"/>
      <c r="H54" s="135"/>
      <c r="I54" s="135">
        <f>Rozpočet!G174</f>
        <v>0</v>
      </c>
      <c r="J54" s="140" t="str">
        <f>IF(I71=0,"",I54/I71*100)</f>
        <v/>
      </c>
    </row>
    <row r="55" spans="1:10" ht="36.75" customHeight="1" x14ac:dyDescent="0.2">
      <c r="A55" s="129"/>
      <c r="B55" s="134" t="s">
        <v>66</v>
      </c>
      <c r="C55" s="199" t="s">
        <v>67</v>
      </c>
      <c r="D55" s="200"/>
      <c r="E55" s="200"/>
      <c r="F55" s="142" t="s">
        <v>26</v>
      </c>
      <c r="G55" s="135"/>
      <c r="H55" s="135"/>
      <c r="I55" s="135">
        <f>Rozpočet!G190</f>
        <v>0</v>
      </c>
      <c r="J55" s="140" t="str">
        <f>IF(I71=0,"",I55/I71*100)</f>
        <v/>
      </c>
    </row>
    <row r="56" spans="1:10" ht="36.75" customHeight="1" x14ac:dyDescent="0.2">
      <c r="A56" s="129"/>
      <c r="B56" s="134" t="s">
        <v>68</v>
      </c>
      <c r="C56" s="199" t="s">
        <v>69</v>
      </c>
      <c r="D56" s="200"/>
      <c r="E56" s="200"/>
      <c r="F56" s="142" t="s">
        <v>26</v>
      </c>
      <c r="G56" s="135"/>
      <c r="H56" s="135"/>
      <c r="I56" s="135">
        <f>Rozpočet!G287</f>
        <v>0</v>
      </c>
      <c r="J56" s="140" t="str">
        <f>IF(I71=0,"",I56/I71*100)</f>
        <v/>
      </c>
    </row>
    <row r="57" spans="1:10" ht="36.75" customHeight="1" x14ac:dyDescent="0.2">
      <c r="A57" s="129"/>
      <c r="B57" s="134" t="s">
        <v>70</v>
      </c>
      <c r="C57" s="199" t="s">
        <v>71</v>
      </c>
      <c r="D57" s="200"/>
      <c r="E57" s="200"/>
      <c r="F57" s="142" t="s">
        <v>27</v>
      </c>
      <c r="G57" s="135"/>
      <c r="H57" s="135"/>
      <c r="I57" s="135">
        <f>Rozpočet!G289</f>
        <v>0</v>
      </c>
      <c r="J57" s="140" t="str">
        <f>IF(I71=0,"",I57/I71*100)</f>
        <v/>
      </c>
    </row>
    <row r="58" spans="1:10" ht="36.75" customHeight="1" x14ac:dyDescent="0.2">
      <c r="A58" s="129"/>
      <c r="B58" s="134" t="s">
        <v>72</v>
      </c>
      <c r="C58" s="199" t="s">
        <v>73</v>
      </c>
      <c r="D58" s="200"/>
      <c r="E58" s="200"/>
      <c r="F58" s="142" t="s">
        <v>27</v>
      </c>
      <c r="G58" s="135"/>
      <c r="H58" s="135"/>
      <c r="I58" s="135">
        <f>Rozpočet!G335</f>
        <v>0</v>
      </c>
      <c r="J58" s="140" t="str">
        <f>IF(I71=0,"",I58/I71*100)</f>
        <v/>
      </c>
    </row>
    <row r="59" spans="1:10" ht="36.75" customHeight="1" x14ac:dyDescent="0.2">
      <c r="A59" s="129"/>
      <c r="B59" s="134" t="s">
        <v>74</v>
      </c>
      <c r="C59" s="199" t="s">
        <v>75</v>
      </c>
      <c r="D59" s="200"/>
      <c r="E59" s="200"/>
      <c r="F59" s="142" t="s">
        <v>27</v>
      </c>
      <c r="G59" s="135"/>
      <c r="H59" s="135"/>
      <c r="I59" s="135">
        <f>Rozpočet!G384</f>
        <v>0</v>
      </c>
      <c r="J59" s="140" t="str">
        <f>IF(I71=0,"",I59/I71*100)</f>
        <v/>
      </c>
    </row>
    <row r="60" spans="1:10" ht="36.75" customHeight="1" x14ac:dyDescent="0.2">
      <c r="A60" s="129"/>
      <c r="B60" s="134" t="s">
        <v>76</v>
      </c>
      <c r="C60" s="199" t="s">
        <v>77</v>
      </c>
      <c r="D60" s="200"/>
      <c r="E60" s="200"/>
      <c r="F60" s="142" t="s">
        <v>27</v>
      </c>
      <c r="G60" s="135"/>
      <c r="H60" s="135"/>
      <c r="I60" s="135">
        <f>Rozpočet!G386</f>
        <v>0</v>
      </c>
      <c r="J60" s="140" t="str">
        <f>IF(I71=0,"",I60/I71*100)</f>
        <v/>
      </c>
    </row>
    <row r="61" spans="1:10" ht="36.75" customHeight="1" x14ac:dyDescent="0.2">
      <c r="A61" s="129"/>
      <c r="B61" s="134" t="s">
        <v>78</v>
      </c>
      <c r="C61" s="199" t="s">
        <v>79</v>
      </c>
      <c r="D61" s="200"/>
      <c r="E61" s="200"/>
      <c r="F61" s="142" t="s">
        <v>27</v>
      </c>
      <c r="G61" s="135"/>
      <c r="H61" s="135"/>
      <c r="I61" s="135">
        <f>Rozpočet!G388</f>
        <v>0</v>
      </c>
      <c r="J61" s="140" t="str">
        <f>IF(I71=0,"",I61/I71*100)</f>
        <v/>
      </c>
    </row>
    <row r="62" spans="1:10" ht="36.75" customHeight="1" x14ac:dyDescent="0.2">
      <c r="A62" s="129"/>
      <c r="B62" s="134" t="s">
        <v>80</v>
      </c>
      <c r="C62" s="199" t="s">
        <v>81</v>
      </c>
      <c r="D62" s="200"/>
      <c r="E62" s="200"/>
      <c r="F62" s="142" t="s">
        <v>27</v>
      </c>
      <c r="G62" s="135"/>
      <c r="H62" s="135"/>
      <c r="I62" s="135">
        <f>Rozpočet!G406</f>
        <v>0</v>
      </c>
      <c r="J62" s="140" t="str">
        <f>IF(I71=0,"",I62/I71*100)</f>
        <v/>
      </c>
    </row>
    <row r="63" spans="1:10" ht="36.75" customHeight="1" x14ac:dyDescent="0.2">
      <c r="A63" s="129"/>
      <c r="B63" s="134" t="s">
        <v>82</v>
      </c>
      <c r="C63" s="199" t="s">
        <v>83</v>
      </c>
      <c r="D63" s="200"/>
      <c r="E63" s="200"/>
      <c r="F63" s="142" t="s">
        <v>27</v>
      </c>
      <c r="G63" s="135"/>
      <c r="H63" s="135"/>
      <c r="I63" s="135">
        <f>Rozpočet!G420</f>
        <v>0</v>
      </c>
      <c r="J63" s="140" t="str">
        <f>IF(I71=0,"",I63/I71*100)</f>
        <v/>
      </c>
    </row>
    <row r="64" spans="1:10" ht="36.75" customHeight="1" x14ac:dyDescent="0.2">
      <c r="A64" s="129"/>
      <c r="B64" s="134" t="s">
        <v>84</v>
      </c>
      <c r="C64" s="199" t="s">
        <v>85</v>
      </c>
      <c r="D64" s="200"/>
      <c r="E64" s="200"/>
      <c r="F64" s="142" t="s">
        <v>27</v>
      </c>
      <c r="G64" s="135"/>
      <c r="H64" s="135"/>
      <c r="I64" s="135">
        <f>Rozpočet!G529</f>
        <v>0</v>
      </c>
      <c r="J64" s="140" t="str">
        <f>IF(I71=0,"",I64/I71*100)</f>
        <v/>
      </c>
    </row>
    <row r="65" spans="1:10" ht="36.75" customHeight="1" x14ac:dyDescent="0.2">
      <c r="A65" s="129"/>
      <c r="B65" s="134" t="s">
        <v>86</v>
      </c>
      <c r="C65" s="199" t="s">
        <v>87</v>
      </c>
      <c r="D65" s="200"/>
      <c r="E65" s="200"/>
      <c r="F65" s="142" t="s">
        <v>27</v>
      </c>
      <c r="G65" s="135"/>
      <c r="H65" s="135"/>
      <c r="I65" s="135">
        <f>Rozpočet!G559</f>
        <v>0</v>
      </c>
      <c r="J65" s="140" t="str">
        <f>IF(I71=0,"",I65/I71*100)</f>
        <v/>
      </c>
    </row>
    <row r="66" spans="1:10" ht="36.75" customHeight="1" x14ac:dyDescent="0.2">
      <c r="A66" s="129"/>
      <c r="B66" s="134" t="s">
        <v>88</v>
      </c>
      <c r="C66" s="199" t="s">
        <v>89</v>
      </c>
      <c r="D66" s="200"/>
      <c r="E66" s="200"/>
      <c r="F66" s="142" t="s">
        <v>27</v>
      </c>
      <c r="G66" s="135"/>
      <c r="H66" s="135"/>
      <c r="I66" s="135">
        <f>Rozpočet!G565</f>
        <v>0</v>
      </c>
      <c r="J66" s="140" t="str">
        <f>IF(I71=0,"",I66/I71*100)</f>
        <v/>
      </c>
    </row>
    <row r="67" spans="1:10" ht="36.75" customHeight="1" x14ac:dyDescent="0.2">
      <c r="A67" s="129"/>
      <c r="B67" s="134" t="s">
        <v>90</v>
      </c>
      <c r="C67" s="199" t="s">
        <v>91</v>
      </c>
      <c r="D67" s="200"/>
      <c r="E67" s="200"/>
      <c r="F67" s="142" t="s">
        <v>28</v>
      </c>
      <c r="G67" s="135"/>
      <c r="H67" s="135"/>
      <c r="I67" s="135">
        <f>Rozpočet!G668</f>
        <v>0</v>
      </c>
      <c r="J67" s="140" t="str">
        <f>IF(I71=0,"",I67/I71*100)</f>
        <v/>
      </c>
    </row>
    <row r="68" spans="1:10" ht="36.75" customHeight="1" x14ac:dyDescent="0.2">
      <c r="A68" s="129"/>
      <c r="B68" s="134" t="s">
        <v>92</v>
      </c>
      <c r="C68" s="199" t="s">
        <v>93</v>
      </c>
      <c r="D68" s="200"/>
      <c r="E68" s="200"/>
      <c r="F68" s="142" t="s">
        <v>94</v>
      </c>
      <c r="G68" s="135"/>
      <c r="H68" s="135"/>
      <c r="I68" s="135">
        <f>Rozpočet!G670</f>
        <v>0</v>
      </c>
      <c r="J68" s="140" t="str">
        <f>IF(I71=0,"",I68/I71*100)</f>
        <v/>
      </c>
    </row>
    <row r="69" spans="1:10" ht="36.75" customHeight="1" x14ac:dyDescent="0.2">
      <c r="A69" s="129"/>
      <c r="B69" s="134" t="s">
        <v>95</v>
      </c>
      <c r="C69" s="199" t="s">
        <v>29</v>
      </c>
      <c r="D69" s="200"/>
      <c r="E69" s="200"/>
      <c r="F69" s="142" t="s">
        <v>95</v>
      </c>
      <c r="G69" s="135"/>
      <c r="H69" s="135"/>
      <c r="I69" s="135">
        <f>Rozpočet!G678</f>
        <v>0</v>
      </c>
      <c r="J69" s="140" t="str">
        <f>IF(I71=0,"",I69/I71*100)</f>
        <v/>
      </c>
    </row>
    <row r="70" spans="1:10" ht="36.75" customHeight="1" x14ac:dyDescent="0.2">
      <c r="A70" s="129"/>
      <c r="B70" s="134" t="s">
        <v>96</v>
      </c>
      <c r="C70" s="199" t="s">
        <v>30</v>
      </c>
      <c r="D70" s="200"/>
      <c r="E70" s="200"/>
      <c r="F70" s="142" t="s">
        <v>96</v>
      </c>
      <c r="G70" s="135"/>
      <c r="H70" s="135"/>
      <c r="I70" s="135">
        <f>Rozpočet!G684</f>
        <v>0</v>
      </c>
      <c r="J70" s="140" t="str">
        <f>IF(I71=0,"",I70/I71*100)</f>
        <v/>
      </c>
    </row>
    <row r="71" spans="1:10" ht="25.5" customHeight="1" x14ac:dyDescent="0.2">
      <c r="A71" s="130"/>
      <c r="B71" s="136" t="s">
        <v>1</v>
      </c>
      <c r="C71" s="137"/>
      <c r="D71" s="138"/>
      <c r="E71" s="138"/>
      <c r="F71" s="143"/>
      <c r="G71" s="139"/>
      <c r="H71" s="139"/>
      <c r="I71" s="139">
        <f>SUM(I49:I70)</f>
        <v>0</v>
      </c>
      <c r="J71" s="141">
        <f>SUM(J49:J70)</f>
        <v>0</v>
      </c>
    </row>
    <row r="72" spans="1:10" x14ac:dyDescent="0.2">
      <c r="F72" s="92"/>
      <c r="G72" s="92"/>
      <c r="H72" s="92"/>
      <c r="I72" s="92"/>
      <c r="J72" s="93"/>
    </row>
    <row r="73" spans="1:10" x14ac:dyDescent="0.2">
      <c r="F73" s="92"/>
      <c r="G73" s="92"/>
      <c r="H73" s="92"/>
      <c r="I73" s="92"/>
      <c r="J73" s="93"/>
    </row>
    <row r="74" spans="1:10" x14ac:dyDescent="0.2">
      <c r="F74" s="92"/>
      <c r="G74" s="92"/>
      <c r="H74" s="92"/>
      <c r="I74" s="92"/>
      <c r="J74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D12" sqref="D12"/>
    </sheetView>
  </sheetViews>
  <sheetFormatPr defaultRowHeight="12.75" outlineLevelRow="1" x14ac:dyDescent="0.2"/>
  <cols>
    <col min="1" max="1" width="3.42578125" customWidth="1"/>
    <col min="2" max="2" width="12.7109375" style="127" customWidth="1"/>
    <col min="3" max="3" width="38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97</v>
      </c>
    </row>
    <row r="2" spans="1:60" ht="25.15" customHeight="1" x14ac:dyDescent="0.2">
      <c r="A2" s="145" t="s">
        <v>8</v>
      </c>
      <c r="B2" s="49"/>
      <c r="C2" s="262" t="s">
        <v>564</v>
      </c>
      <c r="D2" s="263"/>
      <c r="E2" s="263"/>
      <c r="F2" s="263"/>
      <c r="G2" s="264"/>
      <c r="AG2" t="s">
        <v>98</v>
      </c>
    </row>
    <row r="3" spans="1:60" ht="25.15" customHeight="1" x14ac:dyDescent="0.2">
      <c r="A3" s="145" t="s">
        <v>9</v>
      </c>
      <c r="B3" s="49"/>
      <c r="C3" s="262" t="s">
        <v>565</v>
      </c>
      <c r="D3" s="263"/>
      <c r="E3" s="263"/>
      <c r="F3" s="263"/>
      <c r="G3" s="264"/>
      <c r="AC3" s="127" t="s">
        <v>98</v>
      </c>
      <c r="AG3" t="s">
        <v>99</v>
      </c>
    </row>
    <row r="4" spans="1:60" ht="25.15" customHeight="1" x14ac:dyDescent="0.2">
      <c r="A4" s="146" t="s">
        <v>10</v>
      </c>
      <c r="B4" s="147"/>
      <c r="C4" s="265" t="s">
        <v>563</v>
      </c>
      <c r="D4" s="266"/>
      <c r="E4" s="266"/>
      <c r="F4" s="266"/>
      <c r="G4" s="267"/>
      <c r="AG4" t="s">
        <v>100</v>
      </c>
    </row>
    <row r="5" spans="1:60" x14ac:dyDescent="0.2">
      <c r="D5" s="10"/>
    </row>
    <row r="6" spans="1:60" ht="38.25" x14ac:dyDescent="0.2">
      <c r="A6" s="149" t="s">
        <v>101</v>
      </c>
      <c r="B6" s="151" t="s">
        <v>102</v>
      </c>
      <c r="C6" s="151" t="s">
        <v>103</v>
      </c>
      <c r="D6" s="150" t="s">
        <v>104</v>
      </c>
      <c r="E6" s="149" t="s">
        <v>105</v>
      </c>
      <c r="F6" s="148" t="s">
        <v>106</v>
      </c>
      <c r="G6" s="149" t="s">
        <v>31</v>
      </c>
      <c r="H6" s="152" t="s">
        <v>32</v>
      </c>
      <c r="I6" s="152" t="s">
        <v>107</v>
      </c>
      <c r="J6" s="152" t="s">
        <v>33</v>
      </c>
      <c r="K6" s="152" t="s">
        <v>108</v>
      </c>
      <c r="L6" s="152" t="s">
        <v>109</v>
      </c>
      <c r="M6" s="152" t="s">
        <v>110</v>
      </c>
      <c r="N6" s="152" t="s">
        <v>111</v>
      </c>
      <c r="O6" s="152" t="s">
        <v>112</v>
      </c>
      <c r="P6" s="152" t="s">
        <v>113</v>
      </c>
      <c r="Q6" s="152" t="s">
        <v>114</v>
      </c>
      <c r="R6" s="152" t="s">
        <v>115</v>
      </c>
      <c r="S6" s="152" t="s">
        <v>116</v>
      </c>
      <c r="T6" s="152" t="s">
        <v>117</v>
      </c>
      <c r="U6" s="152" t="s">
        <v>118</v>
      </c>
      <c r="V6" s="152" t="s">
        <v>119</v>
      </c>
      <c r="W6" s="152" t="s">
        <v>120</v>
      </c>
      <c r="X6" s="152" t="s">
        <v>121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9" t="s">
        <v>122</v>
      </c>
      <c r="B8" s="170" t="s">
        <v>54</v>
      </c>
      <c r="C8" s="188" t="s">
        <v>55</v>
      </c>
      <c r="D8" s="171"/>
      <c r="E8" s="172"/>
      <c r="F8" s="173"/>
      <c r="G8" s="174">
        <f>SUMIF(AG9:AG25,"&lt;&gt;NOR",G9:G25)</f>
        <v>0</v>
      </c>
      <c r="H8" s="168"/>
      <c r="I8" s="168">
        <f>SUM(I9:I25)</f>
        <v>20106.28</v>
      </c>
      <c r="J8" s="168"/>
      <c r="K8" s="168">
        <f>SUM(K9:K25)</f>
        <v>12428.85</v>
      </c>
      <c r="L8" s="168"/>
      <c r="M8" s="168">
        <f>SUM(M9:M25)</f>
        <v>0</v>
      </c>
      <c r="N8" s="168"/>
      <c r="O8" s="168">
        <f>SUM(O9:O25)</f>
        <v>2.2099999999999995</v>
      </c>
      <c r="P8" s="168"/>
      <c r="Q8" s="168">
        <f>SUM(Q9:Q25)</f>
        <v>0</v>
      </c>
      <c r="R8" s="168"/>
      <c r="S8" s="168"/>
      <c r="T8" s="168"/>
      <c r="U8" s="168"/>
      <c r="V8" s="168">
        <f>SUM(V9:V25)</f>
        <v>23.540000000000003</v>
      </c>
      <c r="W8" s="168"/>
      <c r="X8" s="168"/>
      <c r="AG8" t="s">
        <v>123</v>
      </c>
    </row>
    <row r="9" spans="1:60" outlineLevel="1" x14ac:dyDescent="0.2">
      <c r="A9" s="175">
        <v>1</v>
      </c>
      <c r="B9" s="176" t="s">
        <v>124</v>
      </c>
      <c r="C9" s="189" t="s">
        <v>125</v>
      </c>
      <c r="D9" s="177" t="s">
        <v>126</v>
      </c>
      <c r="E9" s="178">
        <v>5.1409999999999997E-2</v>
      </c>
      <c r="F9" s="179"/>
      <c r="G9" s="180">
        <f>ROUND(E9*F9,2)</f>
        <v>0</v>
      </c>
      <c r="H9" s="163">
        <v>46354.39</v>
      </c>
      <c r="I9" s="162">
        <f>ROUND(E9*H9,2)</f>
        <v>2383.08</v>
      </c>
      <c r="J9" s="163">
        <v>11153.61</v>
      </c>
      <c r="K9" s="162">
        <f>ROUND(E9*J9,2)</f>
        <v>573.41</v>
      </c>
      <c r="L9" s="162">
        <v>21</v>
      </c>
      <c r="M9" s="162">
        <f>G9*(1+L9/100)</f>
        <v>0</v>
      </c>
      <c r="N9" s="162">
        <v>1.0900000000000001</v>
      </c>
      <c r="O9" s="162">
        <f>ROUND(E9*N9,2)</f>
        <v>0.06</v>
      </c>
      <c r="P9" s="162">
        <v>0</v>
      </c>
      <c r="Q9" s="162">
        <f>ROUND(E9*P9,2)</f>
        <v>0</v>
      </c>
      <c r="R9" s="162"/>
      <c r="S9" s="162" t="s">
        <v>127</v>
      </c>
      <c r="T9" s="162" t="s">
        <v>128</v>
      </c>
      <c r="U9" s="162">
        <v>20.6</v>
      </c>
      <c r="V9" s="162">
        <f>ROUND(E9*U9,2)</f>
        <v>1.06</v>
      </c>
      <c r="W9" s="162"/>
      <c r="X9" s="162" t="s">
        <v>129</v>
      </c>
      <c r="Y9" s="153"/>
      <c r="Z9" s="153"/>
      <c r="AA9" s="153"/>
      <c r="AB9" s="153"/>
      <c r="AC9" s="153"/>
      <c r="AD9" s="153"/>
      <c r="AE9" s="153"/>
      <c r="AF9" s="153"/>
      <c r="AG9" s="153" t="s">
        <v>130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190" t="s">
        <v>131</v>
      </c>
      <c r="D10" s="164"/>
      <c r="E10" s="165">
        <v>5.1409999999999997E-2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132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45" outlineLevel="1" x14ac:dyDescent="0.2">
      <c r="A11" s="175">
        <v>2</v>
      </c>
      <c r="B11" s="176" t="s">
        <v>133</v>
      </c>
      <c r="C11" s="189" t="s">
        <v>570</v>
      </c>
      <c r="D11" s="177" t="s">
        <v>572</v>
      </c>
      <c r="E11" s="178">
        <v>1</v>
      </c>
      <c r="F11" s="179"/>
      <c r="G11" s="180">
        <f>ROUND(E11*F11,2)</f>
        <v>0</v>
      </c>
      <c r="H11" s="163">
        <v>549.13</v>
      </c>
      <c r="I11" s="162">
        <f>ROUND(E11*H11,2)</f>
        <v>549.13</v>
      </c>
      <c r="J11" s="163">
        <v>550.87</v>
      </c>
      <c r="K11" s="162">
        <f>ROUND(E11*J11,2)</f>
        <v>550.87</v>
      </c>
      <c r="L11" s="162">
        <v>21</v>
      </c>
      <c r="M11" s="162">
        <f>G11*(1+L11/100)</f>
        <v>0</v>
      </c>
      <c r="N11" s="162">
        <v>4.768E-2</v>
      </c>
      <c r="O11" s="162">
        <f>ROUND(E11*N11,2)</f>
        <v>0.05</v>
      </c>
      <c r="P11" s="162">
        <v>0</v>
      </c>
      <c r="Q11" s="162">
        <f>ROUND(E11*P11,2)</f>
        <v>0</v>
      </c>
      <c r="R11" s="162"/>
      <c r="S11" s="162" t="s">
        <v>127</v>
      </c>
      <c r="T11" s="162" t="s">
        <v>128</v>
      </c>
      <c r="U11" s="162">
        <v>1.2869999999999999</v>
      </c>
      <c r="V11" s="162">
        <f>ROUND(E11*U11,2)</f>
        <v>1.29</v>
      </c>
      <c r="W11" s="162"/>
      <c r="X11" s="162" t="s">
        <v>129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130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190" t="s">
        <v>571</v>
      </c>
      <c r="D12" s="164"/>
      <c r="E12" s="165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3"/>
      <c r="Z12" s="153"/>
      <c r="AA12" s="153"/>
      <c r="AB12" s="153"/>
      <c r="AC12" s="153"/>
      <c r="AD12" s="153"/>
      <c r="AE12" s="153"/>
      <c r="AF12" s="153"/>
      <c r="AG12" s="153" t="s">
        <v>132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75">
        <v>3</v>
      </c>
      <c r="B13" s="176" t="s">
        <v>135</v>
      </c>
      <c r="C13" s="189" t="s">
        <v>136</v>
      </c>
      <c r="D13" s="177" t="s">
        <v>134</v>
      </c>
      <c r="E13" s="178">
        <v>27.225000000000001</v>
      </c>
      <c r="F13" s="179"/>
      <c r="G13" s="180">
        <f>ROUND(E13*F13,2)</f>
        <v>0</v>
      </c>
      <c r="H13" s="163">
        <v>521.39</v>
      </c>
      <c r="I13" s="162">
        <f>ROUND(E13*H13,2)</f>
        <v>14194.84</v>
      </c>
      <c r="J13" s="163">
        <v>286.01</v>
      </c>
      <c r="K13" s="162">
        <f>ROUND(E13*J13,2)</f>
        <v>7786.62</v>
      </c>
      <c r="L13" s="162">
        <v>21</v>
      </c>
      <c r="M13" s="162">
        <f>G13*(1+L13/100)</f>
        <v>0</v>
      </c>
      <c r="N13" s="162">
        <v>7.4709999999999999E-2</v>
      </c>
      <c r="O13" s="162">
        <f>ROUND(E13*N13,2)</f>
        <v>2.0299999999999998</v>
      </c>
      <c r="P13" s="162">
        <v>0</v>
      </c>
      <c r="Q13" s="162">
        <f>ROUND(E13*P13,2)</f>
        <v>0</v>
      </c>
      <c r="R13" s="162"/>
      <c r="S13" s="162" t="s">
        <v>127</v>
      </c>
      <c r="T13" s="162" t="s">
        <v>128</v>
      </c>
      <c r="U13" s="162">
        <v>0.52915000000000001</v>
      </c>
      <c r="V13" s="162">
        <f>ROUND(E13*U13,2)</f>
        <v>14.41</v>
      </c>
      <c r="W13" s="162"/>
      <c r="X13" s="162" t="s">
        <v>129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130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190" t="s">
        <v>137</v>
      </c>
      <c r="D14" s="164"/>
      <c r="E14" s="165">
        <v>29.212499999999999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132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190" t="s">
        <v>138</v>
      </c>
      <c r="D15" s="164"/>
      <c r="E15" s="165">
        <v>-4.8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132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190" t="s">
        <v>139</v>
      </c>
      <c r="D16" s="164"/>
      <c r="E16" s="165">
        <v>4.6124999999999998</v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132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60"/>
      <c r="B17" s="161"/>
      <c r="C17" s="190" t="s">
        <v>140</v>
      </c>
      <c r="D17" s="164"/>
      <c r="E17" s="165">
        <v>-1.8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53"/>
      <c r="Z17" s="153"/>
      <c r="AA17" s="153"/>
      <c r="AB17" s="153"/>
      <c r="AC17" s="153"/>
      <c r="AD17" s="153"/>
      <c r="AE17" s="153"/>
      <c r="AF17" s="153"/>
      <c r="AG17" s="153" t="s">
        <v>132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75">
        <v>4</v>
      </c>
      <c r="B18" s="176" t="s">
        <v>141</v>
      </c>
      <c r="C18" s="189" t="s">
        <v>142</v>
      </c>
      <c r="D18" s="177" t="s">
        <v>143</v>
      </c>
      <c r="E18" s="178">
        <v>11</v>
      </c>
      <c r="F18" s="179"/>
      <c r="G18" s="180">
        <f>ROUND(E18*F18,2)</f>
        <v>0</v>
      </c>
      <c r="H18" s="163">
        <v>19.78</v>
      </c>
      <c r="I18" s="162">
        <f>ROUND(E18*H18,2)</f>
        <v>217.58</v>
      </c>
      <c r="J18" s="163">
        <v>90.22</v>
      </c>
      <c r="K18" s="162">
        <f>ROUND(E18*J18,2)</f>
        <v>992.42</v>
      </c>
      <c r="L18" s="162">
        <v>21</v>
      </c>
      <c r="M18" s="162">
        <f>G18*(1+L18/100)</f>
        <v>0</v>
      </c>
      <c r="N18" s="162">
        <v>8.0000000000000007E-5</v>
      </c>
      <c r="O18" s="162">
        <f>ROUND(E18*N18,2)</f>
        <v>0</v>
      </c>
      <c r="P18" s="162">
        <v>0</v>
      </c>
      <c r="Q18" s="162">
        <f>ROUND(E18*P18,2)</f>
        <v>0</v>
      </c>
      <c r="R18" s="162"/>
      <c r="S18" s="162" t="s">
        <v>127</v>
      </c>
      <c r="T18" s="162" t="s">
        <v>128</v>
      </c>
      <c r="U18" s="162">
        <v>0.18</v>
      </c>
      <c r="V18" s="162">
        <f>ROUND(E18*U18,2)</f>
        <v>1.98</v>
      </c>
      <c r="W18" s="162"/>
      <c r="X18" s="162" t="s">
        <v>129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130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190" t="s">
        <v>144</v>
      </c>
      <c r="D19" s="164"/>
      <c r="E19" s="165">
        <v>9.5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3"/>
      <c r="Z19" s="153"/>
      <c r="AA19" s="153"/>
      <c r="AB19" s="153"/>
      <c r="AC19" s="153"/>
      <c r="AD19" s="153"/>
      <c r="AE19" s="153"/>
      <c r="AF19" s="153"/>
      <c r="AG19" s="153" t="s">
        <v>132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60"/>
      <c r="B20" s="161"/>
      <c r="C20" s="190" t="s">
        <v>145</v>
      </c>
      <c r="D20" s="164"/>
      <c r="E20" s="165">
        <v>1.5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132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75">
        <v>5</v>
      </c>
      <c r="B21" s="176" t="s">
        <v>146</v>
      </c>
      <c r="C21" s="189" t="s">
        <v>147</v>
      </c>
      <c r="D21" s="177" t="s">
        <v>143</v>
      </c>
      <c r="E21" s="178">
        <v>21.524999999999999</v>
      </c>
      <c r="F21" s="179"/>
      <c r="G21" s="180">
        <f>ROUND(E21*F21,2)</f>
        <v>0</v>
      </c>
      <c r="H21" s="163">
        <v>22.37</v>
      </c>
      <c r="I21" s="162">
        <f>ROUND(E21*H21,2)</f>
        <v>481.51</v>
      </c>
      <c r="J21" s="163">
        <v>117.33</v>
      </c>
      <c r="K21" s="162">
        <f>ROUND(E21*J21,2)</f>
        <v>2525.5300000000002</v>
      </c>
      <c r="L21" s="162">
        <v>21</v>
      </c>
      <c r="M21" s="162">
        <f>G21*(1+L21/100)</f>
        <v>0</v>
      </c>
      <c r="N21" s="162">
        <v>1.0200000000000001E-3</v>
      </c>
      <c r="O21" s="162">
        <f>ROUND(E21*N21,2)</f>
        <v>0.02</v>
      </c>
      <c r="P21" s="162">
        <v>0</v>
      </c>
      <c r="Q21" s="162">
        <f>ROUND(E21*P21,2)</f>
        <v>0</v>
      </c>
      <c r="R21" s="162"/>
      <c r="S21" s="162" t="s">
        <v>127</v>
      </c>
      <c r="T21" s="162" t="s">
        <v>128</v>
      </c>
      <c r="U21" s="162">
        <v>0.223</v>
      </c>
      <c r="V21" s="162">
        <f>ROUND(E21*U21,2)</f>
        <v>4.8</v>
      </c>
      <c r="W21" s="162"/>
      <c r="X21" s="162" t="s">
        <v>129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130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60"/>
      <c r="B22" s="161"/>
      <c r="C22" s="190" t="s">
        <v>148</v>
      </c>
      <c r="D22" s="164"/>
      <c r="E22" s="165">
        <v>15.375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3"/>
      <c r="Z22" s="153"/>
      <c r="AA22" s="153"/>
      <c r="AB22" s="153"/>
      <c r="AC22" s="153"/>
      <c r="AD22" s="153"/>
      <c r="AE22" s="153"/>
      <c r="AF22" s="153"/>
      <c r="AG22" s="153" t="s">
        <v>132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190" t="s">
        <v>149</v>
      </c>
      <c r="D23" s="164"/>
      <c r="E23" s="165">
        <v>6.15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132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75">
        <v>6</v>
      </c>
      <c r="B24" s="176" t="s">
        <v>150</v>
      </c>
      <c r="C24" s="189" t="s">
        <v>151</v>
      </c>
      <c r="D24" s="177" t="s">
        <v>126</v>
      </c>
      <c r="E24" s="178">
        <v>5.1409999999999997E-2</v>
      </c>
      <c r="F24" s="179"/>
      <c r="G24" s="180">
        <f>ROUND(E24*F24,2)</f>
        <v>0</v>
      </c>
      <c r="H24" s="163">
        <v>44352</v>
      </c>
      <c r="I24" s="162">
        <f>ROUND(E24*H24,2)</f>
        <v>2280.14</v>
      </c>
      <c r="J24" s="163">
        <v>0</v>
      </c>
      <c r="K24" s="162">
        <f>ROUND(E24*J24,2)</f>
        <v>0</v>
      </c>
      <c r="L24" s="162">
        <v>21</v>
      </c>
      <c r="M24" s="162">
        <f>G24*(1+L24/100)</f>
        <v>0</v>
      </c>
      <c r="N24" s="162">
        <v>1</v>
      </c>
      <c r="O24" s="162">
        <f>ROUND(E24*N24,2)</f>
        <v>0.05</v>
      </c>
      <c r="P24" s="162">
        <v>0</v>
      </c>
      <c r="Q24" s="162">
        <f>ROUND(E24*P24,2)</f>
        <v>0</v>
      </c>
      <c r="R24" s="162" t="s">
        <v>152</v>
      </c>
      <c r="S24" s="162" t="s">
        <v>127</v>
      </c>
      <c r="T24" s="162" t="s">
        <v>128</v>
      </c>
      <c r="U24" s="162">
        <v>0</v>
      </c>
      <c r="V24" s="162">
        <f>ROUND(E24*U24,2)</f>
        <v>0</v>
      </c>
      <c r="W24" s="162"/>
      <c r="X24" s="162" t="s">
        <v>153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154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190" t="s">
        <v>131</v>
      </c>
      <c r="D25" s="164"/>
      <c r="E25" s="165">
        <v>5.1409999999999997E-2</v>
      </c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3"/>
      <c r="Z25" s="153"/>
      <c r="AA25" s="153"/>
      <c r="AB25" s="153"/>
      <c r="AC25" s="153"/>
      <c r="AD25" s="153"/>
      <c r="AE25" s="153"/>
      <c r="AF25" s="153"/>
      <c r="AG25" s="153" t="s">
        <v>132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x14ac:dyDescent="0.2">
      <c r="A26" s="169" t="s">
        <v>122</v>
      </c>
      <c r="B26" s="170" t="s">
        <v>56</v>
      </c>
      <c r="C26" s="188" t="s">
        <v>57</v>
      </c>
      <c r="D26" s="171"/>
      <c r="E26" s="172"/>
      <c r="F26" s="173"/>
      <c r="G26" s="174">
        <f>SUMIF(AG27:AG112,"&lt;&gt;NOR",G27:G112)</f>
        <v>0</v>
      </c>
      <c r="H26" s="168"/>
      <c r="I26" s="168">
        <f>SUM(I27:I112)</f>
        <v>217439.69</v>
      </c>
      <c r="J26" s="168"/>
      <c r="K26" s="168">
        <f>SUM(K27:K112)</f>
        <v>297158.61</v>
      </c>
      <c r="L26" s="168"/>
      <c r="M26" s="168">
        <f>SUM(M27:M112)</f>
        <v>0</v>
      </c>
      <c r="N26" s="168"/>
      <c r="O26" s="168">
        <f>SUM(O27:O112)</f>
        <v>18.64</v>
      </c>
      <c r="P26" s="168"/>
      <c r="Q26" s="168">
        <f>SUM(Q27:Q112)</f>
        <v>0</v>
      </c>
      <c r="R26" s="168"/>
      <c r="S26" s="168"/>
      <c r="T26" s="168"/>
      <c r="U26" s="168"/>
      <c r="V26" s="168">
        <f>SUM(V27:V112)</f>
        <v>541.69999999999993</v>
      </c>
      <c r="W26" s="168"/>
      <c r="X26" s="168"/>
      <c r="AG26" t="s">
        <v>123</v>
      </c>
    </row>
    <row r="27" spans="1:60" outlineLevel="1" x14ac:dyDescent="0.2">
      <c r="A27" s="175">
        <v>7</v>
      </c>
      <c r="B27" s="176" t="s">
        <v>155</v>
      </c>
      <c r="C27" s="189" t="s">
        <v>156</v>
      </c>
      <c r="D27" s="177" t="s">
        <v>134</v>
      </c>
      <c r="E27" s="178">
        <v>239.04</v>
      </c>
      <c r="F27" s="179"/>
      <c r="G27" s="180">
        <f>ROUND(E27*F27,2)</f>
        <v>0</v>
      </c>
      <c r="H27" s="163">
        <v>50.85</v>
      </c>
      <c r="I27" s="162">
        <f>ROUND(E27*H27,2)</f>
        <v>12155.18</v>
      </c>
      <c r="J27" s="163">
        <v>47.95</v>
      </c>
      <c r="K27" s="162">
        <f>ROUND(E27*J27,2)</f>
        <v>11461.97</v>
      </c>
      <c r="L27" s="162">
        <v>21</v>
      </c>
      <c r="M27" s="162">
        <f>G27*(1+L27/100)</f>
        <v>0</v>
      </c>
      <c r="N27" s="162">
        <v>6.3E-3</v>
      </c>
      <c r="O27" s="162">
        <f>ROUND(E27*N27,2)</f>
        <v>1.51</v>
      </c>
      <c r="P27" s="162">
        <v>0</v>
      </c>
      <c r="Q27" s="162">
        <f>ROUND(E27*P27,2)</f>
        <v>0</v>
      </c>
      <c r="R27" s="162"/>
      <c r="S27" s="162" t="s">
        <v>127</v>
      </c>
      <c r="T27" s="162" t="s">
        <v>128</v>
      </c>
      <c r="U27" s="162">
        <v>9.0999999999999998E-2</v>
      </c>
      <c r="V27" s="162">
        <f>ROUND(E27*U27,2)</f>
        <v>21.75</v>
      </c>
      <c r="W27" s="162"/>
      <c r="X27" s="162" t="s">
        <v>129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130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190" t="s">
        <v>157</v>
      </c>
      <c r="D28" s="164"/>
      <c r="E28" s="165">
        <v>20.28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53"/>
      <c r="Z28" s="153"/>
      <c r="AA28" s="153"/>
      <c r="AB28" s="153"/>
      <c r="AC28" s="153"/>
      <c r="AD28" s="153"/>
      <c r="AE28" s="153"/>
      <c r="AF28" s="153"/>
      <c r="AG28" s="153" t="s">
        <v>132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190" t="s">
        <v>158</v>
      </c>
      <c r="D29" s="164"/>
      <c r="E29" s="165">
        <v>92.88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132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190" t="s">
        <v>159</v>
      </c>
      <c r="D30" s="164"/>
      <c r="E30" s="165">
        <v>17.64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132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190" t="s">
        <v>160</v>
      </c>
      <c r="D31" s="164"/>
      <c r="E31" s="165">
        <v>17.16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3"/>
      <c r="Z31" s="153"/>
      <c r="AA31" s="153"/>
      <c r="AB31" s="153"/>
      <c r="AC31" s="153"/>
      <c r="AD31" s="153"/>
      <c r="AE31" s="153"/>
      <c r="AF31" s="153"/>
      <c r="AG31" s="153" t="s">
        <v>132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190" t="s">
        <v>161</v>
      </c>
      <c r="D32" s="164"/>
      <c r="E32" s="165">
        <v>12.96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53"/>
      <c r="Z32" s="153"/>
      <c r="AA32" s="153"/>
      <c r="AB32" s="153"/>
      <c r="AC32" s="153"/>
      <c r="AD32" s="153"/>
      <c r="AE32" s="153"/>
      <c r="AF32" s="153"/>
      <c r="AG32" s="153" t="s">
        <v>132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190" t="s">
        <v>162</v>
      </c>
      <c r="D33" s="164"/>
      <c r="E33" s="165">
        <v>16.920000000000002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53"/>
      <c r="Z33" s="153"/>
      <c r="AA33" s="153"/>
      <c r="AB33" s="153"/>
      <c r="AC33" s="153"/>
      <c r="AD33" s="153"/>
      <c r="AE33" s="153"/>
      <c r="AF33" s="153"/>
      <c r="AG33" s="153" t="s">
        <v>132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60"/>
      <c r="B34" s="161"/>
      <c r="C34" s="190" t="s">
        <v>163</v>
      </c>
      <c r="D34" s="164"/>
      <c r="E34" s="165">
        <v>7.56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3"/>
      <c r="Z34" s="153"/>
      <c r="AA34" s="153"/>
      <c r="AB34" s="153"/>
      <c r="AC34" s="153"/>
      <c r="AD34" s="153"/>
      <c r="AE34" s="153"/>
      <c r="AF34" s="153"/>
      <c r="AG34" s="153" t="s">
        <v>132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60"/>
      <c r="B35" s="161"/>
      <c r="C35" s="190" t="s">
        <v>164</v>
      </c>
      <c r="D35" s="164"/>
      <c r="E35" s="165">
        <v>10.32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3"/>
      <c r="Z35" s="153"/>
      <c r="AA35" s="153"/>
      <c r="AB35" s="153"/>
      <c r="AC35" s="153"/>
      <c r="AD35" s="153"/>
      <c r="AE35" s="153"/>
      <c r="AF35" s="153"/>
      <c r="AG35" s="153" t="s">
        <v>132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190" t="s">
        <v>165</v>
      </c>
      <c r="D36" s="164"/>
      <c r="E36" s="165">
        <v>10.56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3"/>
      <c r="Z36" s="153"/>
      <c r="AA36" s="153"/>
      <c r="AB36" s="153"/>
      <c r="AC36" s="153"/>
      <c r="AD36" s="153"/>
      <c r="AE36" s="153"/>
      <c r="AF36" s="153"/>
      <c r="AG36" s="153" t="s">
        <v>132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190" t="s">
        <v>166</v>
      </c>
      <c r="D37" s="164"/>
      <c r="E37" s="165">
        <v>32.76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132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75">
        <v>8</v>
      </c>
      <c r="B38" s="176" t="s">
        <v>167</v>
      </c>
      <c r="C38" s="189" t="s">
        <v>168</v>
      </c>
      <c r="D38" s="177" t="s">
        <v>134</v>
      </c>
      <c r="E38" s="178">
        <v>44.347499999999997</v>
      </c>
      <c r="F38" s="179"/>
      <c r="G38" s="180">
        <f>ROUND(E38*F38,2)</f>
        <v>0</v>
      </c>
      <c r="H38" s="163">
        <v>27.42</v>
      </c>
      <c r="I38" s="162">
        <f>ROUND(E38*H38,2)</f>
        <v>1216.01</v>
      </c>
      <c r="J38" s="163">
        <v>121.08</v>
      </c>
      <c r="K38" s="162">
        <f>ROUND(E38*J38,2)</f>
        <v>5369.6</v>
      </c>
      <c r="L38" s="162">
        <v>21</v>
      </c>
      <c r="M38" s="162">
        <f>G38*(1+L38/100)</f>
        <v>0</v>
      </c>
      <c r="N38" s="162">
        <v>4.8999999999999998E-3</v>
      </c>
      <c r="O38" s="162">
        <f>ROUND(E38*N38,2)</f>
        <v>0.22</v>
      </c>
      <c r="P38" s="162">
        <v>0</v>
      </c>
      <c r="Q38" s="162">
        <f>ROUND(E38*P38,2)</f>
        <v>0</v>
      </c>
      <c r="R38" s="162"/>
      <c r="S38" s="162" t="s">
        <v>127</v>
      </c>
      <c r="T38" s="162" t="s">
        <v>128</v>
      </c>
      <c r="U38" s="162">
        <v>0.25</v>
      </c>
      <c r="V38" s="162">
        <f>ROUND(E38*U38,2)</f>
        <v>11.09</v>
      </c>
      <c r="W38" s="162"/>
      <c r="X38" s="162" t="s">
        <v>129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130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190" t="s">
        <v>169</v>
      </c>
      <c r="D39" s="164"/>
      <c r="E39" s="165">
        <v>30.442499999999999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3"/>
      <c r="Z39" s="153"/>
      <c r="AA39" s="153"/>
      <c r="AB39" s="153"/>
      <c r="AC39" s="153"/>
      <c r="AD39" s="153"/>
      <c r="AE39" s="153"/>
      <c r="AF39" s="153"/>
      <c r="AG39" s="153" t="s">
        <v>132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190" t="s">
        <v>138</v>
      </c>
      <c r="D40" s="164"/>
      <c r="E40" s="165">
        <v>-4.8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53"/>
      <c r="Z40" s="153"/>
      <c r="AA40" s="153"/>
      <c r="AB40" s="153"/>
      <c r="AC40" s="153"/>
      <c r="AD40" s="153"/>
      <c r="AE40" s="153"/>
      <c r="AF40" s="153"/>
      <c r="AG40" s="153" t="s">
        <v>132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190" t="s">
        <v>170</v>
      </c>
      <c r="D41" s="164"/>
      <c r="E41" s="165">
        <v>9.2449999999999992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132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190" t="s">
        <v>171</v>
      </c>
      <c r="D42" s="164"/>
      <c r="E42" s="165">
        <v>9.4600000000000009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53"/>
      <c r="Z42" s="153"/>
      <c r="AA42" s="153"/>
      <c r="AB42" s="153"/>
      <c r="AC42" s="153"/>
      <c r="AD42" s="153"/>
      <c r="AE42" s="153"/>
      <c r="AF42" s="153"/>
      <c r="AG42" s="153" t="s">
        <v>132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75">
        <v>9</v>
      </c>
      <c r="B43" s="176" t="s">
        <v>172</v>
      </c>
      <c r="C43" s="189" t="s">
        <v>173</v>
      </c>
      <c r="D43" s="177" t="s">
        <v>134</v>
      </c>
      <c r="E43" s="178">
        <v>272.7</v>
      </c>
      <c r="F43" s="179"/>
      <c r="G43" s="180">
        <f>ROUND(E43*F43,2)</f>
        <v>0</v>
      </c>
      <c r="H43" s="163">
        <v>59.45</v>
      </c>
      <c r="I43" s="162">
        <f>ROUND(E43*H43,2)</f>
        <v>16212.02</v>
      </c>
      <c r="J43" s="163">
        <v>135.44999999999999</v>
      </c>
      <c r="K43" s="162">
        <f>ROUND(E43*J43,2)</f>
        <v>36937.22</v>
      </c>
      <c r="L43" s="162">
        <v>21</v>
      </c>
      <c r="M43" s="162">
        <f>G43*(1+L43/100)</f>
        <v>0</v>
      </c>
      <c r="N43" s="162">
        <v>4.5599999999999998E-3</v>
      </c>
      <c r="O43" s="162">
        <f>ROUND(E43*N43,2)</f>
        <v>1.24</v>
      </c>
      <c r="P43" s="162">
        <v>0</v>
      </c>
      <c r="Q43" s="162">
        <f>ROUND(E43*P43,2)</f>
        <v>0</v>
      </c>
      <c r="R43" s="162"/>
      <c r="S43" s="162" t="s">
        <v>127</v>
      </c>
      <c r="T43" s="162" t="s">
        <v>128</v>
      </c>
      <c r="U43" s="162">
        <v>0.245</v>
      </c>
      <c r="V43" s="162">
        <f>ROUND(E43*U43,2)</f>
        <v>66.81</v>
      </c>
      <c r="W43" s="162"/>
      <c r="X43" s="162" t="s">
        <v>129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130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190" t="s">
        <v>174</v>
      </c>
      <c r="D44" s="164"/>
      <c r="E44" s="165">
        <v>25.35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3"/>
      <c r="Z44" s="153"/>
      <c r="AA44" s="153"/>
      <c r="AB44" s="153"/>
      <c r="AC44" s="153"/>
      <c r="AD44" s="153"/>
      <c r="AE44" s="153"/>
      <c r="AF44" s="153"/>
      <c r="AG44" s="153" t="s">
        <v>132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190" t="s">
        <v>175</v>
      </c>
      <c r="D45" s="164"/>
      <c r="E45" s="165">
        <v>116.1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132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190" t="s">
        <v>176</v>
      </c>
      <c r="D46" s="164"/>
      <c r="E46" s="165">
        <v>22.05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3"/>
      <c r="Z46" s="153"/>
      <c r="AA46" s="153"/>
      <c r="AB46" s="153"/>
      <c r="AC46" s="153"/>
      <c r="AD46" s="153"/>
      <c r="AE46" s="153"/>
      <c r="AF46" s="153"/>
      <c r="AG46" s="153" t="s">
        <v>132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190" t="s">
        <v>177</v>
      </c>
      <c r="D47" s="164"/>
      <c r="E47" s="165">
        <v>21.45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53"/>
      <c r="Z47" s="153"/>
      <c r="AA47" s="153"/>
      <c r="AB47" s="153"/>
      <c r="AC47" s="153"/>
      <c r="AD47" s="153"/>
      <c r="AE47" s="153"/>
      <c r="AF47" s="153"/>
      <c r="AG47" s="153" t="s">
        <v>132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190" t="s">
        <v>178</v>
      </c>
      <c r="D48" s="164"/>
      <c r="E48" s="165">
        <v>16.2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3"/>
      <c r="Z48" s="153"/>
      <c r="AA48" s="153"/>
      <c r="AB48" s="153"/>
      <c r="AC48" s="153"/>
      <c r="AD48" s="153"/>
      <c r="AE48" s="153"/>
      <c r="AF48" s="153"/>
      <c r="AG48" s="153" t="s">
        <v>132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190" t="s">
        <v>179</v>
      </c>
      <c r="D49" s="164"/>
      <c r="E49" s="165">
        <v>21.15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53"/>
      <c r="Z49" s="153"/>
      <c r="AA49" s="153"/>
      <c r="AB49" s="153"/>
      <c r="AC49" s="153"/>
      <c r="AD49" s="153"/>
      <c r="AE49" s="153"/>
      <c r="AF49" s="153"/>
      <c r="AG49" s="153" t="s">
        <v>132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190" t="s">
        <v>180</v>
      </c>
      <c r="D50" s="164"/>
      <c r="E50" s="165">
        <v>9.4499999999999993</v>
      </c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53"/>
      <c r="Z50" s="153"/>
      <c r="AA50" s="153"/>
      <c r="AB50" s="153"/>
      <c r="AC50" s="153"/>
      <c r="AD50" s="153"/>
      <c r="AE50" s="153"/>
      <c r="AF50" s="153"/>
      <c r="AG50" s="153" t="s">
        <v>132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190" t="s">
        <v>181</v>
      </c>
      <c r="D51" s="164"/>
      <c r="E51" s="165">
        <v>40.950000000000003</v>
      </c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3"/>
      <c r="Z51" s="153"/>
      <c r="AA51" s="153"/>
      <c r="AB51" s="153"/>
      <c r="AC51" s="153"/>
      <c r="AD51" s="153"/>
      <c r="AE51" s="153"/>
      <c r="AF51" s="153"/>
      <c r="AG51" s="153" t="s">
        <v>132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75">
        <v>10</v>
      </c>
      <c r="B52" s="176" t="s">
        <v>182</v>
      </c>
      <c r="C52" s="189" t="s">
        <v>183</v>
      </c>
      <c r="D52" s="177" t="s">
        <v>134</v>
      </c>
      <c r="E52" s="178">
        <v>239.04</v>
      </c>
      <c r="F52" s="179"/>
      <c r="G52" s="180">
        <f>ROUND(E52*F52,2)</f>
        <v>0</v>
      </c>
      <c r="H52" s="163">
        <v>502.1</v>
      </c>
      <c r="I52" s="162">
        <f>ROUND(E52*H52,2)</f>
        <v>120021.98</v>
      </c>
      <c r="J52" s="163">
        <v>255.8</v>
      </c>
      <c r="K52" s="162">
        <f>ROUND(E52*J52,2)</f>
        <v>61146.43</v>
      </c>
      <c r="L52" s="162">
        <v>21</v>
      </c>
      <c r="M52" s="162">
        <f>G52*(1+L52/100)</f>
        <v>0</v>
      </c>
      <c r="N52" s="162">
        <v>3.3079999999999998E-2</v>
      </c>
      <c r="O52" s="162">
        <f>ROUND(E52*N52,2)</f>
        <v>7.91</v>
      </c>
      <c r="P52" s="162">
        <v>0</v>
      </c>
      <c r="Q52" s="162">
        <f>ROUND(E52*P52,2)</f>
        <v>0</v>
      </c>
      <c r="R52" s="162"/>
      <c r="S52" s="162" t="s">
        <v>127</v>
      </c>
      <c r="T52" s="162" t="s">
        <v>128</v>
      </c>
      <c r="U52" s="162">
        <v>0.48</v>
      </c>
      <c r="V52" s="162">
        <f>ROUND(E52*U52,2)</f>
        <v>114.74</v>
      </c>
      <c r="W52" s="162"/>
      <c r="X52" s="162" t="s">
        <v>129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130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190" t="s">
        <v>157</v>
      </c>
      <c r="D53" s="164"/>
      <c r="E53" s="165">
        <v>20.28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132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190" t="s">
        <v>158</v>
      </c>
      <c r="D54" s="164"/>
      <c r="E54" s="165">
        <v>92.88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132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190" t="s">
        <v>159</v>
      </c>
      <c r="D55" s="164"/>
      <c r="E55" s="165">
        <v>17.64</v>
      </c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53"/>
      <c r="Z55" s="153"/>
      <c r="AA55" s="153"/>
      <c r="AB55" s="153"/>
      <c r="AC55" s="153"/>
      <c r="AD55" s="153"/>
      <c r="AE55" s="153"/>
      <c r="AF55" s="153"/>
      <c r="AG55" s="153" t="s">
        <v>132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190" t="s">
        <v>160</v>
      </c>
      <c r="D56" s="164"/>
      <c r="E56" s="165">
        <v>17.16</v>
      </c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53"/>
      <c r="Z56" s="153"/>
      <c r="AA56" s="153"/>
      <c r="AB56" s="153"/>
      <c r="AC56" s="153"/>
      <c r="AD56" s="153"/>
      <c r="AE56" s="153"/>
      <c r="AF56" s="153"/>
      <c r="AG56" s="153" t="s">
        <v>132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190" t="s">
        <v>161</v>
      </c>
      <c r="D57" s="164"/>
      <c r="E57" s="165">
        <v>12.96</v>
      </c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53"/>
      <c r="Z57" s="153"/>
      <c r="AA57" s="153"/>
      <c r="AB57" s="153"/>
      <c r="AC57" s="153"/>
      <c r="AD57" s="153"/>
      <c r="AE57" s="153"/>
      <c r="AF57" s="153"/>
      <c r="AG57" s="153" t="s">
        <v>132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190" t="s">
        <v>162</v>
      </c>
      <c r="D58" s="164"/>
      <c r="E58" s="165">
        <v>16.920000000000002</v>
      </c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132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/>
      <c r="B59" s="161"/>
      <c r="C59" s="190" t="s">
        <v>163</v>
      </c>
      <c r="D59" s="164"/>
      <c r="E59" s="165">
        <v>7.56</v>
      </c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53"/>
      <c r="Z59" s="153"/>
      <c r="AA59" s="153"/>
      <c r="AB59" s="153"/>
      <c r="AC59" s="153"/>
      <c r="AD59" s="153"/>
      <c r="AE59" s="153"/>
      <c r="AF59" s="153"/>
      <c r="AG59" s="153" t="s">
        <v>132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190" t="s">
        <v>164</v>
      </c>
      <c r="D60" s="164"/>
      <c r="E60" s="165">
        <v>10.32</v>
      </c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53"/>
      <c r="Z60" s="153"/>
      <c r="AA60" s="153"/>
      <c r="AB60" s="153"/>
      <c r="AC60" s="153"/>
      <c r="AD60" s="153"/>
      <c r="AE60" s="153"/>
      <c r="AF60" s="153"/>
      <c r="AG60" s="153" t="s">
        <v>132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190" t="s">
        <v>165</v>
      </c>
      <c r="D61" s="164"/>
      <c r="E61" s="165">
        <v>10.56</v>
      </c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53"/>
      <c r="Z61" s="153"/>
      <c r="AA61" s="153"/>
      <c r="AB61" s="153"/>
      <c r="AC61" s="153"/>
      <c r="AD61" s="153"/>
      <c r="AE61" s="153"/>
      <c r="AF61" s="153"/>
      <c r="AG61" s="153" t="s">
        <v>132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190" t="s">
        <v>166</v>
      </c>
      <c r="D62" s="164"/>
      <c r="E62" s="165">
        <v>32.76</v>
      </c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53"/>
      <c r="Z62" s="153"/>
      <c r="AA62" s="153"/>
      <c r="AB62" s="153"/>
      <c r="AC62" s="153"/>
      <c r="AD62" s="153"/>
      <c r="AE62" s="153"/>
      <c r="AF62" s="153"/>
      <c r="AG62" s="153" t="s">
        <v>132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81">
        <v>11</v>
      </c>
      <c r="B63" s="182" t="s">
        <v>184</v>
      </c>
      <c r="C63" s="191" t="s">
        <v>185</v>
      </c>
      <c r="D63" s="183" t="s">
        <v>186</v>
      </c>
      <c r="E63" s="184">
        <v>1</v>
      </c>
      <c r="F63" s="185"/>
      <c r="G63" s="186">
        <f>ROUND(E63*F63,2)</f>
        <v>0</v>
      </c>
      <c r="H63" s="163">
        <v>1128.01</v>
      </c>
      <c r="I63" s="162">
        <f>ROUND(E63*H63,2)</f>
        <v>1128.01</v>
      </c>
      <c r="J63" s="163">
        <v>2871.99</v>
      </c>
      <c r="K63" s="162">
        <f>ROUND(E63*J63,2)</f>
        <v>2871.99</v>
      </c>
      <c r="L63" s="162">
        <v>21</v>
      </c>
      <c r="M63" s="162">
        <f>G63*(1+L63/100)</f>
        <v>0</v>
      </c>
      <c r="N63" s="162">
        <v>4.0000000000000003E-5</v>
      </c>
      <c r="O63" s="162">
        <f>ROUND(E63*N63,2)</f>
        <v>0</v>
      </c>
      <c r="P63" s="162">
        <v>0</v>
      </c>
      <c r="Q63" s="162">
        <f>ROUND(E63*P63,2)</f>
        <v>0</v>
      </c>
      <c r="R63" s="162"/>
      <c r="S63" s="162" t="s">
        <v>127</v>
      </c>
      <c r="T63" s="162" t="s">
        <v>128</v>
      </c>
      <c r="U63" s="162">
        <v>7.8E-2</v>
      </c>
      <c r="V63" s="162">
        <f>ROUND(E63*U63,2)</f>
        <v>0.08</v>
      </c>
      <c r="W63" s="162"/>
      <c r="X63" s="162" t="s">
        <v>129</v>
      </c>
      <c r="Y63" s="153"/>
      <c r="Z63" s="153"/>
      <c r="AA63" s="153"/>
      <c r="AB63" s="153"/>
      <c r="AC63" s="153"/>
      <c r="AD63" s="153"/>
      <c r="AE63" s="153"/>
      <c r="AF63" s="153"/>
      <c r="AG63" s="153" t="s">
        <v>130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ht="22.5" outlineLevel="1" x14ac:dyDescent="0.2">
      <c r="A64" s="175">
        <v>12</v>
      </c>
      <c r="B64" s="176" t="s">
        <v>187</v>
      </c>
      <c r="C64" s="189" t="s">
        <v>188</v>
      </c>
      <c r="D64" s="177" t="s">
        <v>134</v>
      </c>
      <c r="E64" s="178">
        <v>120.18</v>
      </c>
      <c r="F64" s="179"/>
      <c r="G64" s="180">
        <f>ROUND(E64*F64,2)</f>
        <v>0</v>
      </c>
      <c r="H64" s="163">
        <v>71.72</v>
      </c>
      <c r="I64" s="162">
        <f>ROUND(E64*H64,2)</f>
        <v>8619.31</v>
      </c>
      <c r="J64" s="163">
        <v>218.18</v>
      </c>
      <c r="K64" s="162">
        <f>ROUND(E64*J64,2)</f>
        <v>26220.87</v>
      </c>
      <c r="L64" s="162">
        <v>21</v>
      </c>
      <c r="M64" s="162">
        <f>G64*(1+L64/100)</f>
        <v>0</v>
      </c>
      <c r="N64" s="162">
        <v>1.184E-2</v>
      </c>
      <c r="O64" s="162">
        <f>ROUND(E64*N64,2)</f>
        <v>1.42</v>
      </c>
      <c r="P64" s="162">
        <v>0</v>
      </c>
      <c r="Q64" s="162">
        <f>ROUND(E64*P64,2)</f>
        <v>0</v>
      </c>
      <c r="R64" s="162"/>
      <c r="S64" s="162" t="s">
        <v>127</v>
      </c>
      <c r="T64" s="162" t="s">
        <v>128</v>
      </c>
      <c r="U64" s="162">
        <v>0.38947999999999999</v>
      </c>
      <c r="V64" s="162">
        <f>ROUND(E64*U64,2)</f>
        <v>46.81</v>
      </c>
      <c r="W64" s="162"/>
      <c r="X64" s="162" t="s">
        <v>129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130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190" t="s">
        <v>189</v>
      </c>
      <c r="D65" s="164"/>
      <c r="E65" s="165">
        <v>10.96</v>
      </c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53"/>
      <c r="Z65" s="153"/>
      <c r="AA65" s="153"/>
      <c r="AB65" s="153"/>
      <c r="AC65" s="153"/>
      <c r="AD65" s="153"/>
      <c r="AE65" s="153"/>
      <c r="AF65" s="153"/>
      <c r="AG65" s="153" t="s">
        <v>132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190" t="s">
        <v>190</v>
      </c>
      <c r="D66" s="164"/>
      <c r="E66" s="165">
        <v>75.73</v>
      </c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53"/>
      <c r="Z66" s="153"/>
      <c r="AA66" s="153"/>
      <c r="AB66" s="153"/>
      <c r="AC66" s="153"/>
      <c r="AD66" s="153"/>
      <c r="AE66" s="153"/>
      <c r="AF66" s="153"/>
      <c r="AG66" s="153" t="s">
        <v>132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190" t="s">
        <v>191</v>
      </c>
      <c r="D67" s="164"/>
      <c r="E67" s="165">
        <v>12.75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53"/>
      <c r="Z67" s="153"/>
      <c r="AA67" s="153"/>
      <c r="AB67" s="153"/>
      <c r="AC67" s="153"/>
      <c r="AD67" s="153"/>
      <c r="AE67" s="153"/>
      <c r="AF67" s="153"/>
      <c r="AG67" s="153" t="s">
        <v>132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190" t="s">
        <v>192</v>
      </c>
      <c r="D68" s="164"/>
      <c r="E68" s="165">
        <v>11.94</v>
      </c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53"/>
      <c r="Z68" s="153"/>
      <c r="AA68" s="153"/>
      <c r="AB68" s="153"/>
      <c r="AC68" s="153"/>
      <c r="AD68" s="153"/>
      <c r="AE68" s="153"/>
      <c r="AF68" s="153"/>
      <c r="AG68" s="153" t="s">
        <v>132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190" t="s">
        <v>193</v>
      </c>
      <c r="D69" s="164"/>
      <c r="E69" s="165">
        <v>8.8000000000000007</v>
      </c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3"/>
      <c r="Z69" s="153"/>
      <c r="AA69" s="153"/>
      <c r="AB69" s="153"/>
      <c r="AC69" s="153"/>
      <c r="AD69" s="153"/>
      <c r="AE69" s="153"/>
      <c r="AF69" s="153"/>
      <c r="AG69" s="153" t="s">
        <v>132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81">
        <v>13</v>
      </c>
      <c r="B70" s="182" t="s">
        <v>194</v>
      </c>
      <c r="C70" s="191" t="s">
        <v>195</v>
      </c>
      <c r="D70" s="183" t="s">
        <v>196</v>
      </c>
      <c r="E70" s="184">
        <v>25</v>
      </c>
      <c r="F70" s="185"/>
      <c r="G70" s="186">
        <f>ROUND(E70*F70,2)</f>
        <v>0</v>
      </c>
      <c r="H70" s="163">
        <v>90.28</v>
      </c>
      <c r="I70" s="162">
        <f>ROUND(E70*H70,2)</f>
        <v>2257</v>
      </c>
      <c r="J70" s="163">
        <v>559.72</v>
      </c>
      <c r="K70" s="162">
        <f>ROUND(E70*J70,2)</f>
        <v>13993</v>
      </c>
      <c r="L70" s="162">
        <v>21</v>
      </c>
      <c r="M70" s="162">
        <f>G70*(1+L70/100)</f>
        <v>0</v>
      </c>
      <c r="N70" s="162">
        <v>4.3049999999999998E-2</v>
      </c>
      <c r="O70" s="162">
        <f>ROUND(E70*N70,2)</f>
        <v>1.08</v>
      </c>
      <c r="P70" s="162">
        <v>0</v>
      </c>
      <c r="Q70" s="162">
        <f>ROUND(E70*P70,2)</f>
        <v>0</v>
      </c>
      <c r="R70" s="162"/>
      <c r="S70" s="162" t="s">
        <v>127</v>
      </c>
      <c r="T70" s="162" t="s">
        <v>128</v>
      </c>
      <c r="U70" s="162">
        <v>0.87802999999999998</v>
      </c>
      <c r="V70" s="162">
        <f>ROUND(E70*U70,2)</f>
        <v>21.95</v>
      </c>
      <c r="W70" s="162"/>
      <c r="X70" s="162" t="s">
        <v>129</v>
      </c>
      <c r="Y70" s="153"/>
      <c r="Z70" s="153"/>
      <c r="AA70" s="153"/>
      <c r="AB70" s="153"/>
      <c r="AC70" s="153"/>
      <c r="AD70" s="153"/>
      <c r="AE70" s="153"/>
      <c r="AF70" s="153"/>
      <c r="AG70" s="153" t="s">
        <v>130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1" x14ac:dyDescent="0.2">
      <c r="A71" s="175">
        <v>14</v>
      </c>
      <c r="B71" s="176" t="s">
        <v>197</v>
      </c>
      <c r="C71" s="189" t="s">
        <v>198</v>
      </c>
      <c r="D71" s="177" t="s">
        <v>143</v>
      </c>
      <c r="E71" s="178">
        <v>183.45</v>
      </c>
      <c r="F71" s="179"/>
      <c r="G71" s="180">
        <f>ROUND(E71*F71,2)</f>
        <v>0</v>
      </c>
      <c r="H71" s="163">
        <v>10.84</v>
      </c>
      <c r="I71" s="162">
        <f>ROUND(E71*H71,2)</f>
        <v>1988.6</v>
      </c>
      <c r="J71" s="163">
        <v>89.06</v>
      </c>
      <c r="K71" s="162">
        <f>ROUND(E71*J71,2)</f>
        <v>16338.06</v>
      </c>
      <c r="L71" s="162">
        <v>21</v>
      </c>
      <c r="M71" s="162">
        <f>G71*(1+L71/100)</f>
        <v>0</v>
      </c>
      <c r="N71" s="162">
        <v>2.3800000000000002E-3</v>
      </c>
      <c r="O71" s="162">
        <f>ROUND(E71*N71,2)</f>
        <v>0.44</v>
      </c>
      <c r="P71" s="162">
        <v>0</v>
      </c>
      <c r="Q71" s="162">
        <f>ROUND(E71*P71,2)</f>
        <v>0</v>
      </c>
      <c r="R71" s="162"/>
      <c r="S71" s="162" t="s">
        <v>127</v>
      </c>
      <c r="T71" s="162" t="s">
        <v>128</v>
      </c>
      <c r="U71" s="162">
        <v>0.18232999999999999</v>
      </c>
      <c r="V71" s="162">
        <f>ROUND(E71*U71,2)</f>
        <v>33.450000000000003</v>
      </c>
      <c r="W71" s="162"/>
      <c r="X71" s="162" t="s">
        <v>129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130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33.75" outlineLevel="1" x14ac:dyDescent="0.2">
      <c r="A72" s="160"/>
      <c r="B72" s="161"/>
      <c r="C72" s="190" t="s">
        <v>199</v>
      </c>
      <c r="D72" s="164"/>
      <c r="E72" s="165">
        <v>26.25</v>
      </c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53"/>
      <c r="Z72" s="153"/>
      <c r="AA72" s="153"/>
      <c r="AB72" s="153"/>
      <c r="AC72" s="153"/>
      <c r="AD72" s="153"/>
      <c r="AE72" s="153"/>
      <c r="AF72" s="153"/>
      <c r="AG72" s="153" t="s">
        <v>132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190" t="s">
        <v>200</v>
      </c>
      <c r="D73" s="164"/>
      <c r="E73" s="165">
        <v>32.4</v>
      </c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132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190" t="s">
        <v>201</v>
      </c>
      <c r="D74" s="164"/>
      <c r="E74" s="165">
        <v>27.6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3"/>
      <c r="Z74" s="153"/>
      <c r="AA74" s="153"/>
      <c r="AB74" s="153"/>
      <c r="AC74" s="153"/>
      <c r="AD74" s="153"/>
      <c r="AE74" s="153"/>
      <c r="AF74" s="153"/>
      <c r="AG74" s="153" t="s">
        <v>132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60"/>
      <c r="B75" s="161"/>
      <c r="C75" s="190" t="s">
        <v>202</v>
      </c>
      <c r="D75" s="164"/>
      <c r="E75" s="165">
        <v>57.6</v>
      </c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53"/>
      <c r="Z75" s="153"/>
      <c r="AA75" s="153"/>
      <c r="AB75" s="153"/>
      <c r="AC75" s="153"/>
      <c r="AD75" s="153"/>
      <c r="AE75" s="153"/>
      <c r="AF75" s="153"/>
      <c r="AG75" s="153" t="s">
        <v>132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60"/>
      <c r="B76" s="161"/>
      <c r="C76" s="190" t="s">
        <v>203</v>
      </c>
      <c r="D76" s="164"/>
      <c r="E76" s="165">
        <v>29.4</v>
      </c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53"/>
      <c r="Z76" s="153"/>
      <c r="AA76" s="153"/>
      <c r="AB76" s="153"/>
      <c r="AC76" s="153"/>
      <c r="AD76" s="153"/>
      <c r="AE76" s="153"/>
      <c r="AF76" s="153"/>
      <c r="AG76" s="153" t="s">
        <v>132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190" t="s">
        <v>204</v>
      </c>
      <c r="D77" s="164"/>
      <c r="E77" s="165">
        <v>10.199999999999999</v>
      </c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132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1" x14ac:dyDescent="0.2">
      <c r="A78" s="175">
        <v>15</v>
      </c>
      <c r="B78" s="176" t="s">
        <v>205</v>
      </c>
      <c r="C78" s="189" t="s">
        <v>206</v>
      </c>
      <c r="D78" s="177" t="s">
        <v>134</v>
      </c>
      <c r="E78" s="178">
        <v>373.5</v>
      </c>
      <c r="F78" s="179"/>
      <c r="G78" s="180">
        <f>ROUND(E78*F78,2)</f>
        <v>0</v>
      </c>
      <c r="H78" s="163">
        <v>63.46</v>
      </c>
      <c r="I78" s="162">
        <f>ROUND(E78*H78,2)</f>
        <v>23702.31</v>
      </c>
      <c r="J78" s="163">
        <v>189.54</v>
      </c>
      <c r="K78" s="162">
        <f>ROUND(E78*J78,2)</f>
        <v>70793.19</v>
      </c>
      <c r="L78" s="162">
        <v>21</v>
      </c>
      <c r="M78" s="162">
        <f>G78*(1+L78/100)</f>
        <v>0</v>
      </c>
      <c r="N78" s="162">
        <v>1.038E-2</v>
      </c>
      <c r="O78" s="162">
        <f>ROUND(E78*N78,2)</f>
        <v>3.88</v>
      </c>
      <c r="P78" s="162">
        <v>0</v>
      </c>
      <c r="Q78" s="162">
        <f>ROUND(E78*P78,2)</f>
        <v>0</v>
      </c>
      <c r="R78" s="162"/>
      <c r="S78" s="162" t="s">
        <v>127</v>
      </c>
      <c r="T78" s="162" t="s">
        <v>128</v>
      </c>
      <c r="U78" s="162">
        <v>0.33688000000000001</v>
      </c>
      <c r="V78" s="162">
        <f>ROUND(E78*U78,2)</f>
        <v>125.82</v>
      </c>
      <c r="W78" s="162"/>
      <c r="X78" s="162" t="s">
        <v>129</v>
      </c>
      <c r="Y78" s="153"/>
      <c r="Z78" s="153"/>
      <c r="AA78" s="153"/>
      <c r="AB78" s="153"/>
      <c r="AC78" s="153"/>
      <c r="AD78" s="153"/>
      <c r="AE78" s="153"/>
      <c r="AF78" s="153"/>
      <c r="AG78" s="153" t="s">
        <v>130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60"/>
      <c r="B79" s="161"/>
      <c r="C79" s="190" t="s">
        <v>207</v>
      </c>
      <c r="D79" s="164"/>
      <c r="E79" s="165">
        <v>31.6875</v>
      </c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53"/>
      <c r="Z79" s="153"/>
      <c r="AA79" s="153"/>
      <c r="AB79" s="153"/>
      <c r="AC79" s="153"/>
      <c r="AD79" s="153"/>
      <c r="AE79" s="153"/>
      <c r="AF79" s="153"/>
      <c r="AG79" s="153" t="s">
        <v>132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60"/>
      <c r="B80" s="161"/>
      <c r="C80" s="190" t="s">
        <v>208</v>
      </c>
      <c r="D80" s="164"/>
      <c r="E80" s="165">
        <v>145.125</v>
      </c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53"/>
      <c r="Z80" s="153"/>
      <c r="AA80" s="153"/>
      <c r="AB80" s="153"/>
      <c r="AC80" s="153"/>
      <c r="AD80" s="153"/>
      <c r="AE80" s="153"/>
      <c r="AF80" s="153"/>
      <c r="AG80" s="153" t="s">
        <v>132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190" t="s">
        <v>209</v>
      </c>
      <c r="D81" s="164"/>
      <c r="E81" s="165">
        <v>27.5625</v>
      </c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53"/>
      <c r="Z81" s="153"/>
      <c r="AA81" s="153"/>
      <c r="AB81" s="153"/>
      <c r="AC81" s="153"/>
      <c r="AD81" s="153"/>
      <c r="AE81" s="153"/>
      <c r="AF81" s="153"/>
      <c r="AG81" s="153" t="s">
        <v>132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/>
      <c r="B82" s="161"/>
      <c r="C82" s="190" t="s">
        <v>210</v>
      </c>
      <c r="D82" s="164"/>
      <c r="E82" s="165">
        <v>26.8125</v>
      </c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53"/>
      <c r="Z82" s="153"/>
      <c r="AA82" s="153"/>
      <c r="AB82" s="153"/>
      <c r="AC82" s="153"/>
      <c r="AD82" s="153"/>
      <c r="AE82" s="153"/>
      <c r="AF82" s="153"/>
      <c r="AG82" s="153" t="s">
        <v>132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190" t="s">
        <v>211</v>
      </c>
      <c r="D83" s="164"/>
      <c r="E83" s="165">
        <v>20.25</v>
      </c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3"/>
      <c r="Z83" s="153"/>
      <c r="AA83" s="153"/>
      <c r="AB83" s="153"/>
      <c r="AC83" s="153"/>
      <c r="AD83" s="153"/>
      <c r="AE83" s="153"/>
      <c r="AF83" s="153"/>
      <c r="AG83" s="153" t="s">
        <v>132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60"/>
      <c r="B84" s="161"/>
      <c r="C84" s="190" t="s">
        <v>212</v>
      </c>
      <c r="D84" s="164"/>
      <c r="E84" s="165">
        <v>26.4375</v>
      </c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53"/>
      <c r="Z84" s="153"/>
      <c r="AA84" s="153"/>
      <c r="AB84" s="153"/>
      <c r="AC84" s="153"/>
      <c r="AD84" s="153"/>
      <c r="AE84" s="153"/>
      <c r="AF84" s="153"/>
      <c r="AG84" s="153" t="s">
        <v>132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60"/>
      <c r="B85" s="161"/>
      <c r="C85" s="190" t="s">
        <v>213</v>
      </c>
      <c r="D85" s="164"/>
      <c r="E85" s="165">
        <v>11.8125</v>
      </c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53"/>
      <c r="Z85" s="153"/>
      <c r="AA85" s="153"/>
      <c r="AB85" s="153"/>
      <c r="AC85" s="153"/>
      <c r="AD85" s="153"/>
      <c r="AE85" s="153"/>
      <c r="AF85" s="153"/>
      <c r="AG85" s="153" t="s">
        <v>132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190" t="s">
        <v>214</v>
      </c>
      <c r="D86" s="164"/>
      <c r="E86" s="165">
        <v>16.125</v>
      </c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3"/>
      <c r="Z86" s="153"/>
      <c r="AA86" s="153"/>
      <c r="AB86" s="153"/>
      <c r="AC86" s="153"/>
      <c r="AD86" s="153"/>
      <c r="AE86" s="153"/>
      <c r="AF86" s="153"/>
      <c r="AG86" s="153" t="s">
        <v>132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190" t="s">
        <v>215</v>
      </c>
      <c r="D87" s="164"/>
      <c r="E87" s="165">
        <v>16.5</v>
      </c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53"/>
      <c r="Z87" s="153"/>
      <c r="AA87" s="153"/>
      <c r="AB87" s="153"/>
      <c r="AC87" s="153"/>
      <c r="AD87" s="153"/>
      <c r="AE87" s="153"/>
      <c r="AF87" s="153"/>
      <c r="AG87" s="153" t="s">
        <v>132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190" t="s">
        <v>216</v>
      </c>
      <c r="D88" s="164"/>
      <c r="E88" s="165">
        <v>51.1875</v>
      </c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3"/>
      <c r="Z88" s="153"/>
      <c r="AA88" s="153"/>
      <c r="AB88" s="153"/>
      <c r="AC88" s="153"/>
      <c r="AD88" s="153"/>
      <c r="AE88" s="153"/>
      <c r="AF88" s="153"/>
      <c r="AG88" s="153" t="s">
        <v>132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2.5" outlineLevel="1" x14ac:dyDescent="0.2">
      <c r="A89" s="175">
        <v>16</v>
      </c>
      <c r="B89" s="176" t="s">
        <v>217</v>
      </c>
      <c r="C89" s="189" t="s">
        <v>218</v>
      </c>
      <c r="D89" s="177" t="s">
        <v>134</v>
      </c>
      <c r="E89" s="178">
        <v>11.5</v>
      </c>
      <c r="F89" s="179"/>
      <c r="G89" s="180">
        <f>ROUND(E89*F89,2)</f>
        <v>0</v>
      </c>
      <c r="H89" s="163">
        <v>272.38</v>
      </c>
      <c r="I89" s="162">
        <f>ROUND(E89*H89,2)</f>
        <v>3132.37</v>
      </c>
      <c r="J89" s="163">
        <v>1045.42</v>
      </c>
      <c r="K89" s="162">
        <f>ROUND(E89*J89,2)</f>
        <v>12022.33</v>
      </c>
      <c r="L89" s="162">
        <v>21</v>
      </c>
      <c r="M89" s="162">
        <f>G89*(1+L89/100)</f>
        <v>0</v>
      </c>
      <c r="N89" s="162">
        <v>3.8289999999999998E-2</v>
      </c>
      <c r="O89" s="162">
        <f>ROUND(E89*N89,2)</f>
        <v>0.44</v>
      </c>
      <c r="P89" s="162">
        <v>0</v>
      </c>
      <c r="Q89" s="162">
        <f>ROUND(E89*P89,2)</f>
        <v>0</v>
      </c>
      <c r="R89" s="162"/>
      <c r="S89" s="162" t="s">
        <v>127</v>
      </c>
      <c r="T89" s="162" t="s">
        <v>128</v>
      </c>
      <c r="U89" s="162">
        <v>1.8764099999999999</v>
      </c>
      <c r="V89" s="162">
        <f>ROUND(E89*U89,2)</f>
        <v>21.58</v>
      </c>
      <c r="W89" s="162"/>
      <c r="X89" s="162" t="s">
        <v>129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130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60"/>
      <c r="B90" s="161"/>
      <c r="C90" s="190" t="s">
        <v>219</v>
      </c>
      <c r="D90" s="164"/>
      <c r="E90" s="165">
        <v>4.5</v>
      </c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53"/>
      <c r="Z90" s="153"/>
      <c r="AA90" s="153"/>
      <c r="AB90" s="153"/>
      <c r="AC90" s="153"/>
      <c r="AD90" s="153"/>
      <c r="AE90" s="153"/>
      <c r="AF90" s="153"/>
      <c r="AG90" s="153" t="s">
        <v>132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60"/>
      <c r="B91" s="161"/>
      <c r="C91" s="190" t="s">
        <v>220</v>
      </c>
      <c r="D91" s="164"/>
      <c r="E91" s="165">
        <v>7</v>
      </c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53"/>
      <c r="Z91" s="153"/>
      <c r="AA91" s="153"/>
      <c r="AB91" s="153"/>
      <c r="AC91" s="153"/>
      <c r="AD91" s="153"/>
      <c r="AE91" s="153"/>
      <c r="AF91" s="153"/>
      <c r="AG91" s="153" t="s">
        <v>132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175">
        <v>17</v>
      </c>
      <c r="B92" s="176" t="s">
        <v>221</v>
      </c>
      <c r="C92" s="189" t="s">
        <v>222</v>
      </c>
      <c r="D92" s="177" t="s">
        <v>134</v>
      </c>
      <c r="E92" s="178">
        <v>108.58499999999999</v>
      </c>
      <c r="F92" s="179"/>
      <c r="G92" s="180">
        <f>ROUND(E92*F92,2)</f>
        <v>0</v>
      </c>
      <c r="H92" s="163">
        <v>90.67</v>
      </c>
      <c r="I92" s="162">
        <f>ROUND(E92*H92,2)</f>
        <v>9845.4</v>
      </c>
      <c r="J92" s="163">
        <v>200.33</v>
      </c>
      <c r="K92" s="162">
        <f>ROUND(E92*J92,2)</f>
        <v>21752.83</v>
      </c>
      <c r="L92" s="162">
        <v>21</v>
      </c>
      <c r="M92" s="162">
        <f>G92*(1+L92/100)</f>
        <v>0</v>
      </c>
      <c r="N92" s="162">
        <v>3.6099999999999999E-3</v>
      </c>
      <c r="O92" s="162">
        <f>ROUND(E92*N92,2)</f>
        <v>0.39</v>
      </c>
      <c r="P92" s="162">
        <v>0</v>
      </c>
      <c r="Q92" s="162">
        <f>ROUND(E92*P92,2)</f>
        <v>0</v>
      </c>
      <c r="R92" s="162"/>
      <c r="S92" s="162" t="s">
        <v>127</v>
      </c>
      <c r="T92" s="162" t="s">
        <v>128</v>
      </c>
      <c r="U92" s="162">
        <v>0.36199999999999999</v>
      </c>
      <c r="V92" s="162">
        <f>ROUND(E92*U92,2)</f>
        <v>39.31</v>
      </c>
      <c r="W92" s="162"/>
      <c r="X92" s="162" t="s">
        <v>129</v>
      </c>
      <c r="Y92" s="153"/>
      <c r="Z92" s="153"/>
      <c r="AA92" s="153"/>
      <c r="AB92" s="153"/>
      <c r="AC92" s="153"/>
      <c r="AD92" s="153"/>
      <c r="AE92" s="153"/>
      <c r="AF92" s="153"/>
      <c r="AG92" s="153" t="s">
        <v>130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60"/>
      <c r="B93" s="161"/>
      <c r="C93" s="192" t="s">
        <v>223</v>
      </c>
      <c r="D93" s="166"/>
      <c r="E93" s="167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53"/>
      <c r="Z93" s="153"/>
      <c r="AA93" s="153"/>
      <c r="AB93" s="153"/>
      <c r="AC93" s="153"/>
      <c r="AD93" s="153"/>
      <c r="AE93" s="153"/>
      <c r="AF93" s="153"/>
      <c r="AG93" s="153" t="s">
        <v>132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60"/>
      <c r="B94" s="161"/>
      <c r="C94" s="193" t="s">
        <v>224</v>
      </c>
      <c r="D94" s="166"/>
      <c r="E94" s="167">
        <v>16.899999999999999</v>
      </c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53"/>
      <c r="Z94" s="153"/>
      <c r="AA94" s="153"/>
      <c r="AB94" s="153"/>
      <c r="AC94" s="153"/>
      <c r="AD94" s="153"/>
      <c r="AE94" s="153"/>
      <c r="AF94" s="153"/>
      <c r="AG94" s="153" t="s">
        <v>132</v>
      </c>
      <c r="AH94" s="153">
        <v>2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60"/>
      <c r="B95" s="161"/>
      <c r="C95" s="193" t="s">
        <v>225</v>
      </c>
      <c r="D95" s="166"/>
      <c r="E95" s="167">
        <v>77.400000000000006</v>
      </c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53"/>
      <c r="Z95" s="153"/>
      <c r="AA95" s="153"/>
      <c r="AB95" s="153"/>
      <c r="AC95" s="153"/>
      <c r="AD95" s="153"/>
      <c r="AE95" s="153"/>
      <c r="AF95" s="153"/>
      <c r="AG95" s="153" t="s">
        <v>132</v>
      </c>
      <c r="AH95" s="153">
        <v>2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/>
      <c r="B96" s="161"/>
      <c r="C96" s="193" t="s">
        <v>226</v>
      </c>
      <c r="D96" s="166"/>
      <c r="E96" s="167">
        <v>14.7</v>
      </c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53"/>
      <c r="Z96" s="153"/>
      <c r="AA96" s="153"/>
      <c r="AB96" s="153"/>
      <c r="AC96" s="153"/>
      <c r="AD96" s="153"/>
      <c r="AE96" s="153"/>
      <c r="AF96" s="153"/>
      <c r="AG96" s="153" t="s">
        <v>132</v>
      </c>
      <c r="AH96" s="153">
        <v>2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60"/>
      <c r="B97" s="161"/>
      <c r="C97" s="193" t="s">
        <v>227</v>
      </c>
      <c r="D97" s="166"/>
      <c r="E97" s="167">
        <v>14.3</v>
      </c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53"/>
      <c r="Z97" s="153"/>
      <c r="AA97" s="153"/>
      <c r="AB97" s="153"/>
      <c r="AC97" s="153"/>
      <c r="AD97" s="153"/>
      <c r="AE97" s="153"/>
      <c r="AF97" s="153"/>
      <c r="AG97" s="153" t="s">
        <v>132</v>
      </c>
      <c r="AH97" s="153">
        <v>2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60"/>
      <c r="B98" s="161"/>
      <c r="C98" s="193" t="s">
        <v>228</v>
      </c>
      <c r="D98" s="166"/>
      <c r="E98" s="167">
        <v>10.8</v>
      </c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53"/>
      <c r="Z98" s="153"/>
      <c r="AA98" s="153"/>
      <c r="AB98" s="153"/>
      <c r="AC98" s="153"/>
      <c r="AD98" s="153"/>
      <c r="AE98" s="153"/>
      <c r="AF98" s="153"/>
      <c r="AG98" s="153" t="s">
        <v>132</v>
      </c>
      <c r="AH98" s="153">
        <v>2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60"/>
      <c r="B99" s="161"/>
      <c r="C99" s="193" t="s">
        <v>229</v>
      </c>
      <c r="D99" s="166"/>
      <c r="E99" s="167">
        <v>14.1</v>
      </c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53"/>
      <c r="Z99" s="153"/>
      <c r="AA99" s="153"/>
      <c r="AB99" s="153"/>
      <c r="AC99" s="153"/>
      <c r="AD99" s="153"/>
      <c r="AE99" s="153"/>
      <c r="AF99" s="153"/>
      <c r="AG99" s="153" t="s">
        <v>132</v>
      </c>
      <c r="AH99" s="153">
        <v>2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193" t="s">
        <v>230</v>
      </c>
      <c r="D100" s="166"/>
      <c r="E100" s="167">
        <v>6.3</v>
      </c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132</v>
      </c>
      <c r="AH100" s="153">
        <v>2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60"/>
      <c r="B101" s="161"/>
      <c r="C101" s="193" t="s">
        <v>231</v>
      </c>
      <c r="D101" s="166"/>
      <c r="E101" s="167">
        <v>8.6</v>
      </c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132</v>
      </c>
      <c r="AH101" s="153">
        <v>2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60"/>
      <c r="B102" s="161"/>
      <c r="C102" s="193" t="s">
        <v>232</v>
      </c>
      <c r="D102" s="166"/>
      <c r="E102" s="167">
        <v>8.8000000000000007</v>
      </c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132</v>
      </c>
      <c r="AH102" s="153">
        <v>2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/>
      <c r="B103" s="161"/>
      <c r="C103" s="193" t="s">
        <v>233</v>
      </c>
      <c r="D103" s="166"/>
      <c r="E103" s="167">
        <v>27.3</v>
      </c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132</v>
      </c>
      <c r="AH103" s="153">
        <v>2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60"/>
      <c r="B104" s="161"/>
      <c r="C104" s="192" t="s">
        <v>234</v>
      </c>
      <c r="D104" s="166"/>
      <c r="E104" s="167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132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60"/>
      <c r="B105" s="161"/>
      <c r="C105" s="190" t="s">
        <v>235</v>
      </c>
      <c r="D105" s="164"/>
      <c r="E105" s="165">
        <v>59.76</v>
      </c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132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60"/>
      <c r="B106" s="161"/>
      <c r="C106" s="190" t="s">
        <v>236</v>
      </c>
      <c r="D106" s="164"/>
      <c r="E106" s="165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132</v>
      </c>
      <c r="AH106" s="153">
        <v>0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60"/>
      <c r="B107" s="161"/>
      <c r="C107" s="190" t="s">
        <v>237</v>
      </c>
      <c r="D107" s="164"/>
      <c r="E107" s="165">
        <v>58.424999999999997</v>
      </c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132</v>
      </c>
      <c r="AH107" s="153">
        <v>0</v>
      </c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60"/>
      <c r="B108" s="161"/>
      <c r="C108" s="190" t="s">
        <v>238</v>
      </c>
      <c r="D108" s="164"/>
      <c r="E108" s="165">
        <v>-9.6</v>
      </c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132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75">
        <v>18</v>
      </c>
      <c r="B109" s="176" t="s">
        <v>239</v>
      </c>
      <c r="C109" s="189" t="s">
        <v>240</v>
      </c>
      <c r="D109" s="177" t="s">
        <v>134</v>
      </c>
      <c r="E109" s="178">
        <v>425.63249999999999</v>
      </c>
      <c r="F109" s="179"/>
      <c r="G109" s="180">
        <f>ROUND(E109*F109,2)</f>
        <v>0</v>
      </c>
      <c r="H109" s="163">
        <v>40.32</v>
      </c>
      <c r="I109" s="162">
        <f>ROUND(E109*H109,2)</f>
        <v>17161.5</v>
      </c>
      <c r="J109" s="163">
        <v>42.88</v>
      </c>
      <c r="K109" s="162">
        <f>ROUND(E109*J109,2)</f>
        <v>18251.12</v>
      </c>
      <c r="L109" s="162">
        <v>21</v>
      </c>
      <c r="M109" s="162">
        <f>G109*(1+L109/100)</f>
        <v>0</v>
      </c>
      <c r="N109" s="162">
        <v>2.5999999999999998E-4</v>
      </c>
      <c r="O109" s="162">
        <f>ROUND(E109*N109,2)</f>
        <v>0.11</v>
      </c>
      <c r="P109" s="162">
        <v>0</v>
      </c>
      <c r="Q109" s="162">
        <f>ROUND(E109*P109,2)</f>
        <v>0</v>
      </c>
      <c r="R109" s="162"/>
      <c r="S109" s="162" t="s">
        <v>127</v>
      </c>
      <c r="T109" s="162" t="s">
        <v>128</v>
      </c>
      <c r="U109" s="162">
        <v>0.09</v>
      </c>
      <c r="V109" s="162">
        <f>ROUND(E109*U109,2)</f>
        <v>38.31</v>
      </c>
      <c r="W109" s="162"/>
      <c r="X109" s="162" t="s">
        <v>129</v>
      </c>
      <c r="Y109" s="153"/>
      <c r="Z109" s="153"/>
      <c r="AA109" s="153"/>
      <c r="AB109" s="153"/>
      <c r="AC109" s="153"/>
      <c r="AD109" s="153"/>
      <c r="AE109" s="153"/>
      <c r="AF109" s="153"/>
      <c r="AG109" s="153" t="s">
        <v>130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/>
      <c r="B110" s="161"/>
      <c r="C110" s="190" t="s">
        <v>241</v>
      </c>
      <c r="D110" s="164"/>
      <c r="E110" s="165">
        <v>272.7</v>
      </c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132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60"/>
      <c r="B111" s="161"/>
      <c r="C111" s="190" t="s">
        <v>242</v>
      </c>
      <c r="D111" s="164"/>
      <c r="E111" s="165">
        <v>44.347499999999997</v>
      </c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132</v>
      </c>
      <c r="AH111" s="153">
        <v>0</v>
      </c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60"/>
      <c r="B112" s="161"/>
      <c r="C112" s="190" t="s">
        <v>243</v>
      </c>
      <c r="D112" s="164"/>
      <c r="E112" s="165">
        <v>108.58499999999999</v>
      </c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132</v>
      </c>
      <c r="AH112" s="153">
        <v>0</v>
      </c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x14ac:dyDescent="0.2">
      <c r="A113" s="169" t="s">
        <v>122</v>
      </c>
      <c r="B113" s="170" t="s">
        <v>58</v>
      </c>
      <c r="C113" s="188" t="s">
        <v>59</v>
      </c>
      <c r="D113" s="171"/>
      <c r="E113" s="172"/>
      <c r="F113" s="173"/>
      <c r="G113" s="174">
        <f>SUMIF(AG114:AG154,"&lt;&gt;NOR",G114:G154)</f>
        <v>0</v>
      </c>
      <c r="H113" s="168"/>
      <c r="I113" s="168">
        <f>SUM(I114:I154)</f>
        <v>106554.48</v>
      </c>
      <c r="J113" s="168"/>
      <c r="K113" s="168">
        <f>SUM(K114:K154)</f>
        <v>32564.04</v>
      </c>
      <c r="L113" s="168"/>
      <c r="M113" s="168">
        <f>SUM(M114:M154)</f>
        <v>0</v>
      </c>
      <c r="N113" s="168"/>
      <c r="O113" s="168">
        <f>SUM(O114:O154)</f>
        <v>32.879999999999995</v>
      </c>
      <c r="P113" s="168"/>
      <c r="Q113" s="168">
        <f>SUM(Q114:Q154)</f>
        <v>0</v>
      </c>
      <c r="R113" s="168"/>
      <c r="S113" s="168"/>
      <c r="T113" s="168"/>
      <c r="U113" s="168"/>
      <c r="V113" s="168">
        <f>SUM(V114:V154)</f>
        <v>48.519999999999996</v>
      </c>
      <c r="W113" s="168"/>
      <c r="X113" s="168"/>
      <c r="AG113" t="s">
        <v>123</v>
      </c>
    </row>
    <row r="114" spans="1:60" outlineLevel="1" x14ac:dyDescent="0.2">
      <c r="A114" s="175">
        <v>19</v>
      </c>
      <c r="B114" s="176" t="s">
        <v>244</v>
      </c>
      <c r="C114" s="189" t="s">
        <v>245</v>
      </c>
      <c r="D114" s="177" t="s">
        <v>246</v>
      </c>
      <c r="E114" s="178">
        <v>2.25</v>
      </c>
      <c r="F114" s="179"/>
      <c r="G114" s="180">
        <f>ROUND(E114*F114,2)</f>
        <v>0</v>
      </c>
      <c r="H114" s="163">
        <v>2089.25</v>
      </c>
      <c r="I114" s="162">
        <f>ROUND(E114*H114,2)</f>
        <v>4700.8100000000004</v>
      </c>
      <c r="J114" s="163">
        <v>2602.25</v>
      </c>
      <c r="K114" s="162">
        <f>ROUND(E114*J114,2)</f>
        <v>5855.06</v>
      </c>
      <c r="L114" s="162">
        <v>21</v>
      </c>
      <c r="M114" s="162">
        <f>G114*(1+L114/100)</f>
        <v>0</v>
      </c>
      <c r="N114" s="162">
        <v>2.5</v>
      </c>
      <c r="O114" s="162">
        <f>ROUND(E114*N114,2)</f>
        <v>5.63</v>
      </c>
      <c r="P114" s="162">
        <v>0</v>
      </c>
      <c r="Q114" s="162">
        <f>ROUND(E114*P114,2)</f>
        <v>0</v>
      </c>
      <c r="R114" s="162"/>
      <c r="S114" s="162" t="s">
        <v>127</v>
      </c>
      <c r="T114" s="162" t="s">
        <v>128</v>
      </c>
      <c r="U114" s="162">
        <v>5.33</v>
      </c>
      <c r="V114" s="162">
        <f>ROUND(E114*U114,2)</f>
        <v>11.99</v>
      </c>
      <c r="W114" s="162"/>
      <c r="X114" s="162" t="s">
        <v>129</v>
      </c>
      <c r="Y114" s="153"/>
      <c r="Z114" s="153"/>
      <c r="AA114" s="153"/>
      <c r="AB114" s="153"/>
      <c r="AC114" s="153"/>
      <c r="AD114" s="153"/>
      <c r="AE114" s="153"/>
      <c r="AF114" s="153"/>
      <c r="AG114" s="153" t="s">
        <v>130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60"/>
      <c r="B115" s="161"/>
      <c r="C115" s="190" t="s">
        <v>247</v>
      </c>
      <c r="D115" s="164"/>
      <c r="E115" s="165">
        <v>2.25</v>
      </c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53"/>
      <c r="Z115" s="153"/>
      <c r="AA115" s="153"/>
      <c r="AB115" s="153"/>
      <c r="AC115" s="153"/>
      <c r="AD115" s="153"/>
      <c r="AE115" s="153"/>
      <c r="AF115" s="153"/>
      <c r="AG115" s="153" t="s">
        <v>132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ht="22.5" outlineLevel="1" x14ac:dyDescent="0.2">
      <c r="A116" s="175">
        <v>20</v>
      </c>
      <c r="B116" s="176" t="s">
        <v>248</v>
      </c>
      <c r="C116" s="189" t="s">
        <v>249</v>
      </c>
      <c r="D116" s="177" t="s">
        <v>126</v>
      </c>
      <c r="E116" s="178">
        <v>0.44311</v>
      </c>
      <c r="F116" s="179"/>
      <c r="G116" s="180">
        <f>ROUND(E116*F116,2)</f>
        <v>0</v>
      </c>
      <c r="H116" s="163">
        <v>58204.33</v>
      </c>
      <c r="I116" s="162">
        <f>ROUND(E116*H116,2)</f>
        <v>25790.92</v>
      </c>
      <c r="J116" s="163">
        <v>8620.67</v>
      </c>
      <c r="K116" s="162">
        <f>ROUND(E116*J116,2)</f>
        <v>3819.91</v>
      </c>
      <c r="L116" s="162">
        <v>21</v>
      </c>
      <c r="M116" s="162">
        <f>G116*(1+L116/100)</f>
        <v>0</v>
      </c>
      <c r="N116" s="162">
        <v>1.0662499999999999</v>
      </c>
      <c r="O116" s="162">
        <f>ROUND(E116*N116,2)</f>
        <v>0.47</v>
      </c>
      <c r="P116" s="162">
        <v>0</v>
      </c>
      <c r="Q116" s="162">
        <f>ROUND(E116*P116,2)</f>
        <v>0</v>
      </c>
      <c r="R116" s="162"/>
      <c r="S116" s="162" t="s">
        <v>127</v>
      </c>
      <c r="T116" s="162" t="s">
        <v>128</v>
      </c>
      <c r="U116" s="162">
        <v>15.231</v>
      </c>
      <c r="V116" s="162">
        <f>ROUND(E116*U116,2)</f>
        <v>6.75</v>
      </c>
      <c r="W116" s="162"/>
      <c r="X116" s="162" t="s">
        <v>129</v>
      </c>
      <c r="Y116" s="153"/>
      <c r="Z116" s="153"/>
      <c r="AA116" s="153"/>
      <c r="AB116" s="153"/>
      <c r="AC116" s="153"/>
      <c r="AD116" s="153"/>
      <c r="AE116" s="153"/>
      <c r="AF116" s="153"/>
      <c r="AG116" s="153" t="s">
        <v>130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60"/>
      <c r="B117" s="161"/>
      <c r="C117" s="192" t="s">
        <v>223</v>
      </c>
      <c r="D117" s="166"/>
      <c r="E117" s="167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132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60"/>
      <c r="B118" s="161"/>
      <c r="C118" s="193" t="s">
        <v>250</v>
      </c>
      <c r="D118" s="166"/>
      <c r="E118" s="167">
        <v>10.96</v>
      </c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132</v>
      </c>
      <c r="AH118" s="153">
        <v>2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60"/>
      <c r="B119" s="161"/>
      <c r="C119" s="193" t="s">
        <v>251</v>
      </c>
      <c r="D119" s="166"/>
      <c r="E119" s="167">
        <v>75.73</v>
      </c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132</v>
      </c>
      <c r="AH119" s="153">
        <v>2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193" t="s">
        <v>252</v>
      </c>
      <c r="D120" s="166"/>
      <c r="E120" s="167">
        <v>12.75</v>
      </c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132</v>
      </c>
      <c r="AH120" s="153">
        <v>2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60"/>
      <c r="B121" s="161"/>
      <c r="C121" s="193" t="s">
        <v>253</v>
      </c>
      <c r="D121" s="166"/>
      <c r="E121" s="167">
        <v>11.94</v>
      </c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132</v>
      </c>
      <c r="AH121" s="153">
        <v>2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60"/>
      <c r="B122" s="161"/>
      <c r="C122" s="193" t="s">
        <v>254</v>
      </c>
      <c r="D122" s="166"/>
      <c r="E122" s="167">
        <v>8.8000000000000007</v>
      </c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132</v>
      </c>
      <c r="AH122" s="153">
        <v>2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60"/>
      <c r="B123" s="161"/>
      <c r="C123" s="193" t="s">
        <v>255</v>
      </c>
      <c r="D123" s="166"/>
      <c r="E123" s="167">
        <v>8.5500000000000007</v>
      </c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132</v>
      </c>
      <c r="AH123" s="153">
        <v>2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/>
      <c r="B124" s="161"/>
      <c r="C124" s="193" t="s">
        <v>256</v>
      </c>
      <c r="D124" s="166"/>
      <c r="E124" s="167">
        <v>2.2400000000000002</v>
      </c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132</v>
      </c>
      <c r="AH124" s="153">
        <v>2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60"/>
      <c r="B125" s="161"/>
      <c r="C125" s="193" t="s">
        <v>257</v>
      </c>
      <c r="D125" s="166"/>
      <c r="E125" s="167">
        <v>4.0599999999999996</v>
      </c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53"/>
      <c r="Z125" s="153"/>
      <c r="AA125" s="153"/>
      <c r="AB125" s="153"/>
      <c r="AC125" s="153"/>
      <c r="AD125" s="153"/>
      <c r="AE125" s="153"/>
      <c r="AF125" s="153"/>
      <c r="AG125" s="153" t="s">
        <v>132</v>
      </c>
      <c r="AH125" s="153">
        <v>2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60"/>
      <c r="B126" s="161"/>
      <c r="C126" s="193" t="s">
        <v>258</v>
      </c>
      <c r="D126" s="166"/>
      <c r="E126" s="167">
        <v>4.2300000000000004</v>
      </c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132</v>
      </c>
      <c r="AH126" s="153">
        <v>2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60"/>
      <c r="B127" s="161"/>
      <c r="C127" s="193" t="s">
        <v>259</v>
      </c>
      <c r="D127" s="166"/>
      <c r="E127" s="167">
        <v>32.89</v>
      </c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132</v>
      </c>
      <c r="AH127" s="153">
        <v>2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60"/>
      <c r="B128" s="161"/>
      <c r="C128" s="192" t="s">
        <v>234</v>
      </c>
      <c r="D128" s="166"/>
      <c r="E128" s="167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53"/>
      <c r="Z128" s="153"/>
      <c r="AA128" s="153"/>
      <c r="AB128" s="153"/>
      <c r="AC128" s="153"/>
      <c r="AD128" s="153"/>
      <c r="AE128" s="153"/>
      <c r="AF128" s="153"/>
      <c r="AG128" s="153" t="s">
        <v>132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190" t="s">
        <v>260</v>
      </c>
      <c r="D129" s="164"/>
      <c r="E129" s="165">
        <v>0.44311</v>
      </c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132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75">
        <v>21</v>
      </c>
      <c r="B130" s="176" t="s">
        <v>261</v>
      </c>
      <c r="C130" s="189" t="s">
        <v>262</v>
      </c>
      <c r="D130" s="177" t="s">
        <v>134</v>
      </c>
      <c r="E130" s="178">
        <v>172.15</v>
      </c>
      <c r="F130" s="179"/>
      <c r="G130" s="180">
        <f>ROUND(E130*F130,2)</f>
        <v>0</v>
      </c>
      <c r="H130" s="163">
        <v>315.36</v>
      </c>
      <c r="I130" s="162">
        <f>ROUND(E130*H130,2)</f>
        <v>54289.22</v>
      </c>
      <c r="J130" s="163">
        <v>115.84</v>
      </c>
      <c r="K130" s="162">
        <f>ROUND(E130*J130,2)</f>
        <v>19941.86</v>
      </c>
      <c r="L130" s="162">
        <v>21</v>
      </c>
      <c r="M130" s="162">
        <f>G130*(1+L130/100)</f>
        <v>0</v>
      </c>
      <c r="N130" s="162">
        <v>0.1111</v>
      </c>
      <c r="O130" s="162">
        <f>ROUND(E130*N130,2)</f>
        <v>19.13</v>
      </c>
      <c r="P130" s="162">
        <v>0</v>
      </c>
      <c r="Q130" s="162">
        <f>ROUND(E130*P130,2)</f>
        <v>0</v>
      </c>
      <c r="R130" s="162"/>
      <c r="S130" s="162" t="s">
        <v>127</v>
      </c>
      <c r="T130" s="162" t="s">
        <v>128</v>
      </c>
      <c r="U130" s="162">
        <v>0.153</v>
      </c>
      <c r="V130" s="162">
        <f>ROUND(E130*U130,2)</f>
        <v>26.34</v>
      </c>
      <c r="W130" s="162"/>
      <c r="X130" s="162" t="s">
        <v>129</v>
      </c>
      <c r="Y130" s="153"/>
      <c r="Z130" s="153"/>
      <c r="AA130" s="153"/>
      <c r="AB130" s="153"/>
      <c r="AC130" s="153"/>
      <c r="AD130" s="153"/>
      <c r="AE130" s="153"/>
      <c r="AF130" s="153"/>
      <c r="AG130" s="153" t="s">
        <v>130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60"/>
      <c r="B131" s="161"/>
      <c r="C131" s="190" t="s">
        <v>189</v>
      </c>
      <c r="D131" s="164"/>
      <c r="E131" s="165">
        <v>10.96</v>
      </c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132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60"/>
      <c r="B132" s="161"/>
      <c r="C132" s="190" t="s">
        <v>190</v>
      </c>
      <c r="D132" s="164"/>
      <c r="E132" s="165">
        <v>75.73</v>
      </c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132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60"/>
      <c r="B133" s="161"/>
      <c r="C133" s="190" t="s">
        <v>191</v>
      </c>
      <c r="D133" s="164"/>
      <c r="E133" s="165">
        <v>12.75</v>
      </c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53"/>
      <c r="Z133" s="153"/>
      <c r="AA133" s="153"/>
      <c r="AB133" s="153"/>
      <c r="AC133" s="153"/>
      <c r="AD133" s="153"/>
      <c r="AE133" s="153"/>
      <c r="AF133" s="153"/>
      <c r="AG133" s="153" t="s">
        <v>132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60"/>
      <c r="B134" s="161"/>
      <c r="C134" s="190" t="s">
        <v>192</v>
      </c>
      <c r="D134" s="164"/>
      <c r="E134" s="165">
        <v>11.94</v>
      </c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53"/>
      <c r="Z134" s="153"/>
      <c r="AA134" s="153"/>
      <c r="AB134" s="153"/>
      <c r="AC134" s="153"/>
      <c r="AD134" s="153"/>
      <c r="AE134" s="153"/>
      <c r="AF134" s="153"/>
      <c r="AG134" s="153" t="s">
        <v>132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60"/>
      <c r="B135" s="161"/>
      <c r="C135" s="190" t="s">
        <v>193</v>
      </c>
      <c r="D135" s="164"/>
      <c r="E135" s="165">
        <v>8.8000000000000007</v>
      </c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132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60"/>
      <c r="B136" s="161"/>
      <c r="C136" s="190" t="s">
        <v>263</v>
      </c>
      <c r="D136" s="164"/>
      <c r="E136" s="165">
        <v>8.5500000000000007</v>
      </c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132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60"/>
      <c r="B137" s="161"/>
      <c r="C137" s="190" t="s">
        <v>264</v>
      </c>
      <c r="D137" s="164"/>
      <c r="E137" s="165">
        <v>2.2400000000000002</v>
      </c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53"/>
      <c r="Z137" s="153"/>
      <c r="AA137" s="153"/>
      <c r="AB137" s="153"/>
      <c r="AC137" s="153"/>
      <c r="AD137" s="153"/>
      <c r="AE137" s="153"/>
      <c r="AF137" s="153"/>
      <c r="AG137" s="153" t="s">
        <v>132</v>
      </c>
      <c r="AH137" s="153">
        <v>0</v>
      </c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60"/>
      <c r="B138" s="161"/>
      <c r="C138" s="190" t="s">
        <v>265</v>
      </c>
      <c r="D138" s="164"/>
      <c r="E138" s="165">
        <v>4.0599999999999996</v>
      </c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53"/>
      <c r="Z138" s="153"/>
      <c r="AA138" s="153"/>
      <c r="AB138" s="153"/>
      <c r="AC138" s="153"/>
      <c r="AD138" s="153"/>
      <c r="AE138" s="153"/>
      <c r="AF138" s="153"/>
      <c r="AG138" s="153" t="s">
        <v>132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60"/>
      <c r="B139" s="161"/>
      <c r="C139" s="190" t="s">
        <v>266</v>
      </c>
      <c r="D139" s="164"/>
      <c r="E139" s="165">
        <v>4.2300000000000004</v>
      </c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132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60"/>
      <c r="B140" s="161"/>
      <c r="C140" s="190" t="s">
        <v>267</v>
      </c>
      <c r="D140" s="164"/>
      <c r="E140" s="165">
        <v>32.89</v>
      </c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53"/>
      <c r="Z140" s="153"/>
      <c r="AA140" s="153"/>
      <c r="AB140" s="153"/>
      <c r="AC140" s="153"/>
      <c r="AD140" s="153"/>
      <c r="AE140" s="153"/>
      <c r="AF140" s="153"/>
      <c r="AG140" s="153" t="s">
        <v>132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75">
        <v>22</v>
      </c>
      <c r="B141" s="176" t="s">
        <v>268</v>
      </c>
      <c r="C141" s="189" t="s">
        <v>269</v>
      </c>
      <c r="D141" s="177" t="s">
        <v>134</v>
      </c>
      <c r="E141" s="178">
        <v>688.6</v>
      </c>
      <c r="F141" s="179"/>
      <c r="G141" s="180">
        <f>ROUND(E141*F141,2)</f>
        <v>0</v>
      </c>
      <c r="H141" s="163">
        <v>31.62</v>
      </c>
      <c r="I141" s="162">
        <f>ROUND(E141*H141,2)</f>
        <v>21773.53</v>
      </c>
      <c r="J141" s="163">
        <v>4.28</v>
      </c>
      <c r="K141" s="162">
        <f>ROUND(E141*J141,2)</f>
        <v>2947.21</v>
      </c>
      <c r="L141" s="162">
        <v>21</v>
      </c>
      <c r="M141" s="162">
        <f>G141*(1+L141/100)</f>
        <v>0</v>
      </c>
      <c r="N141" s="162">
        <v>1.111E-2</v>
      </c>
      <c r="O141" s="162">
        <f>ROUND(E141*N141,2)</f>
        <v>7.65</v>
      </c>
      <c r="P141" s="162">
        <v>0</v>
      </c>
      <c r="Q141" s="162">
        <f>ROUND(E141*P141,2)</f>
        <v>0</v>
      </c>
      <c r="R141" s="162"/>
      <c r="S141" s="162" t="s">
        <v>127</v>
      </c>
      <c r="T141" s="162" t="s">
        <v>128</v>
      </c>
      <c r="U141" s="162">
        <v>5.0000000000000001E-3</v>
      </c>
      <c r="V141" s="162">
        <f>ROUND(E141*U141,2)</f>
        <v>3.44</v>
      </c>
      <c r="W141" s="162"/>
      <c r="X141" s="162" t="s">
        <v>129</v>
      </c>
      <c r="Y141" s="153"/>
      <c r="Z141" s="153"/>
      <c r="AA141" s="153"/>
      <c r="AB141" s="153"/>
      <c r="AC141" s="153"/>
      <c r="AD141" s="153"/>
      <c r="AE141" s="153"/>
      <c r="AF141" s="153"/>
      <c r="AG141" s="153" t="s">
        <v>130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60"/>
      <c r="B142" s="161"/>
      <c r="C142" s="192" t="s">
        <v>223</v>
      </c>
      <c r="D142" s="166"/>
      <c r="E142" s="167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132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60"/>
      <c r="B143" s="161"/>
      <c r="C143" s="193" t="s">
        <v>250</v>
      </c>
      <c r="D143" s="166"/>
      <c r="E143" s="167">
        <v>10.96</v>
      </c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53"/>
      <c r="Z143" s="153"/>
      <c r="AA143" s="153"/>
      <c r="AB143" s="153"/>
      <c r="AC143" s="153"/>
      <c r="AD143" s="153"/>
      <c r="AE143" s="153"/>
      <c r="AF143" s="153"/>
      <c r="AG143" s="153" t="s">
        <v>132</v>
      </c>
      <c r="AH143" s="153">
        <v>2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60"/>
      <c r="B144" s="161"/>
      <c r="C144" s="193" t="s">
        <v>251</v>
      </c>
      <c r="D144" s="166"/>
      <c r="E144" s="167">
        <v>75.73</v>
      </c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132</v>
      </c>
      <c r="AH144" s="153">
        <v>2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60"/>
      <c r="B145" s="161"/>
      <c r="C145" s="193" t="s">
        <v>252</v>
      </c>
      <c r="D145" s="166"/>
      <c r="E145" s="167">
        <v>12.75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53"/>
      <c r="Z145" s="153"/>
      <c r="AA145" s="153"/>
      <c r="AB145" s="153"/>
      <c r="AC145" s="153"/>
      <c r="AD145" s="153"/>
      <c r="AE145" s="153"/>
      <c r="AF145" s="153"/>
      <c r="AG145" s="153" t="s">
        <v>132</v>
      </c>
      <c r="AH145" s="153">
        <v>2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60"/>
      <c r="B146" s="161"/>
      <c r="C146" s="193" t="s">
        <v>253</v>
      </c>
      <c r="D146" s="166"/>
      <c r="E146" s="167">
        <v>11.94</v>
      </c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53"/>
      <c r="Z146" s="153"/>
      <c r="AA146" s="153"/>
      <c r="AB146" s="153"/>
      <c r="AC146" s="153"/>
      <c r="AD146" s="153"/>
      <c r="AE146" s="153"/>
      <c r="AF146" s="153"/>
      <c r="AG146" s="153" t="s">
        <v>132</v>
      </c>
      <c r="AH146" s="153">
        <v>2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60"/>
      <c r="B147" s="161"/>
      <c r="C147" s="193" t="s">
        <v>254</v>
      </c>
      <c r="D147" s="166"/>
      <c r="E147" s="167">
        <v>8.8000000000000007</v>
      </c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132</v>
      </c>
      <c r="AH147" s="153">
        <v>2</v>
      </c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60"/>
      <c r="B148" s="161"/>
      <c r="C148" s="193" t="s">
        <v>255</v>
      </c>
      <c r="D148" s="166"/>
      <c r="E148" s="167">
        <v>8.5500000000000007</v>
      </c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53"/>
      <c r="Z148" s="153"/>
      <c r="AA148" s="153"/>
      <c r="AB148" s="153"/>
      <c r="AC148" s="153"/>
      <c r="AD148" s="153"/>
      <c r="AE148" s="153"/>
      <c r="AF148" s="153"/>
      <c r="AG148" s="153" t="s">
        <v>132</v>
      </c>
      <c r="AH148" s="153">
        <v>2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60"/>
      <c r="B149" s="161"/>
      <c r="C149" s="193" t="s">
        <v>256</v>
      </c>
      <c r="D149" s="166"/>
      <c r="E149" s="167">
        <v>2.2400000000000002</v>
      </c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53"/>
      <c r="Z149" s="153"/>
      <c r="AA149" s="153"/>
      <c r="AB149" s="153"/>
      <c r="AC149" s="153"/>
      <c r="AD149" s="153"/>
      <c r="AE149" s="153"/>
      <c r="AF149" s="153"/>
      <c r="AG149" s="153" t="s">
        <v>132</v>
      </c>
      <c r="AH149" s="153">
        <v>2</v>
      </c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60"/>
      <c r="B150" s="161"/>
      <c r="C150" s="193" t="s">
        <v>257</v>
      </c>
      <c r="D150" s="166"/>
      <c r="E150" s="167">
        <v>4.0599999999999996</v>
      </c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53"/>
      <c r="Z150" s="153"/>
      <c r="AA150" s="153"/>
      <c r="AB150" s="153"/>
      <c r="AC150" s="153"/>
      <c r="AD150" s="153"/>
      <c r="AE150" s="153"/>
      <c r="AF150" s="153"/>
      <c r="AG150" s="153" t="s">
        <v>132</v>
      </c>
      <c r="AH150" s="153">
        <v>2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60"/>
      <c r="B151" s="161"/>
      <c r="C151" s="193" t="s">
        <v>258</v>
      </c>
      <c r="D151" s="166"/>
      <c r="E151" s="167">
        <v>4.2300000000000004</v>
      </c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53"/>
      <c r="Z151" s="153"/>
      <c r="AA151" s="153"/>
      <c r="AB151" s="153"/>
      <c r="AC151" s="153"/>
      <c r="AD151" s="153"/>
      <c r="AE151" s="153"/>
      <c r="AF151" s="153"/>
      <c r="AG151" s="153" t="s">
        <v>132</v>
      </c>
      <c r="AH151" s="153">
        <v>2</v>
      </c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60"/>
      <c r="B152" s="161"/>
      <c r="C152" s="193" t="s">
        <v>259</v>
      </c>
      <c r="D152" s="166"/>
      <c r="E152" s="167">
        <v>32.89</v>
      </c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53"/>
      <c r="Z152" s="153"/>
      <c r="AA152" s="153"/>
      <c r="AB152" s="153"/>
      <c r="AC152" s="153"/>
      <c r="AD152" s="153"/>
      <c r="AE152" s="153"/>
      <c r="AF152" s="153"/>
      <c r="AG152" s="153" t="s">
        <v>132</v>
      </c>
      <c r="AH152" s="153">
        <v>2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60"/>
      <c r="B153" s="161"/>
      <c r="C153" s="192" t="s">
        <v>234</v>
      </c>
      <c r="D153" s="166"/>
      <c r="E153" s="167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132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60"/>
      <c r="B154" s="161"/>
      <c r="C154" s="190" t="s">
        <v>270</v>
      </c>
      <c r="D154" s="164"/>
      <c r="E154" s="165">
        <v>688.6</v>
      </c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53"/>
      <c r="Z154" s="153"/>
      <c r="AA154" s="153"/>
      <c r="AB154" s="153"/>
      <c r="AC154" s="153"/>
      <c r="AD154" s="153"/>
      <c r="AE154" s="153"/>
      <c r="AF154" s="153"/>
      <c r="AG154" s="153" t="s">
        <v>132</v>
      </c>
      <c r="AH154" s="153">
        <v>0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x14ac:dyDescent="0.2">
      <c r="A155" s="169" t="s">
        <v>122</v>
      </c>
      <c r="B155" s="170" t="s">
        <v>60</v>
      </c>
      <c r="C155" s="188" t="s">
        <v>61</v>
      </c>
      <c r="D155" s="171"/>
      <c r="E155" s="172"/>
      <c r="F155" s="173"/>
      <c r="G155" s="174">
        <f>SUMIF(AG156:AG161,"&lt;&gt;NOR",G156:G161)</f>
        <v>0</v>
      </c>
      <c r="H155" s="168"/>
      <c r="I155" s="168">
        <f>SUM(I156:I161)</f>
        <v>25564.36</v>
      </c>
      <c r="J155" s="168"/>
      <c r="K155" s="168">
        <f>SUM(K156:K161)</f>
        <v>21008.39</v>
      </c>
      <c r="L155" s="168"/>
      <c r="M155" s="168">
        <f>SUM(M156:M161)</f>
        <v>0</v>
      </c>
      <c r="N155" s="168"/>
      <c r="O155" s="168">
        <f>SUM(O156:O161)</f>
        <v>0.60000000000000009</v>
      </c>
      <c r="P155" s="168"/>
      <c r="Q155" s="168">
        <f>SUM(Q156:Q161)</f>
        <v>0</v>
      </c>
      <c r="R155" s="168"/>
      <c r="S155" s="168"/>
      <c r="T155" s="168"/>
      <c r="U155" s="168"/>
      <c r="V155" s="168">
        <f>SUM(V156:V161)</f>
        <v>37.200000000000003</v>
      </c>
      <c r="W155" s="168"/>
      <c r="X155" s="168"/>
      <c r="AG155" t="s">
        <v>123</v>
      </c>
    </row>
    <row r="156" spans="1:60" ht="33.75" outlineLevel="1" x14ac:dyDescent="0.2">
      <c r="A156" s="181">
        <v>23</v>
      </c>
      <c r="B156" s="182" t="s">
        <v>271</v>
      </c>
      <c r="C156" s="191" t="s">
        <v>272</v>
      </c>
      <c r="D156" s="183" t="s">
        <v>196</v>
      </c>
      <c r="E156" s="184">
        <v>3</v>
      </c>
      <c r="F156" s="185"/>
      <c r="G156" s="186">
        <f>ROUND(E156*F156,2)</f>
        <v>0</v>
      </c>
      <c r="H156" s="163">
        <v>1226.4000000000001</v>
      </c>
      <c r="I156" s="162">
        <f>ROUND(E156*H156,2)</f>
        <v>3679.2</v>
      </c>
      <c r="J156" s="163">
        <v>1034.0999999999999</v>
      </c>
      <c r="K156" s="162">
        <f>ROUND(E156*J156,2)</f>
        <v>3102.3</v>
      </c>
      <c r="L156" s="162">
        <v>21</v>
      </c>
      <c r="M156" s="162">
        <f>G156*(1+L156/100)</f>
        <v>0</v>
      </c>
      <c r="N156" s="162">
        <v>2.9170000000000001E-2</v>
      </c>
      <c r="O156" s="162">
        <f>ROUND(E156*N156,2)</f>
        <v>0.09</v>
      </c>
      <c r="P156" s="162">
        <v>0</v>
      </c>
      <c r="Q156" s="162">
        <f>ROUND(E156*P156,2)</f>
        <v>0</v>
      </c>
      <c r="R156" s="162"/>
      <c r="S156" s="162" t="s">
        <v>127</v>
      </c>
      <c r="T156" s="162" t="s">
        <v>128</v>
      </c>
      <c r="U156" s="162">
        <v>1.86</v>
      </c>
      <c r="V156" s="162">
        <f>ROUND(E156*U156,2)</f>
        <v>5.58</v>
      </c>
      <c r="W156" s="162"/>
      <c r="X156" s="162" t="s">
        <v>129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130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ht="33.75" outlineLevel="1" x14ac:dyDescent="0.2">
      <c r="A157" s="181">
        <v>24</v>
      </c>
      <c r="B157" s="182" t="s">
        <v>271</v>
      </c>
      <c r="C157" s="191" t="s">
        <v>273</v>
      </c>
      <c r="D157" s="183" t="s">
        <v>196</v>
      </c>
      <c r="E157" s="184">
        <v>6</v>
      </c>
      <c r="F157" s="185"/>
      <c r="G157" s="186">
        <f>ROUND(E157*F157,2)</f>
        <v>0</v>
      </c>
      <c r="H157" s="163">
        <v>1167</v>
      </c>
      <c r="I157" s="162">
        <f>ROUND(E157*H157,2)</f>
        <v>7002</v>
      </c>
      <c r="J157" s="163">
        <v>1033</v>
      </c>
      <c r="K157" s="162">
        <f>ROUND(E157*J157,2)</f>
        <v>6198</v>
      </c>
      <c r="L157" s="162">
        <v>21</v>
      </c>
      <c r="M157" s="162">
        <f>G157*(1+L157/100)</f>
        <v>0</v>
      </c>
      <c r="N157" s="162">
        <v>2.937E-2</v>
      </c>
      <c r="O157" s="162">
        <f>ROUND(E157*N157,2)</f>
        <v>0.18</v>
      </c>
      <c r="P157" s="162">
        <v>0</v>
      </c>
      <c r="Q157" s="162">
        <f>ROUND(E157*P157,2)</f>
        <v>0</v>
      </c>
      <c r="R157" s="162"/>
      <c r="S157" s="162" t="s">
        <v>127</v>
      </c>
      <c r="T157" s="162" t="s">
        <v>128</v>
      </c>
      <c r="U157" s="162">
        <v>1.86</v>
      </c>
      <c r="V157" s="162">
        <f>ROUND(E157*U157,2)</f>
        <v>11.16</v>
      </c>
      <c r="W157" s="162"/>
      <c r="X157" s="162" t="s">
        <v>129</v>
      </c>
      <c r="Y157" s="153"/>
      <c r="Z157" s="153"/>
      <c r="AA157" s="153"/>
      <c r="AB157" s="153"/>
      <c r="AC157" s="153"/>
      <c r="AD157" s="153"/>
      <c r="AE157" s="153"/>
      <c r="AF157" s="153"/>
      <c r="AG157" s="153" t="s">
        <v>130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ht="33.75" outlineLevel="1" x14ac:dyDescent="0.2">
      <c r="A158" s="181">
        <v>25</v>
      </c>
      <c r="B158" s="182" t="s">
        <v>271</v>
      </c>
      <c r="C158" s="191" t="s">
        <v>274</v>
      </c>
      <c r="D158" s="183" t="s">
        <v>196</v>
      </c>
      <c r="E158" s="184">
        <v>4</v>
      </c>
      <c r="F158" s="185"/>
      <c r="G158" s="186">
        <f>ROUND(E158*F158,2)</f>
        <v>0</v>
      </c>
      <c r="H158" s="163">
        <v>1337.54</v>
      </c>
      <c r="I158" s="162">
        <f>ROUND(E158*H158,2)</f>
        <v>5350.16</v>
      </c>
      <c r="J158" s="163">
        <v>1067.46</v>
      </c>
      <c r="K158" s="162">
        <f>ROUND(E158*J158,2)</f>
        <v>4269.84</v>
      </c>
      <c r="L158" s="162">
        <v>21</v>
      </c>
      <c r="M158" s="162">
        <f>G158*(1+L158/100)</f>
        <v>0</v>
      </c>
      <c r="N158" s="162">
        <v>2.9770000000000001E-2</v>
      </c>
      <c r="O158" s="162">
        <f>ROUND(E158*N158,2)</f>
        <v>0.12</v>
      </c>
      <c r="P158" s="162">
        <v>0</v>
      </c>
      <c r="Q158" s="162">
        <f>ROUND(E158*P158,2)</f>
        <v>0</v>
      </c>
      <c r="R158" s="162"/>
      <c r="S158" s="162" t="s">
        <v>127</v>
      </c>
      <c r="T158" s="162" t="s">
        <v>128</v>
      </c>
      <c r="U158" s="162">
        <v>1.86</v>
      </c>
      <c r="V158" s="162">
        <f>ROUND(E158*U158,2)</f>
        <v>7.44</v>
      </c>
      <c r="W158" s="162"/>
      <c r="X158" s="162" t="s">
        <v>129</v>
      </c>
      <c r="Y158" s="153"/>
      <c r="Z158" s="153"/>
      <c r="AA158" s="153"/>
      <c r="AB158" s="153"/>
      <c r="AC158" s="153"/>
      <c r="AD158" s="153"/>
      <c r="AE158" s="153"/>
      <c r="AF158" s="153"/>
      <c r="AG158" s="153" t="s">
        <v>130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ht="33.75" outlineLevel="1" x14ac:dyDescent="0.2">
      <c r="A159" s="181">
        <v>26</v>
      </c>
      <c r="B159" s="182" t="s">
        <v>271</v>
      </c>
      <c r="C159" s="191" t="s">
        <v>275</v>
      </c>
      <c r="D159" s="183" t="s">
        <v>196</v>
      </c>
      <c r="E159" s="184">
        <v>1</v>
      </c>
      <c r="F159" s="185"/>
      <c r="G159" s="186">
        <f>ROUND(E159*F159,2)</f>
        <v>0</v>
      </c>
      <c r="H159" s="163">
        <v>1691.34</v>
      </c>
      <c r="I159" s="162">
        <f>ROUND(E159*H159,2)</f>
        <v>1691.34</v>
      </c>
      <c r="J159" s="163">
        <v>1288.6600000000001</v>
      </c>
      <c r="K159" s="162">
        <f>ROUND(E159*J159,2)</f>
        <v>1288.6600000000001</v>
      </c>
      <c r="L159" s="162">
        <v>21</v>
      </c>
      <c r="M159" s="162">
        <f>G159*(1+L159/100)</f>
        <v>0</v>
      </c>
      <c r="N159" s="162">
        <v>3.107E-2</v>
      </c>
      <c r="O159" s="162">
        <f>ROUND(E159*N159,2)</f>
        <v>0.03</v>
      </c>
      <c r="P159" s="162">
        <v>0</v>
      </c>
      <c r="Q159" s="162">
        <f>ROUND(E159*P159,2)</f>
        <v>0</v>
      </c>
      <c r="R159" s="162"/>
      <c r="S159" s="162" t="s">
        <v>127</v>
      </c>
      <c r="T159" s="162" t="s">
        <v>128</v>
      </c>
      <c r="U159" s="162">
        <v>1.86</v>
      </c>
      <c r="V159" s="162">
        <f>ROUND(E159*U159,2)</f>
        <v>1.86</v>
      </c>
      <c r="W159" s="162"/>
      <c r="X159" s="162" t="s">
        <v>129</v>
      </c>
      <c r="Y159" s="153"/>
      <c r="Z159" s="153"/>
      <c r="AA159" s="153"/>
      <c r="AB159" s="153"/>
      <c r="AC159" s="153"/>
      <c r="AD159" s="153"/>
      <c r="AE159" s="153"/>
      <c r="AF159" s="153"/>
      <c r="AG159" s="153" t="s">
        <v>130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ht="22.5" outlineLevel="1" x14ac:dyDescent="0.2">
      <c r="A160" s="175">
        <v>27</v>
      </c>
      <c r="B160" s="176" t="s">
        <v>276</v>
      </c>
      <c r="C160" s="189" t="s">
        <v>277</v>
      </c>
      <c r="D160" s="177" t="s">
        <v>143</v>
      </c>
      <c r="E160" s="178">
        <v>26.25</v>
      </c>
      <c r="F160" s="179"/>
      <c r="G160" s="180">
        <f>ROUND(E160*F160,2)</f>
        <v>0</v>
      </c>
      <c r="H160" s="163">
        <v>298.73</v>
      </c>
      <c r="I160" s="162">
        <f>ROUND(E160*H160,2)</f>
        <v>7841.66</v>
      </c>
      <c r="J160" s="163">
        <v>234.27</v>
      </c>
      <c r="K160" s="162">
        <f>ROUND(E160*J160,2)</f>
        <v>6149.59</v>
      </c>
      <c r="L160" s="162">
        <v>21</v>
      </c>
      <c r="M160" s="162">
        <f>G160*(1+L160/100)</f>
        <v>0</v>
      </c>
      <c r="N160" s="162">
        <v>6.8100000000000001E-3</v>
      </c>
      <c r="O160" s="162">
        <f>ROUND(E160*N160,2)</f>
        <v>0.18</v>
      </c>
      <c r="P160" s="162">
        <v>0</v>
      </c>
      <c r="Q160" s="162">
        <f>ROUND(E160*P160,2)</f>
        <v>0</v>
      </c>
      <c r="R160" s="162"/>
      <c r="S160" s="162" t="s">
        <v>127</v>
      </c>
      <c r="T160" s="162" t="s">
        <v>128</v>
      </c>
      <c r="U160" s="162">
        <v>0.42499999999999999</v>
      </c>
      <c r="V160" s="162">
        <f>ROUND(E160*U160,2)</f>
        <v>11.16</v>
      </c>
      <c r="W160" s="162"/>
      <c r="X160" s="162" t="s">
        <v>129</v>
      </c>
      <c r="Y160" s="153"/>
      <c r="Z160" s="153"/>
      <c r="AA160" s="153"/>
      <c r="AB160" s="153"/>
      <c r="AC160" s="153"/>
      <c r="AD160" s="153"/>
      <c r="AE160" s="153"/>
      <c r="AF160" s="153"/>
      <c r="AG160" s="153" t="s">
        <v>130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ht="22.5" outlineLevel="1" x14ac:dyDescent="0.2">
      <c r="A161" s="160"/>
      <c r="B161" s="161"/>
      <c r="C161" s="190" t="s">
        <v>278</v>
      </c>
      <c r="D161" s="164"/>
      <c r="E161" s="165">
        <v>26.25</v>
      </c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53"/>
      <c r="Z161" s="153"/>
      <c r="AA161" s="153"/>
      <c r="AB161" s="153"/>
      <c r="AC161" s="153"/>
      <c r="AD161" s="153"/>
      <c r="AE161" s="153"/>
      <c r="AF161" s="153"/>
      <c r="AG161" s="153" t="s">
        <v>132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x14ac:dyDescent="0.2">
      <c r="A162" s="169" t="s">
        <v>122</v>
      </c>
      <c r="B162" s="170" t="s">
        <v>62</v>
      </c>
      <c r="C162" s="188" t="s">
        <v>63</v>
      </c>
      <c r="D162" s="171"/>
      <c r="E162" s="172"/>
      <c r="F162" s="173"/>
      <c r="G162" s="174">
        <f>SUMIF(AG163:AG173,"&lt;&gt;NOR",G163:G173)</f>
        <v>0</v>
      </c>
      <c r="H162" s="168"/>
      <c r="I162" s="168">
        <f>SUM(I163:I173)</f>
        <v>7114.96</v>
      </c>
      <c r="J162" s="168"/>
      <c r="K162" s="168">
        <f>SUM(K163:K173)</f>
        <v>14662.02</v>
      </c>
      <c r="L162" s="168"/>
      <c r="M162" s="168">
        <f>SUM(M163:M173)</f>
        <v>0</v>
      </c>
      <c r="N162" s="168"/>
      <c r="O162" s="168">
        <f>SUM(O163:O173)</f>
        <v>0.21</v>
      </c>
      <c r="P162" s="168"/>
      <c r="Q162" s="168">
        <f>SUM(Q163:Q173)</f>
        <v>0</v>
      </c>
      <c r="R162" s="168"/>
      <c r="S162" s="168"/>
      <c r="T162" s="168"/>
      <c r="U162" s="168"/>
      <c r="V162" s="168">
        <f>SUM(V163:V173)</f>
        <v>30.47</v>
      </c>
      <c r="W162" s="168"/>
      <c r="X162" s="168"/>
      <c r="AG162" t="s">
        <v>123</v>
      </c>
    </row>
    <row r="163" spans="1:60" outlineLevel="1" x14ac:dyDescent="0.2">
      <c r="A163" s="175">
        <v>28</v>
      </c>
      <c r="B163" s="176" t="s">
        <v>279</v>
      </c>
      <c r="C163" s="189" t="s">
        <v>280</v>
      </c>
      <c r="D163" s="177" t="s">
        <v>134</v>
      </c>
      <c r="E163" s="178">
        <v>172.15</v>
      </c>
      <c r="F163" s="179"/>
      <c r="G163" s="180">
        <f>ROUND(E163*F163,2)</f>
        <v>0</v>
      </c>
      <c r="H163" s="163">
        <v>41.33</v>
      </c>
      <c r="I163" s="162">
        <f>ROUND(E163*H163,2)</f>
        <v>7114.96</v>
      </c>
      <c r="J163" s="163">
        <v>85.17</v>
      </c>
      <c r="K163" s="162">
        <f>ROUND(E163*J163,2)</f>
        <v>14662.02</v>
      </c>
      <c r="L163" s="162">
        <v>21</v>
      </c>
      <c r="M163" s="162">
        <f>G163*(1+L163/100)</f>
        <v>0</v>
      </c>
      <c r="N163" s="162">
        <v>1.2099999999999999E-3</v>
      </c>
      <c r="O163" s="162">
        <f>ROUND(E163*N163,2)</f>
        <v>0.21</v>
      </c>
      <c r="P163" s="162">
        <v>0</v>
      </c>
      <c r="Q163" s="162">
        <f>ROUND(E163*P163,2)</f>
        <v>0</v>
      </c>
      <c r="R163" s="162"/>
      <c r="S163" s="162" t="s">
        <v>127</v>
      </c>
      <c r="T163" s="162" t="s">
        <v>128</v>
      </c>
      <c r="U163" s="162">
        <v>0.17699999999999999</v>
      </c>
      <c r="V163" s="162">
        <f>ROUND(E163*U163,2)</f>
        <v>30.47</v>
      </c>
      <c r="W163" s="162"/>
      <c r="X163" s="162" t="s">
        <v>129</v>
      </c>
      <c r="Y163" s="153"/>
      <c r="Z163" s="153"/>
      <c r="AA163" s="153"/>
      <c r="AB163" s="153"/>
      <c r="AC163" s="153"/>
      <c r="AD163" s="153"/>
      <c r="AE163" s="153"/>
      <c r="AF163" s="153"/>
      <c r="AG163" s="153" t="s">
        <v>130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60"/>
      <c r="B164" s="161"/>
      <c r="C164" s="190" t="s">
        <v>189</v>
      </c>
      <c r="D164" s="164"/>
      <c r="E164" s="165">
        <v>10.96</v>
      </c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53"/>
      <c r="Z164" s="153"/>
      <c r="AA164" s="153"/>
      <c r="AB164" s="153"/>
      <c r="AC164" s="153"/>
      <c r="AD164" s="153"/>
      <c r="AE164" s="153"/>
      <c r="AF164" s="153"/>
      <c r="AG164" s="153" t="s">
        <v>132</v>
      </c>
      <c r="AH164" s="153">
        <v>0</v>
      </c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60"/>
      <c r="B165" s="161"/>
      <c r="C165" s="190" t="s">
        <v>190</v>
      </c>
      <c r="D165" s="164"/>
      <c r="E165" s="165">
        <v>75.73</v>
      </c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132</v>
      </c>
      <c r="AH165" s="153">
        <v>0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60"/>
      <c r="B166" s="161"/>
      <c r="C166" s="190" t="s">
        <v>191</v>
      </c>
      <c r="D166" s="164"/>
      <c r="E166" s="165">
        <v>12.75</v>
      </c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132</v>
      </c>
      <c r="AH166" s="153">
        <v>0</v>
      </c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60"/>
      <c r="B167" s="161"/>
      <c r="C167" s="190" t="s">
        <v>192</v>
      </c>
      <c r="D167" s="164"/>
      <c r="E167" s="165">
        <v>11.94</v>
      </c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53"/>
      <c r="Z167" s="153"/>
      <c r="AA167" s="153"/>
      <c r="AB167" s="153"/>
      <c r="AC167" s="153"/>
      <c r="AD167" s="153"/>
      <c r="AE167" s="153"/>
      <c r="AF167" s="153"/>
      <c r="AG167" s="153" t="s">
        <v>132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60"/>
      <c r="B168" s="161"/>
      <c r="C168" s="190" t="s">
        <v>193</v>
      </c>
      <c r="D168" s="164"/>
      <c r="E168" s="165">
        <v>8.8000000000000007</v>
      </c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53"/>
      <c r="Z168" s="153"/>
      <c r="AA168" s="153"/>
      <c r="AB168" s="153"/>
      <c r="AC168" s="153"/>
      <c r="AD168" s="153"/>
      <c r="AE168" s="153"/>
      <c r="AF168" s="153"/>
      <c r="AG168" s="153" t="s">
        <v>132</v>
      </c>
      <c r="AH168" s="153">
        <v>0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60"/>
      <c r="B169" s="161"/>
      <c r="C169" s="190" t="s">
        <v>263</v>
      </c>
      <c r="D169" s="164"/>
      <c r="E169" s="165">
        <v>8.5500000000000007</v>
      </c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53"/>
      <c r="Z169" s="153"/>
      <c r="AA169" s="153"/>
      <c r="AB169" s="153"/>
      <c r="AC169" s="153"/>
      <c r="AD169" s="153"/>
      <c r="AE169" s="153"/>
      <c r="AF169" s="153"/>
      <c r="AG169" s="153" t="s">
        <v>132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60"/>
      <c r="B170" s="161"/>
      <c r="C170" s="190" t="s">
        <v>264</v>
      </c>
      <c r="D170" s="164"/>
      <c r="E170" s="165">
        <v>2.2400000000000002</v>
      </c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53"/>
      <c r="Z170" s="153"/>
      <c r="AA170" s="153"/>
      <c r="AB170" s="153"/>
      <c r="AC170" s="153"/>
      <c r="AD170" s="153"/>
      <c r="AE170" s="153"/>
      <c r="AF170" s="153"/>
      <c r="AG170" s="153" t="s">
        <v>132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60"/>
      <c r="B171" s="161"/>
      <c r="C171" s="190" t="s">
        <v>265</v>
      </c>
      <c r="D171" s="164"/>
      <c r="E171" s="165">
        <v>4.0599999999999996</v>
      </c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53"/>
      <c r="Z171" s="153"/>
      <c r="AA171" s="153"/>
      <c r="AB171" s="153"/>
      <c r="AC171" s="153"/>
      <c r="AD171" s="153"/>
      <c r="AE171" s="153"/>
      <c r="AF171" s="153"/>
      <c r="AG171" s="153" t="s">
        <v>132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60"/>
      <c r="B172" s="161"/>
      <c r="C172" s="190" t="s">
        <v>266</v>
      </c>
      <c r="D172" s="164"/>
      <c r="E172" s="165">
        <v>4.2300000000000004</v>
      </c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53"/>
      <c r="Z172" s="153"/>
      <c r="AA172" s="153"/>
      <c r="AB172" s="153"/>
      <c r="AC172" s="153"/>
      <c r="AD172" s="153"/>
      <c r="AE172" s="153"/>
      <c r="AF172" s="153"/>
      <c r="AG172" s="153" t="s">
        <v>132</v>
      </c>
      <c r="AH172" s="153">
        <v>0</v>
      </c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60"/>
      <c r="B173" s="161"/>
      <c r="C173" s="190" t="s">
        <v>267</v>
      </c>
      <c r="D173" s="164"/>
      <c r="E173" s="165">
        <v>32.89</v>
      </c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53"/>
      <c r="Z173" s="153"/>
      <c r="AA173" s="153"/>
      <c r="AB173" s="153"/>
      <c r="AC173" s="153"/>
      <c r="AD173" s="153"/>
      <c r="AE173" s="153"/>
      <c r="AF173" s="153"/>
      <c r="AG173" s="153" t="s">
        <v>132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ht="25.5" x14ac:dyDescent="0.2">
      <c r="A174" s="169" t="s">
        <v>122</v>
      </c>
      <c r="B174" s="170" t="s">
        <v>64</v>
      </c>
      <c r="C174" s="188" t="s">
        <v>65</v>
      </c>
      <c r="D174" s="171"/>
      <c r="E174" s="172"/>
      <c r="F174" s="173"/>
      <c r="G174" s="174">
        <f>SUMIF(AG175:AG189,"&lt;&gt;NOR",G175:G189)</f>
        <v>0</v>
      </c>
      <c r="H174" s="168"/>
      <c r="I174" s="168">
        <f>SUM(I175:I189)</f>
        <v>528.32000000000005</v>
      </c>
      <c r="J174" s="168"/>
      <c r="K174" s="168">
        <f>SUM(K175:K189)</f>
        <v>40436.379999999997</v>
      </c>
      <c r="L174" s="168"/>
      <c r="M174" s="168">
        <f>SUM(M175:M189)</f>
        <v>0</v>
      </c>
      <c r="N174" s="168"/>
      <c r="O174" s="168">
        <f>SUM(O175:O189)</f>
        <v>0.01</v>
      </c>
      <c r="P174" s="168"/>
      <c r="Q174" s="168">
        <f>SUM(Q175:Q189)</f>
        <v>0</v>
      </c>
      <c r="R174" s="168"/>
      <c r="S174" s="168"/>
      <c r="T174" s="168"/>
      <c r="U174" s="168"/>
      <c r="V174" s="168">
        <f>SUM(V175:V189)</f>
        <v>64.95</v>
      </c>
      <c r="W174" s="168"/>
      <c r="X174" s="168"/>
      <c r="AG174" t="s">
        <v>123</v>
      </c>
    </row>
    <row r="175" spans="1:60" outlineLevel="1" x14ac:dyDescent="0.2">
      <c r="A175" s="175">
        <v>29</v>
      </c>
      <c r="B175" s="176" t="s">
        <v>281</v>
      </c>
      <c r="C175" s="189" t="s">
        <v>282</v>
      </c>
      <c r="D175" s="177" t="s">
        <v>134</v>
      </c>
      <c r="E175" s="178">
        <v>197.37</v>
      </c>
      <c r="F175" s="179"/>
      <c r="G175" s="180">
        <f>ROUND(E175*F175,2)</f>
        <v>0</v>
      </c>
      <c r="H175" s="163">
        <v>1.55</v>
      </c>
      <c r="I175" s="162">
        <f>ROUND(E175*H175,2)</f>
        <v>305.92</v>
      </c>
      <c r="J175" s="163">
        <v>141.15</v>
      </c>
      <c r="K175" s="162">
        <f>ROUND(E175*J175,2)</f>
        <v>27858.78</v>
      </c>
      <c r="L175" s="162">
        <v>21</v>
      </c>
      <c r="M175" s="162">
        <f>G175*(1+L175/100)</f>
        <v>0</v>
      </c>
      <c r="N175" s="162">
        <v>4.0000000000000003E-5</v>
      </c>
      <c r="O175" s="162">
        <f>ROUND(E175*N175,2)</f>
        <v>0.01</v>
      </c>
      <c r="P175" s="162">
        <v>0</v>
      </c>
      <c r="Q175" s="162">
        <f>ROUND(E175*P175,2)</f>
        <v>0</v>
      </c>
      <c r="R175" s="162"/>
      <c r="S175" s="162" t="s">
        <v>127</v>
      </c>
      <c r="T175" s="162" t="s">
        <v>128</v>
      </c>
      <c r="U175" s="162">
        <v>0.308</v>
      </c>
      <c r="V175" s="162">
        <f>ROUND(E175*U175,2)</f>
        <v>60.79</v>
      </c>
      <c r="W175" s="162"/>
      <c r="X175" s="162" t="s">
        <v>129</v>
      </c>
      <c r="Y175" s="153"/>
      <c r="Z175" s="153"/>
      <c r="AA175" s="153"/>
      <c r="AB175" s="153"/>
      <c r="AC175" s="153"/>
      <c r="AD175" s="153"/>
      <c r="AE175" s="153"/>
      <c r="AF175" s="153"/>
      <c r="AG175" s="153" t="s">
        <v>130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60"/>
      <c r="B176" s="161"/>
      <c r="C176" s="190" t="s">
        <v>189</v>
      </c>
      <c r="D176" s="164"/>
      <c r="E176" s="165">
        <v>10.96</v>
      </c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53"/>
      <c r="Z176" s="153"/>
      <c r="AA176" s="153"/>
      <c r="AB176" s="153"/>
      <c r="AC176" s="153"/>
      <c r="AD176" s="153"/>
      <c r="AE176" s="153"/>
      <c r="AF176" s="153"/>
      <c r="AG176" s="153" t="s">
        <v>132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60"/>
      <c r="B177" s="161"/>
      <c r="C177" s="190" t="s">
        <v>283</v>
      </c>
      <c r="D177" s="164"/>
      <c r="E177" s="165">
        <v>8.01</v>
      </c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53"/>
      <c r="Z177" s="153"/>
      <c r="AA177" s="153"/>
      <c r="AB177" s="153"/>
      <c r="AC177" s="153"/>
      <c r="AD177" s="153"/>
      <c r="AE177" s="153"/>
      <c r="AF177" s="153"/>
      <c r="AG177" s="153" t="s">
        <v>132</v>
      </c>
      <c r="AH177" s="153">
        <v>0</v>
      </c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60"/>
      <c r="B178" s="161"/>
      <c r="C178" s="190" t="s">
        <v>284</v>
      </c>
      <c r="D178" s="164"/>
      <c r="E178" s="165">
        <v>6.54</v>
      </c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53"/>
      <c r="Z178" s="153"/>
      <c r="AA178" s="153"/>
      <c r="AB178" s="153"/>
      <c r="AC178" s="153"/>
      <c r="AD178" s="153"/>
      <c r="AE178" s="153"/>
      <c r="AF178" s="153"/>
      <c r="AG178" s="153" t="s">
        <v>132</v>
      </c>
      <c r="AH178" s="153">
        <v>0</v>
      </c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60"/>
      <c r="B179" s="161"/>
      <c r="C179" s="190" t="s">
        <v>285</v>
      </c>
      <c r="D179" s="164"/>
      <c r="E179" s="165">
        <v>10.67</v>
      </c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53"/>
      <c r="Z179" s="153"/>
      <c r="AA179" s="153"/>
      <c r="AB179" s="153"/>
      <c r="AC179" s="153"/>
      <c r="AD179" s="153"/>
      <c r="AE179" s="153"/>
      <c r="AF179" s="153"/>
      <c r="AG179" s="153" t="s">
        <v>132</v>
      </c>
      <c r="AH179" s="153">
        <v>0</v>
      </c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60"/>
      <c r="B180" s="161"/>
      <c r="C180" s="190" t="s">
        <v>190</v>
      </c>
      <c r="D180" s="164"/>
      <c r="E180" s="165">
        <v>75.73</v>
      </c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53"/>
      <c r="Z180" s="153"/>
      <c r="AA180" s="153"/>
      <c r="AB180" s="153"/>
      <c r="AC180" s="153"/>
      <c r="AD180" s="153"/>
      <c r="AE180" s="153"/>
      <c r="AF180" s="153"/>
      <c r="AG180" s="153" t="s">
        <v>132</v>
      </c>
      <c r="AH180" s="153">
        <v>0</v>
      </c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60"/>
      <c r="B181" s="161"/>
      <c r="C181" s="190" t="s">
        <v>191</v>
      </c>
      <c r="D181" s="164"/>
      <c r="E181" s="165">
        <v>12.75</v>
      </c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53"/>
      <c r="Z181" s="153"/>
      <c r="AA181" s="153"/>
      <c r="AB181" s="153"/>
      <c r="AC181" s="153"/>
      <c r="AD181" s="153"/>
      <c r="AE181" s="153"/>
      <c r="AF181" s="153"/>
      <c r="AG181" s="153" t="s">
        <v>132</v>
      </c>
      <c r="AH181" s="153">
        <v>0</v>
      </c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60"/>
      <c r="B182" s="161"/>
      <c r="C182" s="190" t="s">
        <v>192</v>
      </c>
      <c r="D182" s="164"/>
      <c r="E182" s="165">
        <v>11.94</v>
      </c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53"/>
      <c r="Z182" s="153"/>
      <c r="AA182" s="153"/>
      <c r="AB182" s="153"/>
      <c r="AC182" s="153"/>
      <c r="AD182" s="153"/>
      <c r="AE182" s="153"/>
      <c r="AF182" s="153"/>
      <c r="AG182" s="153" t="s">
        <v>132</v>
      </c>
      <c r="AH182" s="153">
        <v>0</v>
      </c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60"/>
      <c r="B183" s="161"/>
      <c r="C183" s="190" t="s">
        <v>193</v>
      </c>
      <c r="D183" s="164"/>
      <c r="E183" s="165">
        <v>8.8000000000000007</v>
      </c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53"/>
      <c r="Z183" s="153"/>
      <c r="AA183" s="153"/>
      <c r="AB183" s="153"/>
      <c r="AC183" s="153"/>
      <c r="AD183" s="153"/>
      <c r="AE183" s="153"/>
      <c r="AF183" s="153"/>
      <c r="AG183" s="153" t="s">
        <v>132</v>
      </c>
      <c r="AH183" s="153">
        <v>0</v>
      </c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60"/>
      <c r="B184" s="161"/>
      <c r="C184" s="190" t="s">
        <v>263</v>
      </c>
      <c r="D184" s="164"/>
      <c r="E184" s="165">
        <v>8.5500000000000007</v>
      </c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53"/>
      <c r="Z184" s="153"/>
      <c r="AA184" s="153"/>
      <c r="AB184" s="153"/>
      <c r="AC184" s="153"/>
      <c r="AD184" s="153"/>
      <c r="AE184" s="153"/>
      <c r="AF184" s="153"/>
      <c r="AG184" s="153" t="s">
        <v>132</v>
      </c>
      <c r="AH184" s="153">
        <v>0</v>
      </c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60"/>
      <c r="B185" s="161"/>
      <c r="C185" s="190" t="s">
        <v>264</v>
      </c>
      <c r="D185" s="164"/>
      <c r="E185" s="165">
        <v>2.2400000000000002</v>
      </c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53"/>
      <c r="Z185" s="153"/>
      <c r="AA185" s="153"/>
      <c r="AB185" s="153"/>
      <c r="AC185" s="153"/>
      <c r="AD185" s="153"/>
      <c r="AE185" s="153"/>
      <c r="AF185" s="153"/>
      <c r="AG185" s="153" t="s">
        <v>132</v>
      </c>
      <c r="AH185" s="153">
        <v>0</v>
      </c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60"/>
      <c r="B186" s="161"/>
      <c r="C186" s="190" t="s">
        <v>265</v>
      </c>
      <c r="D186" s="164"/>
      <c r="E186" s="165">
        <v>4.0599999999999996</v>
      </c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53"/>
      <c r="Z186" s="153"/>
      <c r="AA186" s="153"/>
      <c r="AB186" s="153"/>
      <c r="AC186" s="153"/>
      <c r="AD186" s="153"/>
      <c r="AE186" s="153"/>
      <c r="AF186" s="153"/>
      <c r="AG186" s="153" t="s">
        <v>132</v>
      </c>
      <c r="AH186" s="153">
        <v>0</v>
      </c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60"/>
      <c r="B187" s="161"/>
      <c r="C187" s="190" t="s">
        <v>266</v>
      </c>
      <c r="D187" s="164"/>
      <c r="E187" s="165">
        <v>4.2300000000000004</v>
      </c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53"/>
      <c r="Z187" s="153"/>
      <c r="AA187" s="153"/>
      <c r="AB187" s="153"/>
      <c r="AC187" s="153"/>
      <c r="AD187" s="153"/>
      <c r="AE187" s="153"/>
      <c r="AF187" s="153"/>
      <c r="AG187" s="153" t="s">
        <v>132</v>
      </c>
      <c r="AH187" s="153">
        <v>0</v>
      </c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60"/>
      <c r="B188" s="161"/>
      <c r="C188" s="190" t="s">
        <v>267</v>
      </c>
      <c r="D188" s="164"/>
      <c r="E188" s="165">
        <v>32.89</v>
      </c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132</v>
      </c>
      <c r="AH188" s="153">
        <v>0</v>
      </c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ht="33.75" outlineLevel="1" x14ac:dyDescent="0.2">
      <c r="A189" s="181">
        <v>30</v>
      </c>
      <c r="B189" s="182" t="s">
        <v>286</v>
      </c>
      <c r="C189" s="191" t="s">
        <v>287</v>
      </c>
      <c r="D189" s="183" t="s">
        <v>288</v>
      </c>
      <c r="E189" s="184">
        <v>32</v>
      </c>
      <c r="F189" s="185"/>
      <c r="G189" s="186">
        <f>ROUND(E189*F189,2)</f>
        <v>0</v>
      </c>
      <c r="H189" s="163">
        <v>6.95</v>
      </c>
      <c r="I189" s="162">
        <f>ROUND(E189*H189,2)</f>
        <v>222.4</v>
      </c>
      <c r="J189" s="163">
        <v>393.05</v>
      </c>
      <c r="K189" s="162">
        <f>ROUND(E189*J189,2)</f>
        <v>12577.6</v>
      </c>
      <c r="L189" s="162">
        <v>21</v>
      </c>
      <c r="M189" s="162">
        <f>G189*(1+L189/100)</f>
        <v>0</v>
      </c>
      <c r="N189" s="162">
        <v>1.0000000000000001E-5</v>
      </c>
      <c r="O189" s="162">
        <f>ROUND(E189*N189,2)</f>
        <v>0</v>
      </c>
      <c r="P189" s="162">
        <v>0</v>
      </c>
      <c r="Q189" s="162">
        <f>ROUND(E189*P189,2)</f>
        <v>0</v>
      </c>
      <c r="R189" s="162"/>
      <c r="S189" s="162" t="s">
        <v>127</v>
      </c>
      <c r="T189" s="162" t="s">
        <v>128</v>
      </c>
      <c r="U189" s="162">
        <v>0.13</v>
      </c>
      <c r="V189" s="162">
        <f>ROUND(E189*U189,2)</f>
        <v>4.16</v>
      </c>
      <c r="W189" s="162"/>
      <c r="X189" s="162" t="s">
        <v>129</v>
      </c>
      <c r="Y189" s="153"/>
      <c r="Z189" s="153"/>
      <c r="AA189" s="153"/>
      <c r="AB189" s="153"/>
      <c r="AC189" s="153"/>
      <c r="AD189" s="153"/>
      <c r="AE189" s="153"/>
      <c r="AF189" s="153"/>
      <c r="AG189" s="153" t="s">
        <v>130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x14ac:dyDescent="0.2">
      <c r="A190" s="169" t="s">
        <v>122</v>
      </c>
      <c r="B190" s="170" t="s">
        <v>66</v>
      </c>
      <c r="C190" s="188" t="s">
        <v>67</v>
      </c>
      <c r="D190" s="171"/>
      <c r="E190" s="172"/>
      <c r="F190" s="173"/>
      <c r="G190" s="174">
        <f>SUMIF(AG191:AG286,"&lt;&gt;NOR",G191:G286)</f>
        <v>0</v>
      </c>
      <c r="H190" s="168"/>
      <c r="I190" s="168">
        <f>SUM(I191:I286)</f>
        <v>2735.44</v>
      </c>
      <c r="J190" s="168"/>
      <c r="K190" s="168">
        <f>SUM(K191:K286)</f>
        <v>277925.23</v>
      </c>
      <c r="L190" s="168"/>
      <c r="M190" s="168">
        <f>SUM(M191:M286)</f>
        <v>0</v>
      </c>
      <c r="N190" s="168"/>
      <c r="O190" s="168">
        <f>SUM(O191:O286)</f>
        <v>0.16999999999999998</v>
      </c>
      <c r="P190" s="168"/>
      <c r="Q190" s="168">
        <f>SUM(Q191:Q286)</f>
        <v>81.56</v>
      </c>
      <c r="R190" s="168"/>
      <c r="S190" s="168"/>
      <c r="T190" s="168"/>
      <c r="U190" s="168"/>
      <c r="V190" s="168">
        <f>SUM(V191:V286)</f>
        <v>633.09999999999991</v>
      </c>
      <c r="W190" s="168"/>
      <c r="X190" s="168"/>
      <c r="AG190" t="s">
        <v>123</v>
      </c>
    </row>
    <row r="191" spans="1:60" outlineLevel="1" x14ac:dyDescent="0.2">
      <c r="A191" s="175">
        <v>31</v>
      </c>
      <c r="B191" s="176" t="s">
        <v>289</v>
      </c>
      <c r="C191" s="189" t="s">
        <v>290</v>
      </c>
      <c r="D191" s="177" t="s">
        <v>134</v>
      </c>
      <c r="E191" s="178">
        <v>32.392499999999998</v>
      </c>
      <c r="F191" s="179"/>
      <c r="G191" s="180">
        <f>ROUND(E191*F191,2)</f>
        <v>0</v>
      </c>
      <c r="H191" s="163">
        <v>15.78</v>
      </c>
      <c r="I191" s="162">
        <f>ROUND(E191*H191,2)</f>
        <v>511.15</v>
      </c>
      <c r="J191" s="163">
        <v>170.12</v>
      </c>
      <c r="K191" s="162">
        <f>ROUND(E191*J191,2)</f>
        <v>5510.61</v>
      </c>
      <c r="L191" s="162">
        <v>21</v>
      </c>
      <c r="M191" s="162">
        <f>G191*(1+L191/100)</f>
        <v>0</v>
      </c>
      <c r="N191" s="162">
        <v>6.7000000000000002E-4</v>
      </c>
      <c r="O191" s="162">
        <f>ROUND(E191*N191,2)</f>
        <v>0.02</v>
      </c>
      <c r="P191" s="162">
        <v>0.31900000000000001</v>
      </c>
      <c r="Q191" s="162">
        <f>ROUND(E191*P191,2)</f>
        <v>10.33</v>
      </c>
      <c r="R191" s="162"/>
      <c r="S191" s="162" t="s">
        <v>127</v>
      </c>
      <c r="T191" s="162" t="s">
        <v>128</v>
      </c>
      <c r="U191" s="162">
        <v>0.317</v>
      </c>
      <c r="V191" s="162">
        <f>ROUND(E191*U191,2)</f>
        <v>10.27</v>
      </c>
      <c r="W191" s="162"/>
      <c r="X191" s="162" t="s">
        <v>129</v>
      </c>
      <c r="Y191" s="153"/>
      <c r="Z191" s="153"/>
      <c r="AA191" s="153"/>
      <c r="AB191" s="153"/>
      <c r="AC191" s="153"/>
      <c r="AD191" s="153"/>
      <c r="AE191" s="153"/>
      <c r="AF191" s="153"/>
      <c r="AG191" s="153" t="s">
        <v>130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60"/>
      <c r="B192" s="161"/>
      <c r="C192" s="190" t="s">
        <v>291</v>
      </c>
      <c r="D192" s="164"/>
      <c r="E192" s="165">
        <v>36.592500000000001</v>
      </c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53"/>
      <c r="Z192" s="153"/>
      <c r="AA192" s="153"/>
      <c r="AB192" s="153"/>
      <c r="AC192" s="153"/>
      <c r="AD192" s="153"/>
      <c r="AE192" s="153"/>
      <c r="AF192" s="153"/>
      <c r="AG192" s="153" t="s">
        <v>132</v>
      </c>
      <c r="AH192" s="153">
        <v>0</v>
      </c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60"/>
      <c r="B193" s="161"/>
      <c r="C193" s="190" t="s">
        <v>292</v>
      </c>
      <c r="D193" s="164"/>
      <c r="E193" s="165">
        <v>-1.6</v>
      </c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53"/>
      <c r="Z193" s="153"/>
      <c r="AA193" s="153"/>
      <c r="AB193" s="153"/>
      <c r="AC193" s="153"/>
      <c r="AD193" s="153"/>
      <c r="AE193" s="153"/>
      <c r="AF193" s="153"/>
      <c r="AG193" s="153" t="s">
        <v>132</v>
      </c>
      <c r="AH193" s="153">
        <v>0</v>
      </c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60"/>
      <c r="B194" s="161"/>
      <c r="C194" s="190" t="s">
        <v>293</v>
      </c>
      <c r="D194" s="164"/>
      <c r="E194" s="165">
        <v>-1.4</v>
      </c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53"/>
      <c r="Z194" s="153"/>
      <c r="AA194" s="153"/>
      <c r="AB194" s="153"/>
      <c r="AC194" s="153"/>
      <c r="AD194" s="153"/>
      <c r="AE194" s="153"/>
      <c r="AF194" s="153"/>
      <c r="AG194" s="153" t="s">
        <v>132</v>
      </c>
      <c r="AH194" s="153">
        <v>0</v>
      </c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60"/>
      <c r="B195" s="161"/>
      <c r="C195" s="190" t="s">
        <v>294</v>
      </c>
      <c r="D195" s="164"/>
      <c r="E195" s="165">
        <v>-1.2</v>
      </c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53"/>
      <c r="Z195" s="153"/>
      <c r="AA195" s="153"/>
      <c r="AB195" s="153"/>
      <c r="AC195" s="153"/>
      <c r="AD195" s="153"/>
      <c r="AE195" s="153"/>
      <c r="AF195" s="153"/>
      <c r="AG195" s="153" t="s">
        <v>132</v>
      </c>
      <c r="AH195" s="153">
        <v>0</v>
      </c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ht="22.5" outlineLevel="1" x14ac:dyDescent="0.2">
      <c r="A196" s="175">
        <v>32</v>
      </c>
      <c r="B196" s="176" t="s">
        <v>295</v>
      </c>
      <c r="C196" s="189" t="s">
        <v>296</v>
      </c>
      <c r="D196" s="177" t="s">
        <v>246</v>
      </c>
      <c r="E196" s="178">
        <v>17.215</v>
      </c>
      <c r="F196" s="179"/>
      <c r="G196" s="180">
        <f>ROUND(E196*F196,2)</f>
        <v>0</v>
      </c>
      <c r="H196" s="163">
        <v>0</v>
      </c>
      <c r="I196" s="162">
        <f>ROUND(E196*H196,2)</f>
        <v>0</v>
      </c>
      <c r="J196" s="163">
        <v>5025</v>
      </c>
      <c r="K196" s="162">
        <f>ROUND(E196*J196,2)</f>
        <v>86505.38</v>
      </c>
      <c r="L196" s="162">
        <v>21</v>
      </c>
      <c r="M196" s="162">
        <f>G196*(1+L196/100)</f>
        <v>0</v>
      </c>
      <c r="N196" s="162">
        <v>0</v>
      </c>
      <c r="O196" s="162">
        <f>ROUND(E196*N196,2)</f>
        <v>0</v>
      </c>
      <c r="P196" s="162">
        <v>2.2000000000000002</v>
      </c>
      <c r="Q196" s="162">
        <f>ROUND(E196*P196,2)</f>
        <v>37.869999999999997</v>
      </c>
      <c r="R196" s="162"/>
      <c r="S196" s="162" t="s">
        <v>127</v>
      </c>
      <c r="T196" s="162" t="s">
        <v>127</v>
      </c>
      <c r="U196" s="162">
        <v>14.31</v>
      </c>
      <c r="V196" s="162">
        <f>ROUND(E196*U196,2)</f>
        <v>246.35</v>
      </c>
      <c r="W196" s="162"/>
      <c r="X196" s="162" t="s">
        <v>129</v>
      </c>
      <c r="Y196" s="153"/>
      <c r="Z196" s="153"/>
      <c r="AA196" s="153"/>
      <c r="AB196" s="153"/>
      <c r="AC196" s="153"/>
      <c r="AD196" s="153"/>
      <c r="AE196" s="153"/>
      <c r="AF196" s="153"/>
      <c r="AG196" s="153" t="s">
        <v>130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">
      <c r="A197" s="160"/>
      <c r="B197" s="161"/>
      <c r="C197" s="192" t="s">
        <v>223</v>
      </c>
      <c r="D197" s="166"/>
      <c r="E197" s="167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53"/>
      <c r="Z197" s="153"/>
      <c r="AA197" s="153"/>
      <c r="AB197" s="153"/>
      <c r="AC197" s="153"/>
      <c r="AD197" s="153"/>
      <c r="AE197" s="153"/>
      <c r="AF197" s="153"/>
      <c r="AG197" s="153" t="s">
        <v>132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">
      <c r="A198" s="160"/>
      <c r="B198" s="161"/>
      <c r="C198" s="193" t="s">
        <v>250</v>
      </c>
      <c r="D198" s="166"/>
      <c r="E198" s="167">
        <v>10.96</v>
      </c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53"/>
      <c r="Z198" s="153"/>
      <c r="AA198" s="153"/>
      <c r="AB198" s="153"/>
      <c r="AC198" s="153"/>
      <c r="AD198" s="153"/>
      <c r="AE198" s="153"/>
      <c r="AF198" s="153"/>
      <c r="AG198" s="153" t="s">
        <v>132</v>
      </c>
      <c r="AH198" s="153">
        <v>2</v>
      </c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60"/>
      <c r="B199" s="161"/>
      <c r="C199" s="193" t="s">
        <v>251</v>
      </c>
      <c r="D199" s="166"/>
      <c r="E199" s="167">
        <v>75.73</v>
      </c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53"/>
      <c r="Z199" s="153"/>
      <c r="AA199" s="153"/>
      <c r="AB199" s="153"/>
      <c r="AC199" s="153"/>
      <c r="AD199" s="153"/>
      <c r="AE199" s="153"/>
      <c r="AF199" s="153"/>
      <c r="AG199" s="153" t="s">
        <v>132</v>
      </c>
      <c r="AH199" s="153">
        <v>2</v>
      </c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60"/>
      <c r="B200" s="161"/>
      <c r="C200" s="193" t="s">
        <v>252</v>
      </c>
      <c r="D200" s="166"/>
      <c r="E200" s="167">
        <v>12.75</v>
      </c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53"/>
      <c r="Z200" s="153"/>
      <c r="AA200" s="153"/>
      <c r="AB200" s="153"/>
      <c r="AC200" s="153"/>
      <c r="AD200" s="153"/>
      <c r="AE200" s="153"/>
      <c r="AF200" s="153"/>
      <c r="AG200" s="153" t="s">
        <v>132</v>
      </c>
      <c r="AH200" s="153">
        <v>2</v>
      </c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60"/>
      <c r="B201" s="161"/>
      <c r="C201" s="193" t="s">
        <v>253</v>
      </c>
      <c r="D201" s="166"/>
      <c r="E201" s="167">
        <v>11.94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53"/>
      <c r="Z201" s="153"/>
      <c r="AA201" s="153"/>
      <c r="AB201" s="153"/>
      <c r="AC201" s="153"/>
      <c r="AD201" s="153"/>
      <c r="AE201" s="153"/>
      <c r="AF201" s="153"/>
      <c r="AG201" s="153" t="s">
        <v>132</v>
      </c>
      <c r="AH201" s="153">
        <v>2</v>
      </c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60"/>
      <c r="B202" s="161"/>
      <c r="C202" s="193" t="s">
        <v>254</v>
      </c>
      <c r="D202" s="166"/>
      <c r="E202" s="167">
        <v>8.8000000000000007</v>
      </c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53"/>
      <c r="Z202" s="153"/>
      <c r="AA202" s="153"/>
      <c r="AB202" s="153"/>
      <c r="AC202" s="153"/>
      <c r="AD202" s="153"/>
      <c r="AE202" s="153"/>
      <c r="AF202" s="153"/>
      <c r="AG202" s="153" t="s">
        <v>132</v>
      </c>
      <c r="AH202" s="153">
        <v>2</v>
      </c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60"/>
      <c r="B203" s="161"/>
      <c r="C203" s="193" t="s">
        <v>255</v>
      </c>
      <c r="D203" s="166"/>
      <c r="E203" s="167">
        <v>8.5500000000000007</v>
      </c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53"/>
      <c r="Z203" s="153"/>
      <c r="AA203" s="153"/>
      <c r="AB203" s="153"/>
      <c r="AC203" s="153"/>
      <c r="AD203" s="153"/>
      <c r="AE203" s="153"/>
      <c r="AF203" s="153"/>
      <c r="AG203" s="153" t="s">
        <v>132</v>
      </c>
      <c r="AH203" s="153">
        <v>2</v>
      </c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60"/>
      <c r="B204" s="161"/>
      <c r="C204" s="193" t="s">
        <v>256</v>
      </c>
      <c r="D204" s="166"/>
      <c r="E204" s="167">
        <v>2.2400000000000002</v>
      </c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53"/>
      <c r="Z204" s="153"/>
      <c r="AA204" s="153"/>
      <c r="AB204" s="153"/>
      <c r="AC204" s="153"/>
      <c r="AD204" s="153"/>
      <c r="AE204" s="153"/>
      <c r="AF204" s="153"/>
      <c r="AG204" s="153" t="s">
        <v>132</v>
      </c>
      <c r="AH204" s="153">
        <v>2</v>
      </c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60"/>
      <c r="B205" s="161"/>
      <c r="C205" s="193" t="s">
        <v>257</v>
      </c>
      <c r="D205" s="166"/>
      <c r="E205" s="167">
        <v>4.0599999999999996</v>
      </c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53"/>
      <c r="Z205" s="153"/>
      <c r="AA205" s="153"/>
      <c r="AB205" s="153"/>
      <c r="AC205" s="153"/>
      <c r="AD205" s="153"/>
      <c r="AE205" s="153"/>
      <c r="AF205" s="153"/>
      <c r="AG205" s="153" t="s">
        <v>132</v>
      </c>
      <c r="AH205" s="153">
        <v>2</v>
      </c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60"/>
      <c r="B206" s="161"/>
      <c r="C206" s="193" t="s">
        <v>258</v>
      </c>
      <c r="D206" s="166"/>
      <c r="E206" s="167">
        <v>4.2300000000000004</v>
      </c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53"/>
      <c r="Z206" s="153"/>
      <c r="AA206" s="153"/>
      <c r="AB206" s="153"/>
      <c r="AC206" s="153"/>
      <c r="AD206" s="153"/>
      <c r="AE206" s="153"/>
      <c r="AF206" s="153"/>
      <c r="AG206" s="153" t="s">
        <v>132</v>
      </c>
      <c r="AH206" s="153">
        <v>2</v>
      </c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60"/>
      <c r="B207" s="161"/>
      <c r="C207" s="193" t="s">
        <v>259</v>
      </c>
      <c r="D207" s="166"/>
      <c r="E207" s="167">
        <v>32.89</v>
      </c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53"/>
      <c r="Z207" s="153"/>
      <c r="AA207" s="153"/>
      <c r="AB207" s="153"/>
      <c r="AC207" s="153"/>
      <c r="AD207" s="153"/>
      <c r="AE207" s="153"/>
      <c r="AF207" s="153"/>
      <c r="AG207" s="153" t="s">
        <v>132</v>
      </c>
      <c r="AH207" s="153">
        <v>2</v>
      </c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60"/>
      <c r="B208" s="161"/>
      <c r="C208" s="192" t="s">
        <v>234</v>
      </c>
      <c r="D208" s="166"/>
      <c r="E208" s="167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53"/>
      <c r="Z208" s="153"/>
      <c r="AA208" s="153"/>
      <c r="AB208" s="153"/>
      <c r="AC208" s="153"/>
      <c r="AD208" s="153"/>
      <c r="AE208" s="153"/>
      <c r="AF208" s="153"/>
      <c r="AG208" s="153" t="s">
        <v>132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60"/>
      <c r="B209" s="161"/>
      <c r="C209" s="190" t="s">
        <v>297</v>
      </c>
      <c r="D209" s="164"/>
      <c r="E209" s="165">
        <v>17.215</v>
      </c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53"/>
      <c r="Z209" s="153"/>
      <c r="AA209" s="153"/>
      <c r="AB209" s="153"/>
      <c r="AC209" s="153"/>
      <c r="AD209" s="153"/>
      <c r="AE209" s="153"/>
      <c r="AF209" s="153"/>
      <c r="AG209" s="153" t="s">
        <v>132</v>
      </c>
      <c r="AH209" s="153">
        <v>0</v>
      </c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ht="22.5" outlineLevel="1" x14ac:dyDescent="0.2">
      <c r="A210" s="175">
        <v>33</v>
      </c>
      <c r="B210" s="176" t="s">
        <v>298</v>
      </c>
      <c r="C210" s="189" t="s">
        <v>299</v>
      </c>
      <c r="D210" s="177" t="s">
        <v>246</v>
      </c>
      <c r="E210" s="178">
        <v>17.215</v>
      </c>
      <c r="F210" s="179"/>
      <c r="G210" s="180">
        <f>ROUND(E210*F210,2)</f>
        <v>0</v>
      </c>
      <c r="H210" s="163">
        <v>0</v>
      </c>
      <c r="I210" s="162">
        <f>ROUND(E210*H210,2)</f>
        <v>0</v>
      </c>
      <c r="J210" s="163">
        <v>1696</v>
      </c>
      <c r="K210" s="162">
        <f>ROUND(E210*J210,2)</f>
        <v>29196.639999999999</v>
      </c>
      <c r="L210" s="162">
        <v>21</v>
      </c>
      <c r="M210" s="162">
        <f>G210*(1+L210/100)</f>
        <v>0</v>
      </c>
      <c r="N210" s="162">
        <v>0</v>
      </c>
      <c r="O210" s="162">
        <f>ROUND(E210*N210,2)</f>
        <v>0</v>
      </c>
      <c r="P210" s="162">
        <v>0</v>
      </c>
      <c r="Q210" s="162">
        <f>ROUND(E210*P210,2)</f>
        <v>0</v>
      </c>
      <c r="R210" s="162"/>
      <c r="S210" s="162" t="s">
        <v>127</v>
      </c>
      <c r="T210" s="162" t="s">
        <v>127</v>
      </c>
      <c r="U210" s="162">
        <v>4.8280000000000003</v>
      </c>
      <c r="V210" s="162">
        <f>ROUND(E210*U210,2)</f>
        <v>83.11</v>
      </c>
      <c r="W210" s="162"/>
      <c r="X210" s="162" t="s">
        <v>129</v>
      </c>
      <c r="Y210" s="153"/>
      <c r="Z210" s="153"/>
      <c r="AA210" s="153"/>
      <c r="AB210" s="153"/>
      <c r="AC210" s="153"/>
      <c r="AD210" s="153"/>
      <c r="AE210" s="153"/>
      <c r="AF210" s="153"/>
      <c r="AG210" s="153" t="s">
        <v>130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60"/>
      <c r="B211" s="161"/>
      <c r="C211" s="192" t="s">
        <v>223</v>
      </c>
      <c r="D211" s="166"/>
      <c r="E211" s="167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53"/>
      <c r="Z211" s="153"/>
      <c r="AA211" s="153"/>
      <c r="AB211" s="153"/>
      <c r="AC211" s="153"/>
      <c r="AD211" s="153"/>
      <c r="AE211" s="153"/>
      <c r="AF211" s="153"/>
      <c r="AG211" s="153" t="s">
        <v>132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60"/>
      <c r="B212" s="161"/>
      <c r="C212" s="193" t="s">
        <v>250</v>
      </c>
      <c r="D212" s="166"/>
      <c r="E212" s="167">
        <v>10.96</v>
      </c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53"/>
      <c r="Z212" s="153"/>
      <c r="AA212" s="153"/>
      <c r="AB212" s="153"/>
      <c r="AC212" s="153"/>
      <c r="AD212" s="153"/>
      <c r="AE212" s="153"/>
      <c r="AF212" s="153"/>
      <c r="AG212" s="153" t="s">
        <v>132</v>
      </c>
      <c r="AH212" s="153">
        <v>2</v>
      </c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60"/>
      <c r="B213" s="161"/>
      <c r="C213" s="193" t="s">
        <v>251</v>
      </c>
      <c r="D213" s="166"/>
      <c r="E213" s="167">
        <v>75.73</v>
      </c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53"/>
      <c r="Z213" s="153"/>
      <c r="AA213" s="153"/>
      <c r="AB213" s="153"/>
      <c r="AC213" s="153"/>
      <c r="AD213" s="153"/>
      <c r="AE213" s="153"/>
      <c r="AF213" s="153"/>
      <c r="AG213" s="153" t="s">
        <v>132</v>
      </c>
      <c r="AH213" s="153">
        <v>2</v>
      </c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">
      <c r="A214" s="160"/>
      <c r="B214" s="161"/>
      <c r="C214" s="193" t="s">
        <v>252</v>
      </c>
      <c r="D214" s="166"/>
      <c r="E214" s="167">
        <v>12.75</v>
      </c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53"/>
      <c r="Z214" s="153"/>
      <c r="AA214" s="153"/>
      <c r="AB214" s="153"/>
      <c r="AC214" s="153"/>
      <c r="AD214" s="153"/>
      <c r="AE214" s="153"/>
      <c r="AF214" s="153"/>
      <c r="AG214" s="153" t="s">
        <v>132</v>
      </c>
      <c r="AH214" s="153">
        <v>2</v>
      </c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">
      <c r="A215" s="160"/>
      <c r="B215" s="161"/>
      <c r="C215" s="193" t="s">
        <v>253</v>
      </c>
      <c r="D215" s="166"/>
      <c r="E215" s="167">
        <v>11.94</v>
      </c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53"/>
      <c r="Z215" s="153"/>
      <c r="AA215" s="153"/>
      <c r="AB215" s="153"/>
      <c r="AC215" s="153"/>
      <c r="AD215" s="153"/>
      <c r="AE215" s="153"/>
      <c r="AF215" s="153"/>
      <c r="AG215" s="153" t="s">
        <v>132</v>
      </c>
      <c r="AH215" s="153">
        <v>2</v>
      </c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60"/>
      <c r="B216" s="161"/>
      <c r="C216" s="193" t="s">
        <v>254</v>
      </c>
      <c r="D216" s="166"/>
      <c r="E216" s="167">
        <v>8.8000000000000007</v>
      </c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53"/>
      <c r="Z216" s="153"/>
      <c r="AA216" s="153"/>
      <c r="AB216" s="153"/>
      <c r="AC216" s="153"/>
      <c r="AD216" s="153"/>
      <c r="AE216" s="153"/>
      <c r="AF216" s="153"/>
      <c r="AG216" s="153" t="s">
        <v>132</v>
      </c>
      <c r="AH216" s="153">
        <v>2</v>
      </c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60"/>
      <c r="B217" s="161"/>
      <c r="C217" s="193" t="s">
        <v>255</v>
      </c>
      <c r="D217" s="166"/>
      <c r="E217" s="167">
        <v>8.5500000000000007</v>
      </c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53"/>
      <c r="Z217" s="153"/>
      <c r="AA217" s="153"/>
      <c r="AB217" s="153"/>
      <c r="AC217" s="153"/>
      <c r="AD217" s="153"/>
      <c r="AE217" s="153"/>
      <c r="AF217" s="153"/>
      <c r="AG217" s="153" t="s">
        <v>132</v>
      </c>
      <c r="AH217" s="153">
        <v>2</v>
      </c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60"/>
      <c r="B218" s="161"/>
      <c r="C218" s="193" t="s">
        <v>256</v>
      </c>
      <c r="D218" s="166"/>
      <c r="E218" s="167">
        <v>2.2400000000000002</v>
      </c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53"/>
      <c r="Z218" s="153"/>
      <c r="AA218" s="153"/>
      <c r="AB218" s="153"/>
      <c r="AC218" s="153"/>
      <c r="AD218" s="153"/>
      <c r="AE218" s="153"/>
      <c r="AF218" s="153"/>
      <c r="AG218" s="153" t="s">
        <v>132</v>
      </c>
      <c r="AH218" s="153">
        <v>2</v>
      </c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60"/>
      <c r="B219" s="161"/>
      <c r="C219" s="193" t="s">
        <v>257</v>
      </c>
      <c r="D219" s="166"/>
      <c r="E219" s="167">
        <v>4.0599999999999996</v>
      </c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53"/>
      <c r="Z219" s="153"/>
      <c r="AA219" s="153"/>
      <c r="AB219" s="153"/>
      <c r="AC219" s="153"/>
      <c r="AD219" s="153"/>
      <c r="AE219" s="153"/>
      <c r="AF219" s="153"/>
      <c r="AG219" s="153" t="s">
        <v>132</v>
      </c>
      <c r="AH219" s="153">
        <v>2</v>
      </c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60"/>
      <c r="B220" s="161"/>
      <c r="C220" s="193" t="s">
        <v>258</v>
      </c>
      <c r="D220" s="166"/>
      <c r="E220" s="167">
        <v>4.2300000000000004</v>
      </c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53"/>
      <c r="Z220" s="153"/>
      <c r="AA220" s="153"/>
      <c r="AB220" s="153"/>
      <c r="AC220" s="153"/>
      <c r="AD220" s="153"/>
      <c r="AE220" s="153"/>
      <c r="AF220" s="153"/>
      <c r="AG220" s="153" t="s">
        <v>132</v>
      </c>
      <c r="AH220" s="153">
        <v>2</v>
      </c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60"/>
      <c r="B221" s="161"/>
      <c r="C221" s="193" t="s">
        <v>259</v>
      </c>
      <c r="D221" s="166"/>
      <c r="E221" s="167">
        <v>32.89</v>
      </c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53"/>
      <c r="Z221" s="153"/>
      <c r="AA221" s="153"/>
      <c r="AB221" s="153"/>
      <c r="AC221" s="153"/>
      <c r="AD221" s="153"/>
      <c r="AE221" s="153"/>
      <c r="AF221" s="153"/>
      <c r="AG221" s="153" t="s">
        <v>132</v>
      </c>
      <c r="AH221" s="153">
        <v>2</v>
      </c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60"/>
      <c r="B222" s="161"/>
      <c r="C222" s="192" t="s">
        <v>234</v>
      </c>
      <c r="D222" s="166"/>
      <c r="E222" s="167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53"/>
      <c r="Z222" s="153"/>
      <c r="AA222" s="153"/>
      <c r="AB222" s="153"/>
      <c r="AC222" s="153"/>
      <c r="AD222" s="153"/>
      <c r="AE222" s="153"/>
      <c r="AF222" s="153"/>
      <c r="AG222" s="153" t="s">
        <v>132</v>
      </c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60"/>
      <c r="B223" s="161"/>
      <c r="C223" s="190" t="s">
        <v>297</v>
      </c>
      <c r="D223" s="164"/>
      <c r="E223" s="165">
        <v>17.215</v>
      </c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53"/>
      <c r="Z223" s="153"/>
      <c r="AA223" s="153"/>
      <c r="AB223" s="153"/>
      <c r="AC223" s="153"/>
      <c r="AD223" s="153"/>
      <c r="AE223" s="153"/>
      <c r="AF223" s="153"/>
      <c r="AG223" s="153" t="s">
        <v>132</v>
      </c>
      <c r="AH223" s="153">
        <v>0</v>
      </c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75">
        <v>34</v>
      </c>
      <c r="B224" s="176" t="s">
        <v>300</v>
      </c>
      <c r="C224" s="189" t="s">
        <v>301</v>
      </c>
      <c r="D224" s="177" t="s">
        <v>134</v>
      </c>
      <c r="E224" s="178">
        <v>172.15</v>
      </c>
      <c r="F224" s="179"/>
      <c r="G224" s="180">
        <f>ROUND(E224*F224,2)</f>
        <v>0</v>
      </c>
      <c r="H224" s="163">
        <v>0</v>
      </c>
      <c r="I224" s="162">
        <f>ROUND(E224*H224,2)</f>
        <v>0</v>
      </c>
      <c r="J224" s="163">
        <v>345.4</v>
      </c>
      <c r="K224" s="162">
        <f>ROUND(E224*J224,2)</f>
        <v>59460.61</v>
      </c>
      <c r="L224" s="162">
        <v>21</v>
      </c>
      <c r="M224" s="162">
        <f>G224*(1+L224/100)</f>
        <v>0</v>
      </c>
      <c r="N224" s="162">
        <v>0</v>
      </c>
      <c r="O224" s="162">
        <f>ROUND(E224*N224,2)</f>
        <v>0</v>
      </c>
      <c r="P224" s="162">
        <v>1.26E-2</v>
      </c>
      <c r="Q224" s="162">
        <f>ROUND(E224*P224,2)</f>
        <v>2.17</v>
      </c>
      <c r="R224" s="162"/>
      <c r="S224" s="162" t="s">
        <v>127</v>
      </c>
      <c r="T224" s="162" t="s">
        <v>128</v>
      </c>
      <c r="U224" s="162">
        <v>0.33</v>
      </c>
      <c r="V224" s="162">
        <f>ROUND(E224*U224,2)</f>
        <v>56.81</v>
      </c>
      <c r="W224" s="162"/>
      <c r="X224" s="162" t="s">
        <v>129</v>
      </c>
      <c r="Y224" s="153"/>
      <c r="Z224" s="153"/>
      <c r="AA224" s="153"/>
      <c r="AB224" s="153"/>
      <c r="AC224" s="153"/>
      <c r="AD224" s="153"/>
      <c r="AE224" s="153"/>
      <c r="AF224" s="153"/>
      <c r="AG224" s="153" t="s">
        <v>130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">
      <c r="A225" s="160"/>
      <c r="B225" s="161"/>
      <c r="C225" s="190" t="s">
        <v>189</v>
      </c>
      <c r="D225" s="164"/>
      <c r="E225" s="165">
        <v>10.96</v>
      </c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53"/>
      <c r="Z225" s="153"/>
      <c r="AA225" s="153"/>
      <c r="AB225" s="153"/>
      <c r="AC225" s="153"/>
      <c r="AD225" s="153"/>
      <c r="AE225" s="153"/>
      <c r="AF225" s="153"/>
      <c r="AG225" s="153" t="s">
        <v>132</v>
      </c>
      <c r="AH225" s="153">
        <v>0</v>
      </c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60"/>
      <c r="B226" s="161"/>
      <c r="C226" s="190" t="s">
        <v>190</v>
      </c>
      <c r="D226" s="164"/>
      <c r="E226" s="165">
        <v>75.73</v>
      </c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53"/>
      <c r="Z226" s="153"/>
      <c r="AA226" s="153"/>
      <c r="AB226" s="153"/>
      <c r="AC226" s="153"/>
      <c r="AD226" s="153"/>
      <c r="AE226" s="153"/>
      <c r="AF226" s="153"/>
      <c r="AG226" s="153" t="s">
        <v>132</v>
      </c>
      <c r="AH226" s="153">
        <v>0</v>
      </c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">
      <c r="A227" s="160"/>
      <c r="B227" s="161"/>
      <c r="C227" s="190" t="s">
        <v>191</v>
      </c>
      <c r="D227" s="164"/>
      <c r="E227" s="165">
        <v>12.75</v>
      </c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53"/>
      <c r="Z227" s="153"/>
      <c r="AA227" s="153"/>
      <c r="AB227" s="153"/>
      <c r="AC227" s="153"/>
      <c r="AD227" s="153"/>
      <c r="AE227" s="153"/>
      <c r="AF227" s="153"/>
      <c r="AG227" s="153" t="s">
        <v>132</v>
      </c>
      <c r="AH227" s="153">
        <v>0</v>
      </c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60"/>
      <c r="B228" s="161"/>
      <c r="C228" s="190" t="s">
        <v>192</v>
      </c>
      <c r="D228" s="164"/>
      <c r="E228" s="165">
        <v>11.94</v>
      </c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53"/>
      <c r="Z228" s="153"/>
      <c r="AA228" s="153"/>
      <c r="AB228" s="153"/>
      <c r="AC228" s="153"/>
      <c r="AD228" s="153"/>
      <c r="AE228" s="153"/>
      <c r="AF228" s="153"/>
      <c r="AG228" s="153" t="s">
        <v>132</v>
      </c>
      <c r="AH228" s="153">
        <v>0</v>
      </c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">
      <c r="A229" s="160"/>
      <c r="B229" s="161"/>
      <c r="C229" s="190" t="s">
        <v>193</v>
      </c>
      <c r="D229" s="164"/>
      <c r="E229" s="165">
        <v>8.8000000000000007</v>
      </c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53"/>
      <c r="Z229" s="153"/>
      <c r="AA229" s="153"/>
      <c r="AB229" s="153"/>
      <c r="AC229" s="153"/>
      <c r="AD229" s="153"/>
      <c r="AE229" s="153"/>
      <c r="AF229" s="153"/>
      <c r="AG229" s="153" t="s">
        <v>132</v>
      </c>
      <c r="AH229" s="153">
        <v>0</v>
      </c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60"/>
      <c r="B230" s="161"/>
      <c r="C230" s="190" t="s">
        <v>263</v>
      </c>
      <c r="D230" s="164"/>
      <c r="E230" s="165">
        <v>8.5500000000000007</v>
      </c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53"/>
      <c r="Z230" s="153"/>
      <c r="AA230" s="153"/>
      <c r="AB230" s="153"/>
      <c r="AC230" s="153"/>
      <c r="AD230" s="153"/>
      <c r="AE230" s="153"/>
      <c r="AF230" s="153"/>
      <c r="AG230" s="153" t="s">
        <v>132</v>
      </c>
      <c r="AH230" s="153">
        <v>0</v>
      </c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">
      <c r="A231" s="160"/>
      <c r="B231" s="161"/>
      <c r="C231" s="190" t="s">
        <v>264</v>
      </c>
      <c r="D231" s="164"/>
      <c r="E231" s="165">
        <v>2.2400000000000002</v>
      </c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53"/>
      <c r="Z231" s="153"/>
      <c r="AA231" s="153"/>
      <c r="AB231" s="153"/>
      <c r="AC231" s="153"/>
      <c r="AD231" s="153"/>
      <c r="AE231" s="153"/>
      <c r="AF231" s="153"/>
      <c r="AG231" s="153" t="s">
        <v>132</v>
      </c>
      <c r="AH231" s="153">
        <v>0</v>
      </c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60"/>
      <c r="B232" s="161"/>
      <c r="C232" s="190" t="s">
        <v>265</v>
      </c>
      <c r="D232" s="164"/>
      <c r="E232" s="165">
        <v>4.0599999999999996</v>
      </c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53"/>
      <c r="Z232" s="153"/>
      <c r="AA232" s="153"/>
      <c r="AB232" s="153"/>
      <c r="AC232" s="153"/>
      <c r="AD232" s="153"/>
      <c r="AE232" s="153"/>
      <c r="AF232" s="153"/>
      <c r="AG232" s="153" t="s">
        <v>132</v>
      </c>
      <c r="AH232" s="153">
        <v>0</v>
      </c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 x14ac:dyDescent="0.2">
      <c r="A233" s="160"/>
      <c r="B233" s="161"/>
      <c r="C233" s="190" t="s">
        <v>266</v>
      </c>
      <c r="D233" s="164"/>
      <c r="E233" s="165">
        <v>4.2300000000000004</v>
      </c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53"/>
      <c r="Z233" s="153"/>
      <c r="AA233" s="153"/>
      <c r="AB233" s="153"/>
      <c r="AC233" s="153"/>
      <c r="AD233" s="153"/>
      <c r="AE233" s="153"/>
      <c r="AF233" s="153"/>
      <c r="AG233" s="153" t="s">
        <v>132</v>
      </c>
      <c r="AH233" s="153">
        <v>0</v>
      </c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60"/>
      <c r="B234" s="161"/>
      <c r="C234" s="190" t="s">
        <v>267</v>
      </c>
      <c r="D234" s="164"/>
      <c r="E234" s="165">
        <v>32.89</v>
      </c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53"/>
      <c r="Z234" s="153"/>
      <c r="AA234" s="153"/>
      <c r="AB234" s="153"/>
      <c r="AC234" s="153"/>
      <c r="AD234" s="153"/>
      <c r="AE234" s="153"/>
      <c r="AF234" s="153"/>
      <c r="AG234" s="153" t="s">
        <v>132</v>
      </c>
      <c r="AH234" s="153">
        <v>0</v>
      </c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ht="22.5" outlineLevel="1" x14ac:dyDescent="0.2">
      <c r="A235" s="175">
        <v>35</v>
      </c>
      <c r="B235" s="176" t="s">
        <v>302</v>
      </c>
      <c r="C235" s="189" t="s">
        <v>303</v>
      </c>
      <c r="D235" s="177" t="s">
        <v>134</v>
      </c>
      <c r="E235" s="178">
        <v>172.15</v>
      </c>
      <c r="F235" s="179"/>
      <c r="G235" s="180">
        <f>ROUND(E235*F235,2)</f>
        <v>0</v>
      </c>
      <c r="H235" s="163">
        <v>0</v>
      </c>
      <c r="I235" s="162">
        <f>ROUND(E235*H235,2)</f>
        <v>0</v>
      </c>
      <c r="J235" s="163">
        <v>161.69999999999999</v>
      </c>
      <c r="K235" s="162">
        <f>ROUND(E235*J235,2)</f>
        <v>27836.66</v>
      </c>
      <c r="L235" s="162">
        <v>21</v>
      </c>
      <c r="M235" s="162">
        <f>G235*(1+L235/100)</f>
        <v>0</v>
      </c>
      <c r="N235" s="162">
        <v>0</v>
      </c>
      <c r="O235" s="162">
        <f>ROUND(E235*N235,2)</f>
        <v>0</v>
      </c>
      <c r="P235" s="162">
        <v>7.0000000000000007E-2</v>
      </c>
      <c r="Q235" s="162">
        <f>ROUND(E235*P235,2)</f>
        <v>12.05</v>
      </c>
      <c r="R235" s="162"/>
      <c r="S235" s="162" t="s">
        <v>127</v>
      </c>
      <c r="T235" s="162" t="s">
        <v>128</v>
      </c>
      <c r="U235" s="162">
        <v>0.38</v>
      </c>
      <c r="V235" s="162">
        <f>ROUND(E235*U235,2)</f>
        <v>65.42</v>
      </c>
      <c r="W235" s="162"/>
      <c r="X235" s="162" t="s">
        <v>129</v>
      </c>
      <c r="Y235" s="153"/>
      <c r="Z235" s="153"/>
      <c r="AA235" s="153"/>
      <c r="AB235" s="153"/>
      <c r="AC235" s="153"/>
      <c r="AD235" s="153"/>
      <c r="AE235" s="153"/>
      <c r="AF235" s="153"/>
      <c r="AG235" s="153" t="s">
        <v>130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">
      <c r="A236" s="160"/>
      <c r="B236" s="161"/>
      <c r="C236" s="190" t="s">
        <v>189</v>
      </c>
      <c r="D236" s="164"/>
      <c r="E236" s="165">
        <v>10.96</v>
      </c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53"/>
      <c r="Z236" s="153"/>
      <c r="AA236" s="153"/>
      <c r="AB236" s="153"/>
      <c r="AC236" s="153"/>
      <c r="AD236" s="153"/>
      <c r="AE236" s="153"/>
      <c r="AF236" s="153"/>
      <c r="AG236" s="153" t="s">
        <v>132</v>
      </c>
      <c r="AH236" s="153">
        <v>0</v>
      </c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">
      <c r="A237" s="160"/>
      <c r="B237" s="161"/>
      <c r="C237" s="190" t="s">
        <v>190</v>
      </c>
      <c r="D237" s="164"/>
      <c r="E237" s="165">
        <v>75.73</v>
      </c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53"/>
      <c r="Z237" s="153"/>
      <c r="AA237" s="153"/>
      <c r="AB237" s="153"/>
      <c r="AC237" s="153"/>
      <c r="AD237" s="153"/>
      <c r="AE237" s="153"/>
      <c r="AF237" s="153"/>
      <c r="AG237" s="153" t="s">
        <v>132</v>
      </c>
      <c r="AH237" s="153">
        <v>0</v>
      </c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60"/>
      <c r="B238" s="161"/>
      <c r="C238" s="190" t="s">
        <v>191</v>
      </c>
      <c r="D238" s="164"/>
      <c r="E238" s="165">
        <v>12.75</v>
      </c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53"/>
      <c r="Z238" s="153"/>
      <c r="AA238" s="153"/>
      <c r="AB238" s="153"/>
      <c r="AC238" s="153"/>
      <c r="AD238" s="153"/>
      <c r="AE238" s="153"/>
      <c r="AF238" s="153"/>
      <c r="AG238" s="153" t="s">
        <v>132</v>
      </c>
      <c r="AH238" s="153">
        <v>0</v>
      </c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">
      <c r="A239" s="160"/>
      <c r="B239" s="161"/>
      <c r="C239" s="190" t="s">
        <v>192</v>
      </c>
      <c r="D239" s="164"/>
      <c r="E239" s="165">
        <v>11.94</v>
      </c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53"/>
      <c r="Z239" s="153"/>
      <c r="AA239" s="153"/>
      <c r="AB239" s="153"/>
      <c r="AC239" s="153"/>
      <c r="AD239" s="153"/>
      <c r="AE239" s="153"/>
      <c r="AF239" s="153"/>
      <c r="AG239" s="153" t="s">
        <v>132</v>
      </c>
      <c r="AH239" s="153">
        <v>0</v>
      </c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 x14ac:dyDescent="0.2">
      <c r="A240" s="160"/>
      <c r="B240" s="161"/>
      <c r="C240" s="190" t="s">
        <v>193</v>
      </c>
      <c r="D240" s="164"/>
      <c r="E240" s="165">
        <v>8.8000000000000007</v>
      </c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53"/>
      <c r="Z240" s="153"/>
      <c r="AA240" s="153"/>
      <c r="AB240" s="153"/>
      <c r="AC240" s="153"/>
      <c r="AD240" s="153"/>
      <c r="AE240" s="153"/>
      <c r="AF240" s="153"/>
      <c r="AG240" s="153" t="s">
        <v>132</v>
      </c>
      <c r="AH240" s="153">
        <v>0</v>
      </c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">
      <c r="A241" s="160"/>
      <c r="B241" s="161"/>
      <c r="C241" s="190" t="s">
        <v>263</v>
      </c>
      <c r="D241" s="164"/>
      <c r="E241" s="165">
        <v>8.5500000000000007</v>
      </c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53"/>
      <c r="Z241" s="153"/>
      <c r="AA241" s="153"/>
      <c r="AB241" s="153"/>
      <c r="AC241" s="153"/>
      <c r="AD241" s="153"/>
      <c r="AE241" s="153"/>
      <c r="AF241" s="153"/>
      <c r="AG241" s="153" t="s">
        <v>132</v>
      </c>
      <c r="AH241" s="153">
        <v>0</v>
      </c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">
      <c r="A242" s="160"/>
      <c r="B242" s="161"/>
      <c r="C242" s="190" t="s">
        <v>264</v>
      </c>
      <c r="D242" s="164"/>
      <c r="E242" s="165">
        <v>2.2400000000000002</v>
      </c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53"/>
      <c r="Z242" s="153"/>
      <c r="AA242" s="153"/>
      <c r="AB242" s="153"/>
      <c r="AC242" s="153"/>
      <c r="AD242" s="153"/>
      <c r="AE242" s="153"/>
      <c r="AF242" s="153"/>
      <c r="AG242" s="153" t="s">
        <v>132</v>
      </c>
      <c r="AH242" s="153">
        <v>0</v>
      </c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 x14ac:dyDescent="0.2">
      <c r="A243" s="160"/>
      <c r="B243" s="161"/>
      <c r="C243" s="190" t="s">
        <v>265</v>
      </c>
      <c r="D243" s="164"/>
      <c r="E243" s="165">
        <v>4.0599999999999996</v>
      </c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53"/>
      <c r="Z243" s="153"/>
      <c r="AA243" s="153"/>
      <c r="AB243" s="153"/>
      <c r="AC243" s="153"/>
      <c r="AD243" s="153"/>
      <c r="AE243" s="153"/>
      <c r="AF243" s="153"/>
      <c r="AG243" s="153" t="s">
        <v>132</v>
      </c>
      <c r="AH243" s="153">
        <v>0</v>
      </c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60"/>
      <c r="B244" s="161"/>
      <c r="C244" s="190" t="s">
        <v>266</v>
      </c>
      <c r="D244" s="164"/>
      <c r="E244" s="165">
        <v>4.2300000000000004</v>
      </c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53"/>
      <c r="Z244" s="153"/>
      <c r="AA244" s="153"/>
      <c r="AB244" s="153"/>
      <c r="AC244" s="153"/>
      <c r="AD244" s="153"/>
      <c r="AE244" s="153"/>
      <c r="AF244" s="153"/>
      <c r="AG244" s="153" t="s">
        <v>132</v>
      </c>
      <c r="AH244" s="153">
        <v>0</v>
      </c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 x14ac:dyDescent="0.2">
      <c r="A245" s="160"/>
      <c r="B245" s="161"/>
      <c r="C245" s="190" t="s">
        <v>267</v>
      </c>
      <c r="D245" s="164"/>
      <c r="E245" s="165">
        <v>32.89</v>
      </c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53"/>
      <c r="Z245" s="153"/>
      <c r="AA245" s="153"/>
      <c r="AB245" s="153"/>
      <c r="AC245" s="153"/>
      <c r="AD245" s="153"/>
      <c r="AE245" s="153"/>
      <c r="AF245" s="153"/>
      <c r="AG245" s="153" t="s">
        <v>132</v>
      </c>
      <c r="AH245" s="153">
        <v>0</v>
      </c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">
      <c r="A246" s="175">
        <v>36</v>
      </c>
      <c r="B246" s="176" t="s">
        <v>304</v>
      </c>
      <c r="C246" s="189" t="s">
        <v>305</v>
      </c>
      <c r="D246" s="177" t="s">
        <v>134</v>
      </c>
      <c r="E246" s="178">
        <v>5.4</v>
      </c>
      <c r="F246" s="179"/>
      <c r="G246" s="180">
        <f>ROUND(E246*F246,2)</f>
        <v>0</v>
      </c>
      <c r="H246" s="163">
        <v>26.58</v>
      </c>
      <c r="I246" s="162">
        <f>ROUND(E246*H246,2)</f>
        <v>143.53</v>
      </c>
      <c r="J246" s="163">
        <v>131.91999999999999</v>
      </c>
      <c r="K246" s="162">
        <f>ROUND(E246*J246,2)</f>
        <v>712.37</v>
      </c>
      <c r="L246" s="162">
        <v>21</v>
      </c>
      <c r="M246" s="162">
        <f>G246*(1+L246/100)</f>
        <v>0</v>
      </c>
      <c r="N246" s="162">
        <v>1E-3</v>
      </c>
      <c r="O246" s="162">
        <f>ROUND(E246*N246,2)</f>
        <v>0.01</v>
      </c>
      <c r="P246" s="162">
        <v>3.1E-2</v>
      </c>
      <c r="Q246" s="162">
        <f>ROUND(E246*P246,2)</f>
        <v>0.17</v>
      </c>
      <c r="R246" s="162"/>
      <c r="S246" s="162" t="s">
        <v>127</v>
      </c>
      <c r="T246" s="162" t="s">
        <v>127</v>
      </c>
      <c r="U246" s="162">
        <v>0.33100000000000002</v>
      </c>
      <c r="V246" s="162">
        <f>ROUND(E246*U246,2)</f>
        <v>1.79</v>
      </c>
      <c r="W246" s="162"/>
      <c r="X246" s="162" t="s">
        <v>129</v>
      </c>
      <c r="Y246" s="153"/>
      <c r="Z246" s="153"/>
      <c r="AA246" s="153"/>
      <c r="AB246" s="153"/>
      <c r="AC246" s="153"/>
      <c r="AD246" s="153"/>
      <c r="AE246" s="153"/>
      <c r="AF246" s="153"/>
      <c r="AG246" s="153" t="s">
        <v>130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">
      <c r="A247" s="160"/>
      <c r="B247" s="161"/>
      <c r="C247" s="190" t="s">
        <v>306</v>
      </c>
      <c r="D247" s="164"/>
      <c r="E247" s="165">
        <v>5.4</v>
      </c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53"/>
      <c r="Z247" s="153"/>
      <c r="AA247" s="153"/>
      <c r="AB247" s="153"/>
      <c r="AC247" s="153"/>
      <c r="AD247" s="153"/>
      <c r="AE247" s="153"/>
      <c r="AF247" s="153"/>
      <c r="AG247" s="153" t="s">
        <v>132</v>
      </c>
      <c r="AH247" s="153">
        <v>0</v>
      </c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 x14ac:dyDescent="0.2">
      <c r="A248" s="175">
        <v>37</v>
      </c>
      <c r="B248" s="176" t="s">
        <v>307</v>
      </c>
      <c r="C248" s="189" t="s">
        <v>308</v>
      </c>
      <c r="D248" s="177" t="s">
        <v>134</v>
      </c>
      <c r="E248" s="178">
        <v>16.600000000000001</v>
      </c>
      <c r="F248" s="179"/>
      <c r="G248" s="180">
        <f>ROUND(E248*F248,2)</f>
        <v>0</v>
      </c>
      <c r="H248" s="163">
        <v>30.1</v>
      </c>
      <c r="I248" s="162">
        <f>ROUND(E248*H248,2)</f>
        <v>499.66</v>
      </c>
      <c r="J248" s="163">
        <v>449.9</v>
      </c>
      <c r="K248" s="162">
        <f>ROUND(E248*J248,2)</f>
        <v>7468.34</v>
      </c>
      <c r="L248" s="162">
        <v>21</v>
      </c>
      <c r="M248" s="162">
        <f>G248*(1+L248/100)</f>
        <v>0</v>
      </c>
      <c r="N248" s="162">
        <v>1.17E-3</v>
      </c>
      <c r="O248" s="162">
        <f>ROUND(E248*N248,2)</f>
        <v>0.02</v>
      </c>
      <c r="P248" s="162">
        <v>7.5999999999999998E-2</v>
      </c>
      <c r="Q248" s="162">
        <f>ROUND(E248*P248,2)</f>
        <v>1.26</v>
      </c>
      <c r="R248" s="162"/>
      <c r="S248" s="162" t="s">
        <v>127</v>
      </c>
      <c r="T248" s="162" t="s">
        <v>128</v>
      </c>
      <c r="U248" s="162">
        <v>0.93899999999999995</v>
      </c>
      <c r="V248" s="162">
        <f>ROUND(E248*U248,2)</f>
        <v>15.59</v>
      </c>
      <c r="W248" s="162"/>
      <c r="X248" s="162" t="s">
        <v>129</v>
      </c>
      <c r="Y248" s="153"/>
      <c r="Z248" s="153"/>
      <c r="AA248" s="153"/>
      <c r="AB248" s="153"/>
      <c r="AC248" s="153"/>
      <c r="AD248" s="153"/>
      <c r="AE248" s="153"/>
      <c r="AF248" s="153"/>
      <c r="AG248" s="153" t="s">
        <v>130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">
      <c r="A249" s="160"/>
      <c r="B249" s="161"/>
      <c r="C249" s="190" t="s">
        <v>309</v>
      </c>
      <c r="D249" s="164"/>
      <c r="E249" s="165">
        <v>4.8</v>
      </c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53"/>
      <c r="Z249" s="153"/>
      <c r="AA249" s="153"/>
      <c r="AB249" s="153"/>
      <c r="AC249" s="153"/>
      <c r="AD249" s="153"/>
      <c r="AE249" s="153"/>
      <c r="AF249" s="153"/>
      <c r="AG249" s="153" t="s">
        <v>132</v>
      </c>
      <c r="AH249" s="153">
        <v>0</v>
      </c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 x14ac:dyDescent="0.2">
      <c r="A250" s="160"/>
      <c r="B250" s="161"/>
      <c r="C250" s="190" t="s">
        <v>310</v>
      </c>
      <c r="D250" s="164"/>
      <c r="E250" s="165">
        <v>1.4</v>
      </c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53"/>
      <c r="Z250" s="153"/>
      <c r="AA250" s="153"/>
      <c r="AB250" s="153"/>
      <c r="AC250" s="153"/>
      <c r="AD250" s="153"/>
      <c r="AE250" s="153"/>
      <c r="AF250" s="153"/>
      <c r="AG250" s="153" t="s">
        <v>132</v>
      </c>
      <c r="AH250" s="153">
        <v>0</v>
      </c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 x14ac:dyDescent="0.2">
      <c r="A251" s="160"/>
      <c r="B251" s="161"/>
      <c r="C251" s="190" t="s">
        <v>311</v>
      </c>
      <c r="D251" s="164"/>
      <c r="E251" s="165">
        <v>6.4</v>
      </c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53"/>
      <c r="Z251" s="153"/>
      <c r="AA251" s="153"/>
      <c r="AB251" s="153"/>
      <c r="AC251" s="153"/>
      <c r="AD251" s="153"/>
      <c r="AE251" s="153"/>
      <c r="AF251" s="153"/>
      <c r="AG251" s="153" t="s">
        <v>132</v>
      </c>
      <c r="AH251" s="153">
        <v>0</v>
      </c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 x14ac:dyDescent="0.2">
      <c r="A252" s="160"/>
      <c r="B252" s="161"/>
      <c r="C252" s="190" t="s">
        <v>312</v>
      </c>
      <c r="D252" s="164"/>
      <c r="E252" s="165">
        <v>1.8</v>
      </c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53"/>
      <c r="Z252" s="153"/>
      <c r="AA252" s="153"/>
      <c r="AB252" s="153"/>
      <c r="AC252" s="153"/>
      <c r="AD252" s="153"/>
      <c r="AE252" s="153"/>
      <c r="AF252" s="153"/>
      <c r="AG252" s="153" t="s">
        <v>132</v>
      </c>
      <c r="AH252" s="153">
        <v>0</v>
      </c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 x14ac:dyDescent="0.2">
      <c r="A253" s="160"/>
      <c r="B253" s="161"/>
      <c r="C253" s="190" t="s">
        <v>313</v>
      </c>
      <c r="D253" s="164"/>
      <c r="E253" s="165">
        <v>2.2000000000000002</v>
      </c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53"/>
      <c r="Z253" s="153"/>
      <c r="AA253" s="153"/>
      <c r="AB253" s="153"/>
      <c r="AC253" s="153"/>
      <c r="AD253" s="153"/>
      <c r="AE253" s="153"/>
      <c r="AF253" s="153"/>
      <c r="AG253" s="153" t="s">
        <v>132</v>
      </c>
      <c r="AH253" s="153">
        <v>0</v>
      </c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 x14ac:dyDescent="0.2">
      <c r="A254" s="175">
        <v>38</v>
      </c>
      <c r="B254" s="176" t="s">
        <v>314</v>
      </c>
      <c r="C254" s="189" t="s">
        <v>315</v>
      </c>
      <c r="D254" s="177" t="s">
        <v>143</v>
      </c>
      <c r="E254" s="178">
        <v>26.25</v>
      </c>
      <c r="F254" s="179"/>
      <c r="G254" s="180">
        <f>ROUND(E254*F254,2)</f>
        <v>0</v>
      </c>
      <c r="H254" s="163">
        <v>0</v>
      </c>
      <c r="I254" s="162">
        <f>ROUND(E254*H254,2)</f>
        <v>0</v>
      </c>
      <c r="J254" s="163">
        <v>56.8</v>
      </c>
      <c r="K254" s="162">
        <f>ROUND(E254*J254,2)</f>
        <v>1491</v>
      </c>
      <c r="L254" s="162">
        <v>21</v>
      </c>
      <c r="M254" s="162">
        <f>G254*(1+L254/100)</f>
        <v>0</v>
      </c>
      <c r="N254" s="162">
        <v>0</v>
      </c>
      <c r="O254" s="162">
        <f>ROUND(E254*N254,2)</f>
        <v>0</v>
      </c>
      <c r="P254" s="162">
        <v>1.383E-2</v>
      </c>
      <c r="Q254" s="162">
        <f>ROUND(E254*P254,2)</f>
        <v>0.36</v>
      </c>
      <c r="R254" s="162"/>
      <c r="S254" s="162" t="s">
        <v>127</v>
      </c>
      <c r="T254" s="162" t="s">
        <v>128</v>
      </c>
      <c r="U254" s="162">
        <v>0.12</v>
      </c>
      <c r="V254" s="162">
        <f>ROUND(E254*U254,2)</f>
        <v>3.15</v>
      </c>
      <c r="W254" s="162"/>
      <c r="X254" s="162" t="s">
        <v>129</v>
      </c>
      <c r="Y254" s="153"/>
      <c r="Z254" s="153"/>
      <c r="AA254" s="153"/>
      <c r="AB254" s="153"/>
      <c r="AC254" s="153"/>
      <c r="AD254" s="153"/>
      <c r="AE254" s="153"/>
      <c r="AF254" s="153"/>
      <c r="AG254" s="153" t="s">
        <v>130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ht="22.5" outlineLevel="1" x14ac:dyDescent="0.2">
      <c r="A255" s="160"/>
      <c r="B255" s="161"/>
      <c r="C255" s="190" t="s">
        <v>278</v>
      </c>
      <c r="D255" s="164"/>
      <c r="E255" s="165">
        <v>26.25</v>
      </c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53"/>
      <c r="Z255" s="153"/>
      <c r="AA255" s="153"/>
      <c r="AB255" s="153"/>
      <c r="AC255" s="153"/>
      <c r="AD255" s="153"/>
      <c r="AE255" s="153"/>
      <c r="AF255" s="153"/>
      <c r="AG255" s="153" t="s">
        <v>132</v>
      </c>
      <c r="AH255" s="153">
        <v>0</v>
      </c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">
      <c r="A256" s="181">
        <v>39</v>
      </c>
      <c r="B256" s="182" t="s">
        <v>316</v>
      </c>
      <c r="C256" s="191" t="s">
        <v>317</v>
      </c>
      <c r="D256" s="183" t="s">
        <v>143</v>
      </c>
      <c r="E256" s="184">
        <v>100</v>
      </c>
      <c r="F256" s="185"/>
      <c r="G256" s="186">
        <f>ROUND(E256*F256,2)</f>
        <v>0</v>
      </c>
      <c r="H256" s="163">
        <v>11.71</v>
      </c>
      <c r="I256" s="162">
        <f>ROUND(E256*H256,2)</f>
        <v>1171</v>
      </c>
      <c r="J256" s="163">
        <v>112.59</v>
      </c>
      <c r="K256" s="162">
        <f>ROUND(E256*J256,2)</f>
        <v>11259</v>
      </c>
      <c r="L256" s="162">
        <v>21</v>
      </c>
      <c r="M256" s="162">
        <f>G256*(1+L256/100)</f>
        <v>0</v>
      </c>
      <c r="N256" s="162">
        <v>4.8999999999999998E-4</v>
      </c>
      <c r="O256" s="162">
        <f>ROUND(E256*N256,2)</f>
        <v>0.05</v>
      </c>
      <c r="P256" s="162">
        <v>6.0000000000000001E-3</v>
      </c>
      <c r="Q256" s="162">
        <f>ROUND(E256*P256,2)</f>
        <v>0.6</v>
      </c>
      <c r="R256" s="162"/>
      <c r="S256" s="162" t="s">
        <v>127</v>
      </c>
      <c r="T256" s="162" t="s">
        <v>128</v>
      </c>
      <c r="U256" s="162">
        <v>0.27400000000000002</v>
      </c>
      <c r="V256" s="162">
        <f>ROUND(E256*U256,2)</f>
        <v>27.4</v>
      </c>
      <c r="W256" s="162"/>
      <c r="X256" s="162" t="s">
        <v>129</v>
      </c>
      <c r="Y256" s="153"/>
      <c r="Z256" s="153"/>
      <c r="AA256" s="153"/>
      <c r="AB256" s="153"/>
      <c r="AC256" s="153"/>
      <c r="AD256" s="153"/>
      <c r="AE256" s="153"/>
      <c r="AF256" s="153"/>
      <c r="AG256" s="153" t="s">
        <v>130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 x14ac:dyDescent="0.2">
      <c r="A257" s="181">
        <v>40</v>
      </c>
      <c r="B257" s="182" t="s">
        <v>318</v>
      </c>
      <c r="C257" s="191" t="s">
        <v>319</v>
      </c>
      <c r="D257" s="183" t="s">
        <v>143</v>
      </c>
      <c r="E257" s="184">
        <v>30</v>
      </c>
      <c r="F257" s="185"/>
      <c r="G257" s="186">
        <f>ROUND(E257*F257,2)</f>
        <v>0</v>
      </c>
      <c r="H257" s="163">
        <v>11.57</v>
      </c>
      <c r="I257" s="162">
        <f>ROUND(E257*H257,2)</f>
        <v>347.1</v>
      </c>
      <c r="J257" s="163">
        <v>169.93</v>
      </c>
      <c r="K257" s="162">
        <f>ROUND(E257*J257,2)</f>
        <v>5097.8999999999996</v>
      </c>
      <c r="L257" s="162">
        <v>21</v>
      </c>
      <c r="M257" s="162">
        <f>G257*(1+L257/100)</f>
        <v>0</v>
      </c>
      <c r="N257" s="162">
        <v>4.8999999999999998E-4</v>
      </c>
      <c r="O257" s="162">
        <f>ROUND(E257*N257,2)</f>
        <v>0.01</v>
      </c>
      <c r="P257" s="162">
        <v>2.7E-2</v>
      </c>
      <c r="Q257" s="162">
        <f>ROUND(E257*P257,2)</f>
        <v>0.81</v>
      </c>
      <c r="R257" s="162"/>
      <c r="S257" s="162" t="s">
        <v>127</v>
      </c>
      <c r="T257" s="162" t="s">
        <v>128</v>
      </c>
      <c r="U257" s="162">
        <v>0.42199999999999999</v>
      </c>
      <c r="V257" s="162">
        <f>ROUND(E257*U257,2)</f>
        <v>12.66</v>
      </c>
      <c r="W257" s="162"/>
      <c r="X257" s="162" t="s">
        <v>129</v>
      </c>
      <c r="Y257" s="153"/>
      <c r="Z257" s="153"/>
      <c r="AA257" s="153"/>
      <c r="AB257" s="153"/>
      <c r="AC257" s="153"/>
      <c r="AD257" s="153"/>
      <c r="AE257" s="153"/>
      <c r="AF257" s="153"/>
      <c r="AG257" s="153" t="s">
        <v>130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">
      <c r="A258" s="175">
        <v>41</v>
      </c>
      <c r="B258" s="176" t="s">
        <v>320</v>
      </c>
      <c r="C258" s="189" t="s">
        <v>321</v>
      </c>
      <c r="D258" s="177" t="s">
        <v>134</v>
      </c>
      <c r="E258" s="178">
        <v>120.18</v>
      </c>
      <c r="F258" s="179"/>
      <c r="G258" s="180">
        <f>ROUND(E258*F258,2)</f>
        <v>0</v>
      </c>
      <c r="H258" s="163">
        <v>0</v>
      </c>
      <c r="I258" s="162">
        <f>ROUND(E258*H258,2)</f>
        <v>0</v>
      </c>
      <c r="J258" s="163">
        <v>38.6</v>
      </c>
      <c r="K258" s="162">
        <f>ROUND(E258*J258,2)</f>
        <v>4638.95</v>
      </c>
      <c r="L258" s="162">
        <v>21</v>
      </c>
      <c r="M258" s="162">
        <f>G258*(1+L258/100)</f>
        <v>0</v>
      </c>
      <c r="N258" s="162">
        <v>0</v>
      </c>
      <c r="O258" s="162">
        <f>ROUND(E258*N258,2)</f>
        <v>0</v>
      </c>
      <c r="P258" s="162">
        <v>0.01</v>
      </c>
      <c r="Q258" s="162">
        <f>ROUND(E258*P258,2)</f>
        <v>1.2</v>
      </c>
      <c r="R258" s="162"/>
      <c r="S258" s="162" t="s">
        <v>127</v>
      </c>
      <c r="T258" s="162" t="s">
        <v>128</v>
      </c>
      <c r="U258" s="162">
        <v>0.1</v>
      </c>
      <c r="V258" s="162">
        <f>ROUND(E258*U258,2)</f>
        <v>12.02</v>
      </c>
      <c r="W258" s="162"/>
      <c r="X258" s="162" t="s">
        <v>129</v>
      </c>
      <c r="Y258" s="153"/>
      <c r="Z258" s="153"/>
      <c r="AA258" s="153"/>
      <c r="AB258" s="153"/>
      <c r="AC258" s="153"/>
      <c r="AD258" s="153"/>
      <c r="AE258" s="153"/>
      <c r="AF258" s="153"/>
      <c r="AG258" s="153" t="s">
        <v>130</v>
      </c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 x14ac:dyDescent="0.2">
      <c r="A259" s="160"/>
      <c r="B259" s="161"/>
      <c r="C259" s="190" t="s">
        <v>189</v>
      </c>
      <c r="D259" s="164"/>
      <c r="E259" s="165">
        <v>10.96</v>
      </c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53"/>
      <c r="Z259" s="153"/>
      <c r="AA259" s="153"/>
      <c r="AB259" s="153"/>
      <c r="AC259" s="153"/>
      <c r="AD259" s="153"/>
      <c r="AE259" s="153"/>
      <c r="AF259" s="153"/>
      <c r="AG259" s="153" t="s">
        <v>132</v>
      </c>
      <c r="AH259" s="153">
        <v>0</v>
      </c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 x14ac:dyDescent="0.2">
      <c r="A260" s="160"/>
      <c r="B260" s="161"/>
      <c r="C260" s="190" t="s">
        <v>190</v>
      </c>
      <c r="D260" s="164"/>
      <c r="E260" s="165">
        <v>75.73</v>
      </c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53"/>
      <c r="Z260" s="153"/>
      <c r="AA260" s="153"/>
      <c r="AB260" s="153"/>
      <c r="AC260" s="153"/>
      <c r="AD260" s="153"/>
      <c r="AE260" s="153"/>
      <c r="AF260" s="153"/>
      <c r="AG260" s="153" t="s">
        <v>132</v>
      </c>
      <c r="AH260" s="153">
        <v>0</v>
      </c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">
      <c r="A261" s="160"/>
      <c r="B261" s="161"/>
      <c r="C261" s="190" t="s">
        <v>191</v>
      </c>
      <c r="D261" s="164"/>
      <c r="E261" s="165">
        <v>12.75</v>
      </c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53"/>
      <c r="Z261" s="153"/>
      <c r="AA261" s="153"/>
      <c r="AB261" s="153"/>
      <c r="AC261" s="153"/>
      <c r="AD261" s="153"/>
      <c r="AE261" s="153"/>
      <c r="AF261" s="153"/>
      <c r="AG261" s="153" t="s">
        <v>132</v>
      </c>
      <c r="AH261" s="153">
        <v>0</v>
      </c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 x14ac:dyDescent="0.2">
      <c r="A262" s="160"/>
      <c r="B262" s="161"/>
      <c r="C262" s="190" t="s">
        <v>192</v>
      </c>
      <c r="D262" s="164"/>
      <c r="E262" s="165">
        <v>11.94</v>
      </c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53"/>
      <c r="Z262" s="153"/>
      <c r="AA262" s="153"/>
      <c r="AB262" s="153"/>
      <c r="AC262" s="153"/>
      <c r="AD262" s="153"/>
      <c r="AE262" s="153"/>
      <c r="AF262" s="153"/>
      <c r="AG262" s="153" t="s">
        <v>132</v>
      </c>
      <c r="AH262" s="153">
        <v>0</v>
      </c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 x14ac:dyDescent="0.2">
      <c r="A263" s="160"/>
      <c r="B263" s="161"/>
      <c r="C263" s="190" t="s">
        <v>193</v>
      </c>
      <c r="D263" s="164"/>
      <c r="E263" s="165">
        <v>8.8000000000000007</v>
      </c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53"/>
      <c r="Z263" s="153"/>
      <c r="AA263" s="153"/>
      <c r="AB263" s="153"/>
      <c r="AC263" s="153"/>
      <c r="AD263" s="153"/>
      <c r="AE263" s="153"/>
      <c r="AF263" s="153"/>
      <c r="AG263" s="153" t="s">
        <v>132</v>
      </c>
      <c r="AH263" s="153">
        <v>0</v>
      </c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outlineLevel="1" x14ac:dyDescent="0.2">
      <c r="A264" s="175">
        <v>42</v>
      </c>
      <c r="B264" s="176" t="s">
        <v>322</v>
      </c>
      <c r="C264" s="189" t="s">
        <v>323</v>
      </c>
      <c r="D264" s="177" t="s">
        <v>134</v>
      </c>
      <c r="E264" s="178">
        <v>373.5</v>
      </c>
      <c r="F264" s="179"/>
      <c r="G264" s="180">
        <f>ROUND(E264*F264,2)</f>
        <v>0</v>
      </c>
      <c r="H264" s="163">
        <v>0</v>
      </c>
      <c r="I264" s="162">
        <f>ROUND(E264*H264,2)</f>
        <v>0</v>
      </c>
      <c r="J264" s="163">
        <v>30.9</v>
      </c>
      <c r="K264" s="162">
        <f>ROUND(E264*J264,2)</f>
        <v>11541.15</v>
      </c>
      <c r="L264" s="162">
        <v>21</v>
      </c>
      <c r="M264" s="162">
        <f>G264*(1+L264/100)</f>
        <v>0</v>
      </c>
      <c r="N264" s="162">
        <v>0</v>
      </c>
      <c r="O264" s="162">
        <f>ROUND(E264*N264,2)</f>
        <v>0</v>
      </c>
      <c r="P264" s="162">
        <v>0.01</v>
      </c>
      <c r="Q264" s="162">
        <f>ROUND(E264*P264,2)</f>
        <v>3.74</v>
      </c>
      <c r="R264" s="162"/>
      <c r="S264" s="162" t="s">
        <v>127</v>
      </c>
      <c r="T264" s="162" t="s">
        <v>128</v>
      </c>
      <c r="U264" s="162">
        <v>0.08</v>
      </c>
      <c r="V264" s="162">
        <f>ROUND(E264*U264,2)</f>
        <v>29.88</v>
      </c>
      <c r="W264" s="162"/>
      <c r="X264" s="162" t="s">
        <v>129</v>
      </c>
      <c r="Y264" s="153"/>
      <c r="Z264" s="153"/>
      <c r="AA264" s="153"/>
      <c r="AB264" s="153"/>
      <c r="AC264" s="153"/>
      <c r="AD264" s="153"/>
      <c r="AE264" s="153"/>
      <c r="AF264" s="153"/>
      <c r="AG264" s="153" t="s">
        <v>130</v>
      </c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 x14ac:dyDescent="0.2">
      <c r="A265" s="160"/>
      <c r="B265" s="161"/>
      <c r="C265" s="190" t="s">
        <v>207</v>
      </c>
      <c r="D265" s="164"/>
      <c r="E265" s="165">
        <v>31.6875</v>
      </c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53"/>
      <c r="Z265" s="153"/>
      <c r="AA265" s="153"/>
      <c r="AB265" s="153"/>
      <c r="AC265" s="153"/>
      <c r="AD265" s="153"/>
      <c r="AE265" s="153"/>
      <c r="AF265" s="153"/>
      <c r="AG265" s="153" t="s">
        <v>132</v>
      </c>
      <c r="AH265" s="153">
        <v>0</v>
      </c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 x14ac:dyDescent="0.2">
      <c r="A266" s="160"/>
      <c r="B266" s="161"/>
      <c r="C266" s="190" t="s">
        <v>208</v>
      </c>
      <c r="D266" s="164"/>
      <c r="E266" s="165">
        <v>145.125</v>
      </c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53"/>
      <c r="Z266" s="153"/>
      <c r="AA266" s="153"/>
      <c r="AB266" s="153"/>
      <c r="AC266" s="153"/>
      <c r="AD266" s="153"/>
      <c r="AE266" s="153"/>
      <c r="AF266" s="153"/>
      <c r="AG266" s="153" t="s">
        <v>132</v>
      </c>
      <c r="AH266" s="153">
        <v>0</v>
      </c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 x14ac:dyDescent="0.2">
      <c r="A267" s="160"/>
      <c r="B267" s="161"/>
      <c r="C267" s="190" t="s">
        <v>209</v>
      </c>
      <c r="D267" s="164"/>
      <c r="E267" s="165">
        <v>27.5625</v>
      </c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53"/>
      <c r="Z267" s="153"/>
      <c r="AA267" s="153"/>
      <c r="AB267" s="153"/>
      <c r="AC267" s="153"/>
      <c r="AD267" s="153"/>
      <c r="AE267" s="153"/>
      <c r="AF267" s="153"/>
      <c r="AG267" s="153" t="s">
        <v>132</v>
      </c>
      <c r="AH267" s="153">
        <v>0</v>
      </c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 x14ac:dyDescent="0.2">
      <c r="A268" s="160"/>
      <c r="B268" s="161"/>
      <c r="C268" s="190" t="s">
        <v>210</v>
      </c>
      <c r="D268" s="164"/>
      <c r="E268" s="165">
        <v>26.8125</v>
      </c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53"/>
      <c r="Z268" s="153"/>
      <c r="AA268" s="153"/>
      <c r="AB268" s="153"/>
      <c r="AC268" s="153"/>
      <c r="AD268" s="153"/>
      <c r="AE268" s="153"/>
      <c r="AF268" s="153"/>
      <c r="AG268" s="153" t="s">
        <v>132</v>
      </c>
      <c r="AH268" s="153">
        <v>0</v>
      </c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 x14ac:dyDescent="0.2">
      <c r="A269" s="160"/>
      <c r="B269" s="161"/>
      <c r="C269" s="190" t="s">
        <v>211</v>
      </c>
      <c r="D269" s="164"/>
      <c r="E269" s="165">
        <v>20.25</v>
      </c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53"/>
      <c r="Z269" s="153"/>
      <c r="AA269" s="153"/>
      <c r="AB269" s="153"/>
      <c r="AC269" s="153"/>
      <c r="AD269" s="153"/>
      <c r="AE269" s="153"/>
      <c r="AF269" s="153"/>
      <c r="AG269" s="153" t="s">
        <v>132</v>
      </c>
      <c r="AH269" s="153">
        <v>0</v>
      </c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 x14ac:dyDescent="0.2">
      <c r="A270" s="160"/>
      <c r="B270" s="161"/>
      <c r="C270" s="190" t="s">
        <v>212</v>
      </c>
      <c r="D270" s="164"/>
      <c r="E270" s="165">
        <v>26.4375</v>
      </c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53"/>
      <c r="Z270" s="153"/>
      <c r="AA270" s="153"/>
      <c r="AB270" s="153"/>
      <c r="AC270" s="153"/>
      <c r="AD270" s="153"/>
      <c r="AE270" s="153"/>
      <c r="AF270" s="153"/>
      <c r="AG270" s="153" t="s">
        <v>132</v>
      </c>
      <c r="AH270" s="153">
        <v>0</v>
      </c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 x14ac:dyDescent="0.2">
      <c r="A271" s="160"/>
      <c r="B271" s="161"/>
      <c r="C271" s="190" t="s">
        <v>213</v>
      </c>
      <c r="D271" s="164"/>
      <c r="E271" s="165">
        <v>11.8125</v>
      </c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53"/>
      <c r="Z271" s="153"/>
      <c r="AA271" s="153"/>
      <c r="AB271" s="153"/>
      <c r="AC271" s="153"/>
      <c r="AD271" s="153"/>
      <c r="AE271" s="153"/>
      <c r="AF271" s="153"/>
      <c r="AG271" s="153" t="s">
        <v>132</v>
      </c>
      <c r="AH271" s="153">
        <v>0</v>
      </c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 x14ac:dyDescent="0.2">
      <c r="A272" s="160"/>
      <c r="B272" s="161"/>
      <c r="C272" s="190" t="s">
        <v>214</v>
      </c>
      <c r="D272" s="164"/>
      <c r="E272" s="165">
        <v>16.125</v>
      </c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53"/>
      <c r="Z272" s="153"/>
      <c r="AA272" s="153"/>
      <c r="AB272" s="153"/>
      <c r="AC272" s="153"/>
      <c r="AD272" s="153"/>
      <c r="AE272" s="153"/>
      <c r="AF272" s="153"/>
      <c r="AG272" s="153" t="s">
        <v>132</v>
      </c>
      <c r="AH272" s="153">
        <v>0</v>
      </c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 x14ac:dyDescent="0.2">
      <c r="A273" s="160"/>
      <c r="B273" s="161"/>
      <c r="C273" s="190" t="s">
        <v>215</v>
      </c>
      <c r="D273" s="164"/>
      <c r="E273" s="165">
        <v>16.5</v>
      </c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53"/>
      <c r="Z273" s="153"/>
      <c r="AA273" s="153"/>
      <c r="AB273" s="153"/>
      <c r="AC273" s="153"/>
      <c r="AD273" s="153"/>
      <c r="AE273" s="153"/>
      <c r="AF273" s="153"/>
      <c r="AG273" s="153" t="s">
        <v>132</v>
      </c>
      <c r="AH273" s="153">
        <v>0</v>
      </c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outlineLevel="1" x14ac:dyDescent="0.2">
      <c r="A274" s="160"/>
      <c r="B274" s="161"/>
      <c r="C274" s="190" t="s">
        <v>216</v>
      </c>
      <c r="D274" s="164"/>
      <c r="E274" s="165">
        <v>51.1875</v>
      </c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53"/>
      <c r="Z274" s="153"/>
      <c r="AA274" s="153"/>
      <c r="AB274" s="153"/>
      <c r="AC274" s="153"/>
      <c r="AD274" s="153"/>
      <c r="AE274" s="153"/>
      <c r="AF274" s="153"/>
      <c r="AG274" s="153" t="s">
        <v>132</v>
      </c>
      <c r="AH274" s="153">
        <v>0</v>
      </c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outlineLevel="1" x14ac:dyDescent="0.2">
      <c r="A275" s="175">
        <v>43</v>
      </c>
      <c r="B275" s="176" t="s">
        <v>324</v>
      </c>
      <c r="C275" s="189" t="s">
        <v>325</v>
      </c>
      <c r="D275" s="177" t="s">
        <v>134</v>
      </c>
      <c r="E275" s="178">
        <v>239.04</v>
      </c>
      <c r="F275" s="179"/>
      <c r="G275" s="180">
        <f>ROUND(E275*F275,2)</f>
        <v>0</v>
      </c>
      <c r="H275" s="163">
        <v>0</v>
      </c>
      <c r="I275" s="162">
        <f>ROUND(E275*H275,2)</f>
        <v>0</v>
      </c>
      <c r="J275" s="163">
        <v>100.4</v>
      </c>
      <c r="K275" s="162">
        <f>ROUND(E275*J275,2)</f>
        <v>23999.62</v>
      </c>
      <c r="L275" s="162">
        <v>21</v>
      </c>
      <c r="M275" s="162">
        <f>G275*(1+L275/100)</f>
        <v>0</v>
      </c>
      <c r="N275" s="162">
        <v>0</v>
      </c>
      <c r="O275" s="162">
        <f>ROUND(E275*N275,2)</f>
        <v>0</v>
      </c>
      <c r="P275" s="162">
        <v>4.5999999999999999E-2</v>
      </c>
      <c r="Q275" s="162">
        <f>ROUND(E275*P275,2)</f>
        <v>11</v>
      </c>
      <c r="R275" s="162"/>
      <c r="S275" s="162" t="s">
        <v>127</v>
      </c>
      <c r="T275" s="162" t="s">
        <v>128</v>
      </c>
      <c r="U275" s="162">
        <v>0.26</v>
      </c>
      <c r="V275" s="162">
        <f>ROUND(E275*U275,2)</f>
        <v>62.15</v>
      </c>
      <c r="W275" s="162"/>
      <c r="X275" s="162" t="s">
        <v>129</v>
      </c>
      <c r="Y275" s="153"/>
      <c r="Z275" s="153"/>
      <c r="AA275" s="153"/>
      <c r="AB275" s="153"/>
      <c r="AC275" s="153"/>
      <c r="AD275" s="153"/>
      <c r="AE275" s="153"/>
      <c r="AF275" s="153"/>
      <c r="AG275" s="153" t="s">
        <v>130</v>
      </c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outlineLevel="1" x14ac:dyDescent="0.2">
      <c r="A276" s="160"/>
      <c r="B276" s="161"/>
      <c r="C276" s="190" t="s">
        <v>157</v>
      </c>
      <c r="D276" s="164"/>
      <c r="E276" s="165">
        <v>20.28</v>
      </c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53"/>
      <c r="Z276" s="153"/>
      <c r="AA276" s="153"/>
      <c r="AB276" s="153"/>
      <c r="AC276" s="153"/>
      <c r="AD276" s="153"/>
      <c r="AE276" s="153"/>
      <c r="AF276" s="153"/>
      <c r="AG276" s="153" t="s">
        <v>132</v>
      </c>
      <c r="AH276" s="153">
        <v>0</v>
      </c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outlineLevel="1" x14ac:dyDescent="0.2">
      <c r="A277" s="160"/>
      <c r="B277" s="161"/>
      <c r="C277" s="190" t="s">
        <v>158</v>
      </c>
      <c r="D277" s="164"/>
      <c r="E277" s="165">
        <v>92.88</v>
      </c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53"/>
      <c r="Z277" s="153"/>
      <c r="AA277" s="153"/>
      <c r="AB277" s="153"/>
      <c r="AC277" s="153"/>
      <c r="AD277" s="153"/>
      <c r="AE277" s="153"/>
      <c r="AF277" s="153"/>
      <c r="AG277" s="153" t="s">
        <v>132</v>
      </c>
      <c r="AH277" s="153">
        <v>0</v>
      </c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outlineLevel="1" x14ac:dyDescent="0.2">
      <c r="A278" s="160"/>
      <c r="B278" s="161"/>
      <c r="C278" s="190" t="s">
        <v>159</v>
      </c>
      <c r="D278" s="164"/>
      <c r="E278" s="165">
        <v>17.64</v>
      </c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53"/>
      <c r="Z278" s="153"/>
      <c r="AA278" s="153"/>
      <c r="AB278" s="153"/>
      <c r="AC278" s="153"/>
      <c r="AD278" s="153"/>
      <c r="AE278" s="153"/>
      <c r="AF278" s="153"/>
      <c r="AG278" s="153" t="s">
        <v>132</v>
      </c>
      <c r="AH278" s="153">
        <v>0</v>
      </c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 x14ac:dyDescent="0.2">
      <c r="A279" s="160"/>
      <c r="B279" s="161"/>
      <c r="C279" s="190" t="s">
        <v>160</v>
      </c>
      <c r="D279" s="164"/>
      <c r="E279" s="165">
        <v>17.16</v>
      </c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53"/>
      <c r="Z279" s="153"/>
      <c r="AA279" s="153"/>
      <c r="AB279" s="153"/>
      <c r="AC279" s="153"/>
      <c r="AD279" s="153"/>
      <c r="AE279" s="153"/>
      <c r="AF279" s="153"/>
      <c r="AG279" s="153" t="s">
        <v>132</v>
      </c>
      <c r="AH279" s="153">
        <v>0</v>
      </c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 x14ac:dyDescent="0.2">
      <c r="A280" s="160"/>
      <c r="B280" s="161"/>
      <c r="C280" s="190" t="s">
        <v>161</v>
      </c>
      <c r="D280" s="164"/>
      <c r="E280" s="165">
        <v>12.96</v>
      </c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53"/>
      <c r="Z280" s="153"/>
      <c r="AA280" s="153"/>
      <c r="AB280" s="153"/>
      <c r="AC280" s="153"/>
      <c r="AD280" s="153"/>
      <c r="AE280" s="153"/>
      <c r="AF280" s="153"/>
      <c r="AG280" s="153" t="s">
        <v>132</v>
      </c>
      <c r="AH280" s="153">
        <v>0</v>
      </c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 x14ac:dyDescent="0.2">
      <c r="A281" s="160"/>
      <c r="B281" s="161"/>
      <c r="C281" s="190" t="s">
        <v>162</v>
      </c>
      <c r="D281" s="164"/>
      <c r="E281" s="165">
        <v>16.920000000000002</v>
      </c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53"/>
      <c r="Z281" s="153"/>
      <c r="AA281" s="153"/>
      <c r="AB281" s="153"/>
      <c r="AC281" s="153"/>
      <c r="AD281" s="153"/>
      <c r="AE281" s="153"/>
      <c r="AF281" s="153"/>
      <c r="AG281" s="153" t="s">
        <v>132</v>
      </c>
      <c r="AH281" s="153">
        <v>0</v>
      </c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 x14ac:dyDescent="0.2">
      <c r="A282" s="160"/>
      <c r="B282" s="161"/>
      <c r="C282" s="190" t="s">
        <v>163</v>
      </c>
      <c r="D282" s="164"/>
      <c r="E282" s="165">
        <v>7.56</v>
      </c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53"/>
      <c r="Z282" s="153"/>
      <c r="AA282" s="153"/>
      <c r="AB282" s="153"/>
      <c r="AC282" s="153"/>
      <c r="AD282" s="153"/>
      <c r="AE282" s="153"/>
      <c r="AF282" s="153"/>
      <c r="AG282" s="153" t="s">
        <v>132</v>
      </c>
      <c r="AH282" s="153">
        <v>0</v>
      </c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outlineLevel="1" x14ac:dyDescent="0.2">
      <c r="A283" s="160"/>
      <c r="B283" s="161"/>
      <c r="C283" s="190" t="s">
        <v>164</v>
      </c>
      <c r="D283" s="164"/>
      <c r="E283" s="165">
        <v>10.32</v>
      </c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53"/>
      <c r="Z283" s="153"/>
      <c r="AA283" s="153"/>
      <c r="AB283" s="153"/>
      <c r="AC283" s="153"/>
      <c r="AD283" s="153"/>
      <c r="AE283" s="153"/>
      <c r="AF283" s="153"/>
      <c r="AG283" s="153" t="s">
        <v>132</v>
      </c>
      <c r="AH283" s="153">
        <v>0</v>
      </c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1" x14ac:dyDescent="0.2">
      <c r="A284" s="160"/>
      <c r="B284" s="161"/>
      <c r="C284" s="190" t="s">
        <v>165</v>
      </c>
      <c r="D284" s="164"/>
      <c r="E284" s="165">
        <v>10.56</v>
      </c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53"/>
      <c r="Z284" s="153"/>
      <c r="AA284" s="153"/>
      <c r="AB284" s="153"/>
      <c r="AC284" s="153"/>
      <c r="AD284" s="153"/>
      <c r="AE284" s="153"/>
      <c r="AF284" s="153"/>
      <c r="AG284" s="153" t="s">
        <v>132</v>
      </c>
      <c r="AH284" s="153">
        <v>0</v>
      </c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 x14ac:dyDescent="0.2">
      <c r="A285" s="160"/>
      <c r="B285" s="161"/>
      <c r="C285" s="190" t="s">
        <v>166</v>
      </c>
      <c r="D285" s="164"/>
      <c r="E285" s="165">
        <v>32.76</v>
      </c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53"/>
      <c r="Z285" s="153"/>
      <c r="AA285" s="153"/>
      <c r="AB285" s="153"/>
      <c r="AC285" s="153"/>
      <c r="AD285" s="153"/>
      <c r="AE285" s="153"/>
      <c r="AF285" s="153"/>
      <c r="AG285" s="153" t="s">
        <v>132</v>
      </c>
      <c r="AH285" s="153">
        <v>0</v>
      </c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ht="22.5" outlineLevel="1" x14ac:dyDescent="0.2">
      <c r="A286" s="181">
        <v>44</v>
      </c>
      <c r="B286" s="182" t="s">
        <v>326</v>
      </c>
      <c r="C286" s="191" t="s">
        <v>327</v>
      </c>
      <c r="D286" s="183" t="s">
        <v>196</v>
      </c>
      <c r="E286" s="184">
        <v>15</v>
      </c>
      <c r="F286" s="185"/>
      <c r="G286" s="186">
        <f>ROUND(E286*F286,2)</f>
        <v>0</v>
      </c>
      <c r="H286" s="163">
        <v>4.2</v>
      </c>
      <c r="I286" s="162">
        <f>ROUND(E286*H286,2)</f>
        <v>63</v>
      </c>
      <c r="J286" s="163">
        <v>213.8</v>
      </c>
      <c r="K286" s="162">
        <f>ROUND(E286*J286,2)</f>
        <v>3207</v>
      </c>
      <c r="L286" s="162">
        <v>21</v>
      </c>
      <c r="M286" s="162">
        <f>G286*(1+L286/100)</f>
        <v>0</v>
      </c>
      <c r="N286" s="162">
        <v>3.6700000000000001E-3</v>
      </c>
      <c r="O286" s="162">
        <f>ROUND(E286*N286,2)</f>
        <v>0.06</v>
      </c>
      <c r="P286" s="162">
        <v>0</v>
      </c>
      <c r="Q286" s="162">
        <f>ROUND(E286*P286,2)</f>
        <v>0</v>
      </c>
      <c r="R286" s="162"/>
      <c r="S286" s="162" t="s">
        <v>127</v>
      </c>
      <c r="T286" s="162" t="s">
        <v>128</v>
      </c>
      <c r="U286" s="162">
        <v>0.433</v>
      </c>
      <c r="V286" s="162">
        <f>ROUND(E286*U286,2)</f>
        <v>6.5</v>
      </c>
      <c r="W286" s="162"/>
      <c r="X286" s="162" t="s">
        <v>129</v>
      </c>
      <c r="Y286" s="153"/>
      <c r="Z286" s="153"/>
      <c r="AA286" s="153"/>
      <c r="AB286" s="153"/>
      <c r="AC286" s="153"/>
      <c r="AD286" s="153"/>
      <c r="AE286" s="153"/>
      <c r="AF286" s="153"/>
      <c r="AG286" s="153" t="s">
        <v>130</v>
      </c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x14ac:dyDescent="0.2">
      <c r="A287" s="169" t="s">
        <v>122</v>
      </c>
      <c r="B287" s="170" t="s">
        <v>68</v>
      </c>
      <c r="C287" s="188" t="s">
        <v>69</v>
      </c>
      <c r="D287" s="171"/>
      <c r="E287" s="172"/>
      <c r="F287" s="173"/>
      <c r="G287" s="174">
        <f>SUMIF(AG288:AG288,"&lt;&gt;NOR",G288:G288)</f>
        <v>0</v>
      </c>
      <c r="H287" s="168"/>
      <c r="I287" s="168">
        <f>SUM(I288:I288)</f>
        <v>0</v>
      </c>
      <c r="J287" s="168"/>
      <c r="K287" s="168">
        <f>SUM(K288:K288)</f>
        <v>56315.97</v>
      </c>
      <c r="L287" s="168"/>
      <c r="M287" s="168">
        <f>SUM(M288:M288)</f>
        <v>0</v>
      </c>
      <c r="N287" s="168"/>
      <c r="O287" s="168">
        <f>SUM(O288:O288)</f>
        <v>0</v>
      </c>
      <c r="P287" s="168"/>
      <c r="Q287" s="168">
        <f>SUM(Q288:Q288)</f>
        <v>0</v>
      </c>
      <c r="R287" s="168"/>
      <c r="S287" s="168"/>
      <c r="T287" s="168"/>
      <c r="U287" s="168"/>
      <c r="V287" s="168">
        <f>SUM(V288:V288)</f>
        <v>115.7</v>
      </c>
      <c r="W287" s="168"/>
      <c r="X287" s="168"/>
      <c r="AG287" t="s">
        <v>123</v>
      </c>
    </row>
    <row r="288" spans="1:60" ht="22.5" outlineLevel="1" x14ac:dyDescent="0.2">
      <c r="A288" s="181">
        <v>45</v>
      </c>
      <c r="B288" s="182" t="s">
        <v>328</v>
      </c>
      <c r="C288" s="191" t="s">
        <v>329</v>
      </c>
      <c r="D288" s="183" t="s">
        <v>126</v>
      </c>
      <c r="E288" s="184">
        <v>55.092910000000003</v>
      </c>
      <c r="F288" s="185"/>
      <c r="G288" s="186">
        <f>ROUND(E288*F288,2)</f>
        <v>0</v>
      </c>
      <c r="H288" s="163">
        <v>0</v>
      </c>
      <c r="I288" s="162">
        <f>ROUND(E288*H288,2)</f>
        <v>0</v>
      </c>
      <c r="J288" s="163">
        <v>1022.2</v>
      </c>
      <c r="K288" s="162">
        <f>ROUND(E288*J288,2)</f>
        <v>56315.97</v>
      </c>
      <c r="L288" s="162">
        <v>21</v>
      </c>
      <c r="M288" s="162">
        <f>G288*(1+L288/100)</f>
        <v>0</v>
      </c>
      <c r="N288" s="162">
        <v>0</v>
      </c>
      <c r="O288" s="162">
        <f>ROUND(E288*N288,2)</f>
        <v>0</v>
      </c>
      <c r="P288" s="162">
        <v>0</v>
      </c>
      <c r="Q288" s="162">
        <f>ROUND(E288*P288,2)</f>
        <v>0</v>
      </c>
      <c r="R288" s="162"/>
      <c r="S288" s="162" t="s">
        <v>127</v>
      </c>
      <c r="T288" s="162" t="s">
        <v>128</v>
      </c>
      <c r="U288" s="162">
        <v>2.1</v>
      </c>
      <c r="V288" s="162">
        <f>ROUND(E288*U288,2)</f>
        <v>115.7</v>
      </c>
      <c r="W288" s="162"/>
      <c r="X288" s="162" t="s">
        <v>330</v>
      </c>
      <c r="Y288" s="153"/>
      <c r="Z288" s="153"/>
      <c r="AA288" s="153"/>
      <c r="AB288" s="153"/>
      <c r="AC288" s="153"/>
      <c r="AD288" s="153"/>
      <c r="AE288" s="153"/>
      <c r="AF288" s="153"/>
      <c r="AG288" s="153" t="s">
        <v>331</v>
      </c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x14ac:dyDescent="0.2">
      <c r="A289" s="169" t="s">
        <v>122</v>
      </c>
      <c r="B289" s="170" t="s">
        <v>70</v>
      </c>
      <c r="C289" s="188" t="s">
        <v>71</v>
      </c>
      <c r="D289" s="171"/>
      <c r="E289" s="172"/>
      <c r="F289" s="173"/>
      <c r="G289" s="174">
        <f>SUMIF(AG290:AG334,"&lt;&gt;NOR",G290:G334)</f>
        <v>0</v>
      </c>
      <c r="H289" s="168"/>
      <c r="I289" s="168">
        <f>SUM(I290:I334)</f>
        <v>44082.45</v>
      </c>
      <c r="J289" s="168"/>
      <c r="K289" s="168">
        <f>SUM(K290:K334)</f>
        <v>33055.35</v>
      </c>
      <c r="L289" s="168"/>
      <c r="M289" s="168">
        <f>SUM(M290:M334)</f>
        <v>0</v>
      </c>
      <c r="N289" s="168"/>
      <c r="O289" s="168">
        <f>SUM(O290:O334)</f>
        <v>1.02</v>
      </c>
      <c r="P289" s="168"/>
      <c r="Q289" s="168">
        <f>SUM(Q290:Q334)</f>
        <v>0.84</v>
      </c>
      <c r="R289" s="168"/>
      <c r="S289" s="168"/>
      <c r="T289" s="168"/>
      <c r="U289" s="168"/>
      <c r="V289" s="168">
        <f>SUM(V290:V334)</f>
        <v>54.120000000000005</v>
      </c>
      <c r="W289" s="168"/>
      <c r="X289" s="168"/>
      <c r="AG289" t="s">
        <v>123</v>
      </c>
    </row>
    <row r="290" spans="1:60" ht="33.75" outlineLevel="1" x14ac:dyDescent="0.2">
      <c r="A290" s="175">
        <v>46</v>
      </c>
      <c r="B290" s="176" t="s">
        <v>332</v>
      </c>
      <c r="C290" s="189" t="s">
        <v>333</v>
      </c>
      <c r="D290" s="177" t="s">
        <v>134</v>
      </c>
      <c r="E290" s="178">
        <v>172.15</v>
      </c>
      <c r="F290" s="179"/>
      <c r="G290" s="180">
        <f>ROUND(E290*F290,2)</f>
        <v>0</v>
      </c>
      <c r="H290" s="163">
        <v>20.78</v>
      </c>
      <c r="I290" s="162">
        <f>ROUND(E290*H290,2)</f>
        <v>3577.28</v>
      </c>
      <c r="J290" s="163">
        <v>15.22</v>
      </c>
      <c r="K290" s="162">
        <f>ROUND(E290*J290,2)</f>
        <v>2620.12</v>
      </c>
      <c r="L290" s="162">
        <v>21</v>
      </c>
      <c r="M290" s="162">
        <f>G290*(1+L290/100)</f>
        <v>0</v>
      </c>
      <c r="N290" s="162">
        <v>3.3E-4</v>
      </c>
      <c r="O290" s="162">
        <f>ROUND(E290*N290,2)</f>
        <v>0.06</v>
      </c>
      <c r="P290" s="162">
        <v>0</v>
      </c>
      <c r="Q290" s="162">
        <f>ROUND(E290*P290,2)</f>
        <v>0</v>
      </c>
      <c r="R290" s="162"/>
      <c r="S290" s="162" t="s">
        <v>127</v>
      </c>
      <c r="T290" s="162" t="s">
        <v>128</v>
      </c>
      <c r="U290" s="162">
        <v>2.75E-2</v>
      </c>
      <c r="V290" s="162">
        <f>ROUND(E290*U290,2)</f>
        <v>4.7300000000000004</v>
      </c>
      <c r="W290" s="162"/>
      <c r="X290" s="162" t="s">
        <v>129</v>
      </c>
      <c r="Y290" s="153"/>
      <c r="Z290" s="153"/>
      <c r="AA290" s="153"/>
      <c r="AB290" s="153"/>
      <c r="AC290" s="153"/>
      <c r="AD290" s="153"/>
      <c r="AE290" s="153"/>
      <c r="AF290" s="153"/>
      <c r="AG290" s="153" t="s">
        <v>130</v>
      </c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 x14ac:dyDescent="0.2">
      <c r="A291" s="160"/>
      <c r="B291" s="161"/>
      <c r="C291" s="190" t="s">
        <v>189</v>
      </c>
      <c r="D291" s="164"/>
      <c r="E291" s="165">
        <v>10.96</v>
      </c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53"/>
      <c r="Z291" s="153"/>
      <c r="AA291" s="153"/>
      <c r="AB291" s="153"/>
      <c r="AC291" s="153"/>
      <c r="AD291" s="153"/>
      <c r="AE291" s="153"/>
      <c r="AF291" s="153"/>
      <c r="AG291" s="153" t="s">
        <v>132</v>
      </c>
      <c r="AH291" s="153">
        <v>0</v>
      </c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 x14ac:dyDescent="0.2">
      <c r="A292" s="160"/>
      <c r="B292" s="161"/>
      <c r="C292" s="190" t="s">
        <v>190</v>
      </c>
      <c r="D292" s="164"/>
      <c r="E292" s="165">
        <v>75.73</v>
      </c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53"/>
      <c r="Z292" s="153"/>
      <c r="AA292" s="153"/>
      <c r="AB292" s="153"/>
      <c r="AC292" s="153"/>
      <c r="AD292" s="153"/>
      <c r="AE292" s="153"/>
      <c r="AF292" s="153"/>
      <c r="AG292" s="153" t="s">
        <v>132</v>
      </c>
      <c r="AH292" s="153">
        <v>0</v>
      </c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outlineLevel="1" x14ac:dyDescent="0.2">
      <c r="A293" s="160"/>
      <c r="B293" s="161"/>
      <c r="C293" s="190" t="s">
        <v>191</v>
      </c>
      <c r="D293" s="164"/>
      <c r="E293" s="165">
        <v>12.75</v>
      </c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53"/>
      <c r="Z293" s="153"/>
      <c r="AA293" s="153"/>
      <c r="AB293" s="153"/>
      <c r="AC293" s="153"/>
      <c r="AD293" s="153"/>
      <c r="AE293" s="153"/>
      <c r="AF293" s="153"/>
      <c r="AG293" s="153" t="s">
        <v>132</v>
      </c>
      <c r="AH293" s="153">
        <v>0</v>
      </c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</row>
    <row r="294" spans="1:60" outlineLevel="1" x14ac:dyDescent="0.2">
      <c r="A294" s="160"/>
      <c r="B294" s="161"/>
      <c r="C294" s="190" t="s">
        <v>192</v>
      </c>
      <c r="D294" s="164"/>
      <c r="E294" s="165">
        <v>11.94</v>
      </c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53"/>
      <c r="Z294" s="153"/>
      <c r="AA294" s="153"/>
      <c r="AB294" s="153"/>
      <c r="AC294" s="153"/>
      <c r="AD294" s="153"/>
      <c r="AE294" s="153"/>
      <c r="AF294" s="153"/>
      <c r="AG294" s="153" t="s">
        <v>132</v>
      </c>
      <c r="AH294" s="153">
        <v>0</v>
      </c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outlineLevel="1" x14ac:dyDescent="0.2">
      <c r="A295" s="160"/>
      <c r="B295" s="161"/>
      <c r="C295" s="190" t="s">
        <v>193</v>
      </c>
      <c r="D295" s="164"/>
      <c r="E295" s="165">
        <v>8.8000000000000007</v>
      </c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53"/>
      <c r="Z295" s="153"/>
      <c r="AA295" s="153"/>
      <c r="AB295" s="153"/>
      <c r="AC295" s="153"/>
      <c r="AD295" s="153"/>
      <c r="AE295" s="153"/>
      <c r="AF295" s="153"/>
      <c r="AG295" s="153" t="s">
        <v>132</v>
      </c>
      <c r="AH295" s="153">
        <v>0</v>
      </c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</row>
    <row r="296" spans="1:60" outlineLevel="1" x14ac:dyDescent="0.2">
      <c r="A296" s="160"/>
      <c r="B296" s="161"/>
      <c r="C296" s="190" t="s">
        <v>263</v>
      </c>
      <c r="D296" s="164"/>
      <c r="E296" s="165">
        <v>8.5500000000000007</v>
      </c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53"/>
      <c r="Z296" s="153"/>
      <c r="AA296" s="153"/>
      <c r="AB296" s="153"/>
      <c r="AC296" s="153"/>
      <c r="AD296" s="153"/>
      <c r="AE296" s="153"/>
      <c r="AF296" s="153"/>
      <c r="AG296" s="153" t="s">
        <v>132</v>
      </c>
      <c r="AH296" s="153">
        <v>0</v>
      </c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outlineLevel="1" x14ac:dyDescent="0.2">
      <c r="A297" s="160"/>
      <c r="B297" s="161"/>
      <c r="C297" s="190" t="s">
        <v>264</v>
      </c>
      <c r="D297" s="164"/>
      <c r="E297" s="165">
        <v>2.2400000000000002</v>
      </c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53"/>
      <c r="Z297" s="153"/>
      <c r="AA297" s="153"/>
      <c r="AB297" s="153"/>
      <c r="AC297" s="153"/>
      <c r="AD297" s="153"/>
      <c r="AE297" s="153"/>
      <c r="AF297" s="153"/>
      <c r="AG297" s="153" t="s">
        <v>132</v>
      </c>
      <c r="AH297" s="153">
        <v>0</v>
      </c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 outlineLevel="1" x14ac:dyDescent="0.2">
      <c r="A298" s="160"/>
      <c r="B298" s="161"/>
      <c r="C298" s="190" t="s">
        <v>265</v>
      </c>
      <c r="D298" s="164"/>
      <c r="E298" s="165">
        <v>4.0599999999999996</v>
      </c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53"/>
      <c r="Z298" s="153"/>
      <c r="AA298" s="153"/>
      <c r="AB298" s="153"/>
      <c r="AC298" s="153"/>
      <c r="AD298" s="153"/>
      <c r="AE298" s="153"/>
      <c r="AF298" s="153"/>
      <c r="AG298" s="153" t="s">
        <v>132</v>
      </c>
      <c r="AH298" s="153">
        <v>0</v>
      </c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outlineLevel="1" x14ac:dyDescent="0.2">
      <c r="A299" s="160"/>
      <c r="B299" s="161"/>
      <c r="C299" s="190" t="s">
        <v>266</v>
      </c>
      <c r="D299" s="164"/>
      <c r="E299" s="165">
        <v>4.2300000000000004</v>
      </c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53"/>
      <c r="Z299" s="153"/>
      <c r="AA299" s="153"/>
      <c r="AB299" s="153"/>
      <c r="AC299" s="153"/>
      <c r="AD299" s="153"/>
      <c r="AE299" s="153"/>
      <c r="AF299" s="153"/>
      <c r="AG299" s="153" t="s">
        <v>132</v>
      </c>
      <c r="AH299" s="153">
        <v>0</v>
      </c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outlineLevel="1" x14ac:dyDescent="0.2">
      <c r="A300" s="160"/>
      <c r="B300" s="161"/>
      <c r="C300" s="190" t="s">
        <v>267</v>
      </c>
      <c r="D300" s="164"/>
      <c r="E300" s="165">
        <v>32.89</v>
      </c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53"/>
      <c r="Z300" s="153"/>
      <c r="AA300" s="153"/>
      <c r="AB300" s="153"/>
      <c r="AC300" s="153"/>
      <c r="AD300" s="153"/>
      <c r="AE300" s="153"/>
      <c r="AF300" s="153"/>
      <c r="AG300" s="153" t="s">
        <v>132</v>
      </c>
      <c r="AH300" s="153">
        <v>0</v>
      </c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ht="33.75" outlineLevel="1" x14ac:dyDescent="0.2">
      <c r="A301" s="175">
        <v>47</v>
      </c>
      <c r="B301" s="176" t="s">
        <v>334</v>
      </c>
      <c r="C301" s="189" t="s">
        <v>335</v>
      </c>
      <c r="D301" s="177" t="s">
        <v>134</v>
      </c>
      <c r="E301" s="178">
        <v>172.15</v>
      </c>
      <c r="F301" s="179"/>
      <c r="G301" s="180">
        <f>ROUND(E301*F301,2)</f>
        <v>0</v>
      </c>
      <c r="H301" s="163">
        <v>235.29</v>
      </c>
      <c r="I301" s="162">
        <f>ROUND(E301*H301,2)</f>
        <v>40505.17</v>
      </c>
      <c r="J301" s="163">
        <v>128.01</v>
      </c>
      <c r="K301" s="162">
        <f>ROUND(E301*J301,2)</f>
        <v>22036.92</v>
      </c>
      <c r="L301" s="162">
        <v>21</v>
      </c>
      <c r="M301" s="162">
        <f>G301*(1+L301/100)</f>
        <v>0</v>
      </c>
      <c r="N301" s="162">
        <v>5.5900000000000004E-3</v>
      </c>
      <c r="O301" s="162">
        <f>ROUND(E301*N301,2)</f>
        <v>0.96</v>
      </c>
      <c r="P301" s="162">
        <v>0</v>
      </c>
      <c r="Q301" s="162">
        <f>ROUND(E301*P301,2)</f>
        <v>0</v>
      </c>
      <c r="R301" s="162"/>
      <c r="S301" s="162" t="s">
        <v>127</v>
      </c>
      <c r="T301" s="162" t="s">
        <v>128</v>
      </c>
      <c r="U301" s="162">
        <v>0.22991</v>
      </c>
      <c r="V301" s="162">
        <f>ROUND(E301*U301,2)</f>
        <v>39.58</v>
      </c>
      <c r="W301" s="162"/>
      <c r="X301" s="162" t="s">
        <v>129</v>
      </c>
      <c r="Y301" s="153"/>
      <c r="Z301" s="153"/>
      <c r="AA301" s="153"/>
      <c r="AB301" s="153"/>
      <c r="AC301" s="153"/>
      <c r="AD301" s="153"/>
      <c r="AE301" s="153"/>
      <c r="AF301" s="153"/>
      <c r="AG301" s="153" t="s">
        <v>130</v>
      </c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</row>
    <row r="302" spans="1:60" outlineLevel="1" x14ac:dyDescent="0.2">
      <c r="A302" s="160"/>
      <c r="B302" s="161"/>
      <c r="C302" s="190" t="s">
        <v>189</v>
      </c>
      <c r="D302" s="164"/>
      <c r="E302" s="165">
        <v>10.96</v>
      </c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53"/>
      <c r="Z302" s="153"/>
      <c r="AA302" s="153"/>
      <c r="AB302" s="153"/>
      <c r="AC302" s="153"/>
      <c r="AD302" s="153"/>
      <c r="AE302" s="153"/>
      <c r="AF302" s="153"/>
      <c r="AG302" s="153" t="s">
        <v>132</v>
      </c>
      <c r="AH302" s="153">
        <v>0</v>
      </c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</row>
    <row r="303" spans="1:60" outlineLevel="1" x14ac:dyDescent="0.2">
      <c r="A303" s="160"/>
      <c r="B303" s="161"/>
      <c r="C303" s="190" t="s">
        <v>190</v>
      </c>
      <c r="D303" s="164"/>
      <c r="E303" s="165">
        <v>75.73</v>
      </c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53"/>
      <c r="Z303" s="153"/>
      <c r="AA303" s="153"/>
      <c r="AB303" s="153"/>
      <c r="AC303" s="153"/>
      <c r="AD303" s="153"/>
      <c r="AE303" s="153"/>
      <c r="AF303" s="153"/>
      <c r="AG303" s="153" t="s">
        <v>132</v>
      </c>
      <c r="AH303" s="153">
        <v>0</v>
      </c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 outlineLevel="1" x14ac:dyDescent="0.2">
      <c r="A304" s="160"/>
      <c r="B304" s="161"/>
      <c r="C304" s="190" t="s">
        <v>191</v>
      </c>
      <c r="D304" s="164"/>
      <c r="E304" s="165">
        <v>12.75</v>
      </c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53"/>
      <c r="Z304" s="153"/>
      <c r="AA304" s="153"/>
      <c r="AB304" s="153"/>
      <c r="AC304" s="153"/>
      <c r="AD304" s="153"/>
      <c r="AE304" s="153"/>
      <c r="AF304" s="153"/>
      <c r="AG304" s="153" t="s">
        <v>132</v>
      </c>
      <c r="AH304" s="153">
        <v>0</v>
      </c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</row>
    <row r="305" spans="1:60" outlineLevel="1" x14ac:dyDescent="0.2">
      <c r="A305" s="160"/>
      <c r="B305" s="161"/>
      <c r="C305" s="190" t="s">
        <v>192</v>
      </c>
      <c r="D305" s="164"/>
      <c r="E305" s="165">
        <v>11.94</v>
      </c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53"/>
      <c r="Z305" s="153"/>
      <c r="AA305" s="153"/>
      <c r="AB305" s="153"/>
      <c r="AC305" s="153"/>
      <c r="AD305" s="153"/>
      <c r="AE305" s="153"/>
      <c r="AF305" s="153"/>
      <c r="AG305" s="153" t="s">
        <v>132</v>
      </c>
      <c r="AH305" s="153">
        <v>0</v>
      </c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</row>
    <row r="306" spans="1:60" outlineLevel="1" x14ac:dyDescent="0.2">
      <c r="A306" s="160"/>
      <c r="B306" s="161"/>
      <c r="C306" s="190" t="s">
        <v>193</v>
      </c>
      <c r="D306" s="164"/>
      <c r="E306" s="165">
        <v>8.8000000000000007</v>
      </c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53"/>
      <c r="Z306" s="153"/>
      <c r="AA306" s="153"/>
      <c r="AB306" s="153"/>
      <c r="AC306" s="153"/>
      <c r="AD306" s="153"/>
      <c r="AE306" s="153"/>
      <c r="AF306" s="153"/>
      <c r="AG306" s="153" t="s">
        <v>132</v>
      </c>
      <c r="AH306" s="153">
        <v>0</v>
      </c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outlineLevel="1" x14ac:dyDescent="0.2">
      <c r="A307" s="160"/>
      <c r="B307" s="161"/>
      <c r="C307" s="190" t="s">
        <v>263</v>
      </c>
      <c r="D307" s="164"/>
      <c r="E307" s="165">
        <v>8.5500000000000007</v>
      </c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53"/>
      <c r="Z307" s="153"/>
      <c r="AA307" s="153"/>
      <c r="AB307" s="153"/>
      <c r="AC307" s="153"/>
      <c r="AD307" s="153"/>
      <c r="AE307" s="153"/>
      <c r="AF307" s="153"/>
      <c r="AG307" s="153" t="s">
        <v>132</v>
      </c>
      <c r="AH307" s="153">
        <v>0</v>
      </c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</row>
    <row r="308" spans="1:60" outlineLevel="1" x14ac:dyDescent="0.2">
      <c r="A308" s="160"/>
      <c r="B308" s="161"/>
      <c r="C308" s="190" t="s">
        <v>264</v>
      </c>
      <c r="D308" s="164"/>
      <c r="E308" s="165">
        <v>2.2400000000000002</v>
      </c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53"/>
      <c r="Z308" s="153"/>
      <c r="AA308" s="153"/>
      <c r="AB308" s="153"/>
      <c r="AC308" s="153"/>
      <c r="AD308" s="153"/>
      <c r="AE308" s="153"/>
      <c r="AF308" s="153"/>
      <c r="AG308" s="153" t="s">
        <v>132</v>
      </c>
      <c r="AH308" s="153">
        <v>0</v>
      </c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</row>
    <row r="309" spans="1:60" outlineLevel="1" x14ac:dyDescent="0.2">
      <c r="A309" s="160"/>
      <c r="B309" s="161"/>
      <c r="C309" s="190" t="s">
        <v>265</v>
      </c>
      <c r="D309" s="164"/>
      <c r="E309" s="165">
        <v>4.0599999999999996</v>
      </c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53"/>
      <c r="Z309" s="153"/>
      <c r="AA309" s="153"/>
      <c r="AB309" s="153"/>
      <c r="AC309" s="153"/>
      <c r="AD309" s="153"/>
      <c r="AE309" s="153"/>
      <c r="AF309" s="153"/>
      <c r="AG309" s="153" t="s">
        <v>132</v>
      </c>
      <c r="AH309" s="153">
        <v>0</v>
      </c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</row>
    <row r="310" spans="1:60" outlineLevel="1" x14ac:dyDescent="0.2">
      <c r="A310" s="160"/>
      <c r="B310" s="161"/>
      <c r="C310" s="190" t="s">
        <v>266</v>
      </c>
      <c r="D310" s="164"/>
      <c r="E310" s="165">
        <v>4.2300000000000004</v>
      </c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53"/>
      <c r="Z310" s="153"/>
      <c r="AA310" s="153"/>
      <c r="AB310" s="153"/>
      <c r="AC310" s="153"/>
      <c r="AD310" s="153"/>
      <c r="AE310" s="153"/>
      <c r="AF310" s="153"/>
      <c r="AG310" s="153" t="s">
        <v>132</v>
      </c>
      <c r="AH310" s="153">
        <v>0</v>
      </c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</row>
    <row r="311" spans="1:60" outlineLevel="1" x14ac:dyDescent="0.2">
      <c r="A311" s="160"/>
      <c r="B311" s="161"/>
      <c r="C311" s="190" t="s">
        <v>267</v>
      </c>
      <c r="D311" s="164"/>
      <c r="E311" s="165">
        <v>32.89</v>
      </c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53"/>
      <c r="Z311" s="153"/>
      <c r="AA311" s="153"/>
      <c r="AB311" s="153"/>
      <c r="AC311" s="153"/>
      <c r="AD311" s="153"/>
      <c r="AE311" s="153"/>
      <c r="AF311" s="153"/>
      <c r="AG311" s="153" t="s">
        <v>132</v>
      </c>
      <c r="AH311" s="153">
        <v>0</v>
      </c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</row>
    <row r="312" spans="1:60" outlineLevel="1" x14ac:dyDescent="0.2">
      <c r="A312" s="175">
        <v>48</v>
      </c>
      <c r="B312" s="176" t="s">
        <v>336</v>
      </c>
      <c r="C312" s="189" t="s">
        <v>337</v>
      </c>
      <c r="D312" s="177" t="s">
        <v>134</v>
      </c>
      <c r="E312" s="178">
        <v>172.15</v>
      </c>
      <c r="F312" s="179"/>
      <c r="G312" s="180">
        <f>ROUND(E312*F312,2)</f>
        <v>0</v>
      </c>
      <c r="H312" s="163">
        <v>0</v>
      </c>
      <c r="I312" s="162">
        <f>ROUND(E312*H312,2)</f>
        <v>0</v>
      </c>
      <c r="J312" s="163">
        <v>19.899999999999999</v>
      </c>
      <c r="K312" s="162">
        <f>ROUND(E312*J312,2)</f>
        <v>3425.79</v>
      </c>
      <c r="L312" s="162">
        <v>21</v>
      </c>
      <c r="M312" s="162">
        <f>G312*(1+L312/100)</f>
        <v>0</v>
      </c>
      <c r="N312" s="162">
        <v>0</v>
      </c>
      <c r="O312" s="162">
        <f>ROUND(E312*N312,2)</f>
        <v>0</v>
      </c>
      <c r="P312" s="162">
        <v>4.8700000000000002E-3</v>
      </c>
      <c r="Q312" s="162">
        <f>ROUND(E312*P312,2)</f>
        <v>0.84</v>
      </c>
      <c r="R312" s="162"/>
      <c r="S312" s="162" t="s">
        <v>127</v>
      </c>
      <c r="T312" s="162" t="s">
        <v>128</v>
      </c>
      <c r="U312" s="162">
        <v>4.1000000000000002E-2</v>
      </c>
      <c r="V312" s="162">
        <f>ROUND(E312*U312,2)</f>
        <v>7.06</v>
      </c>
      <c r="W312" s="162"/>
      <c r="X312" s="162" t="s">
        <v>129</v>
      </c>
      <c r="Y312" s="153"/>
      <c r="Z312" s="153"/>
      <c r="AA312" s="153"/>
      <c r="AB312" s="153"/>
      <c r="AC312" s="153"/>
      <c r="AD312" s="153"/>
      <c r="AE312" s="153"/>
      <c r="AF312" s="153"/>
      <c r="AG312" s="153" t="s">
        <v>130</v>
      </c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</row>
    <row r="313" spans="1:60" outlineLevel="1" x14ac:dyDescent="0.2">
      <c r="A313" s="160"/>
      <c r="B313" s="161"/>
      <c r="C313" s="190" t="s">
        <v>189</v>
      </c>
      <c r="D313" s="164"/>
      <c r="E313" s="165">
        <v>10.96</v>
      </c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53"/>
      <c r="Z313" s="153"/>
      <c r="AA313" s="153"/>
      <c r="AB313" s="153"/>
      <c r="AC313" s="153"/>
      <c r="AD313" s="153"/>
      <c r="AE313" s="153"/>
      <c r="AF313" s="153"/>
      <c r="AG313" s="153" t="s">
        <v>132</v>
      </c>
      <c r="AH313" s="153">
        <v>0</v>
      </c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</row>
    <row r="314" spans="1:60" outlineLevel="1" x14ac:dyDescent="0.2">
      <c r="A314" s="160"/>
      <c r="B314" s="161"/>
      <c r="C314" s="190" t="s">
        <v>190</v>
      </c>
      <c r="D314" s="164"/>
      <c r="E314" s="165">
        <v>75.73</v>
      </c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53"/>
      <c r="Z314" s="153"/>
      <c r="AA314" s="153"/>
      <c r="AB314" s="153"/>
      <c r="AC314" s="153"/>
      <c r="AD314" s="153"/>
      <c r="AE314" s="153"/>
      <c r="AF314" s="153"/>
      <c r="AG314" s="153" t="s">
        <v>132</v>
      </c>
      <c r="AH314" s="153">
        <v>0</v>
      </c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outlineLevel="1" x14ac:dyDescent="0.2">
      <c r="A315" s="160"/>
      <c r="B315" s="161"/>
      <c r="C315" s="190" t="s">
        <v>191</v>
      </c>
      <c r="D315" s="164"/>
      <c r="E315" s="165">
        <v>12.75</v>
      </c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53"/>
      <c r="Z315" s="153"/>
      <c r="AA315" s="153"/>
      <c r="AB315" s="153"/>
      <c r="AC315" s="153"/>
      <c r="AD315" s="153"/>
      <c r="AE315" s="153"/>
      <c r="AF315" s="153"/>
      <c r="AG315" s="153" t="s">
        <v>132</v>
      </c>
      <c r="AH315" s="153">
        <v>0</v>
      </c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outlineLevel="1" x14ac:dyDescent="0.2">
      <c r="A316" s="160"/>
      <c r="B316" s="161"/>
      <c r="C316" s="190" t="s">
        <v>192</v>
      </c>
      <c r="D316" s="164"/>
      <c r="E316" s="165">
        <v>11.94</v>
      </c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53"/>
      <c r="Z316" s="153"/>
      <c r="AA316" s="153"/>
      <c r="AB316" s="153"/>
      <c r="AC316" s="153"/>
      <c r="AD316" s="153"/>
      <c r="AE316" s="153"/>
      <c r="AF316" s="153"/>
      <c r="AG316" s="153" t="s">
        <v>132</v>
      </c>
      <c r="AH316" s="153">
        <v>0</v>
      </c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</row>
    <row r="317" spans="1:60" outlineLevel="1" x14ac:dyDescent="0.2">
      <c r="A317" s="160"/>
      <c r="B317" s="161"/>
      <c r="C317" s="190" t="s">
        <v>193</v>
      </c>
      <c r="D317" s="164"/>
      <c r="E317" s="165">
        <v>8.8000000000000007</v>
      </c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53"/>
      <c r="Z317" s="153"/>
      <c r="AA317" s="153"/>
      <c r="AB317" s="153"/>
      <c r="AC317" s="153"/>
      <c r="AD317" s="153"/>
      <c r="AE317" s="153"/>
      <c r="AF317" s="153"/>
      <c r="AG317" s="153" t="s">
        <v>132</v>
      </c>
      <c r="AH317" s="153">
        <v>0</v>
      </c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outlineLevel="1" x14ac:dyDescent="0.2">
      <c r="A318" s="160"/>
      <c r="B318" s="161"/>
      <c r="C318" s="190" t="s">
        <v>263</v>
      </c>
      <c r="D318" s="164"/>
      <c r="E318" s="165">
        <v>8.5500000000000007</v>
      </c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53"/>
      <c r="Z318" s="153"/>
      <c r="AA318" s="153"/>
      <c r="AB318" s="153"/>
      <c r="AC318" s="153"/>
      <c r="AD318" s="153"/>
      <c r="AE318" s="153"/>
      <c r="AF318" s="153"/>
      <c r="AG318" s="153" t="s">
        <v>132</v>
      </c>
      <c r="AH318" s="153">
        <v>0</v>
      </c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</row>
    <row r="319" spans="1:60" outlineLevel="1" x14ac:dyDescent="0.2">
      <c r="A319" s="160"/>
      <c r="B319" s="161"/>
      <c r="C319" s="190" t="s">
        <v>264</v>
      </c>
      <c r="D319" s="164"/>
      <c r="E319" s="165">
        <v>2.2400000000000002</v>
      </c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53"/>
      <c r="Z319" s="153"/>
      <c r="AA319" s="153"/>
      <c r="AB319" s="153"/>
      <c r="AC319" s="153"/>
      <c r="AD319" s="153"/>
      <c r="AE319" s="153"/>
      <c r="AF319" s="153"/>
      <c r="AG319" s="153" t="s">
        <v>132</v>
      </c>
      <c r="AH319" s="153">
        <v>0</v>
      </c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</row>
    <row r="320" spans="1:60" outlineLevel="1" x14ac:dyDescent="0.2">
      <c r="A320" s="160"/>
      <c r="B320" s="161"/>
      <c r="C320" s="190" t="s">
        <v>265</v>
      </c>
      <c r="D320" s="164"/>
      <c r="E320" s="165">
        <v>4.0599999999999996</v>
      </c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53"/>
      <c r="Z320" s="153"/>
      <c r="AA320" s="153"/>
      <c r="AB320" s="153"/>
      <c r="AC320" s="153"/>
      <c r="AD320" s="153"/>
      <c r="AE320" s="153"/>
      <c r="AF320" s="153"/>
      <c r="AG320" s="153" t="s">
        <v>132</v>
      </c>
      <c r="AH320" s="153">
        <v>0</v>
      </c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</row>
    <row r="321" spans="1:60" outlineLevel="1" x14ac:dyDescent="0.2">
      <c r="A321" s="160"/>
      <c r="B321" s="161"/>
      <c r="C321" s="190" t="s">
        <v>266</v>
      </c>
      <c r="D321" s="164"/>
      <c r="E321" s="165">
        <v>4.2300000000000004</v>
      </c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53"/>
      <c r="Z321" s="153"/>
      <c r="AA321" s="153"/>
      <c r="AB321" s="153"/>
      <c r="AC321" s="153"/>
      <c r="AD321" s="153"/>
      <c r="AE321" s="153"/>
      <c r="AF321" s="153"/>
      <c r="AG321" s="153" t="s">
        <v>132</v>
      </c>
      <c r="AH321" s="153">
        <v>0</v>
      </c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outlineLevel="1" x14ac:dyDescent="0.2">
      <c r="A322" s="160"/>
      <c r="B322" s="161"/>
      <c r="C322" s="190" t="s">
        <v>267</v>
      </c>
      <c r="D322" s="164"/>
      <c r="E322" s="165">
        <v>32.89</v>
      </c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53"/>
      <c r="Z322" s="153"/>
      <c r="AA322" s="153"/>
      <c r="AB322" s="153"/>
      <c r="AC322" s="153"/>
      <c r="AD322" s="153"/>
      <c r="AE322" s="153"/>
      <c r="AF322" s="153"/>
      <c r="AG322" s="153" t="s">
        <v>132</v>
      </c>
      <c r="AH322" s="153">
        <v>0</v>
      </c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ht="22.5" outlineLevel="1" x14ac:dyDescent="0.2">
      <c r="A323" s="175">
        <v>49</v>
      </c>
      <c r="B323" s="176" t="s">
        <v>338</v>
      </c>
      <c r="C323" s="189" t="s">
        <v>339</v>
      </c>
      <c r="D323" s="177" t="s">
        <v>134</v>
      </c>
      <c r="E323" s="178">
        <v>172.15</v>
      </c>
      <c r="F323" s="179"/>
      <c r="G323" s="180">
        <f>ROUND(E323*F323,2)</f>
        <v>0</v>
      </c>
      <c r="H323" s="163">
        <v>0</v>
      </c>
      <c r="I323" s="162">
        <f>ROUND(E323*H323,2)</f>
        <v>0</v>
      </c>
      <c r="J323" s="163">
        <v>10</v>
      </c>
      <c r="K323" s="162">
        <f>ROUND(E323*J323,2)</f>
        <v>1721.5</v>
      </c>
      <c r="L323" s="162">
        <v>21</v>
      </c>
      <c r="M323" s="162">
        <f>G323*(1+L323/100)</f>
        <v>0</v>
      </c>
      <c r="N323" s="162">
        <v>0</v>
      </c>
      <c r="O323" s="162">
        <f>ROUND(E323*N323,2)</f>
        <v>0</v>
      </c>
      <c r="P323" s="162">
        <v>0</v>
      </c>
      <c r="Q323" s="162">
        <f>ROUND(E323*P323,2)</f>
        <v>0</v>
      </c>
      <c r="R323" s="162"/>
      <c r="S323" s="162" t="s">
        <v>340</v>
      </c>
      <c r="T323" s="162" t="s">
        <v>128</v>
      </c>
      <c r="U323" s="162">
        <v>1.6E-2</v>
      </c>
      <c r="V323" s="162">
        <f>ROUND(E323*U323,2)</f>
        <v>2.75</v>
      </c>
      <c r="W323" s="162"/>
      <c r="X323" s="162" t="s">
        <v>129</v>
      </c>
      <c r="Y323" s="153"/>
      <c r="Z323" s="153"/>
      <c r="AA323" s="153"/>
      <c r="AB323" s="153"/>
      <c r="AC323" s="153"/>
      <c r="AD323" s="153"/>
      <c r="AE323" s="153"/>
      <c r="AF323" s="153"/>
      <c r="AG323" s="153" t="s">
        <v>130</v>
      </c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</row>
    <row r="324" spans="1:60" outlineLevel="1" x14ac:dyDescent="0.2">
      <c r="A324" s="160"/>
      <c r="B324" s="161"/>
      <c r="C324" s="190" t="s">
        <v>189</v>
      </c>
      <c r="D324" s="164"/>
      <c r="E324" s="165">
        <v>10.96</v>
      </c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53"/>
      <c r="Z324" s="153"/>
      <c r="AA324" s="153"/>
      <c r="AB324" s="153"/>
      <c r="AC324" s="153"/>
      <c r="AD324" s="153"/>
      <c r="AE324" s="153"/>
      <c r="AF324" s="153"/>
      <c r="AG324" s="153" t="s">
        <v>132</v>
      </c>
      <c r="AH324" s="153">
        <v>0</v>
      </c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</row>
    <row r="325" spans="1:60" outlineLevel="1" x14ac:dyDescent="0.2">
      <c r="A325" s="160"/>
      <c r="B325" s="161"/>
      <c r="C325" s="190" t="s">
        <v>190</v>
      </c>
      <c r="D325" s="164"/>
      <c r="E325" s="165">
        <v>75.73</v>
      </c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53"/>
      <c r="Z325" s="153"/>
      <c r="AA325" s="153"/>
      <c r="AB325" s="153"/>
      <c r="AC325" s="153"/>
      <c r="AD325" s="153"/>
      <c r="AE325" s="153"/>
      <c r="AF325" s="153"/>
      <c r="AG325" s="153" t="s">
        <v>132</v>
      </c>
      <c r="AH325" s="153">
        <v>0</v>
      </c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</row>
    <row r="326" spans="1:60" outlineLevel="1" x14ac:dyDescent="0.2">
      <c r="A326" s="160"/>
      <c r="B326" s="161"/>
      <c r="C326" s="190" t="s">
        <v>191</v>
      </c>
      <c r="D326" s="164"/>
      <c r="E326" s="165">
        <v>12.75</v>
      </c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53"/>
      <c r="Z326" s="153"/>
      <c r="AA326" s="153"/>
      <c r="AB326" s="153"/>
      <c r="AC326" s="153"/>
      <c r="AD326" s="153"/>
      <c r="AE326" s="153"/>
      <c r="AF326" s="153"/>
      <c r="AG326" s="153" t="s">
        <v>132</v>
      </c>
      <c r="AH326" s="153">
        <v>0</v>
      </c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outlineLevel="1" x14ac:dyDescent="0.2">
      <c r="A327" s="160"/>
      <c r="B327" s="161"/>
      <c r="C327" s="190" t="s">
        <v>192</v>
      </c>
      <c r="D327" s="164"/>
      <c r="E327" s="165">
        <v>11.94</v>
      </c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53"/>
      <c r="Z327" s="153"/>
      <c r="AA327" s="153"/>
      <c r="AB327" s="153"/>
      <c r="AC327" s="153"/>
      <c r="AD327" s="153"/>
      <c r="AE327" s="153"/>
      <c r="AF327" s="153"/>
      <c r="AG327" s="153" t="s">
        <v>132</v>
      </c>
      <c r="AH327" s="153">
        <v>0</v>
      </c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outlineLevel="1" x14ac:dyDescent="0.2">
      <c r="A328" s="160"/>
      <c r="B328" s="161"/>
      <c r="C328" s="190" t="s">
        <v>193</v>
      </c>
      <c r="D328" s="164"/>
      <c r="E328" s="165">
        <v>8.8000000000000007</v>
      </c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53"/>
      <c r="Z328" s="153"/>
      <c r="AA328" s="153"/>
      <c r="AB328" s="153"/>
      <c r="AC328" s="153"/>
      <c r="AD328" s="153"/>
      <c r="AE328" s="153"/>
      <c r="AF328" s="153"/>
      <c r="AG328" s="153" t="s">
        <v>132</v>
      </c>
      <c r="AH328" s="153">
        <v>0</v>
      </c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</row>
    <row r="329" spans="1:60" outlineLevel="1" x14ac:dyDescent="0.2">
      <c r="A329" s="160"/>
      <c r="B329" s="161"/>
      <c r="C329" s="190" t="s">
        <v>263</v>
      </c>
      <c r="D329" s="164"/>
      <c r="E329" s="165">
        <v>8.5500000000000007</v>
      </c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53"/>
      <c r="Z329" s="153"/>
      <c r="AA329" s="153"/>
      <c r="AB329" s="153"/>
      <c r="AC329" s="153"/>
      <c r="AD329" s="153"/>
      <c r="AE329" s="153"/>
      <c r="AF329" s="153"/>
      <c r="AG329" s="153" t="s">
        <v>132</v>
      </c>
      <c r="AH329" s="153">
        <v>0</v>
      </c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</row>
    <row r="330" spans="1:60" outlineLevel="1" x14ac:dyDescent="0.2">
      <c r="A330" s="160"/>
      <c r="B330" s="161"/>
      <c r="C330" s="190" t="s">
        <v>264</v>
      </c>
      <c r="D330" s="164"/>
      <c r="E330" s="165">
        <v>2.2400000000000002</v>
      </c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53"/>
      <c r="Z330" s="153"/>
      <c r="AA330" s="153"/>
      <c r="AB330" s="153"/>
      <c r="AC330" s="153"/>
      <c r="AD330" s="153"/>
      <c r="AE330" s="153"/>
      <c r="AF330" s="153"/>
      <c r="AG330" s="153" t="s">
        <v>132</v>
      </c>
      <c r="AH330" s="153">
        <v>0</v>
      </c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</row>
    <row r="331" spans="1:60" outlineLevel="1" x14ac:dyDescent="0.2">
      <c r="A331" s="160"/>
      <c r="B331" s="161"/>
      <c r="C331" s="190" t="s">
        <v>265</v>
      </c>
      <c r="D331" s="164"/>
      <c r="E331" s="165">
        <v>4.0599999999999996</v>
      </c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53"/>
      <c r="Z331" s="153"/>
      <c r="AA331" s="153"/>
      <c r="AB331" s="153"/>
      <c r="AC331" s="153"/>
      <c r="AD331" s="153"/>
      <c r="AE331" s="153"/>
      <c r="AF331" s="153"/>
      <c r="AG331" s="153" t="s">
        <v>132</v>
      </c>
      <c r="AH331" s="153">
        <v>0</v>
      </c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</row>
    <row r="332" spans="1:60" outlineLevel="1" x14ac:dyDescent="0.2">
      <c r="A332" s="160"/>
      <c r="B332" s="161"/>
      <c r="C332" s="190" t="s">
        <v>266</v>
      </c>
      <c r="D332" s="164"/>
      <c r="E332" s="165">
        <v>4.2300000000000004</v>
      </c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53"/>
      <c r="Z332" s="153"/>
      <c r="AA332" s="153"/>
      <c r="AB332" s="153"/>
      <c r="AC332" s="153"/>
      <c r="AD332" s="153"/>
      <c r="AE332" s="153"/>
      <c r="AF332" s="153"/>
      <c r="AG332" s="153" t="s">
        <v>132</v>
      </c>
      <c r="AH332" s="153">
        <v>0</v>
      </c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</row>
    <row r="333" spans="1:60" outlineLevel="1" x14ac:dyDescent="0.2">
      <c r="A333" s="160"/>
      <c r="B333" s="161"/>
      <c r="C333" s="190" t="s">
        <v>267</v>
      </c>
      <c r="D333" s="164"/>
      <c r="E333" s="165">
        <v>32.89</v>
      </c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53"/>
      <c r="Z333" s="153"/>
      <c r="AA333" s="153"/>
      <c r="AB333" s="153"/>
      <c r="AC333" s="153"/>
      <c r="AD333" s="153"/>
      <c r="AE333" s="153"/>
      <c r="AF333" s="153"/>
      <c r="AG333" s="153" t="s">
        <v>132</v>
      </c>
      <c r="AH333" s="153">
        <v>0</v>
      </c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</row>
    <row r="334" spans="1:60" outlineLevel="1" x14ac:dyDescent="0.2">
      <c r="A334" s="181">
        <v>50</v>
      </c>
      <c r="B334" s="182" t="s">
        <v>341</v>
      </c>
      <c r="C334" s="191" t="s">
        <v>342</v>
      </c>
      <c r="D334" s="183" t="s">
        <v>0</v>
      </c>
      <c r="E334" s="184">
        <v>738.86789999999996</v>
      </c>
      <c r="F334" s="185"/>
      <c r="G334" s="186">
        <f>ROUND(E334*F334,2)</f>
        <v>0</v>
      </c>
      <c r="H334" s="163">
        <v>0</v>
      </c>
      <c r="I334" s="162">
        <f>ROUND(E334*H334,2)</f>
        <v>0</v>
      </c>
      <c r="J334" s="163">
        <v>4.4000000000000004</v>
      </c>
      <c r="K334" s="162">
        <f>ROUND(E334*J334,2)</f>
        <v>3251.02</v>
      </c>
      <c r="L334" s="162">
        <v>21</v>
      </c>
      <c r="M334" s="162">
        <f>G334*(1+L334/100)</f>
        <v>0</v>
      </c>
      <c r="N334" s="162">
        <v>0</v>
      </c>
      <c r="O334" s="162">
        <f>ROUND(E334*N334,2)</f>
        <v>0</v>
      </c>
      <c r="P334" s="162">
        <v>0</v>
      </c>
      <c r="Q334" s="162">
        <f>ROUND(E334*P334,2)</f>
        <v>0</v>
      </c>
      <c r="R334" s="162"/>
      <c r="S334" s="162" t="s">
        <v>127</v>
      </c>
      <c r="T334" s="162" t="s">
        <v>128</v>
      </c>
      <c r="U334" s="162">
        <v>0</v>
      </c>
      <c r="V334" s="162">
        <f>ROUND(E334*U334,2)</f>
        <v>0</v>
      </c>
      <c r="W334" s="162"/>
      <c r="X334" s="162" t="s">
        <v>330</v>
      </c>
      <c r="Y334" s="153"/>
      <c r="Z334" s="153"/>
      <c r="AA334" s="153"/>
      <c r="AB334" s="153"/>
      <c r="AC334" s="153"/>
      <c r="AD334" s="153"/>
      <c r="AE334" s="153"/>
      <c r="AF334" s="153"/>
      <c r="AG334" s="153" t="s">
        <v>331</v>
      </c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</row>
    <row r="335" spans="1:60" x14ac:dyDescent="0.2">
      <c r="A335" s="169" t="s">
        <v>122</v>
      </c>
      <c r="B335" s="170" t="s">
        <v>72</v>
      </c>
      <c r="C335" s="188" t="s">
        <v>73</v>
      </c>
      <c r="D335" s="171"/>
      <c r="E335" s="172"/>
      <c r="F335" s="173"/>
      <c r="G335" s="174">
        <f>SUMIF(AG336:AG383,"&lt;&gt;NOR",G336:G383)</f>
        <v>0</v>
      </c>
      <c r="H335" s="168"/>
      <c r="I335" s="168">
        <f>SUM(I336:I383)</f>
        <v>24469.89</v>
      </c>
      <c r="J335" s="168"/>
      <c r="K335" s="168">
        <f>SUM(K336:K383)</f>
        <v>20627.739999999998</v>
      </c>
      <c r="L335" s="168"/>
      <c r="M335" s="168">
        <f>SUM(M336:M383)</f>
        <v>0</v>
      </c>
      <c r="N335" s="168"/>
      <c r="O335" s="168">
        <f>SUM(O336:O383)</f>
        <v>0.15</v>
      </c>
      <c r="P335" s="168"/>
      <c r="Q335" s="168">
        <f>SUM(Q336:Q383)</f>
        <v>0</v>
      </c>
      <c r="R335" s="168"/>
      <c r="S335" s="168"/>
      <c r="T335" s="168"/>
      <c r="U335" s="168"/>
      <c r="V335" s="168">
        <f>SUM(V336:V383)</f>
        <v>35.78</v>
      </c>
      <c r="W335" s="168"/>
      <c r="X335" s="168"/>
      <c r="AG335" t="s">
        <v>123</v>
      </c>
    </row>
    <row r="336" spans="1:60" ht="22.5" outlineLevel="1" x14ac:dyDescent="0.2">
      <c r="A336" s="175">
        <v>51</v>
      </c>
      <c r="B336" s="176" t="s">
        <v>343</v>
      </c>
      <c r="C336" s="189" t="s">
        <v>344</v>
      </c>
      <c r="D336" s="177" t="s">
        <v>134</v>
      </c>
      <c r="E336" s="178">
        <v>172.15</v>
      </c>
      <c r="F336" s="179"/>
      <c r="G336" s="180">
        <f>ROUND(E336*F336,2)</f>
        <v>0</v>
      </c>
      <c r="H336" s="163">
        <v>0</v>
      </c>
      <c r="I336" s="162">
        <f>ROUND(E336*H336,2)</f>
        <v>0</v>
      </c>
      <c r="J336" s="163">
        <v>40.299999999999997</v>
      </c>
      <c r="K336" s="162">
        <f>ROUND(E336*J336,2)</f>
        <v>6937.65</v>
      </c>
      <c r="L336" s="162">
        <v>21</v>
      </c>
      <c r="M336" s="162">
        <f>G336*(1+L336/100)</f>
        <v>0</v>
      </c>
      <c r="N336" s="162">
        <v>0</v>
      </c>
      <c r="O336" s="162">
        <f>ROUND(E336*N336,2)</f>
        <v>0</v>
      </c>
      <c r="P336" s="162">
        <v>0</v>
      </c>
      <c r="Q336" s="162">
        <f>ROUND(E336*P336,2)</f>
        <v>0</v>
      </c>
      <c r="R336" s="162"/>
      <c r="S336" s="162" t="s">
        <v>127</v>
      </c>
      <c r="T336" s="162" t="s">
        <v>127</v>
      </c>
      <c r="U336" s="162">
        <v>0.08</v>
      </c>
      <c r="V336" s="162">
        <f>ROUND(E336*U336,2)</f>
        <v>13.77</v>
      </c>
      <c r="W336" s="162"/>
      <c r="X336" s="162" t="s">
        <v>129</v>
      </c>
      <c r="Y336" s="153"/>
      <c r="Z336" s="153"/>
      <c r="AA336" s="153"/>
      <c r="AB336" s="153"/>
      <c r="AC336" s="153"/>
      <c r="AD336" s="153"/>
      <c r="AE336" s="153"/>
      <c r="AF336" s="153"/>
      <c r="AG336" s="153" t="s">
        <v>130</v>
      </c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</row>
    <row r="337" spans="1:60" outlineLevel="1" x14ac:dyDescent="0.2">
      <c r="A337" s="160"/>
      <c r="B337" s="161"/>
      <c r="C337" s="190" t="s">
        <v>189</v>
      </c>
      <c r="D337" s="164"/>
      <c r="E337" s="165">
        <v>10.96</v>
      </c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53"/>
      <c r="Z337" s="153"/>
      <c r="AA337" s="153"/>
      <c r="AB337" s="153"/>
      <c r="AC337" s="153"/>
      <c r="AD337" s="153"/>
      <c r="AE337" s="153"/>
      <c r="AF337" s="153"/>
      <c r="AG337" s="153" t="s">
        <v>132</v>
      </c>
      <c r="AH337" s="153">
        <v>0</v>
      </c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</row>
    <row r="338" spans="1:60" outlineLevel="1" x14ac:dyDescent="0.2">
      <c r="A338" s="160"/>
      <c r="B338" s="161"/>
      <c r="C338" s="190" t="s">
        <v>190</v>
      </c>
      <c r="D338" s="164"/>
      <c r="E338" s="165">
        <v>75.73</v>
      </c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53"/>
      <c r="Z338" s="153"/>
      <c r="AA338" s="153"/>
      <c r="AB338" s="153"/>
      <c r="AC338" s="153"/>
      <c r="AD338" s="153"/>
      <c r="AE338" s="153"/>
      <c r="AF338" s="153"/>
      <c r="AG338" s="153" t="s">
        <v>132</v>
      </c>
      <c r="AH338" s="153">
        <v>0</v>
      </c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</row>
    <row r="339" spans="1:60" outlineLevel="1" x14ac:dyDescent="0.2">
      <c r="A339" s="160"/>
      <c r="B339" s="161"/>
      <c r="C339" s="190" t="s">
        <v>191</v>
      </c>
      <c r="D339" s="164"/>
      <c r="E339" s="165">
        <v>12.75</v>
      </c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53"/>
      <c r="Z339" s="153"/>
      <c r="AA339" s="153"/>
      <c r="AB339" s="153"/>
      <c r="AC339" s="153"/>
      <c r="AD339" s="153"/>
      <c r="AE339" s="153"/>
      <c r="AF339" s="153"/>
      <c r="AG339" s="153" t="s">
        <v>132</v>
      </c>
      <c r="AH339" s="153">
        <v>0</v>
      </c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</row>
    <row r="340" spans="1:60" outlineLevel="1" x14ac:dyDescent="0.2">
      <c r="A340" s="160"/>
      <c r="B340" s="161"/>
      <c r="C340" s="190" t="s">
        <v>192</v>
      </c>
      <c r="D340" s="164"/>
      <c r="E340" s="165">
        <v>11.94</v>
      </c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53"/>
      <c r="Z340" s="153"/>
      <c r="AA340" s="153"/>
      <c r="AB340" s="153"/>
      <c r="AC340" s="153"/>
      <c r="AD340" s="153"/>
      <c r="AE340" s="153"/>
      <c r="AF340" s="153"/>
      <c r="AG340" s="153" t="s">
        <v>132</v>
      </c>
      <c r="AH340" s="153">
        <v>0</v>
      </c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  <c r="BE340" s="153"/>
      <c r="BF340" s="153"/>
      <c r="BG340" s="153"/>
      <c r="BH340" s="153"/>
    </row>
    <row r="341" spans="1:60" outlineLevel="1" x14ac:dyDescent="0.2">
      <c r="A341" s="160"/>
      <c r="B341" s="161"/>
      <c r="C341" s="190" t="s">
        <v>193</v>
      </c>
      <c r="D341" s="164"/>
      <c r="E341" s="165">
        <v>8.8000000000000007</v>
      </c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53"/>
      <c r="Z341" s="153"/>
      <c r="AA341" s="153"/>
      <c r="AB341" s="153"/>
      <c r="AC341" s="153"/>
      <c r="AD341" s="153"/>
      <c r="AE341" s="153"/>
      <c r="AF341" s="153"/>
      <c r="AG341" s="153" t="s">
        <v>132</v>
      </c>
      <c r="AH341" s="153">
        <v>0</v>
      </c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</row>
    <row r="342" spans="1:60" outlineLevel="1" x14ac:dyDescent="0.2">
      <c r="A342" s="160"/>
      <c r="B342" s="161"/>
      <c r="C342" s="190" t="s">
        <v>263</v>
      </c>
      <c r="D342" s="164"/>
      <c r="E342" s="165">
        <v>8.5500000000000007</v>
      </c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53"/>
      <c r="Z342" s="153"/>
      <c r="AA342" s="153"/>
      <c r="AB342" s="153"/>
      <c r="AC342" s="153"/>
      <c r="AD342" s="153"/>
      <c r="AE342" s="153"/>
      <c r="AF342" s="153"/>
      <c r="AG342" s="153" t="s">
        <v>132</v>
      </c>
      <c r="AH342" s="153">
        <v>0</v>
      </c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  <c r="BE342" s="153"/>
      <c r="BF342" s="153"/>
      <c r="BG342" s="153"/>
      <c r="BH342" s="153"/>
    </row>
    <row r="343" spans="1:60" outlineLevel="1" x14ac:dyDescent="0.2">
      <c r="A343" s="160"/>
      <c r="B343" s="161"/>
      <c r="C343" s="190" t="s">
        <v>264</v>
      </c>
      <c r="D343" s="164"/>
      <c r="E343" s="165">
        <v>2.2400000000000002</v>
      </c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53"/>
      <c r="Z343" s="153"/>
      <c r="AA343" s="153"/>
      <c r="AB343" s="153"/>
      <c r="AC343" s="153"/>
      <c r="AD343" s="153"/>
      <c r="AE343" s="153"/>
      <c r="AF343" s="153"/>
      <c r="AG343" s="153" t="s">
        <v>132</v>
      </c>
      <c r="AH343" s="153">
        <v>0</v>
      </c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  <c r="BE343" s="153"/>
      <c r="BF343" s="153"/>
      <c r="BG343" s="153"/>
      <c r="BH343" s="153"/>
    </row>
    <row r="344" spans="1:60" outlineLevel="1" x14ac:dyDescent="0.2">
      <c r="A344" s="160"/>
      <c r="B344" s="161"/>
      <c r="C344" s="190" t="s">
        <v>265</v>
      </c>
      <c r="D344" s="164"/>
      <c r="E344" s="165">
        <v>4.0599999999999996</v>
      </c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53"/>
      <c r="Z344" s="153"/>
      <c r="AA344" s="153"/>
      <c r="AB344" s="153"/>
      <c r="AC344" s="153"/>
      <c r="AD344" s="153"/>
      <c r="AE344" s="153"/>
      <c r="AF344" s="153"/>
      <c r="AG344" s="153" t="s">
        <v>132</v>
      </c>
      <c r="AH344" s="153">
        <v>0</v>
      </c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</row>
    <row r="345" spans="1:60" outlineLevel="1" x14ac:dyDescent="0.2">
      <c r="A345" s="160"/>
      <c r="B345" s="161"/>
      <c r="C345" s="190" t="s">
        <v>266</v>
      </c>
      <c r="D345" s="164"/>
      <c r="E345" s="165">
        <v>4.2300000000000004</v>
      </c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53"/>
      <c r="Z345" s="153"/>
      <c r="AA345" s="153"/>
      <c r="AB345" s="153"/>
      <c r="AC345" s="153"/>
      <c r="AD345" s="153"/>
      <c r="AE345" s="153"/>
      <c r="AF345" s="153"/>
      <c r="AG345" s="153" t="s">
        <v>132</v>
      </c>
      <c r="AH345" s="153">
        <v>0</v>
      </c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</row>
    <row r="346" spans="1:60" outlineLevel="1" x14ac:dyDescent="0.2">
      <c r="A346" s="160"/>
      <c r="B346" s="161"/>
      <c r="C346" s="190" t="s">
        <v>267</v>
      </c>
      <c r="D346" s="164"/>
      <c r="E346" s="165">
        <v>32.89</v>
      </c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53"/>
      <c r="Z346" s="153"/>
      <c r="AA346" s="153"/>
      <c r="AB346" s="153"/>
      <c r="AC346" s="153"/>
      <c r="AD346" s="153"/>
      <c r="AE346" s="153"/>
      <c r="AF346" s="153"/>
      <c r="AG346" s="153" t="s">
        <v>132</v>
      </c>
      <c r="AH346" s="153">
        <v>0</v>
      </c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</row>
    <row r="347" spans="1:60" outlineLevel="1" x14ac:dyDescent="0.2">
      <c r="A347" s="175">
        <v>52</v>
      </c>
      <c r="B347" s="176" t="s">
        <v>345</v>
      </c>
      <c r="C347" s="189" t="s">
        <v>346</v>
      </c>
      <c r="D347" s="177" t="s">
        <v>134</v>
      </c>
      <c r="E347" s="178">
        <v>172.15</v>
      </c>
      <c r="F347" s="179"/>
      <c r="G347" s="180">
        <f>ROUND(E347*F347,2)</f>
        <v>0</v>
      </c>
      <c r="H347" s="163">
        <v>7.2</v>
      </c>
      <c r="I347" s="162">
        <f>ROUND(E347*H347,2)</f>
        <v>1239.48</v>
      </c>
      <c r="J347" s="163">
        <v>41.2</v>
      </c>
      <c r="K347" s="162">
        <f>ROUND(E347*J347,2)</f>
        <v>7092.58</v>
      </c>
      <c r="L347" s="162">
        <v>21</v>
      </c>
      <c r="M347" s="162">
        <f>G347*(1+L347/100)</f>
        <v>0</v>
      </c>
      <c r="N347" s="162">
        <v>1.0000000000000001E-5</v>
      </c>
      <c r="O347" s="162">
        <f>ROUND(E347*N347,2)</f>
        <v>0</v>
      </c>
      <c r="P347" s="162">
        <v>0</v>
      </c>
      <c r="Q347" s="162">
        <f>ROUND(E347*P347,2)</f>
        <v>0</v>
      </c>
      <c r="R347" s="162"/>
      <c r="S347" s="162" t="s">
        <v>127</v>
      </c>
      <c r="T347" s="162" t="s">
        <v>128</v>
      </c>
      <c r="U347" s="162">
        <v>7.0000000000000007E-2</v>
      </c>
      <c r="V347" s="162">
        <f>ROUND(E347*U347,2)</f>
        <v>12.05</v>
      </c>
      <c r="W347" s="162"/>
      <c r="X347" s="162" t="s">
        <v>129</v>
      </c>
      <c r="Y347" s="153"/>
      <c r="Z347" s="153"/>
      <c r="AA347" s="153"/>
      <c r="AB347" s="153"/>
      <c r="AC347" s="153"/>
      <c r="AD347" s="153"/>
      <c r="AE347" s="153"/>
      <c r="AF347" s="153"/>
      <c r="AG347" s="153" t="s">
        <v>130</v>
      </c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</row>
    <row r="348" spans="1:60" outlineLevel="1" x14ac:dyDescent="0.2">
      <c r="A348" s="160"/>
      <c r="B348" s="161"/>
      <c r="C348" s="190" t="s">
        <v>189</v>
      </c>
      <c r="D348" s="164"/>
      <c r="E348" s="165">
        <v>10.96</v>
      </c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53"/>
      <c r="Z348" s="153"/>
      <c r="AA348" s="153"/>
      <c r="AB348" s="153"/>
      <c r="AC348" s="153"/>
      <c r="AD348" s="153"/>
      <c r="AE348" s="153"/>
      <c r="AF348" s="153"/>
      <c r="AG348" s="153" t="s">
        <v>132</v>
      </c>
      <c r="AH348" s="153">
        <v>0</v>
      </c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</row>
    <row r="349" spans="1:60" outlineLevel="1" x14ac:dyDescent="0.2">
      <c r="A349" s="160"/>
      <c r="B349" s="161"/>
      <c r="C349" s="190" t="s">
        <v>190</v>
      </c>
      <c r="D349" s="164"/>
      <c r="E349" s="165">
        <v>75.73</v>
      </c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53"/>
      <c r="Z349" s="153"/>
      <c r="AA349" s="153"/>
      <c r="AB349" s="153"/>
      <c r="AC349" s="153"/>
      <c r="AD349" s="153"/>
      <c r="AE349" s="153"/>
      <c r="AF349" s="153"/>
      <c r="AG349" s="153" t="s">
        <v>132</v>
      </c>
      <c r="AH349" s="153">
        <v>0</v>
      </c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</row>
    <row r="350" spans="1:60" outlineLevel="1" x14ac:dyDescent="0.2">
      <c r="A350" s="160"/>
      <c r="B350" s="161"/>
      <c r="C350" s="190" t="s">
        <v>191</v>
      </c>
      <c r="D350" s="164"/>
      <c r="E350" s="165">
        <v>12.75</v>
      </c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53"/>
      <c r="Z350" s="153"/>
      <c r="AA350" s="153"/>
      <c r="AB350" s="153"/>
      <c r="AC350" s="153"/>
      <c r="AD350" s="153"/>
      <c r="AE350" s="153"/>
      <c r="AF350" s="153"/>
      <c r="AG350" s="153" t="s">
        <v>132</v>
      </c>
      <c r="AH350" s="153">
        <v>0</v>
      </c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</row>
    <row r="351" spans="1:60" outlineLevel="1" x14ac:dyDescent="0.2">
      <c r="A351" s="160"/>
      <c r="B351" s="161"/>
      <c r="C351" s="190" t="s">
        <v>192</v>
      </c>
      <c r="D351" s="164"/>
      <c r="E351" s="165">
        <v>11.94</v>
      </c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53"/>
      <c r="Z351" s="153"/>
      <c r="AA351" s="153"/>
      <c r="AB351" s="153"/>
      <c r="AC351" s="153"/>
      <c r="AD351" s="153"/>
      <c r="AE351" s="153"/>
      <c r="AF351" s="153"/>
      <c r="AG351" s="153" t="s">
        <v>132</v>
      </c>
      <c r="AH351" s="153">
        <v>0</v>
      </c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</row>
    <row r="352" spans="1:60" outlineLevel="1" x14ac:dyDescent="0.2">
      <c r="A352" s="160"/>
      <c r="B352" s="161"/>
      <c r="C352" s="190" t="s">
        <v>193</v>
      </c>
      <c r="D352" s="164"/>
      <c r="E352" s="165">
        <v>8.8000000000000007</v>
      </c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53"/>
      <c r="Z352" s="153"/>
      <c r="AA352" s="153"/>
      <c r="AB352" s="153"/>
      <c r="AC352" s="153"/>
      <c r="AD352" s="153"/>
      <c r="AE352" s="153"/>
      <c r="AF352" s="153"/>
      <c r="AG352" s="153" t="s">
        <v>132</v>
      </c>
      <c r="AH352" s="153">
        <v>0</v>
      </c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</row>
    <row r="353" spans="1:60" outlineLevel="1" x14ac:dyDescent="0.2">
      <c r="A353" s="160"/>
      <c r="B353" s="161"/>
      <c r="C353" s="190" t="s">
        <v>263</v>
      </c>
      <c r="D353" s="164"/>
      <c r="E353" s="165">
        <v>8.5500000000000007</v>
      </c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53"/>
      <c r="Z353" s="153"/>
      <c r="AA353" s="153"/>
      <c r="AB353" s="153"/>
      <c r="AC353" s="153"/>
      <c r="AD353" s="153"/>
      <c r="AE353" s="153"/>
      <c r="AF353" s="153"/>
      <c r="AG353" s="153" t="s">
        <v>132</v>
      </c>
      <c r="AH353" s="153">
        <v>0</v>
      </c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</row>
    <row r="354" spans="1:60" outlineLevel="1" x14ac:dyDescent="0.2">
      <c r="A354" s="160"/>
      <c r="B354" s="161"/>
      <c r="C354" s="190" t="s">
        <v>264</v>
      </c>
      <c r="D354" s="164"/>
      <c r="E354" s="165">
        <v>2.2400000000000002</v>
      </c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53"/>
      <c r="Z354" s="153"/>
      <c r="AA354" s="153"/>
      <c r="AB354" s="153"/>
      <c r="AC354" s="153"/>
      <c r="AD354" s="153"/>
      <c r="AE354" s="153"/>
      <c r="AF354" s="153"/>
      <c r="AG354" s="153" t="s">
        <v>132</v>
      </c>
      <c r="AH354" s="153">
        <v>0</v>
      </c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</row>
    <row r="355" spans="1:60" outlineLevel="1" x14ac:dyDescent="0.2">
      <c r="A355" s="160"/>
      <c r="B355" s="161"/>
      <c r="C355" s="190" t="s">
        <v>265</v>
      </c>
      <c r="D355" s="164"/>
      <c r="E355" s="165">
        <v>4.0599999999999996</v>
      </c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53"/>
      <c r="Z355" s="153"/>
      <c r="AA355" s="153"/>
      <c r="AB355" s="153"/>
      <c r="AC355" s="153"/>
      <c r="AD355" s="153"/>
      <c r="AE355" s="153"/>
      <c r="AF355" s="153"/>
      <c r="AG355" s="153" t="s">
        <v>132</v>
      </c>
      <c r="AH355" s="153">
        <v>0</v>
      </c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</row>
    <row r="356" spans="1:60" outlineLevel="1" x14ac:dyDescent="0.2">
      <c r="A356" s="160"/>
      <c r="B356" s="161"/>
      <c r="C356" s="190" t="s">
        <v>266</v>
      </c>
      <c r="D356" s="164"/>
      <c r="E356" s="165">
        <v>4.2300000000000004</v>
      </c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53"/>
      <c r="Z356" s="153"/>
      <c r="AA356" s="153"/>
      <c r="AB356" s="153"/>
      <c r="AC356" s="153"/>
      <c r="AD356" s="153"/>
      <c r="AE356" s="153"/>
      <c r="AF356" s="153"/>
      <c r="AG356" s="153" t="s">
        <v>132</v>
      </c>
      <c r="AH356" s="153">
        <v>0</v>
      </c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</row>
    <row r="357" spans="1:60" outlineLevel="1" x14ac:dyDescent="0.2">
      <c r="A357" s="160"/>
      <c r="B357" s="161"/>
      <c r="C357" s="190" t="s">
        <v>267</v>
      </c>
      <c r="D357" s="164"/>
      <c r="E357" s="165">
        <v>32.89</v>
      </c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53"/>
      <c r="Z357" s="153"/>
      <c r="AA357" s="153"/>
      <c r="AB357" s="153"/>
      <c r="AC357" s="153"/>
      <c r="AD357" s="153"/>
      <c r="AE357" s="153"/>
      <c r="AF357" s="153"/>
      <c r="AG357" s="153" t="s">
        <v>132</v>
      </c>
      <c r="AH357" s="153">
        <v>0</v>
      </c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</row>
    <row r="358" spans="1:60" ht="22.5" outlineLevel="1" x14ac:dyDescent="0.2">
      <c r="A358" s="175">
        <v>53</v>
      </c>
      <c r="B358" s="176" t="s">
        <v>347</v>
      </c>
      <c r="C358" s="189" t="s">
        <v>348</v>
      </c>
      <c r="D358" s="177" t="s">
        <v>143</v>
      </c>
      <c r="E358" s="178">
        <v>199.2</v>
      </c>
      <c r="F358" s="179"/>
      <c r="G358" s="180">
        <f>ROUND(E358*F358,2)</f>
        <v>0</v>
      </c>
      <c r="H358" s="163">
        <v>3.47</v>
      </c>
      <c r="I358" s="162">
        <f>ROUND(E358*H358,2)</f>
        <v>691.22</v>
      </c>
      <c r="J358" s="163">
        <v>28.03</v>
      </c>
      <c r="K358" s="162">
        <f>ROUND(E358*J358,2)</f>
        <v>5583.58</v>
      </c>
      <c r="L358" s="162">
        <v>21</v>
      </c>
      <c r="M358" s="162">
        <f>G358*(1+L358/100)</f>
        <v>0</v>
      </c>
      <c r="N358" s="162">
        <v>0</v>
      </c>
      <c r="O358" s="162">
        <f>ROUND(E358*N358,2)</f>
        <v>0</v>
      </c>
      <c r="P358" s="162">
        <v>0</v>
      </c>
      <c r="Q358" s="162">
        <f>ROUND(E358*P358,2)</f>
        <v>0</v>
      </c>
      <c r="R358" s="162"/>
      <c r="S358" s="162" t="s">
        <v>127</v>
      </c>
      <c r="T358" s="162" t="s">
        <v>128</v>
      </c>
      <c r="U358" s="162">
        <v>0.05</v>
      </c>
      <c r="V358" s="162">
        <f>ROUND(E358*U358,2)</f>
        <v>9.9600000000000009</v>
      </c>
      <c r="W358" s="162"/>
      <c r="X358" s="162" t="s">
        <v>129</v>
      </c>
      <c r="Y358" s="153"/>
      <c r="Z358" s="153"/>
      <c r="AA358" s="153"/>
      <c r="AB358" s="153"/>
      <c r="AC358" s="153"/>
      <c r="AD358" s="153"/>
      <c r="AE358" s="153"/>
      <c r="AF358" s="153"/>
      <c r="AG358" s="153" t="s">
        <v>130</v>
      </c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</row>
    <row r="359" spans="1:60" outlineLevel="1" x14ac:dyDescent="0.2">
      <c r="A359" s="160"/>
      <c r="B359" s="161"/>
      <c r="C359" s="190" t="s">
        <v>349</v>
      </c>
      <c r="D359" s="164"/>
      <c r="E359" s="165">
        <v>16.899999999999999</v>
      </c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53"/>
      <c r="Z359" s="153"/>
      <c r="AA359" s="153"/>
      <c r="AB359" s="153"/>
      <c r="AC359" s="153"/>
      <c r="AD359" s="153"/>
      <c r="AE359" s="153"/>
      <c r="AF359" s="153"/>
      <c r="AG359" s="153" t="s">
        <v>132</v>
      </c>
      <c r="AH359" s="153">
        <v>0</v>
      </c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</row>
    <row r="360" spans="1:60" outlineLevel="1" x14ac:dyDescent="0.2">
      <c r="A360" s="160"/>
      <c r="B360" s="161"/>
      <c r="C360" s="190" t="s">
        <v>350</v>
      </c>
      <c r="D360" s="164"/>
      <c r="E360" s="165">
        <v>77.400000000000006</v>
      </c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53"/>
      <c r="Z360" s="153"/>
      <c r="AA360" s="153"/>
      <c r="AB360" s="153"/>
      <c r="AC360" s="153"/>
      <c r="AD360" s="153"/>
      <c r="AE360" s="153"/>
      <c r="AF360" s="153"/>
      <c r="AG360" s="153" t="s">
        <v>132</v>
      </c>
      <c r="AH360" s="153">
        <v>0</v>
      </c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</row>
    <row r="361" spans="1:60" outlineLevel="1" x14ac:dyDescent="0.2">
      <c r="A361" s="160"/>
      <c r="B361" s="161"/>
      <c r="C361" s="190" t="s">
        <v>351</v>
      </c>
      <c r="D361" s="164"/>
      <c r="E361" s="165">
        <v>14.7</v>
      </c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53"/>
      <c r="Z361" s="153"/>
      <c r="AA361" s="153"/>
      <c r="AB361" s="153"/>
      <c r="AC361" s="153"/>
      <c r="AD361" s="153"/>
      <c r="AE361" s="153"/>
      <c r="AF361" s="153"/>
      <c r="AG361" s="153" t="s">
        <v>132</v>
      </c>
      <c r="AH361" s="153">
        <v>0</v>
      </c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</row>
    <row r="362" spans="1:60" outlineLevel="1" x14ac:dyDescent="0.2">
      <c r="A362" s="160"/>
      <c r="B362" s="161"/>
      <c r="C362" s="190" t="s">
        <v>352</v>
      </c>
      <c r="D362" s="164"/>
      <c r="E362" s="165">
        <v>14.3</v>
      </c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53"/>
      <c r="Z362" s="153"/>
      <c r="AA362" s="153"/>
      <c r="AB362" s="153"/>
      <c r="AC362" s="153"/>
      <c r="AD362" s="153"/>
      <c r="AE362" s="153"/>
      <c r="AF362" s="153"/>
      <c r="AG362" s="153" t="s">
        <v>132</v>
      </c>
      <c r="AH362" s="153">
        <v>0</v>
      </c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</row>
    <row r="363" spans="1:60" outlineLevel="1" x14ac:dyDescent="0.2">
      <c r="A363" s="160"/>
      <c r="B363" s="161"/>
      <c r="C363" s="190" t="s">
        <v>353</v>
      </c>
      <c r="D363" s="164"/>
      <c r="E363" s="165">
        <v>10.8</v>
      </c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53"/>
      <c r="Z363" s="153"/>
      <c r="AA363" s="153"/>
      <c r="AB363" s="153"/>
      <c r="AC363" s="153"/>
      <c r="AD363" s="153"/>
      <c r="AE363" s="153"/>
      <c r="AF363" s="153"/>
      <c r="AG363" s="153" t="s">
        <v>132</v>
      </c>
      <c r="AH363" s="153">
        <v>0</v>
      </c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</row>
    <row r="364" spans="1:60" outlineLevel="1" x14ac:dyDescent="0.2">
      <c r="A364" s="160"/>
      <c r="B364" s="161"/>
      <c r="C364" s="190" t="s">
        <v>354</v>
      </c>
      <c r="D364" s="164"/>
      <c r="E364" s="165">
        <v>14.1</v>
      </c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53"/>
      <c r="Z364" s="153"/>
      <c r="AA364" s="153"/>
      <c r="AB364" s="153"/>
      <c r="AC364" s="153"/>
      <c r="AD364" s="153"/>
      <c r="AE364" s="153"/>
      <c r="AF364" s="153"/>
      <c r="AG364" s="153" t="s">
        <v>132</v>
      </c>
      <c r="AH364" s="153">
        <v>0</v>
      </c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</row>
    <row r="365" spans="1:60" outlineLevel="1" x14ac:dyDescent="0.2">
      <c r="A365" s="160"/>
      <c r="B365" s="161"/>
      <c r="C365" s="190" t="s">
        <v>355</v>
      </c>
      <c r="D365" s="164"/>
      <c r="E365" s="165">
        <v>6.3</v>
      </c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53"/>
      <c r="Z365" s="153"/>
      <c r="AA365" s="153"/>
      <c r="AB365" s="153"/>
      <c r="AC365" s="153"/>
      <c r="AD365" s="153"/>
      <c r="AE365" s="153"/>
      <c r="AF365" s="153"/>
      <c r="AG365" s="153" t="s">
        <v>132</v>
      </c>
      <c r="AH365" s="153">
        <v>0</v>
      </c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</row>
    <row r="366" spans="1:60" outlineLevel="1" x14ac:dyDescent="0.2">
      <c r="A366" s="160"/>
      <c r="B366" s="161"/>
      <c r="C366" s="190" t="s">
        <v>356</v>
      </c>
      <c r="D366" s="164"/>
      <c r="E366" s="165">
        <v>8.6</v>
      </c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53"/>
      <c r="Z366" s="153"/>
      <c r="AA366" s="153"/>
      <c r="AB366" s="153"/>
      <c r="AC366" s="153"/>
      <c r="AD366" s="153"/>
      <c r="AE366" s="153"/>
      <c r="AF366" s="153"/>
      <c r="AG366" s="153" t="s">
        <v>132</v>
      </c>
      <c r="AH366" s="153">
        <v>0</v>
      </c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</row>
    <row r="367" spans="1:60" outlineLevel="1" x14ac:dyDescent="0.2">
      <c r="A367" s="160"/>
      <c r="B367" s="161"/>
      <c r="C367" s="190" t="s">
        <v>357</v>
      </c>
      <c r="D367" s="164"/>
      <c r="E367" s="165">
        <v>8.8000000000000007</v>
      </c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53"/>
      <c r="Z367" s="153"/>
      <c r="AA367" s="153"/>
      <c r="AB367" s="153"/>
      <c r="AC367" s="153"/>
      <c r="AD367" s="153"/>
      <c r="AE367" s="153"/>
      <c r="AF367" s="153"/>
      <c r="AG367" s="153" t="s">
        <v>132</v>
      </c>
      <c r="AH367" s="153">
        <v>0</v>
      </c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</row>
    <row r="368" spans="1:60" outlineLevel="1" x14ac:dyDescent="0.2">
      <c r="A368" s="160"/>
      <c r="B368" s="161"/>
      <c r="C368" s="190" t="s">
        <v>358</v>
      </c>
      <c r="D368" s="164"/>
      <c r="E368" s="165">
        <v>27.3</v>
      </c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53"/>
      <c r="Z368" s="153"/>
      <c r="AA368" s="153"/>
      <c r="AB368" s="153"/>
      <c r="AC368" s="153"/>
      <c r="AD368" s="153"/>
      <c r="AE368" s="153"/>
      <c r="AF368" s="153"/>
      <c r="AG368" s="153" t="s">
        <v>132</v>
      </c>
      <c r="AH368" s="153">
        <v>0</v>
      </c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</row>
    <row r="369" spans="1:60" outlineLevel="1" x14ac:dyDescent="0.2">
      <c r="A369" s="175">
        <v>54</v>
      </c>
      <c r="B369" s="176" t="s">
        <v>359</v>
      </c>
      <c r="C369" s="189" t="s">
        <v>360</v>
      </c>
      <c r="D369" s="177" t="s">
        <v>246</v>
      </c>
      <c r="E369" s="178">
        <v>5.9391800000000003</v>
      </c>
      <c r="F369" s="179"/>
      <c r="G369" s="180">
        <f>ROUND(E369*F369,2)</f>
        <v>0</v>
      </c>
      <c r="H369" s="163">
        <v>3795</v>
      </c>
      <c r="I369" s="162">
        <f>ROUND(E369*H369,2)</f>
        <v>22539.19</v>
      </c>
      <c r="J369" s="163">
        <v>0</v>
      </c>
      <c r="K369" s="162">
        <f>ROUND(E369*J369,2)</f>
        <v>0</v>
      </c>
      <c r="L369" s="162">
        <v>21</v>
      </c>
      <c r="M369" s="162">
        <f>G369*(1+L369/100)</f>
        <v>0</v>
      </c>
      <c r="N369" s="162">
        <v>2.5000000000000001E-2</v>
      </c>
      <c r="O369" s="162">
        <f>ROUND(E369*N369,2)</f>
        <v>0.15</v>
      </c>
      <c r="P369" s="162">
        <v>0</v>
      </c>
      <c r="Q369" s="162">
        <f>ROUND(E369*P369,2)</f>
        <v>0</v>
      </c>
      <c r="R369" s="162" t="s">
        <v>152</v>
      </c>
      <c r="S369" s="162" t="s">
        <v>127</v>
      </c>
      <c r="T369" s="162" t="s">
        <v>127</v>
      </c>
      <c r="U369" s="162">
        <v>0</v>
      </c>
      <c r="V369" s="162">
        <f>ROUND(E369*U369,2)</f>
        <v>0</v>
      </c>
      <c r="W369" s="162"/>
      <c r="X369" s="162" t="s">
        <v>153</v>
      </c>
      <c r="Y369" s="153"/>
      <c r="Z369" s="153"/>
      <c r="AA369" s="153"/>
      <c r="AB369" s="153"/>
      <c r="AC369" s="153"/>
      <c r="AD369" s="153"/>
      <c r="AE369" s="153"/>
      <c r="AF369" s="153"/>
      <c r="AG369" s="153" t="s">
        <v>154</v>
      </c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</row>
    <row r="370" spans="1:60" outlineLevel="1" x14ac:dyDescent="0.2">
      <c r="A370" s="160"/>
      <c r="B370" s="161"/>
      <c r="C370" s="192" t="s">
        <v>223</v>
      </c>
      <c r="D370" s="166"/>
      <c r="E370" s="167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53"/>
      <c r="Z370" s="153"/>
      <c r="AA370" s="153"/>
      <c r="AB370" s="153"/>
      <c r="AC370" s="153"/>
      <c r="AD370" s="153"/>
      <c r="AE370" s="153"/>
      <c r="AF370" s="153"/>
      <c r="AG370" s="153" t="s">
        <v>132</v>
      </c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</row>
    <row r="371" spans="1:60" outlineLevel="1" x14ac:dyDescent="0.2">
      <c r="A371" s="160"/>
      <c r="B371" s="161"/>
      <c r="C371" s="193" t="s">
        <v>250</v>
      </c>
      <c r="D371" s="166"/>
      <c r="E371" s="167">
        <v>10.96</v>
      </c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53"/>
      <c r="Z371" s="153"/>
      <c r="AA371" s="153"/>
      <c r="AB371" s="153"/>
      <c r="AC371" s="153"/>
      <c r="AD371" s="153"/>
      <c r="AE371" s="153"/>
      <c r="AF371" s="153"/>
      <c r="AG371" s="153" t="s">
        <v>132</v>
      </c>
      <c r="AH371" s="153">
        <v>2</v>
      </c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</row>
    <row r="372" spans="1:60" outlineLevel="1" x14ac:dyDescent="0.2">
      <c r="A372" s="160"/>
      <c r="B372" s="161"/>
      <c r="C372" s="193" t="s">
        <v>251</v>
      </c>
      <c r="D372" s="166"/>
      <c r="E372" s="167">
        <v>75.73</v>
      </c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53"/>
      <c r="Z372" s="153"/>
      <c r="AA372" s="153"/>
      <c r="AB372" s="153"/>
      <c r="AC372" s="153"/>
      <c r="AD372" s="153"/>
      <c r="AE372" s="153"/>
      <c r="AF372" s="153"/>
      <c r="AG372" s="153" t="s">
        <v>132</v>
      </c>
      <c r="AH372" s="153">
        <v>2</v>
      </c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</row>
    <row r="373" spans="1:60" outlineLevel="1" x14ac:dyDescent="0.2">
      <c r="A373" s="160"/>
      <c r="B373" s="161"/>
      <c r="C373" s="193" t="s">
        <v>252</v>
      </c>
      <c r="D373" s="166"/>
      <c r="E373" s="167">
        <v>12.75</v>
      </c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53"/>
      <c r="Z373" s="153"/>
      <c r="AA373" s="153"/>
      <c r="AB373" s="153"/>
      <c r="AC373" s="153"/>
      <c r="AD373" s="153"/>
      <c r="AE373" s="153"/>
      <c r="AF373" s="153"/>
      <c r="AG373" s="153" t="s">
        <v>132</v>
      </c>
      <c r="AH373" s="153">
        <v>2</v>
      </c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</row>
    <row r="374" spans="1:60" outlineLevel="1" x14ac:dyDescent="0.2">
      <c r="A374" s="160"/>
      <c r="B374" s="161"/>
      <c r="C374" s="193" t="s">
        <v>253</v>
      </c>
      <c r="D374" s="166"/>
      <c r="E374" s="167">
        <v>11.94</v>
      </c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53"/>
      <c r="Z374" s="153"/>
      <c r="AA374" s="153"/>
      <c r="AB374" s="153"/>
      <c r="AC374" s="153"/>
      <c r="AD374" s="153"/>
      <c r="AE374" s="153"/>
      <c r="AF374" s="153"/>
      <c r="AG374" s="153" t="s">
        <v>132</v>
      </c>
      <c r="AH374" s="153">
        <v>2</v>
      </c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</row>
    <row r="375" spans="1:60" outlineLevel="1" x14ac:dyDescent="0.2">
      <c r="A375" s="160"/>
      <c r="B375" s="161"/>
      <c r="C375" s="193" t="s">
        <v>254</v>
      </c>
      <c r="D375" s="166"/>
      <c r="E375" s="167">
        <v>8.8000000000000007</v>
      </c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53"/>
      <c r="Z375" s="153"/>
      <c r="AA375" s="153"/>
      <c r="AB375" s="153"/>
      <c r="AC375" s="153"/>
      <c r="AD375" s="153"/>
      <c r="AE375" s="153"/>
      <c r="AF375" s="153"/>
      <c r="AG375" s="153" t="s">
        <v>132</v>
      </c>
      <c r="AH375" s="153">
        <v>2</v>
      </c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  <c r="BE375" s="153"/>
      <c r="BF375" s="153"/>
      <c r="BG375" s="153"/>
      <c r="BH375" s="153"/>
    </row>
    <row r="376" spans="1:60" outlineLevel="1" x14ac:dyDescent="0.2">
      <c r="A376" s="160"/>
      <c r="B376" s="161"/>
      <c r="C376" s="193" t="s">
        <v>255</v>
      </c>
      <c r="D376" s="166"/>
      <c r="E376" s="167">
        <v>8.5500000000000007</v>
      </c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53"/>
      <c r="Z376" s="153"/>
      <c r="AA376" s="153"/>
      <c r="AB376" s="153"/>
      <c r="AC376" s="153"/>
      <c r="AD376" s="153"/>
      <c r="AE376" s="153"/>
      <c r="AF376" s="153"/>
      <c r="AG376" s="153" t="s">
        <v>132</v>
      </c>
      <c r="AH376" s="153">
        <v>2</v>
      </c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  <c r="BE376" s="153"/>
      <c r="BF376" s="153"/>
      <c r="BG376" s="153"/>
      <c r="BH376" s="153"/>
    </row>
    <row r="377" spans="1:60" outlineLevel="1" x14ac:dyDescent="0.2">
      <c r="A377" s="160"/>
      <c r="B377" s="161"/>
      <c r="C377" s="193" t="s">
        <v>256</v>
      </c>
      <c r="D377" s="166"/>
      <c r="E377" s="167">
        <v>2.2400000000000002</v>
      </c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53"/>
      <c r="Z377" s="153"/>
      <c r="AA377" s="153"/>
      <c r="AB377" s="153"/>
      <c r="AC377" s="153"/>
      <c r="AD377" s="153"/>
      <c r="AE377" s="153"/>
      <c r="AF377" s="153"/>
      <c r="AG377" s="153" t="s">
        <v>132</v>
      </c>
      <c r="AH377" s="153">
        <v>2</v>
      </c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  <c r="BE377" s="153"/>
      <c r="BF377" s="153"/>
      <c r="BG377" s="153"/>
      <c r="BH377" s="153"/>
    </row>
    <row r="378" spans="1:60" outlineLevel="1" x14ac:dyDescent="0.2">
      <c r="A378" s="160"/>
      <c r="B378" s="161"/>
      <c r="C378" s="193" t="s">
        <v>257</v>
      </c>
      <c r="D378" s="166"/>
      <c r="E378" s="167">
        <v>4.0599999999999996</v>
      </c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53"/>
      <c r="Z378" s="153"/>
      <c r="AA378" s="153"/>
      <c r="AB378" s="153"/>
      <c r="AC378" s="153"/>
      <c r="AD378" s="153"/>
      <c r="AE378" s="153"/>
      <c r="AF378" s="153"/>
      <c r="AG378" s="153" t="s">
        <v>132</v>
      </c>
      <c r="AH378" s="153">
        <v>2</v>
      </c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</row>
    <row r="379" spans="1:60" outlineLevel="1" x14ac:dyDescent="0.2">
      <c r="A379" s="160"/>
      <c r="B379" s="161"/>
      <c r="C379" s="193" t="s">
        <v>258</v>
      </c>
      <c r="D379" s="166"/>
      <c r="E379" s="167">
        <v>4.2300000000000004</v>
      </c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53"/>
      <c r="Z379" s="153"/>
      <c r="AA379" s="153"/>
      <c r="AB379" s="153"/>
      <c r="AC379" s="153"/>
      <c r="AD379" s="153"/>
      <c r="AE379" s="153"/>
      <c r="AF379" s="153"/>
      <c r="AG379" s="153" t="s">
        <v>132</v>
      </c>
      <c r="AH379" s="153">
        <v>2</v>
      </c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</row>
    <row r="380" spans="1:60" outlineLevel="1" x14ac:dyDescent="0.2">
      <c r="A380" s="160"/>
      <c r="B380" s="161"/>
      <c r="C380" s="193" t="s">
        <v>259</v>
      </c>
      <c r="D380" s="166"/>
      <c r="E380" s="167">
        <v>32.89</v>
      </c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53"/>
      <c r="Z380" s="153"/>
      <c r="AA380" s="153"/>
      <c r="AB380" s="153"/>
      <c r="AC380" s="153"/>
      <c r="AD380" s="153"/>
      <c r="AE380" s="153"/>
      <c r="AF380" s="153"/>
      <c r="AG380" s="153" t="s">
        <v>132</v>
      </c>
      <c r="AH380" s="153">
        <v>2</v>
      </c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  <c r="BE380" s="153"/>
      <c r="BF380" s="153"/>
      <c r="BG380" s="153"/>
      <c r="BH380" s="153"/>
    </row>
    <row r="381" spans="1:60" outlineLevel="1" x14ac:dyDescent="0.2">
      <c r="A381" s="160"/>
      <c r="B381" s="161"/>
      <c r="C381" s="192" t="s">
        <v>234</v>
      </c>
      <c r="D381" s="166"/>
      <c r="E381" s="167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53"/>
      <c r="Z381" s="153"/>
      <c r="AA381" s="153"/>
      <c r="AB381" s="153"/>
      <c r="AC381" s="153"/>
      <c r="AD381" s="153"/>
      <c r="AE381" s="153"/>
      <c r="AF381" s="153"/>
      <c r="AG381" s="153" t="s">
        <v>132</v>
      </c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  <c r="BE381" s="153"/>
      <c r="BF381" s="153"/>
      <c r="BG381" s="153"/>
      <c r="BH381" s="153"/>
    </row>
    <row r="382" spans="1:60" outlineLevel="1" x14ac:dyDescent="0.2">
      <c r="A382" s="160"/>
      <c r="B382" s="161"/>
      <c r="C382" s="190" t="s">
        <v>361</v>
      </c>
      <c r="D382" s="164"/>
      <c r="E382" s="165">
        <v>5.9391800000000003</v>
      </c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53"/>
      <c r="Z382" s="153"/>
      <c r="AA382" s="153"/>
      <c r="AB382" s="153"/>
      <c r="AC382" s="153"/>
      <c r="AD382" s="153"/>
      <c r="AE382" s="153"/>
      <c r="AF382" s="153"/>
      <c r="AG382" s="153" t="s">
        <v>132</v>
      </c>
      <c r="AH382" s="153">
        <v>0</v>
      </c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  <c r="BE382" s="153"/>
      <c r="BF382" s="153"/>
      <c r="BG382" s="153"/>
      <c r="BH382" s="153"/>
    </row>
    <row r="383" spans="1:60" outlineLevel="1" x14ac:dyDescent="0.2">
      <c r="A383" s="181">
        <v>55</v>
      </c>
      <c r="B383" s="182" t="s">
        <v>362</v>
      </c>
      <c r="C383" s="191" t="s">
        <v>363</v>
      </c>
      <c r="D383" s="183" t="s">
        <v>0</v>
      </c>
      <c r="E383" s="184">
        <v>440.83699999999999</v>
      </c>
      <c r="F383" s="185"/>
      <c r="G383" s="186">
        <f>ROUND(E383*F383,2)</f>
        <v>0</v>
      </c>
      <c r="H383" s="163">
        <v>0</v>
      </c>
      <c r="I383" s="162">
        <f>ROUND(E383*H383,2)</f>
        <v>0</v>
      </c>
      <c r="J383" s="163">
        <v>2.2999999999999998</v>
      </c>
      <c r="K383" s="162">
        <f>ROUND(E383*J383,2)</f>
        <v>1013.93</v>
      </c>
      <c r="L383" s="162">
        <v>21</v>
      </c>
      <c r="M383" s="162">
        <f>G383*(1+L383/100)</f>
        <v>0</v>
      </c>
      <c r="N383" s="162">
        <v>0</v>
      </c>
      <c r="O383" s="162">
        <f>ROUND(E383*N383,2)</f>
        <v>0</v>
      </c>
      <c r="P383" s="162">
        <v>0</v>
      </c>
      <c r="Q383" s="162">
        <f>ROUND(E383*P383,2)</f>
        <v>0</v>
      </c>
      <c r="R383" s="162"/>
      <c r="S383" s="162" t="s">
        <v>127</v>
      </c>
      <c r="T383" s="162" t="s">
        <v>128</v>
      </c>
      <c r="U383" s="162">
        <v>0</v>
      </c>
      <c r="V383" s="162">
        <f>ROUND(E383*U383,2)</f>
        <v>0</v>
      </c>
      <c r="W383" s="162"/>
      <c r="X383" s="162" t="s">
        <v>330</v>
      </c>
      <c r="Y383" s="153"/>
      <c r="Z383" s="153"/>
      <c r="AA383" s="153"/>
      <c r="AB383" s="153"/>
      <c r="AC383" s="153"/>
      <c r="AD383" s="153"/>
      <c r="AE383" s="153"/>
      <c r="AF383" s="153"/>
      <c r="AG383" s="153" t="s">
        <v>331</v>
      </c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  <c r="BE383" s="153"/>
      <c r="BF383" s="153"/>
      <c r="BG383" s="153"/>
      <c r="BH383" s="153"/>
    </row>
    <row r="384" spans="1:60" x14ac:dyDescent="0.2">
      <c r="A384" s="169" t="s">
        <v>122</v>
      </c>
      <c r="B384" s="170" t="s">
        <v>74</v>
      </c>
      <c r="C384" s="188" t="s">
        <v>75</v>
      </c>
      <c r="D384" s="171"/>
      <c r="E384" s="172"/>
      <c r="F384" s="173"/>
      <c r="G384" s="174">
        <f>SUMIF(AG385:AG385,"&lt;&gt;NOR",G385:G385)</f>
        <v>0</v>
      </c>
      <c r="H384" s="168"/>
      <c r="I384" s="168">
        <f>SUM(I385:I385)</f>
        <v>0</v>
      </c>
      <c r="J384" s="168"/>
      <c r="K384" s="168">
        <f>SUM(K385:K385)</f>
        <v>55711.71</v>
      </c>
      <c r="L384" s="168"/>
      <c r="M384" s="168">
        <f>SUM(M385:M385)</f>
        <v>0</v>
      </c>
      <c r="N384" s="168"/>
      <c r="O384" s="168">
        <f>SUM(O385:O385)</f>
        <v>0</v>
      </c>
      <c r="P384" s="168"/>
      <c r="Q384" s="168">
        <f>SUM(Q385:Q385)</f>
        <v>0</v>
      </c>
      <c r="R384" s="168"/>
      <c r="S384" s="168"/>
      <c r="T384" s="168"/>
      <c r="U384" s="168"/>
      <c r="V384" s="168">
        <f>SUM(V385:V385)</f>
        <v>0</v>
      </c>
      <c r="W384" s="168"/>
      <c r="X384" s="168"/>
      <c r="AG384" t="s">
        <v>123</v>
      </c>
    </row>
    <row r="385" spans="1:60" ht="22.5" outlineLevel="1" x14ac:dyDescent="0.2">
      <c r="A385" s="181">
        <v>56</v>
      </c>
      <c r="B385" s="182" t="s">
        <v>74</v>
      </c>
      <c r="C385" s="191" t="s">
        <v>364</v>
      </c>
      <c r="D385" s="183" t="s">
        <v>186</v>
      </c>
      <c r="E385" s="184">
        <v>1</v>
      </c>
      <c r="F385" s="185"/>
      <c r="G385" s="186">
        <f>ROUND(E385*F385,2)</f>
        <v>0</v>
      </c>
      <c r="H385" s="163">
        <v>0</v>
      </c>
      <c r="I385" s="162">
        <f>ROUND(E385*H385,2)</f>
        <v>0</v>
      </c>
      <c r="J385" s="163">
        <v>55711.71</v>
      </c>
      <c r="K385" s="162">
        <f>ROUND(E385*J385,2)</f>
        <v>55711.71</v>
      </c>
      <c r="L385" s="162">
        <v>21</v>
      </c>
      <c r="M385" s="162">
        <f>G385*(1+L385/100)</f>
        <v>0</v>
      </c>
      <c r="N385" s="162">
        <v>0</v>
      </c>
      <c r="O385" s="162">
        <f>ROUND(E385*N385,2)</f>
        <v>0</v>
      </c>
      <c r="P385" s="162">
        <v>0</v>
      </c>
      <c r="Q385" s="162">
        <f>ROUND(E385*P385,2)</f>
        <v>0</v>
      </c>
      <c r="R385" s="162"/>
      <c r="S385" s="162" t="s">
        <v>340</v>
      </c>
      <c r="T385" s="162" t="s">
        <v>128</v>
      </c>
      <c r="U385" s="162">
        <v>0</v>
      </c>
      <c r="V385" s="162">
        <f>ROUND(E385*U385,2)</f>
        <v>0</v>
      </c>
      <c r="W385" s="162"/>
      <c r="X385" s="162" t="s">
        <v>129</v>
      </c>
      <c r="Y385" s="153"/>
      <c r="Z385" s="153"/>
      <c r="AA385" s="153"/>
      <c r="AB385" s="153"/>
      <c r="AC385" s="153"/>
      <c r="AD385" s="153"/>
      <c r="AE385" s="153"/>
      <c r="AF385" s="153"/>
      <c r="AG385" s="153" t="s">
        <v>130</v>
      </c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</row>
    <row r="386" spans="1:60" x14ac:dyDescent="0.2">
      <c r="A386" s="169" t="s">
        <v>122</v>
      </c>
      <c r="B386" s="170" t="s">
        <v>76</v>
      </c>
      <c r="C386" s="188" t="s">
        <v>77</v>
      </c>
      <c r="D386" s="171"/>
      <c r="E386" s="172"/>
      <c r="F386" s="173"/>
      <c r="G386" s="174">
        <f>SUMIF(AG387:AG387,"&lt;&gt;NOR",G387:G387)</f>
        <v>0</v>
      </c>
      <c r="H386" s="168"/>
      <c r="I386" s="168">
        <f>SUM(I387:I387)</f>
        <v>0</v>
      </c>
      <c r="J386" s="168"/>
      <c r="K386" s="168">
        <f>SUM(K387:K387)</f>
        <v>0</v>
      </c>
      <c r="L386" s="168"/>
      <c r="M386" s="168">
        <f>SUM(M387:M387)</f>
        <v>0</v>
      </c>
      <c r="N386" s="168"/>
      <c r="O386" s="168">
        <f>SUM(O387:O387)</f>
        <v>0</v>
      </c>
      <c r="P386" s="168"/>
      <c r="Q386" s="168">
        <f>SUM(Q387:Q387)</f>
        <v>0</v>
      </c>
      <c r="R386" s="168"/>
      <c r="S386" s="168"/>
      <c r="T386" s="168"/>
      <c r="U386" s="168"/>
      <c r="V386" s="168">
        <f>SUM(V387:V387)</f>
        <v>0.28000000000000003</v>
      </c>
      <c r="W386" s="168"/>
      <c r="X386" s="168"/>
      <c r="AG386" t="s">
        <v>123</v>
      </c>
    </row>
    <row r="387" spans="1:60" outlineLevel="1" x14ac:dyDescent="0.2">
      <c r="A387" s="181">
        <v>57</v>
      </c>
      <c r="B387" s="182" t="s">
        <v>76</v>
      </c>
      <c r="C387" s="191" t="s">
        <v>365</v>
      </c>
      <c r="D387" s="183" t="s">
        <v>186</v>
      </c>
      <c r="E387" s="184">
        <v>1</v>
      </c>
      <c r="F387" s="185"/>
      <c r="G387" s="186">
        <f>ROUND(E387*F387,2)</f>
        <v>0</v>
      </c>
      <c r="H387" s="163">
        <v>0</v>
      </c>
      <c r="I387" s="162">
        <f>ROUND(E387*H387,2)</f>
        <v>0</v>
      </c>
      <c r="J387" s="163">
        <v>0</v>
      </c>
      <c r="K387" s="162">
        <f>ROUND(E387*J387,2)</f>
        <v>0</v>
      </c>
      <c r="L387" s="162">
        <v>21</v>
      </c>
      <c r="M387" s="162">
        <f>G387*(1+L387/100)</f>
        <v>0</v>
      </c>
      <c r="N387" s="162">
        <v>6.4999999999999997E-4</v>
      </c>
      <c r="O387" s="162">
        <f>ROUND(E387*N387,2)</f>
        <v>0</v>
      </c>
      <c r="P387" s="162">
        <v>0</v>
      </c>
      <c r="Q387" s="162">
        <f>ROUND(E387*P387,2)</f>
        <v>0</v>
      </c>
      <c r="R387" s="162"/>
      <c r="S387" s="162" t="s">
        <v>340</v>
      </c>
      <c r="T387" s="162" t="s">
        <v>128</v>
      </c>
      <c r="U387" s="162">
        <v>0.2848</v>
      </c>
      <c r="V387" s="162">
        <f>ROUND(E387*U387,2)</f>
        <v>0.28000000000000003</v>
      </c>
      <c r="W387" s="162"/>
      <c r="X387" s="162" t="s">
        <v>129</v>
      </c>
      <c r="Y387" s="153"/>
      <c r="Z387" s="153"/>
      <c r="AA387" s="153"/>
      <c r="AB387" s="153"/>
      <c r="AC387" s="153"/>
      <c r="AD387" s="153"/>
      <c r="AE387" s="153"/>
      <c r="AF387" s="153"/>
      <c r="AG387" s="153" t="s">
        <v>130</v>
      </c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</row>
    <row r="388" spans="1:60" x14ac:dyDescent="0.2">
      <c r="A388" s="169" t="s">
        <v>122</v>
      </c>
      <c r="B388" s="170" t="s">
        <v>78</v>
      </c>
      <c r="C388" s="188" t="s">
        <v>79</v>
      </c>
      <c r="D388" s="171"/>
      <c r="E388" s="172"/>
      <c r="F388" s="173"/>
      <c r="G388" s="174">
        <f>SUMIF(AG389:AG405,"&lt;&gt;NOR",G389:G405)</f>
        <v>0</v>
      </c>
      <c r="H388" s="168"/>
      <c r="I388" s="168">
        <f>SUM(I389:I405)</f>
        <v>50903.539999999994</v>
      </c>
      <c r="J388" s="168"/>
      <c r="K388" s="168">
        <f>SUM(K389:K405)</f>
        <v>41326.5</v>
      </c>
      <c r="L388" s="168"/>
      <c r="M388" s="168">
        <f>SUM(M389:M405)</f>
        <v>0</v>
      </c>
      <c r="N388" s="168"/>
      <c r="O388" s="168">
        <f>SUM(O389:O405)</f>
        <v>0.26</v>
      </c>
      <c r="P388" s="168"/>
      <c r="Q388" s="168">
        <f>SUM(Q389:Q405)</f>
        <v>0.02</v>
      </c>
      <c r="R388" s="168"/>
      <c r="S388" s="168"/>
      <c r="T388" s="168"/>
      <c r="U388" s="168"/>
      <c r="V388" s="168">
        <f>SUM(V389:V405)</f>
        <v>45.74</v>
      </c>
      <c r="W388" s="168"/>
      <c r="X388" s="168"/>
      <c r="AG388" t="s">
        <v>123</v>
      </c>
    </row>
    <row r="389" spans="1:60" outlineLevel="1" x14ac:dyDescent="0.2">
      <c r="A389" s="181">
        <v>58</v>
      </c>
      <c r="B389" s="182" t="s">
        <v>366</v>
      </c>
      <c r="C389" s="191" t="s">
        <v>367</v>
      </c>
      <c r="D389" s="183" t="s">
        <v>196</v>
      </c>
      <c r="E389" s="184">
        <v>14</v>
      </c>
      <c r="F389" s="185"/>
      <c r="G389" s="186">
        <f>ROUND(E389*F389,2)</f>
        <v>0</v>
      </c>
      <c r="H389" s="163">
        <v>0</v>
      </c>
      <c r="I389" s="162">
        <f>ROUND(E389*H389,2)</f>
        <v>0</v>
      </c>
      <c r="J389" s="163">
        <v>650</v>
      </c>
      <c r="K389" s="162">
        <f>ROUND(E389*J389,2)</f>
        <v>9100</v>
      </c>
      <c r="L389" s="162">
        <v>21</v>
      </c>
      <c r="M389" s="162">
        <f>G389*(1+L389/100)</f>
        <v>0</v>
      </c>
      <c r="N389" s="162">
        <v>0</v>
      </c>
      <c r="O389" s="162">
        <f>ROUND(E389*N389,2)</f>
        <v>0</v>
      </c>
      <c r="P389" s="162">
        <v>0</v>
      </c>
      <c r="Q389" s="162">
        <f>ROUND(E389*P389,2)</f>
        <v>0</v>
      </c>
      <c r="R389" s="162"/>
      <c r="S389" s="162" t="s">
        <v>127</v>
      </c>
      <c r="T389" s="162" t="s">
        <v>128</v>
      </c>
      <c r="U389" s="162">
        <v>1.45</v>
      </c>
      <c r="V389" s="162">
        <f>ROUND(E389*U389,2)</f>
        <v>20.3</v>
      </c>
      <c r="W389" s="162"/>
      <c r="X389" s="162" t="s">
        <v>129</v>
      </c>
      <c r="Y389" s="153"/>
      <c r="Z389" s="153"/>
      <c r="AA389" s="153"/>
      <c r="AB389" s="153"/>
      <c r="AC389" s="153"/>
      <c r="AD389" s="153"/>
      <c r="AE389" s="153"/>
      <c r="AF389" s="153"/>
      <c r="AG389" s="153" t="s">
        <v>130</v>
      </c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</row>
    <row r="390" spans="1:60" outlineLevel="1" x14ac:dyDescent="0.2">
      <c r="A390" s="181">
        <v>59</v>
      </c>
      <c r="B390" s="182" t="s">
        <v>368</v>
      </c>
      <c r="C390" s="191" t="s">
        <v>369</v>
      </c>
      <c r="D390" s="183" t="s">
        <v>196</v>
      </c>
      <c r="E390" s="184">
        <v>10</v>
      </c>
      <c r="F390" s="185"/>
      <c r="G390" s="186">
        <f>ROUND(E390*F390,2)</f>
        <v>0</v>
      </c>
      <c r="H390" s="163">
        <v>0</v>
      </c>
      <c r="I390" s="162">
        <f>ROUND(E390*H390,2)</f>
        <v>0</v>
      </c>
      <c r="J390" s="163">
        <v>55.7</v>
      </c>
      <c r="K390" s="162">
        <f>ROUND(E390*J390,2)</f>
        <v>557</v>
      </c>
      <c r="L390" s="162">
        <v>21</v>
      </c>
      <c r="M390" s="162">
        <f>G390*(1+L390/100)</f>
        <v>0</v>
      </c>
      <c r="N390" s="162">
        <v>0</v>
      </c>
      <c r="O390" s="162">
        <f>ROUND(E390*N390,2)</f>
        <v>0</v>
      </c>
      <c r="P390" s="162">
        <v>1.8E-3</v>
      </c>
      <c r="Q390" s="162">
        <f>ROUND(E390*P390,2)</f>
        <v>0.02</v>
      </c>
      <c r="R390" s="162"/>
      <c r="S390" s="162" t="s">
        <v>127</v>
      </c>
      <c r="T390" s="162" t="s">
        <v>128</v>
      </c>
      <c r="U390" s="162">
        <v>0.11</v>
      </c>
      <c r="V390" s="162">
        <f>ROUND(E390*U390,2)</f>
        <v>1.1000000000000001</v>
      </c>
      <c r="W390" s="162"/>
      <c r="X390" s="162" t="s">
        <v>129</v>
      </c>
      <c r="Y390" s="153"/>
      <c r="Z390" s="153"/>
      <c r="AA390" s="153"/>
      <c r="AB390" s="153"/>
      <c r="AC390" s="153"/>
      <c r="AD390" s="153"/>
      <c r="AE390" s="153"/>
      <c r="AF390" s="153"/>
      <c r="AG390" s="153" t="s">
        <v>130</v>
      </c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</row>
    <row r="391" spans="1:60" outlineLevel="1" x14ac:dyDescent="0.2">
      <c r="A391" s="181">
        <v>60</v>
      </c>
      <c r="B391" s="182" t="s">
        <v>370</v>
      </c>
      <c r="C391" s="191" t="s">
        <v>371</v>
      </c>
      <c r="D391" s="183" t="s">
        <v>196</v>
      </c>
      <c r="E391" s="184">
        <v>14</v>
      </c>
      <c r="F391" s="185"/>
      <c r="G391" s="186">
        <f>ROUND(E391*F391,2)</f>
        <v>0</v>
      </c>
      <c r="H391" s="163">
        <v>3.86</v>
      </c>
      <c r="I391" s="162">
        <f>ROUND(E391*H391,2)</f>
        <v>54.04</v>
      </c>
      <c r="J391" s="163">
        <v>142.44</v>
      </c>
      <c r="K391" s="162">
        <f>ROUND(E391*J391,2)</f>
        <v>1994.16</v>
      </c>
      <c r="L391" s="162">
        <v>21</v>
      </c>
      <c r="M391" s="162">
        <f>G391*(1+L391/100)</f>
        <v>0</v>
      </c>
      <c r="N391" s="162">
        <v>1.0000000000000001E-5</v>
      </c>
      <c r="O391" s="162">
        <f>ROUND(E391*N391,2)</f>
        <v>0</v>
      </c>
      <c r="P391" s="162">
        <v>0</v>
      </c>
      <c r="Q391" s="162">
        <f>ROUND(E391*P391,2)</f>
        <v>0</v>
      </c>
      <c r="R391" s="162"/>
      <c r="S391" s="162" t="s">
        <v>127</v>
      </c>
      <c r="T391" s="162" t="s">
        <v>128</v>
      </c>
      <c r="U391" s="162">
        <v>0.28000000000000003</v>
      </c>
      <c r="V391" s="162">
        <f>ROUND(E391*U391,2)</f>
        <v>3.92</v>
      </c>
      <c r="W391" s="162"/>
      <c r="X391" s="162" t="s">
        <v>129</v>
      </c>
      <c r="Y391" s="153"/>
      <c r="Z391" s="153"/>
      <c r="AA391" s="153"/>
      <c r="AB391" s="153"/>
      <c r="AC391" s="153"/>
      <c r="AD391" s="153"/>
      <c r="AE391" s="153"/>
      <c r="AF391" s="153"/>
      <c r="AG391" s="153" t="s">
        <v>130</v>
      </c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</row>
    <row r="392" spans="1:60" outlineLevel="1" x14ac:dyDescent="0.2">
      <c r="A392" s="175">
        <v>61</v>
      </c>
      <c r="B392" s="176" t="s">
        <v>372</v>
      </c>
      <c r="C392" s="189" t="s">
        <v>373</v>
      </c>
      <c r="D392" s="177" t="s">
        <v>134</v>
      </c>
      <c r="E392" s="178">
        <v>4.37</v>
      </c>
      <c r="F392" s="179"/>
      <c r="G392" s="180">
        <f>ROUND(E392*F392,2)</f>
        <v>0</v>
      </c>
      <c r="H392" s="163">
        <v>317.77999999999997</v>
      </c>
      <c r="I392" s="162">
        <f>ROUND(E392*H392,2)</f>
        <v>1388.7</v>
      </c>
      <c r="J392" s="163">
        <v>3182.22</v>
      </c>
      <c r="K392" s="162">
        <f>ROUND(E392*J392,2)</f>
        <v>13906.3</v>
      </c>
      <c r="L392" s="162">
        <v>21</v>
      </c>
      <c r="M392" s="162">
        <f>G392*(1+L392/100)</f>
        <v>0</v>
      </c>
      <c r="N392" s="162">
        <v>1.6800000000000001E-3</v>
      </c>
      <c r="O392" s="162">
        <f>ROUND(E392*N392,2)</f>
        <v>0.01</v>
      </c>
      <c r="P392" s="162">
        <v>0</v>
      </c>
      <c r="Q392" s="162">
        <f>ROUND(E392*P392,2)</f>
        <v>0</v>
      </c>
      <c r="R392" s="162"/>
      <c r="S392" s="162" t="s">
        <v>340</v>
      </c>
      <c r="T392" s="162" t="s">
        <v>128</v>
      </c>
      <c r="U392" s="162">
        <v>3.1</v>
      </c>
      <c r="V392" s="162">
        <f>ROUND(E392*U392,2)</f>
        <v>13.55</v>
      </c>
      <c r="W392" s="162"/>
      <c r="X392" s="162" t="s">
        <v>129</v>
      </c>
      <c r="Y392" s="153"/>
      <c r="Z392" s="153"/>
      <c r="AA392" s="153"/>
      <c r="AB392" s="153"/>
      <c r="AC392" s="153"/>
      <c r="AD392" s="153"/>
      <c r="AE392" s="153"/>
      <c r="AF392" s="153"/>
      <c r="AG392" s="153" t="s">
        <v>130</v>
      </c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</row>
    <row r="393" spans="1:60" outlineLevel="1" x14ac:dyDescent="0.2">
      <c r="A393" s="160"/>
      <c r="B393" s="161"/>
      <c r="C393" s="190" t="s">
        <v>374</v>
      </c>
      <c r="D393" s="164"/>
      <c r="E393" s="165">
        <v>2.7749999999999999</v>
      </c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53"/>
      <c r="Z393" s="153"/>
      <c r="AA393" s="153"/>
      <c r="AB393" s="153"/>
      <c r="AC393" s="153"/>
      <c r="AD393" s="153"/>
      <c r="AE393" s="153"/>
      <c r="AF393" s="153"/>
      <c r="AG393" s="153" t="s">
        <v>132</v>
      </c>
      <c r="AH393" s="153">
        <v>0</v>
      </c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  <c r="BE393" s="153"/>
      <c r="BF393" s="153"/>
      <c r="BG393" s="153"/>
      <c r="BH393" s="153"/>
    </row>
    <row r="394" spans="1:60" outlineLevel="1" x14ac:dyDescent="0.2">
      <c r="A394" s="160"/>
      <c r="B394" s="161"/>
      <c r="C394" s="190" t="s">
        <v>375</v>
      </c>
      <c r="D394" s="164"/>
      <c r="E394" s="165">
        <v>0.3</v>
      </c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53"/>
      <c r="Z394" s="153"/>
      <c r="AA394" s="153"/>
      <c r="AB394" s="153"/>
      <c r="AC394" s="153"/>
      <c r="AD394" s="153"/>
      <c r="AE394" s="153"/>
      <c r="AF394" s="153"/>
      <c r="AG394" s="153" t="s">
        <v>132</v>
      </c>
      <c r="AH394" s="153">
        <v>0</v>
      </c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  <c r="BE394" s="153"/>
      <c r="BF394" s="153"/>
      <c r="BG394" s="153"/>
      <c r="BH394" s="153"/>
    </row>
    <row r="395" spans="1:60" outlineLevel="1" x14ac:dyDescent="0.2">
      <c r="A395" s="160"/>
      <c r="B395" s="161"/>
      <c r="C395" s="190" t="s">
        <v>376</v>
      </c>
      <c r="D395" s="164"/>
      <c r="E395" s="165">
        <v>1.2949999999999999</v>
      </c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53"/>
      <c r="Z395" s="153"/>
      <c r="AA395" s="153"/>
      <c r="AB395" s="153"/>
      <c r="AC395" s="153"/>
      <c r="AD395" s="153"/>
      <c r="AE395" s="153"/>
      <c r="AF395" s="153"/>
      <c r="AG395" s="153" t="s">
        <v>132</v>
      </c>
      <c r="AH395" s="153">
        <v>0</v>
      </c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</row>
    <row r="396" spans="1:60" outlineLevel="1" x14ac:dyDescent="0.2">
      <c r="A396" s="181">
        <v>62</v>
      </c>
      <c r="B396" s="182" t="s">
        <v>377</v>
      </c>
      <c r="C396" s="191" t="s">
        <v>378</v>
      </c>
      <c r="D396" s="183" t="s">
        <v>196</v>
      </c>
      <c r="E396" s="184">
        <v>3</v>
      </c>
      <c r="F396" s="185"/>
      <c r="G396" s="186">
        <f t="shared" ref="G396:G405" si="0">ROUND(E396*F396,2)</f>
        <v>0</v>
      </c>
      <c r="H396" s="163">
        <v>308.2</v>
      </c>
      <c r="I396" s="162">
        <f t="shared" ref="I396:I405" si="1">ROUND(E396*H396,2)</f>
        <v>924.6</v>
      </c>
      <c r="J396" s="163">
        <v>4891.8</v>
      </c>
      <c r="K396" s="162">
        <f t="shared" ref="K396:K405" si="2">ROUND(E396*J396,2)</f>
        <v>14675.4</v>
      </c>
      <c r="L396" s="162">
        <v>21</v>
      </c>
      <c r="M396" s="162">
        <f t="shared" ref="M396:M405" si="3">G396*(1+L396/100)</f>
        <v>0</v>
      </c>
      <c r="N396" s="162">
        <v>8.9999999999999998E-4</v>
      </c>
      <c r="O396" s="162">
        <f t="shared" ref="O396:O405" si="4">ROUND(E396*N396,2)</f>
        <v>0</v>
      </c>
      <c r="P396" s="162">
        <v>0</v>
      </c>
      <c r="Q396" s="162">
        <f t="shared" ref="Q396:Q405" si="5">ROUND(E396*P396,2)</f>
        <v>0</v>
      </c>
      <c r="R396" s="162"/>
      <c r="S396" s="162" t="s">
        <v>340</v>
      </c>
      <c r="T396" s="162" t="s">
        <v>128</v>
      </c>
      <c r="U396" s="162">
        <v>2.29</v>
      </c>
      <c r="V396" s="162">
        <f t="shared" ref="V396:V405" si="6">ROUND(E396*U396,2)</f>
        <v>6.87</v>
      </c>
      <c r="W396" s="162"/>
      <c r="X396" s="162" t="s">
        <v>129</v>
      </c>
      <c r="Y396" s="153"/>
      <c r="Z396" s="153"/>
      <c r="AA396" s="153"/>
      <c r="AB396" s="153"/>
      <c r="AC396" s="153"/>
      <c r="AD396" s="153"/>
      <c r="AE396" s="153"/>
      <c r="AF396" s="153"/>
      <c r="AG396" s="153" t="s">
        <v>130</v>
      </c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  <c r="BE396" s="153"/>
      <c r="BF396" s="153"/>
      <c r="BG396" s="153"/>
      <c r="BH396" s="153"/>
    </row>
    <row r="397" spans="1:60" ht="22.5" outlineLevel="1" x14ac:dyDescent="0.2">
      <c r="A397" s="181">
        <v>63</v>
      </c>
      <c r="B397" s="182" t="s">
        <v>379</v>
      </c>
      <c r="C397" s="191" t="s">
        <v>380</v>
      </c>
      <c r="D397" s="183" t="s">
        <v>196</v>
      </c>
      <c r="E397" s="184">
        <v>3</v>
      </c>
      <c r="F397" s="185"/>
      <c r="G397" s="186">
        <f t="shared" si="0"/>
        <v>0</v>
      </c>
      <c r="H397" s="163">
        <v>3200</v>
      </c>
      <c r="I397" s="162">
        <f t="shared" si="1"/>
        <v>9600</v>
      </c>
      <c r="J397" s="163">
        <v>0</v>
      </c>
      <c r="K397" s="162">
        <f t="shared" si="2"/>
        <v>0</v>
      </c>
      <c r="L397" s="162">
        <v>21</v>
      </c>
      <c r="M397" s="162">
        <f t="shared" si="3"/>
        <v>0</v>
      </c>
      <c r="N397" s="162">
        <v>1.2999999999999999E-2</v>
      </c>
      <c r="O397" s="162">
        <f t="shared" si="4"/>
        <v>0.04</v>
      </c>
      <c r="P397" s="162">
        <v>0</v>
      </c>
      <c r="Q397" s="162">
        <f t="shared" si="5"/>
        <v>0</v>
      </c>
      <c r="R397" s="162" t="s">
        <v>152</v>
      </c>
      <c r="S397" s="162" t="s">
        <v>127</v>
      </c>
      <c r="T397" s="162" t="s">
        <v>128</v>
      </c>
      <c r="U397" s="162">
        <v>0</v>
      </c>
      <c r="V397" s="162">
        <f t="shared" si="6"/>
        <v>0</v>
      </c>
      <c r="W397" s="162"/>
      <c r="X397" s="162" t="s">
        <v>153</v>
      </c>
      <c r="Y397" s="153"/>
      <c r="Z397" s="153"/>
      <c r="AA397" s="153"/>
      <c r="AB397" s="153"/>
      <c r="AC397" s="153"/>
      <c r="AD397" s="153"/>
      <c r="AE397" s="153"/>
      <c r="AF397" s="153"/>
      <c r="AG397" s="153" t="s">
        <v>154</v>
      </c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  <c r="BE397" s="153"/>
      <c r="BF397" s="153"/>
      <c r="BG397" s="153"/>
      <c r="BH397" s="153"/>
    </row>
    <row r="398" spans="1:60" ht="22.5" outlineLevel="1" x14ac:dyDescent="0.2">
      <c r="A398" s="181">
        <v>64</v>
      </c>
      <c r="B398" s="182" t="s">
        <v>381</v>
      </c>
      <c r="C398" s="191" t="s">
        <v>382</v>
      </c>
      <c r="D398" s="183" t="s">
        <v>196</v>
      </c>
      <c r="E398" s="184">
        <v>6</v>
      </c>
      <c r="F398" s="185"/>
      <c r="G398" s="186">
        <f t="shared" si="0"/>
        <v>0</v>
      </c>
      <c r="H398" s="163">
        <v>3200</v>
      </c>
      <c r="I398" s="162">
        <f t="shared" si="1"/>
        <v>19200</v>
      </c>
      <c r="J398" s="163">
        <v>0</v>
      </c>
      <c r="K398" s="162">
        <f t="shared" si="2"/>
        <v>0</v>
      </c>
      <c r="L398" s="162">
        <v>21</v>
      </c>
      <c r="M398" s="162">
        <f t="shared" si="3"/>
        <v>0</v>
      </c>
      <c r="N398" s="162">
        <v>1.6E-2</v>
      </c>
      <c r="O398" s="162">
        <f t="shared" si="4"/>
        <v>0.1</v>
      </c>
      <c r="P398" s="162">
        <v>0</v>
      </c>
      <c r="Q398" s="162">
        <f t="shared" si="5"/>
        <v>0</v>
      </c>
      <c r="R398" s="162" t="s">
        <v>152</v>
      </c>
      <c r="S398" s="162" t="s">
        <v>127</v>
      </c>
      <c r="T398" s="162" t="s">
        <v>128</v>
      </c>
      <c r="U398" s="162">
        <v>0</v>
      </c>
      <c r="V398" s="162">
        <f t="shared" si="6"/>
        <v>0</v>
      </c>
      <c r="W398" s="162"/>
      <c r="X398" s="162" t="s">
        <v>153</v>
      </c>
      <c r="Y398" s="153"/>
      <c r="Z398" s="153"/>
      <c r="AA398" s="153"/>
      <c r="AB398" s="153"/>
      <c r="AC398" s="153"/>
      <c r="AD398" s="153"/>
      <c r="AE398" s="153"/>
      <c r="AF398" s="153"/>
      <c r="AG398" s="153" t="s">
        <v>154</v>
      </c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  <c r="BE398" s="153"/>
      <c r="BF398" s="153"/>
      <c r="BG398" s="153"/>
      <c r="BH398" s="153"/>
    </row>
    <row r="399" spans="1:60" ht="22.5" outlineLevel="1" x14ac:dyDescent="0.2">
      <c r="A399" s="181">
        <v>65</v>
      </c>
      <c r="B399" s="182" t="s">
        <v>383</v>
      </c>
      <c r="C399" s="191" t="s">
        <v>384</v>
      </c>
      <c r="D399" s="183" t="s">
        <v>196</v>
      </c>
      <c r="E399" s="184">
        <v>4</v>
      </c>
      <c r="F399" s="185"/>
      <c r="G399" s="186">
        <f t="shared" si="0"/>
        <v>0</v>
      </c>
      <c r="H399" s="163">
        <v>3400</v>
      </c>
      <c r="I399" s="162">
        <f t="shared" si="1"/>
        <v>13600</v>
      </c>
      <c r="J399" s="163">
        <v>0</v>
      </c>
      <c r="K399" s="162">
        <f t="shared" si="2"/>
        <v>0</v>
      </c>
      <c r="L399" s="162">
        <v>21</v>
      </c>
      <c r="M399" s="162">
        <f t="shared" si="3"/>
        <v>0</v>
      </c>
      <c r="N399" s="162">
        <v>1.7000000000000001E-2</v>
      </c>
      <c r="O399" s="162">
        <f t="shared" si="4"/>
        <v>7.0000000000000007E-2</v>
      </c>
      <c r="P399" s="162">
        <v>0</v>
      </c>
      <c r="Q399" s="162">
        <f t="shared" si="5"/>
        <v>0</v>
      </c>
      <c r="R399" s="162" t="s">
        <v>152</v>
      </c>
      <c r="S399" s="162" t="s">
        <v>127</v>
      </c>
      <c r="T399" s="162" t="s">
        <v>128</v>
      </c>
      <c r="U399" s="162">
        <v>0</v>
      </c>
      <c r="V399" s="162">
        <f t="shared" si="6"/>
        <v>0</v>
      </c>
      <c r="W399" s="162"/>
      <c r="X399" s="162" t="s">
        <v>153</v>
      </c>
      <c r="Y399" s="153"/>
      <c r="Z399" s="153"/>
      <c r="AA399" s="153"/>
      <c r="AB399" s="153"/>
      <c r="AC399" s="153"/>
      <c r="AD399" s="153"/>
      <c r="AE399" s="153"/>
      <c r="AF399" s="153"/>
      <c r="AG399" s="153" t="s">
        <v>154</v>
      </c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  <c r="BE399" s="153"/>
      <c r="BF399" s="153"/>
      <c r="BG399" s="153"/>
      <c r="BH399" s="153"/>
    </row>
    <row r="400" spans="1:60" ht="22.5" outlineLevel="1" x14ac:dyDescent="0.2">
      <c r="A400" s="181">
        <v>66</v>
      </c>
      <c r="B400" s="182" t="s">
        <v>385</v>
      </c>
      <c r="C400" s="191" t="s">
        <v>386</v>
      </c>
      <c r="D400" s="183" t="s">
        <v>196</v>
      </c>
      <c r="E400" s="184">
        <v>1</v>
      </c>
      <c r="F400" s="185"/>
      <c r="G400" s="186">
        <f t="shared" si="0"/>
        <v>0</v>
      </c>
      <c r="H400" s="163">
        <v>4100</v>
      </c>
      <c r="I400" s="162">
        <f t="shared" si="1"/>
        <v>4100</v>
      </c>
      <c r="J400" s="163">
        <v>0</v>
      </c>
      <c r="K400" s="162">
        <f t="shared" si="2"/>
        <v>0</v>
      </c>
      <c r="L400" s="162">
        <v>21</v>
      </c>
      <c r="M400" s="162">
        <f t="shared" si="3"/>
        <v>0</v>
      </c>
      <c r="N400" s="162">
        <v>2.7E-2</v>
      </c>
      <c r="O400" s="162">
        <f t="shared" si="4"/>
        <v>0.03</v>
      </c>
      <c r="P400" s="162">
        <v>0</v>
      </c>
      <c r="Q400" s="162">
        <f t="shared" si="5"/>
        <v>0</v>
      </c>
      <c r="R400" s="162" t="s">
        <v>152</v>
      </c>
      <c r="S400" s="162" t="s">
        <v>127</v>
      </c>
      <c r="T400" s="162" t="s">
        <v>128</v>
      </c>
      <c r="U400" s="162">
        <v>0</v>
      </c>
      <c r="V400" s="162">
        <f t="shared" si="6"/>
        <v>0</v>
      </c>
      <c r="W400" s="162"/>
      <c r="X400" s="162" t="s">
        <v>153</v>
      </c>
      <c r="Y400" s="153"/>
      <c r="Z400" s="153"/>
      <c r="AA400" s="153"/>
      <c r="AB400" s="153"/>
      <c r="AC400" s="153"/>
      <c r="AD400" s="153"/>
      <c r="AE400" s="153"/>
      <c r="AF400" s="153"/>
      <c r="AG400" s="153" t="s">
        <v>154</v>
      </c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  <c r="BE400" s="153"/>
      <c r="BF400" s="153"/>
      <c r="BG400" s="153"/>
      <c r="BH400" s="153"/>
    </row>
    <row r="401" spans="1:60" outlineLevel="1" x14ac:dyDescent="0.2">
      <c r="A401" s="181">
        <v>67</v>
      </c>
      <c r="B401" s="182" t="s">
        <v>387</v>
      </c>
      <c r="C401" s="191" t="s">
        <v>388</v>
      </c>
      <c r="D401" s="183" t="s">
        <v>196</v>
      </c>
      <c r="E401" s="184">
        <v>3</v>
      </c>
      <c r="F401" s="185"/>
      <c r="G401" s="186">
        <f t="shared" si="0"/>
        <v>0</v>
      </c>
      <c r="H401" s="163">
        <v>102.4</v>
      </c>
      <c r="I401" s="162">
        <f t="shared" si="1"/>
        <v>307.2</v>
      </c>
      <c r="J401" s="163">
        <v>0</v>
      </c>
      <c r="K401" s="162">
        <f t="shared" si="2"/>
        <v>0</v>
      </c>
      <c r="L401" s="162">
        <v>21</v>
      </c>
      <c r="M401" s="162">
        <f t="shared" si="3"/>
        <v>0</v>
      </c>
      <c r="N401" s="162">
        <v>8.0000000000000004E-4</v>
      </c>
      <c r="O401" s="162">
        <f t="shared" si="4"/>
        <v>0</v>
      </c>
      <c r="P401" s="162">
        <v>0</v>
      </c>
      <c r="Q401" s="162">
        <f t="shared" si="5"/>
        <v>0</v>
      </c>
      <c r="R401" s="162" t="s">
        <v>152</v>
      </c>
      <c r="S401" s="162" t="s">
        <v>127</v>
      </c>
      <c r="T401" s="162" t="s">
        <v>128</v>
      </c>
      <c r="U401" s="162">
        <v>0</v>
      </c>
      <c r="V401" s="162">
        <f t="shared" si="6"/>
        <v>0</v>
      </c>
      <c r="W401" s="162"/>
      <c r="X401" s="162" t="s">
        <v>153</v>
      </c>
      <c r="Y401" s="153"/>
      <c r="Z401" s="153"/>
      <c r="AA401" s="153"/>
      <c r="AB401" s="153"/>
      <c r="AC401" s="153"/>
      <c r="AD401" s="153"/>
      <c r="AE401" s="153"/>
      <c r="AF401" s="153"/>
      <c r="AG401" s="153" t="s">
        <v>154</v>
      </c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  <c r="BE401" s="153"/>
      <c r="BF401" s="153"/>
      <c r="BG401" s="153"/>
      <c r="BH401" s="153"/>
    </row>
    <row r="402" spans="1:60" outlineLevel="1" x14ac:dyDescent="0.2">
      <c r="A402" s="181">
        <v>68</v>
      </c>
      <c r="B402" s="182" t="s">
        <v>389</v>
      </c>
      <c r="C402" s="191" t="s">
        <v>390</v>
      </c>
      <c r="D402" s="183" t="s">
        <v>196</v>
      </c>
      <c r="E402" s="184">
        <v>6</v>
      </c>
      <c r="F402" s="185"/>
      <c r="G402" s="186">
        <f t="shared" si="0"/>
        <v>0</v>
      </c>
      <c r="H402" s="163">
        <v>140.80000000000001</v>
      </c>
      <c r="I402" s="162">
        <f t="shared" si="1"/>
        <v>844.8</v>
      </c>
      <c r="J402" s="163">
        <v>0</v>
      </c>
      <c r="K402" s="162">
        <f t="shared" si="2"/>
        <v>0</v>
      </c>
      <c r="L402" s="162">
        <v>21</v>
      </c>
      <c r="M402" s="162">
        <f t="shared" si="3"/>
        <v>0</v>
      </c>
      <c r="N402" s="162">
        <v>1.07E-3</v>
      </c>
      <c r="O402" s="162">
        <f t="shared" si="4"/>
        <v>0.01</v>
      </c>
      <c r="P402" s="162">
        <v>0</v>
      </c>
      <c r="Q402" s="162">
        <f t="shared" si="5"/>
        <v>0</v>
      </c>
      <c r="R402" s="162" t="s">
        <v>152</v>
      </c>
      <c r="S402" s="162" t="s">
        <v>127</v>
      </c>
      <c r="T402" s="162" t="s">
        <v>128</v>
      </c>
      <c r="U402" s="162">
        <v>0</v>
      </c>
      <c r="V402" s="162">
        <f t="shared" si="6"/>
        <v>0</v>
      </c>
      <c r="W402" s="162"/>
      <c r="X402" s="162" t="s">
        <v>153</v>
      </c>
      <c r="Y402" s="153"/>
      <c r="Z402" s="153"/>
      <c r="AA402" s="153"/>
      <c r="AB402" s="153"/>
      <c r="AC402" s="153"/>
      <c r="AD402" s="153"/>
      <c r="AE402" s="153"/>
      <c r="AF402" s="153"/>
      <c r="AG402" s="153" t="s">
        <v>154</v>
      </c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</row>
    <row r="403" spans="1:60" outlineLevel="1" x14ac:dyDescent="0.2">
      <c r="A403" s="181">
        <v>69</v>
      </c>
      <c r="B403" s="182" t="s">
        <v>391</v>
      </c>
      <c r="C403" s="191" t="s">
        <v>392</v>
      </c>
      <c r="D403" s="183" t="s">
        <v>196</v>
      </c>
      <c r="E403" s="184">
        <v>4</v>
      </c>
      <c r="F403" s="185"/>
      <c r="G403" s="186">
        <f t="shared" si="0"/>
        <v>0</v>
      </c>
      <c r="H403" s="163">
        <v>156.80000000000001</v>
      </c>
      <c r="I403" s="162">
        <f t="shared" si="1"/>
        <v>627.20000000000005</v>
      </c>
      <c r="J403" s="163">
        <v>0</v>
      </c>
      <c r="K403" s="162">
        <f t="shared" si="2"/>
        <v>0</v>
      </c>
      <c r="L403" s="162">
        <v>21</v>
      </c>
      <c r="M403" s="162">
        <f t="shared" si="3"/>
        <v>0</v>
      </c>
      <c r="N403" s="162">
        <v>1.2099999999999999E-3</v>
      </c>
      <c r="O403" s="162">
        <f t="shared" si="4"/>
        <v>0</v>
      </c>
      <c r="P403" s="162">
        <v>0</v>
      </c>
      <c r="Q403" s="162">
        <f t="shared" si="5"/>
        <v>0</v>
      </c>
      <c r="R403" s="162" t="s">
        <v>152</v>
      </c>
      <c r="S403" s="162" t="s">
        <v>127</v>
      </c>
      <c r="T403" s="162" t="s">
        <v>128</v>
      </c>
      <c r="U403" s="162">
        <v>0</v>
      </c>
      <c r="V403" s="162">
        <f t="shared" si="6"/>
        <v>0</v>
      </c>
      <c r="W403" s="162"/>
      <c r="X403" s="162" t="s">
        <v>153</v>
      </c>
      <c r="Y403" s="153"/>
      <c r="Z403" s="153"/>
      <c r="AA403" s="153"/>
      <c r="AB403" s="153"/>
      <c r="AC403" s="153"/>
      <c r="AD403" s="153"/>
      <c r="AE403" s="153"/>
      <c r="AF403" s="153"/>
      <c r="AG403" s="153" t="s">
        <v>154</v>
      </c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</row>
    <row r="404" spans="1:60" outlineLevel="1" x14ac:dyDescent="0.2">
      <c r="A404" s="181">
        <v>70</v>
      </c>
      <c r="B404" s="182" t="s">
        <v>393</v>
      </c>
      <c r="C404" s="191" t="s">
        <v>394</v>
      </c>
      <c r="D404" s="183" t="s">
        <v>196</v>
      </c>
      <c r="E404" s="184">
        <v>1</v>
      </c>
      <c r="F404" s="185"/>
      <c r="G404" s="186">
        <f t="shared" si="0"/>
        <v>0</v>
      </c>
      <c r="H404" s="163">
        <v>257</v>
      </c>
      <c r="I404" s="162">
        <f t="shared" si="1"/>
        <v>257</v>
      </c>
      <c r="J404" s="163">
        <v>0</v>
      </c>
      <c r="K404" s="162">
        <f t="shared" si="2"/>
        <v>0</v>
      </c>
      <c r="L404" s="162">
        <v>21</v>
      </c>
      <c r="M404" s="162">
        <f t="shared" si="3"/>
        <v>0</v>
      </c>
      <c r="N404" s="162">
        <v>1.9400000000000001E-3</v>
      </c>
      <c r="O404" s="162">
        <f t="shared" si="4"/>
        <v>0</v>
      </c>
      <c r="P404" s="162">
        <v>0</v>
      </c>
      <c r="Q404" s="162">
        <f t="shared" si="5"/>
        <v>0</v>
      </c>
      <c r="R404" s="162" t="s">
        <v>152</v>
      </c>
      <c r="S404" s="162" t="s">
        <v>127</v>
      </c>
      <c r="T404" s="162" t="s">
        <v>127</v>
      </c>
      <c r="U404" s="162">
        <v>0</v>
      </c>
      <c r="V404" s="162">
        <f t="shared" si="6"/>
        <v>0</v>
      </c>
      <c r="W404" s="162"/>
      <c r="X404" s="162" t="s">
        <v>153</v>
      </c>
      <c r="Y404" s="153"/>
      <c r="Z404" s="153"/>
      <c r="AA404" s="153"/>
      <c r="AB404" s="153"/>
      <c r="AC404" s="153"/>
      <c r="AD404" s="153"/>
      <c r="AE404" s="153"/>
      <c r="AF404" s="153"/>
      <c r="AG404" s="153" t="s">
        <v>154</v>
      </c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</row>
    <row r="405" spans="1:60" outlineLevel="1" x14ac:dyDescent="0.2">
      <c r="A405" s="181">
        <v>71</v>
      </c>
      <c r="B405" s="182" t="s">
        <v>395</v>
      </c>
      <c r="C405" s="191" t="s">
        <v>396</v>
      </c>
      <c r="D405" s="183" t="s">
        <v>0</v>
      </c>
      <c r="E405" s="184">
        <v>911.36400000000003</v>
      </c>
      <c r="F405" s="185"/>
      <c r="G405" s="186">
        <f t="shared" si="0"/>
        <v>0</v>
      </c>
      <c r="H405" s="163">
        <v>0</v>
      </c>
      <c r="I405" s="162">
        <f t="shared" si="1"/>
        <v>0</v>
      </c>
      <c r="J405" s="163">
        <v>1.2</v>
      </c>
      <c r="K405" s="162">
        <f t="shared" si="2"/>
        <v>1093.6400000000001</v>
      </c>
      <c r="L405" s="162">
        <v>21</v>
      </c>
      <c r="M405" s="162">
        <f t="shared" si="3"/>
        <v>0</v>
      </c>
      <c r="N405" s="162">
        <v>0</v>
      </c>
      <c r="O405" s="162">
        <f t="shared" si="4"/>
        <v>0</v>
      </c>
      <c r="P405" s="162">
        <v>0</v>
      </c>
      <c r="Q405" s="162">
        <f t="shared" si="5"/>
        <v>0</v>
      </c>
      <c r="R405" s="162"/>
      <c r="S405" s="162" t="s">
        <v>127</v>
      </c>
      <c r="T405" s="162" t="s">
        <v>128</v>
      </c>
      <c r="U405" s="162">
        <v>0</v>
      </c>
      <c r="V405" s="162">
        <f t="shared" si="6"/>
        <v>0</v>
      </c>
      <c r="W405" s="162"/>
      <c r="X405" s="162" t="s">
        <v>330</v>
      </c>
      <c r="Y405" s="153"/>
      <c r="Z405" s="153"/>
      <c r="AA405" s="153"/>
      <c r="AB405" s="153"/>
      <c r="AC405" s="153"/>
      <c r="AD405" s="153"/>
      <c r="AE405" s="153"/>
      <c r="AF405" s="153"/>
      <c r="AG405" s="153" t="s">
        <v>331</v>
      </c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</row>
    <row r="406" spans="1:60" x14ac:dyDescent="0.2">
      <c r="A406" s="169" t="s">
        <v>122</v>
      </c>
      <c r="B406" s="170" t="s">
        <v>80</v>
      </c>
      <c r="C406" s="188" t="s">
        <v>81</v>
      </c>
      <c r="D406" s="171"/>
      <c r="E406" s="172"/>
      <c r="F406" s="173"/>
      <c r="G406" s="174">
        <f>SUMIF(AG407:AG419,"&lt;&gt;NOR",G407:G419)</f>
        <v>0</v>
      </c>
      <c r="H406" s="168"/>
      <c r="I406" s="168">
        <f>SUM(I407:I419)</f>
        <v>28521.65</v>
      </c>
      <c r="J406" s="168"/>
      <c r="K406" s="168">
        <f>SUM(K407:K419)</f>
        <v>32439.16</v>
      </c>
      <c r="L406" s="168"/>
      <c r="M406" s="168">
        <f>SUM(M407:M419)</f>
        <v>0</v>
      </c>
      <c r="N406" s="168"/>
      <c r="O406" s="168">
        <f>SUM(O407:O419)</f>
        <v>0.25</v>
      </c>
      <c r="P406" s="168"/>
      <c r="Q406" s="168">
        <f>SUM(Q407:Q419)</f>
        <v>0</v>
      </c>
      <c r="R406" s="168"/>
      <c r="S406" s="168"/>
      <c r="T406" s="168"/>
      <c r="U406" s="168"/>
      <c r="V406" s="168">
        <f>SUM(V407:V419)</f>
        <v>52.230000000000004</v>
      </c>
      <c r="W406" s="168"/>
      <c r="X406" s="168"/>
      <c r="AG406" t="s">
        <v>123</v>
      </c>
    </row>
    <row r="407" spans="1:60" ht="22.5" outlineLevel="1" x14ac:dyDescent="0.2">
      <c r="A407" s="175">
        <v>72</v>
      </c>
      <c r="B407" s="176" t="s">
        <v>397</v>
      </c>
      <c r="C407" s="189" t="s">
        <v>398</v>
      </c>
      <c r="D407" s="177" t="s">
        <v>134</v>
      </c>
      <c r="E407" s="178">
        <v>51.97</v>
      </c>
      <c r="F407" s="179"/>
      <c r="G407" s="180">
        <f>ROUND(E407*F407,2)</f>
        <v>0</v>
      </c>
      <c r="H407" s="163">
        <v>206.53</v>
      </c>
      <c r="I407" s="162">
        <f>ROUND(E407*H407,2)</f>
        <v>10733.36</v>
      </c>
      <c r="J407" s="163">
        <v>383.47</v>
      </c>
      <c r="K407" s="162">
        <f>ROUND(E407*J407,2)</f>
        <v>19928.939999999999</v>
      </c>
      <c r="L407" s="162">
        <v>21</v>
      </c>
      <c r="M407" s="162">
        <f>G407*(1+L407/100)</f>
        <v>0</v>
      </c>
      <c r="N407" s="162">
        <v>0</v>
      </c>
      <c r="O407" s="162">
        <f>ROUND(E407*N407,2)</f>
        <v>0</v>
      </c>
      <c r="P407" s="162">
        <v>0</v>
      </c>
      <c r="Q407" s="162">
        <f>ROUND(E407*P407,2)</f>
        <v>0</v>
      </c>
      <c r="R407" s="162"/>
      <c r="S407" s="162" t="s">
        <v>127</v>
      </c>
      <c r="T407" s="162" t="s">
        <v>128</v>
      </c>
      <c r="U407" s="162">
        <v>0.52</v>
      </c>
      <c r="V407" s="162">
        <f>ROUND(E407*U407,2)</f>
        <v>27.02</v>
      </c>
      <c r="W407" s="162"/>
      <c r="X407" s="162" t="s">
        <v>129</v>
      </c>
      <c r="Y407" s="153"/>
      <c r="Z407" s="153"/>
      <c r="AA407" s="153"/>
      <c r="AB407" s="153"/>
      <c r="AC407" s="153"/>
      <c r="AD407" s="153"/>
      <c r="AE407" s="153"/>
      <c r="AF407" s="153"/>
      <c r="AG407" s="153" t="s">
        <v>130</v>
      </c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</row>
    <row r="408" spans="1:60" outlineLevel="1" x14ac:dyDescent="0.2">
      <c r="A408" s="160"/>
      <c r="B408" s="161"/>
      <c r="C408" s="190" t="s">
        <v>263</v>
      </c>
      <c r="D408" s="164"/>
      <c r="E408" s="165">
        <v>8.5500000000000007</v>
      </c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53"/>
      <c r="Z408" s="153"/>
      <c r="AA408" s="153"/>
      <c r="AB408" s="153"/>
      <c r="AC408" s="153"/>
      <c r="AD408" s="153"/>
      <c r="AE408" s="153"/>
      <c r="AF408" s="153"/>
      <c r="AG408" s="153" t="s">
        <v>132</v>
      </c>
      <c r="AH408" s="153">
        <v>0</v>
      </c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</row>
    <row r="409" spans="1:60" outlineLevel="1" x14ac:dyDescent="0.2">
      <c r="A409" s="160"/>
      <c r="B409" s="161"/>
      <c r="C409" s="190" t="s">
        <v>264</v>
      </c>
      <c r="D409" s="164"/>
      <c r="E409" s="165">
        <v>2.2400000000000002</v>
      </c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53"/>
      <c r="Z409" s="153"/>
      <c r="AA409" s="153"/>
      <c r="AB409" s="153"/>
      <c r="AC409" s="153"/>
      <c r="AD409" s="153"/>
      <c r="AE409" s="153"/>
      <c r="AF409" s="153"/>
      <c r="AG409" s="153" t="s">
        <v>132</v>
      </c>
      <c r="AH409" s="153">
        <v>0</v>
      </c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</row>
    <row r="410" spans="1:60" outlineLevel="1" x14ac:dyDescent="0.2">
      <c r="A410" s="160"/>
      <c r="B410" s="161"/>
      <c r="C410" s="190" t="s">
        <v>265</v>
      </c>
      <c r="D410" s="164"/>
      <c r="E410" s="165">
        <v>4.0599999999999996</v>
      </c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53"/>
      <c r="Z410" s="153"/>
      <c r="AA410" s="153"/>
      <c r="AB410" s="153"/>
      <c r="AC410" s="153"/>
      <c r="AD410" s="153"/>
      <c r="AE410" s="153"/>
      <c r="AF410" s="153"/>
      <c r="AG410" s="153" t="s">
        <v>132</v>
      </c>
      <c r="AH410" s="153">
        <v>0</v>
      </c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</row>
    <row r="411" spans="1:60" outlineLevel="1" x14ac:dyDescent="0.2">
      <c r="A411" s="160"/>
      <c r="B411" s="161"/>
      <c r="C411" s="190" t="s">
        <v>266</v>
      </c>
      <c r="D411" s="164"/>
      <c r="E411" s="165">
        <v>4.2300000000000004</v>
      </c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53"/>
      <c r="Z411" s="153"/>
      <c r="AA411" s="153"/>
      <c r="AB411" s="153"/>
      <c r="AC411" s="153"/>
      <c r="AD411" s="153"/>
      <c r="AE411" s="153"/>
      <c r="AF411" s="153"/>
      <c r="AG411" s="153" t="s">
        <v>132</v>
      </c>
      <c r="AH411" s="153">
        <v>0</v>
      </c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</row>
    <row r="412" spans="1:60" outlineLevel="1" x14ac:dyDescent="0.2">
      <c r="A412" s="160"/>
      <c r="B412" s="161"/>
      <c r="C412" s="190" t="s">
        <v>267</v>
      </c>
      <c r="D412" s="164"/>
      <c r="E412" s="165">
        <v>32.89</v>
      </c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53"/>
      <c r="Z412" s="153"/>
      <c r="AA412" s="153"/>
      <c r="AB412" s="153"/>
      <c r="AC412" s="153"/>
      <c r="AD412" s="153"/>
      <c r="AE412" s="153"/>
      <c r="AF412" s="153"/>
      <c r="AG412" s="153" t="s">
        <v>132</v>
      </c>
      <c r="AH412" s="153">
        <v>0</v>
      </c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</row>
    <row r="413" spans="1:60" ht="22.5" outlineLevel="1" x14ac:dyDescent="0.2">
      <c r="A413" s="175">
        <v>73</v>
      </c>
      <c r="B413" s="176" t="s">
        <v>399</v>
      </c>
      <c r="C413" s="189" t="s">
        <v>400</v>
      </c>
      <c r="D413" s="177" t="s">
        <v>134</v>
      </c>
      <c r="E413" s="178">
        <v>51.97</v>
      </c>
      <c r="F413" s="179"/>
      <c r="G413" s="180">
        <f>ROUND(E413*F413,2)</f>
        <v>0</v>
      </c>
      <c r="H413" s="163">
        <v>342.28</v>
      </c>
      <c r="I413" s="162">
        <f>ROUND(E413*H413,2)</f>
        <v>17788.29</v>
      </c>
      <c r="J413" s="163">
        <v>217.72</v>
      </c>
      <c r="K413" s="162">
        <f>ROUND(E413*J413,2)</f>
        <v>11314.91</v>
      </c>
      <c r="L413" s="162">
        <v>21</v>
      </c>
      <c r="M413" s="162">
        <f>G413*(1+L413/100)</f>
        <v>0</v>
      </c>
      <c r="N413" s="162">
        <v>4.8300000000000001E-3</v>
      </c>
      <c r="O413" s="162">
        <f>ROUND(E413*N413,2)</f>
        <v>0.25</v>
      </c>
      <c r="P413" s="162">
        <v>0</v>
      </c>
      <c r="Q413" s="162">
        <f>ROUND(E413*P413,2)</f>
        <v>0</v>
      </c>
      <c r="R413" s="162"/>
      <c r="S413" s="162" t="s">
        <v>127</v>
      </c>
      <c r="T413" s="162" t="s">
        <v>128</v>
      </c>
      <c r="U413" s="162">
        <v>0.48499999999999999</v>
      </c>
      <c r="V413" s="162">
        <f>ROUND(E413*U413,2)</f>
        <v>25.21</v>
      </c>
      <c r="W413" s="162"/>
      <c r="X413" s="162" t="s">
        <v>129</v>
      </c>
      <c r="Y413" s="153"/>
      <c r="Z413" s="153"/>
      <c r="AA413" s="153"/>
      <c r="AB413" s="153"/>
      <c r="AC413" s="153"/>
      <c r="AD413" s="153"/>
      <c r="AE413" s="153"/>
      <c r="AF413" s="153"/>
      <c r="AG413" s="153" t="s">
        <v>130</v>
      </c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</row>
    <row r="414" spans="1:60" outlineLevel="1" x14ac:dyDescent="0.2">
      <c r="A414" s="160"/>
      <c r="B414" s="161"/>
      <c r="C414" s="190" t="s">
        <v>263</v>
      </c>
      <c r="D414" s="164"/>
      <c r="E414" s="165">
        <v>8.5500000000000007</v>
      </c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53"/>
      <c r="Z414" s="153"/>
      <c r="AA414" s="153"/>
      <c r="AB414" s="153"/>
      <c r="AC414" s="153"/>
      <c r="AD414" s="153"/>
      <c r="AE414" s="153"/>
      <c r="AF414" s="153"/>
      <c r="AG414" s="153" t="s">
        <v>132</v>
      </c>
      <c r="AH414" s="153">
        <v>0</v>
      </c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</row>
    <row r="415" spans="1:60" outlineLevel="1" x14ac:dyDescent="0.2">
      <c r="A415" s="160"/>
      <c r="B415" s="161"/>
      <c r="C415" s="190" t="s">
        <v>264</v>
      </c>
      <c r="D415" s="164"/>
      <c r="E415" s="165">
        <v>2.2400000000000002</v>
      </c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53"/>
      <c r="Z415" s="153"/>
      <c r="AA415" s="153"/>
      <c r="AB415" s="153"/>
      <c r="AC415" s="153"/>
      <c r="AD415" s="153"/>
      <c r="AE415" s="153"/>
      <c r="AF415" s="153"/>
      <c r="AG415" s="153" t="s">
        <v>132</v>
      </c>
      <c r="AH415" s="153">
        <v>0</v>
      </c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</row>
    <row r="416" spans="1:60" outlineLevel="1" x14ac:dyDescent="0.2">
      <c r="A416" s="160"/>
      <c r="B416" s="161"/>
      <c r="C416" s="190" t="s">
        <v>265</v>
      </c>
      <c r="D416" s="164"/>
      <c r="E416" s="165">
        <v>4.0599999999999996</v>
      </c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53"/>
      <c r="Z416" s="153"/>
      <c r="AA416" s="153"/>
      <c r="AB416" s="153"/>
      <c r="AC416" s="153"/>
      <c r="AD416" s="153"/>
      <c r="AE416" s="153"/>
      <c r="AF416" s="153"/>
      <c r="AG416" s="153" t="s">
        <v>132</v>
      </c>
      <c r="AH416" s="153">
        <v>0</v>
      </c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  <c r="AW416" s="153"/>
      <c r="AX416" s="153"/>
      <c r="AY416" s="153"/>
      <c r="AZ416" s="153"/>
      <c r="BA416" s="153"/>
      <c r="BB416" s="153"/>
      <c r="BC416" s="153"/>
      <c r="BD416" s="153"/>
      <c r="BE416" s="153"/>
      <c r="BF416" s="153"/>
      <c r="BG416" s="153"/>
      <c r="BH416" s="153"/>
    </row>
    <row r="417" spans="1:60" outlineLevel="1" x14ac:dyDescent="0.2">
      <c r="A417" s="160"/>
      <c r="B417" s="161"/>
      <c r="C417" s="190" t="s">
        <v>266</v>
      </c>
      <c r="D417" s="164"/>
      <c r="E417" s="165">
        <v>4.2300000000000004</v>
      </c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53"/>
      <c r="Z417" s="153"/>
      <c r="AA417" s="153"/>
      <c r="AB417" s="153"/>
      <c r="AC417" s="153"/>
      <c r="AD417" s="153"/>
      <c r="AE417" s="153"/>
      <c r="AF417" s="153"/>
      <c r="AG417" s="153" t="s">
        <v>132</v>
      </c>
      <c r="AH417" s="153">
        <v>0</v>
      </c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  <c r="AW417" s="153"/>
      <c r="AX417" s="153"/>
      <c r="AY417" s="153"/>
      <c r="AZ417" s="153"/>
      <c r="BA417" s="153"/>
      <c r="BB417" s="153"/>
      <c r="BC417" s="153"/>
      <c r="BD417" s="153"/>
      <c r="BE417" s="153"/>
      <c r="BF417" s="153"/>
      <c r="BG417" s="153"/>
      <c r="BH417" s="153"/>
    </row>
    <row r="418" spans="1:60" outlineLevel="1" x14ac:dyDescent="0.2">
      <c r="A418" s="160"/>
      <c r="B418" s="161"/>
      <c r="C418" s="190" t="s">
        <v>267</v>
      </c>
      <c r="D418" s="164"/>
      <c r="E418" s="165">
        <v>32.89</v>
      </c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53"/>
      <c r="Z418" s="153"/>
      <c r="AA418" s="153"/>
      <c r="AB418" s="153"/>
      <c r="AC418" s="153"/>
      <c r="AD418" s="153"/>
      <c r="AE418" s="153"/>
      <c r="AF418" s="153"/>
      <c r="AG418" s="153" t="s">
        <v>132</v>
      </c>
      <c r="AH418" s="153">
        <v>0</v>
      </c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  <c r="AW418" s="153"/>
      <c r="AX418" s="153"/>
      <c r="AY418" s="153"/>
      <c r="AZ418" s="153"/>
      <c r="BA418" s="153"/>
      <c r="BB418" s="153"/>
      <c r="BC418" s="153"/>
      <c r="BD418" s="153"/>
      <c r="BE418" s="153"/>
      <c r="BF418" s="153"/>
      <c r="BG418" s="153"/>
      <c r="BH418" s="153"/>
    </row>
    <row r="419" spans="1:60" outlineLevel="1" x14ac:dyDescent="0.2">
      <c r="A419" s="181">
        <v>74</v>
      </c>
      <c r="B419" s="182" t="s">
        <v>401</v>
      </c>
      <c r="C419" s="191" t="s">
        <v>402</v>
      </c>
      <c r="D419" s="183" t="s">
        <v>0</v>
      </c>
      <c r="E419" s="184">
        <v>597.65499999999997</v>
      </c>
      <c r="F419" s="185"/>
      <c r="G419" s="186">
        <f>ROUND(E419*F419,2)</f>
        <v>0</v>
      </c>
      <c r="H419" s="163">
        <v>0</v>
      </c>
      <c r="I419" s="162">
        <f>ROUND(E419*H419,2)</f>
        <v>0</v>
      </c>
      <c r="J419" s="163">
        <v>2</v>
      </c>
      <c r="K419" s="162">
        <f>ROUND(E419*J419,2)</f>
        <v>1195.31</v>
      </c>
      <c r="L419" s="162">
        <v>21</v>
      </c>
      <c r="M419" s="162">
        <f>G419*(1+L419/100)</f>
        <v>0</v>
      </c>
      <c r="N419" s="162">
        <v>0</v>
      </c>
      <c r="O419" s="162">
        <f>ROUND(E419*N419,2)</f>
        <v>0</v>
      </c>
      <c r="P419" s="162">
        <v>0</v>
      </c>
      <c r="Q419" s="162">
        <f>ROUND(E419*P419,2)</f>
        <v>0</v>
      </c>
      <c r="R419" s="162"/>
      <c r="S419" s="162" t="s">
        <v>127</v>
      </c>
      <c r="T419" s="162" t="s">
        <v>128</v>
      </c>
      <c r="U419" s="162">
        <v>0</v>
      </c>
      <c r="V419" s="162">
        <f>ROUND(E419*U419,2)</f>
        <v>0</v>
      </c>
      <c r="W419" s="162"/>
      <c r="X419" s="162" t="s">
        <v>330</v>
      </c>
      <c r="Y419" s="153"/>
      <c r="Z419" s="153"/>
      <c r="AA419" s="153"/>
      <c r="AB419" s="153"/>
      <c r="AC419" s="153"/>
      <c r="AD419" s="153"/>
      <c r="AE419" s="153"/>
      <c r="AF419" s="153"/>
      <c r="AG419" s="153" t="s">
        <v>331</v>
      </c>
      <c r="AH419" s="153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53"/>
      <c r="BB419" s="153"/>
      <c r="BC419" s="153"/>
      <c r="BD419" s="153"/>
      <c r="BE419" s="153"/>
      <c r="BF419" s="153"/>
      <c r="BG419" s="153"/>
      <c r="BH419" s="153"/>
    </row>
    <row r="420" spans="1:60" x14ac:dyDescent="0.2">
      <c r="A420" s="169" t="s">
        <v>122</v>
      </c>
      <c r="B420" s="170" t="s">
        <v>82</v>
      </c>
      <c r="C420" s="188" t="s">
        <v>83</v>
      </c>
      <c r="D420" s="171"/>
      <c r="E420" s="172"/>
      <c r="F420" s="173"/>
      <c r="G420" s="174">
        <f>SUMIF(AG421:AG528,"&lt;&gt;NOR",G421:G528)</f>
        <v>0</v>
      </c>
      <c r="H420" s="168"/>
      <c r="I420" s="168">
        <f>SUM(I421:I528)</f>
        <v>156102.56</v>
      </c>
      <c r="J420" s="168"/>
      <c r="K420" s="168">
        <f>SUM(K421:K528)</f>
        <v>159239.75999999998</v>
      </c>
      <c r="L420" s="168"/>
      <c r="M420" s="168">
        <f>SUM(M421:M528)</f>
        <v>0</v>
      </c>
      <c r="N420" s="168"/>
      <c r="O420" s="168">
        <f>SUM(O421:O528)</f>
        <v>1.1400000000000001</v>
      </c>
      <c r="P420" s="168"/>
      <c r="Q420" s="168">
        <f>SUM(Q421:Q528)</f>
        <v>0</v>
      </c>
      <c r="R420" s="168"/>
      <c r="S420" s="168"/>
      <c r="T420" s="168"/>
      <c r="U420" s="168"/>
      <c r="V420" s="168">
        <f>SUM(V421:V528)</f>
        <v>262.24</v>
      </c>
      <c r="W420" s="168"/>
      <c r="X420" s="168"/>
      <c r="AG420" t="s">
        <v>123</v>
      </c>
    </row>
    <row r="421" spans="1:60" outlineLevel="1" x14ac:dyDescent="0.2">
      <c r="A421" s="175">
        <v>75</v>
      </c>
      <c r="B421" s="176" t="s">
        <v>403</v>
      </c>
      <c r="C421" s="189" t="s">
        <v>404</v>
      </c>
      <c r="D421" s="177" t="s">
        <v>143</v>
      </c>
      <c r="E421" s="178">
        <v>166.5</v>
      </c>
      <c r="F421" s="179"/>
      <c r="G421" s="180">
        <f>ROUND(E421*F421,2)</f>
        <v>0</v>
      </c>
      <c r="H421" s="163">
        <v>10.85</v>
      </c>
      <c r="I421" s="162">
        <f>ROUND(E421*H421,2)</f>
        <v>1806.53</v>
      </c>
      <c r="J421" s="163">
        <v>131.65</v>
      </c>
      <c r="K421" s="162">
        <f>ROUND(E421*J421,2)</f>
        <v>21919.73</v>
      </c>
      <c r="L421" s="162">
        <v>21</v>
      </c>
      <c r="M421" s="162">
        <f>G421*(1+L421/100)</f>
        <v>0</v>
      </c>
      <c r="N421" s="162">
        <v>3.2000000000000003E-4</v>
      </c>
      <c r="O421" s="162">
        <f>ROUND(E421*N421,2)</f>
        <v>0.05</v>
      </c>
      <c r="P421" s="162">
        <v>0</v>
      </c>
      <c r="Q421" s="162">
        <f>ROUND(E421*P421,2)</f>
        <v>0</v>
      </c>
      <c r="R421" s="162"/>
      <c r="S421" s="162" t="s">
        <v>127</v>
      </c>
      <c r="T421" s="162" t="s">
        <v>128</v>
      </c>
      <c r="U421" s="162">
        <v>0.23599999999999999</v>
      </c>
      <c r="V421" s="162">
        <f>ROUND(E421*U421,2)</f>
        <v>39.29</v>
      </c>
      <c r="W421" s="162"/>
      <c r="X421" s="162" t="s">
        <v>129</v>
      </c>
      <c r="Y421" s="153"/>
      <c r="Z421" s="153"/>
      <c r="AA421" s="153"/>
      <c r="AB421" s="153"/>
      <c r="AC421" s="153"/>
      <c r="AD421" s="153"/>
      <c r="AE421" s="153"/>
      <c r="AF421" s="153"/>
      <c r="AG421" s="153" t="s">
        <v>130</v>
      </c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</row>
    <row r="422" spans="1:60" outlineLevel="1" x14ac:dyDescent="0.2">
      <c r="A422" s="160"/>
      <c r="B422" s="161"/>
      <c r="C422" s="190" t="s">
        <v>405</v>
      </c>
      <c r="D422" s="164"/>
      <c r="E422" s="165">
        <v>14</v>
      </c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53"/>
      <c r="Z422" s="153"/>
      <c r="AA422" s="153"/>
      <c r="AB422" s="153"/>
      <c r="AC422" s="153"/>
      <c r="AD422" s="153"/>
      <c r="AE422" s="153"/>
      <c r="AF422" s="153"/>
      <c r="AG422" s="153" t="s">
        <v>132</v>
      </c>
      <c r="AH422" s="153">
        <v>0</v>
      </c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</row>
    <row r="423" spans="1:60" outlineLevel="1" x14ac:dyDescent="0.2">
      <c r="A423" s="160"/>
      <c r="B423" s="161"/>
      <c r="C423" s="190" t="s">
        <v>406</v>
      </c>
      <c r="D423" s="164"/>
      <c r="E423" s="165">
        <v>71.8</v>
      </c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53"/>
      <c r="Z423" s="153"/>
      <c r="AA423" s="153"/>
      <c r="AB423" s="153"/>
      <c r="AC423" s="153"/>
      <c r="AD423" s="153"/>
      <c r="AE423" s="153"/>
      <c r="AF423" s="153"/>
      <c r="AG423" s="153" t="s">
        <v>132</v>
      </c>
      <c r="AH423" s="153">
        <v>0</v>
      </c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</row>
    <row r="424" spans="1:60" outlineLevel="1" x14ac:dyDescent="0.2">
      <c r="A424" s="160"/>
      <c r="B424" s="161"/>
      <c r="C424" s="190" t="s">
        <v>407</v>
      </c>
      <c r="D424" s="164"/>
      <c r="E424" s="165">
        <v>13.8</v>
      </c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53"/>
      <c r="Z424" s="153"/>
      <c r="AA424" s="153"/>
      <c r="AB424" s="153"/>
      <c r="AC424" s="153"/>
      <c r="AD424" s="153"/>
      <c r="AE424" s="153"/>
      <c r="AF424" s="153"/>
      <c r="AG424" s="153" t="s">
        <v>132</v>
      </c>
      <c r="AH424" s="153">
        <v>0</v>
      </c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</row>
    <row r="425" spans="1:60" outlineLevel="1" x14ac:dyDescent="0.2">
      <c r="A425" s="160"/>
      <c r="B425" s="161"/>
      <c r="C425" s="190" t="s">
        <v>408</v>
      </c>
      <c r="D425" s="164"/>
      <c r="E425" s="165">
        <v>13.4</v>
      </c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53"/>
      <c r="Z425" s="153"/>
      <c r="AA425" s="153"/>
      <c r="AB425" s="153"/>
      <c r="AC425" s="153"/>
      <c r="AD425" s="153"/>
      <c r="AE425" s="153"/>
      <c r="AF425" s="153"/>
      <c r="AG425" s="153" t="s">
        <v>132</v>
      </c>
      <c r="AH425" s="153">
        <v>0</v>
      </c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</row>
    <row r="426" spans="1:60" outlineLevel="1" x14ac:dyDescent="0.2">
      <c r="A426" s="160"/>
      <c r="B426" s="161"/>
      <c r="C426" s="190" t="s">
        <v>409</v>
      </c>
      <c r="D426" s="164"/>
      <c r="E426" s="165">
        <v>8.4</v>
      </c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53"/>
      <c r="Z426" s="153"/>
      <c r="AA426" s="153"/>
      <c r="AB426" s="153"/>
      <c r="AC426" s="153"/>
      <c r="AD426" s="153"/>
      <c r="AE426" s="153"/>
      <c r="AF426" s="153"/>
      <c r="AG426" s="153" t="s">
        <v>132</v>
      </c>
      <c r="AH426" s="153">
        <v>0</v>
      </c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</row>
    <row r="427" spans="1:60" outlineLevel="1" x14ac:dyDescent="0.2">
      <c r="A427" s="160"/>
      <c r="B427" s="161"/>
      <c r="C427" s="190" t="s">
        <v>410</v>
      </c>
      <c r="D427" s="164"/>
      <c r="E427" s="165">
        <v>13.5</v>
      </c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53"/>
      <c r="Z427" s="153"/>
      <c r="AA427" s="153"/>
      <c r="AB427" s="153"/>
      <c r="AC427" s="153"/>
      <c r="AD427" s="153"/>
      <c r="AE427" s="153"/>
      <c r="AF427" s="153"/>
      <c r="AG427" s="153" t="s">
        <v>132</v>
      </c>
      <c r="AH427" s="153">
        <v>0</v>
      </c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</row>
    <row r="428" spans="1:60" outlineLevel="1" x14ac:dyDescent="0.2">
      <c r="A428" s="160"/>
      <c r="B428" s="161"/>
      <c r="C428" s="190" t="s">
        <v>411</v>
      </c>
      <c r="D428" s="164"/>
      <c r="E428" s="165">
        <v>5.7</v>
      </c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53"/>
      <c r="Z428" s="153"/>
      <c r="AA428" s="153"/>
      <c r="AB428" s="153"/>
      <c r="AC428" s="153"/>
      <c r="AD428" s="153"/>
      <c r="AE428" s="153"/>
      <c r="AF428" s="153"/>
      <c r="AG428" s="153" t="s">
        <v>132</v>
      </c>
      <c r="AH428" s="153">
        <v>0</v>
      </c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</row>
    <row r="429" spans="1:60" outlineLevel="1" x14ac:dyDescent="0.2">
      <c r="A429" s="160"/>
      <c r="B429" s="161"/>
      <c r="C429" s="190" t="s">
        <v>412</v>
      </c>
      <c r="D429" s="164"/>
      <c r="E429" s="165">
        <v>25.9</v>
      </c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53"/>
      <c r="Z429" s="153"/>
      <c r="AA429" s="153"/>
      <c r="AB429" s="153"/>
      <c r="AC429" s="153"/>
      <c r="AD429" s="153"/>
      <c r="AE429" s="153"/>
      <c r="AF429" s="153"/>
      <c r="AG429" s="153" t="s">
        <v>132</v>
      </c>
      <c r="AH429" s="153">
        <v>0</v>
      </c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</row>
    <row r="430" spans="1:60" outlineLevel="1" x14ac:dyDescent="0.2">
      <c r="A430" s="175">
        <v>76</v>
      </c>
      <c r="B430" s="176" t="s">
        <v>413</v>
      </c>
      <c r="C430" s="189" t="s">
        <v>414</v>
      </c>
      <c r="D430" s="177" t="s">
        <v>143</v>
      </c>
      <c r="E430" s="178">
        <v>166.5</v>
      </c>
      <c r="F430" s="179"/>
      <c r="G430" s="180">
        <f>ROUND(E430*F430,2)</f>
        <v>0</v>
      </c>
      <c r="H430" s="163">
        <v>5.57</v>
      </c>
      <c r="I430" s="162">
        <f>ROUND(E430*H430,2)</f>
        <v>927.41</v>
      </c>
      <c r="J430" s="163">
        <v>97.93</v>
      </c>
      <c r="K430" s="162">
        <f>ROUND(E430*J430,2)</f>
        <v>16305.35</v>
      </c>
      <c r="L430" s="162">
        <v>21</v>
      </c>
      <c r="M430" s="162">
        <f>G430*(1+L430/100)</f>
        <v>0</v>
      </c>
      <c r="N430" s="162">
        <v>0</v>
      </c>
      <c r="O430" s="162">
        <f>ROUND(E430*N430,2)</f>
        <v>0</v>
      </c>
      <c r="P430" s="162">
        <v>0</v>
      </c>
      <c r="Q430" s="162">
        <f>ROUND(E430*P430,2)</f>
        <v>0</v>
      </c>
      <c r="R430" s="162"/>
      <c r="S430" s="162" t="s">
        <v>127</v>
      </c>
      <c r="T430" s="162" t="s">
        <v>128</v>
      </c>
      <c r="U430" s="162">
        <v>0.154</v>
      </c>
      <c r="V430" s="162">
        <f>ROUND(E430*U430,2)</f>
        <v>25.64</v>
      </c>
      <c r="W430" s="162"/>
      <c r="X430" s="162" t="s">
        <v>129</v>
      </c>
      <c r="Y430" s="153"/>
      <c r="Z430" s="153"/>
      <c r="AA430" s="153"/>
      <c r="AB430" s="153"/>
      <c r="AC430" s="153"/>
      <c r="AD430" s="153"/>
      <c r="AE430" s="153"/>
      <c r="AF430" s="153"/>
      <c r="AG430" s="153" t="s">
        <v>130</v>
      </c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</row>
    <row r="431" spans="1:60" outlineLevel="1" x14ac:dyDescent="0.2">
      <c r="A431" s="160"/>
      <c r="B431" s="161"/>
      <c r="C431" s="190" t="s">
        <v>405</v>
      </c>
      <c r="D431" s="164"/>
      <c r="E431" s="165">
        <v>14</v>
      </c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53"/>
      <c r="Z431" s="153"/>
      <c r="AA431" s="153"/>
      <c r="AB431" s="153"/>
      <c r="AC431" s="153"/>
      <c r="AD431" s="153"/>
      <c r="AE431" s="153"/>
      <c r="AF431" s="153"/>
      <c r="AG431" s="153" t="s">
        <v>132</v>
      </c>
      <c r="AH431" s="153">
        <v>0</v>
      </c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</row>
    <row r="432" spans="1:60" outlineLevel="1" x14ac:dyDescent="0.2">
      <c r="A432" s="160"/>
      <c r="B432" s="161"/>
      <c r="C432" s="190" t="s">
        <v>406</v>
      </c>
      <c r="D432" s="164"/>
      <c r="E432" s="165">
        <v>71.8</v>
      </c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53"/>
      <c r="Z432" s="153"/>
      <c r="AA432" s="153"/>
      <c r="AB432" s="153"/>
      <c r="AC432" s="153"/>
      <c r="AD432" s="153"/>
      <c r="AE432" s="153"/>
      <c r="AF432" s="153"/>
      <c r="AG432" s="153" t="s">
        <v>132</v>
      </c>
      <c r="AH432" s="153">
        <v>0</v>
      </c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</row>
    <row r="433" spans="1:60" outlineLevel="1" x14ac:dyDescent="0.2">
      <c r="A433" s="160"/>
      <c r="B433" s="161"/>
      <c r="C433" s="190" t="s">
        <v>407</v>
      </c>
      <c r="D433" s="164"/>
      <c r="E433" s="165">
        <v>13.8</v>
      </c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53"/>
      <c r="Z433" s="153"/>
      <c r="AA433" s="153"/>
      <c r="AB433" s="153"/>
      <c r="AC433" s="153"/>
      <c r="AD433" s="153"/>
      <c r="AE433" s="153"/>
      <c r="AF433" s="153"/>
      <c r="AG433" s="153" t="s">
        <v>132</v>
      </c>
      <c r="AH433" s="153">
        <v>0</v>
      </c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  <c r="AW433" s="153"/>
      <c r="AX433" s="153"/>
      <c r="AY433" s="153"/>
      <c r="AZ433" s="153"/>
      <c r="BA433" s="153"/>
      <c r="BB433" s="153"/>
      <c r="BC433" s="153"/>
      <c r="BD433" s="153"/>
      <c r="BE433" s="153"/>
      <c r="BF433" s="153"/>
      <c r="BG433" s="153"/>
      <c r="BH433" s="153"/>
    </row>
    <row r="434" spans="1:60" outlineLevel="1" x14ac:dyDescent="0.2">
      <c r="A434" s="160"/>
      <c r="B434" s="161"/>
      <c r="C434" s="190" t="s">
        <v>408</v>
      </c>
      <c r="D434" s="164"/>
      <c r="E434" s="165">
        <v>13.4</v>
      </c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53"/>
      <c r="Z434" s="153"/>
      <c r="AA434" s="153"/>
      <c r="AB434" s="153"/>
      <c r="AC434" s="153"/>
      <c r="AD434" s="153"/>
      <c r="AE434" s="153"/>
      <c r="AF434" s="153"/>
      <c r="AG434" s="153" t="s">
        <v>132</v>
      </c>
      <c r="AH434" s="153">
        <v>0</v>
      </c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  <c r="AW434" s="153"/>
      <c r="AX434" s="153"/>
      <c r="AY434" s="153"/>
      <c r="AZ434" s="153"/>
      <c r="BA434" s="153"/>
      <c r="BB434" s="153"/>
      <c r="BC434" s="153"/>
      <c r="BD434" s="153"/>
      <c r="BE434" s="153"/>
      <c r="BF434" s="153"/>
      <c r="BG434" s="153"/>
      <c r="BH434" s="153"/>
    </row>
    <row r="435" spans="1:60" outlineLevel="1" x14ac:dyDescent="0.2">
      <c r="A435" s="160"/>
      <c r="B435" s="161"/>
      <c r="C435" s="190" t="s">
        <v>409</v>
      </c>
      <c r="D435" s="164"/>
      <c r="E435" s="165">
        <v>8.4</v>
      </c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53"/>
      <c r="Z435" s="153"/>
      <c r="AA435" s="153"/>
      <c r="AB435" s="153"/>
      <c r="AC435" s="153"/>
      <c r="AD435" s="153"/>
      <c r="AE435" s="153"/>
      <c r="AF435" s="153"/>
      <c r="AG435" s="153" t="s">
        <v>132</v>
      </c>
      <c r="AH435" s="153">
        <v>0</v>
      </c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  <c r="AW435" s="153"/>
      <c r="AX435" s="153"/>
      <c r="AY435" s="153"/>
      <c r="AZ435" s="153"/>
      <c r="BA435" s="153"/>
      <c r="BB435" s="153"/>
      <c r="BC435" s="153"/>
      <c r="BD435" s="153"/>
      <c r="BE435" s="153"/>
      <c r="BF435" s="153"/>
      <c r="BG435" s="153"/>
      <c r="BH435" s="153"/>
    </row>
    <row r="436" spans="1:60" outlineLevel="1" x14ac:dyDescent="0.2">
      <c r="A436" s="160"/>
      <c r="B436" s="161"/>
      <c r="C436" s="190" t="s">
        <v>410</v>
      </c>
      <c r="D436" s="164"/>
      <c r="E436" s="165">
        <v>13.5</v>
      </c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53"/>
      <c r="Z436" s="153"/>
      <c r="AA436" s="153"/>
      <c r="AB436" s="153"/>
      <c r="AC436" s="153"/>
      <c r="AD436" s="153"/>
      <c r="AE436" s="153"/>
      <c r="AF436" s="153"/>
      <c r="AG436" s="153" t="s">
        <v>132</v>
      </c>
      <c r="AH436" s="153">
        <v>0</v>
      </c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  <c r="AV436" s="153"/>
      <c r="AW436" s="153"/>
      <c r="AX436" s="153"/>
      <c r="AY436" s="153"/>
      <c r="AZ436" s="153"/>
      <c r="BA436" s="153"/>
      <c r="BB436" s="153"/>
      <c r="BC436" s="153"/>
      <c r="BD436" s="153"/>
      <c r="BE436" s="153"/>
      <c r="BF436" s="153"/>
      <c r="BG436" s="153"/>
      <c r="BH436" s="153"/>
    </row>
    <row r="437" spans="1:60" outlineLevel="1" x14ac:dyDescent="0.2">
      <c r="A437" s="160"/>
      <c r="B437" s="161"/>
      <c r="C437" s="190" t="s">
        <v>411</v>
      </c>
      <c r="D437" s="164"/>
      <c r="E437" s="165">
        <v>5.7</v>
      </c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53"/>
      <c r="Z437" s="153"/>
      <c r="AA437" s="153"/>
      <c r="AB437" s="153"/>
      <c r="AC437" s="153"/>
      <c r="AD437" s="153"/>
      <c r="AE437" s="153"/>
      <c r="AF437" s="153"/>
      <c r="AG437" s="153" t="s">
        <v>132</v>
      </c>
      <c r="AH437" s="153">
        <v>0</v>
      </c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  <c r="AW437" s="153"/>
      <c r="AX437" s="153"/>
      <c r="AY437" s="153"/>
      <c r="AZ437" s="153"/>
      <c r="BA437" s="153"/>
      <c r="BB437" s="153"/>
      <c r="BC437" s="153"/>
      <c r="BD437" s="153"/>
      <c r="BE437" s="153"/>
      <c r="BF437" s="153"/>
      <c r="BG437" s="153"/>
      <c r="BH437" s="153"/>
    </row>
    <row r="438" spans="1:60" outlineLevel="1" x14ac:dyDescent="0.2">
      <c r="A438" s="160"/>
      <c r="B438" s="161"/>
      <c r="C438" s="190" t="s">
        <v>412</v>
      </c>
      <c r="D438" s="164"/>
      <c r="E438" s="165">
        <v>25.9</v>
      </c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53"/>
      <c r="Z438" s="153"/>
      <c r="AA438" s="153"/>
      <c r="AB438" s="153"/>
      <c r="AC438" s="153"/>
      <c r="AD438" s="153"/>
      <c r="AE438" s="153"/>
      <c r="AF438" s="153"/>
      <c r="AG438" s="153" t="s">
        <v>132</v>
      </c>
      <c r="AH438" s="153">
        <v>0</v>
      </c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</row>
    <row r="439" spans="1:60" ht="22.5" outlineLevel="1" x14ac:dyDescent="0.2">
      <c r="A439" s="175">
        <v>77</v>
      </c>
      <c r="B439" s="176" t="s">
        <v>415</v>
      </c>
      <c r="C439" s="189" t="s">
        <v>416</v>
      </c>
      <c r="D439" s="177" t="s">
        <v>143</v>
      </c>
      <c r="E439" s="178">
        <v>166.5</v>
      </c>
      <c r="F439" s="179"/>
      <c r="G439" s="180">
        <f>ROUND(E439*F439,2)</f>
        <v>0</v>
      </c>
      <c r="H439" s="163">
        <v>1.75</v>
      </c>
      <c r="I439" s="162">
        <f>ROUND(E439*H439,2)</f>
        <v>291.38</v>
      </c>
      <c r="J439" s="163">
        <v>25.25</v>
      </c>
      <c r="K439" s="162">
        <f>ROUND(E439*J439,2)</f>
        <v>4204.13</v>
      </c>
      <c r="L439" s="162">
        <v>21</v>
      </c>
      <c r="M439" s="162">
        <f>G439*(1+L439/100)</f>
        <v>0</v>
      </c>
      <c r="N439" s="162">
        <v>1.0000000000000001E-5</v>
      </c>
      <c r="O439" s="162">
        <f>ROUND(E439*N439,2)</f>
        <v>0</v>
      </c>
      <c r="P439" s="162">
        <v>0</v>
      </c>
      <c r="Q439" s="162">
        <f>ROUND(E439*P439,2)</f>
        <v>0</v>
      </c>
      <c r="R439" s="162"/>
      <c r="S439" s="162" t="s">
        <v>127</v>
      </c>
      <c r="T439" s="162" t="s">
        <v>128</v>
      </c>
      <c r="U439" s="162">
        <v>0.05</v>
      </c>
      <c r="V439" s="162">
        <f>ROUND(E439*U439,2)</f>
        <v>8.33</v>
      </c>
      <c r="W439" s="162"/>
      <c r="X439" s="162" t="s">
        <v>129</v>
      </c>
      <c r="Y439" s="153"/>
      <c r="Z439" s="153"/>
      <c r="AA439" s="153"/>
      <c r="AB439" s="153"/>
      <c r="AC439" s="153"/>
      <c r="AD439" s="153"/>
      <c r="AE439" s="153"/>
      <c r="AF439" s="153"/>
      <c r="AG439" s="153" t="s">
        <v>130</v>
      </c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</row>
    <row r="440" spans="1:60" outlineLevel="1" x14ac:dyDescent="0.2">
      <c r="A440" s="160"/>
      <c r="B440" s="161"/>
      <c r="C440" s="190" t="s">
        <v>405</v>
      </c>
      <c r="D440" s="164"/>
      <c r="E440" s="165">
        <v>14</v>
      </c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53"/>
      <c r="Z440" s="153"/>
      <c r="AA440" s="153"/>
      <c r="AB440" s="153"/>
      <c r="AC440" s="153"/>
      <c r="AD440" s="153"/>
      <c r="AE440" s="153"/>
      <c r="AF440" s="153"/>
      <c r="AG440" s="153" t="s">
        <v>132</v>
      </c>
      <c r="AH440" s="153">
        <v>0</v>
      </c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</row>
    <row r="441" spans="1:60" outlineLevel="1" x14ac:dyDescent="0.2">
      <c r="A441" s="160"/>
      <c r="B441" s="161"/>
      <c r="C441" s="190" t="s">
        <v>406</v>
      </c>
      <c r="D441" s="164"/>
      <c r="E441" s="165">
        <v>71.8</v>
      </c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53"/>
      <c r="Z441" s="153"/>
      <c r="AA441" s="153"/>
      <c r="AB441" s="153"/>
      <c r="AC441" s="153"/>
      <c r="AD441" s="153"/>
      <c r="AE441" s="153"/>
      <c r="AF441" s="153"/>
      <c r="AG441" s="153" t="s">
        <v>132</v>
      </c>
      <c r="AH441" s="153">
        <v>0</v>
      </c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</row>
    <row r="442" spans="1:60" outlineLevel="1" x14ac:dyDescent="0.2">
      <c r="A442" s="160"/>
      <c r="B442" s="161"/>
      <c r="C442" s="190" t="s">
        <v>407</v>
      </c>
      <c r="D442" s="164"/>
      <c r="E442" s="165">
        <v>13.8</v>
      </c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53"/>
      <c r="Z442" s="153"/>
      <c r="AA442" s="153"/>
      <c r="AB442" s="153"/>
      <c r="AC442" s="153"/>
      <c r="AD442" s="153"/>
      <c r="AE442" s="153"/>
      <c r="AF442" s="153"/>
      <c r="AG442" s="153" t="s">
        <v>132</v>
      </c>
      <c r="AH442" s="153">
        <v>0</v>
      </c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</row>
    <row r="443" spans="1:60" outlineLevel="1" x14ac:dyDescent="0.2">
      <c r="A443" s="160"/>
      <c r="B443" s="161"/>
      <c r="C443" s="190" t="s">
        <v>408</v>
      </c>
      <c r="D443" s="164"/>
      <c r="E443" s="165">
        <v>13.4</v>
      </c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53"/>
      <c r="Z443" s="153"/>
      <c r="AA443" s="153"/>
      <c r="AB443" s="153"/>
      <c r="AC443" s="153"/>
      <c r="AD443" s="153"/>
      <c r="AE443" s="153"/>
      <c r="AF443" s="153"/>
      <c r="AG443" s="153" t="s">
        <v>132</v>
      </c>
      <c r="AH443" s="153">
        <v>0</v>
      </c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</row>
    <row r="444" spans="1:60" outlineLevel="1" x14ac:dyDescent="0.2">
      <c r="A444" s="160"/>
      <c r="B444" s="161"/>
      <c r="C444" s="190" t="s">
        <v>409</v>
      </c>
      <c r="D444" s="164"/>
      <c r="E444" s="165">
        <v>8.4</v>
      </c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53"/>
      <c r="Z444" s="153"/>
      <c r="AA444" s="153"/>
      <c r="AB444" s="153"/>
      <c r="AC444" s="153"/>
      <c r="AD444" s="153"/>
      <c r="AE444" s="153"/>
      <c r="AF444" s="153"/>
      <c r="AG444" s="153" t="s">
        <v>132</v>
      </c>
      <c r="AH444" s="153">
        <v>0</v>
      </c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</row>
    <row r="445" spans="1:60" outlineLevel="1" x14ac:dyDescent="0.2">
      <c r="A445" s="160"/>
      <c r="B445" s="161"/>
      <c r="C445" s="190" t="s">
        <v>410</v>
      </c>
      <c r="D445" s="164"/>
      <c r="E445" s="165">
        <v>13.5</v>
      </c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53"/>
      <c r="Z445" s="153"/>
      <c r="AA445" s="153"/>
      <c r="AB445" s="153"/>
      <c r="AC445" s="153"/>
      <c r="AD445" s="153"/>
      <c r="AE445" s="153"/>
      <c r="AF445" s="153"/>
      <c r="AG445" s="153" t="s">
        <v>132</v>
      </c>
      <c r="AH445" s="153">
        <v>0</v>
      </c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</row>
    <row r="446" spans="1:60" outlineLevel="1" x14ac:dyDescent="0.2">
      <c r="A446" s="160"/>
      <c r="B446" s="161"/>
      <c r="C446" s="190" t="s">
        <v>411</v>
      </c>
      <c r="D446" s="164"/>
      <c r="E446" s="165">
        <v>5.7</v>
      </c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53"/>
      <c r="Z446" s="153"/>
      <c r="AA446" s="153"/>
      <c r="AB446" s="153"/>
      <c r="AC446" s="153"/>
      <c r="AD446" s="153"/>
      <c r="AE446" s="153"/>
      <c r="AF446" s="153"/>
      <c r="AG446" s="153" t="s">
        <v>132</v>
      </c>
      <c r="AH446" s="153">
        <v>0</v>
      </c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</row>
    <row r="447" spans="1:60" outlineLevel="1" x14ac:dyDescent="0.2">
      <c r="A447" s="160"/>
      <c r="B447" s="161"/>
      <c r="C447" s="190" t="s">
        <v>412</v>
      </c>
      <c r="D447" s="164"/>
      <c r="E447" s="165">
        <v>25.9</v>
      </c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53"/>
      <c r="Z447" s="153"/>
      <c r="AA447" s="153"/>
      <c r="AB447" s="153"/>
      <c r="AC447" s="153"/>
      <c r="AD447" s="153"/>
      <c r="AE447" s="153"/>
      <c r="AF447" s="153"/>
      <c r="AG447" s="153" t="s">
        <v>132</v>
      </c>
      <c r="AH447" s="153">
        <v>0</v>
      </c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  <c r="BE447" s="153"/>
      <c r="BF447" s="153"/>
      <c r="BG447" s="153"/>
      <c r="BH447" s="153"/>
    </row>
    <row r="448" spans="1:60" ht="22.5" outlineLevel="1" x14ac:dyDescent="0.2">
      <c r="A448" s="175">
        <v>78</v>
      </c>
      <c r="B448" s="176" t="s">
        <v>417</v>
      </c>
      <c r="C448" s="189" t="s">
        <v>418</v>
      </c>
      <c r="D448" s="177" t="s">
        <v>134</v>
      </c>
      <c r="E448" s="178">
        <v>172.15</v>
      </c>
      <c r="F448" s="179"/>
      <c r="G448" s="180">
        <f>ROUND(E448*F448,2)</f>
        <v>0</v>
      </c>
      <c r="H448" s="163">
        <v>0</v>
      </c>
      <c r="I448" s="162">
        <f>ROUND(E448*H448,2)</f>
        <v>0</v>
      </c>
      <c r="J448" s="163">
        <v>7.1</v>
      </c>
      <c r="K448" s="162">
        <f>ROUND(E448*J448,2)</f>
        <v>1222.27</v>
      </c>
      <c r="L448" s="162">
        <v>21</v>
      </c>
      <c r="M448" s="162">
        <f>G448*(1+L448/100)</f>
        <v>0</v>
      </c>
      <c r="N448" s="162">
        <v>0</v>
      </c>
      <c r="O448" s="162">
        <f>ROUND(E448*N448,2)</f>
        <v>0</v>
      </c>
      <c r="P448" s="162">
        <v>0</v>
      </c>
      <c r="Q448" s="162">
        <f>ROUND(E448*P448,2)</f>
        <v>0</v>
      </c>
      <c r="R448" s="162"/>
      <c r="S448" s="162" t="s">
        <v>340</v>
      </c>
      <c r="T448" s="162" t="s">
        <v>128</v>
      </c>
      <c r="U448" s="162">
        <v>1.6E-2</v>
      </c>
      <c r="V448" s="162">
        <f>ROUND(E448*U448,2)</f>
        <v>2.75</v>
      </c>
      <c r="W448" s="162"/>
      <c r="X448" s="162" t="s">
        <v>129</v>
      </c>
      <c r="Y448" s="153"/>
      <c r="Z448" s="153"/>
      <c r="AA448" s="153"/>
      <c r="AB448" s="153"/>
      <c r="AC448" s="153"/>
      <c r="AD448" s="153"/>
      <c r="AE448" s="153"/>
      <c r="AF448" s="153"/>
      <c r="AG448" s="153" t="s">
        <v>130</v>
      </c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  <c r="AW448" s="153"/>
      <c r="AX448" s="153"/>
      <c r="AY448" s="153"/>
      <c r="AZ448" s="153"/>
      <c r="BA448" s="153"/>
      <c r="BB448" s="153"/>
      <c r="BC448" s="153"/>
      <c r="BD448" s="153"/>
      <c r="BE448" s="153"/>
      <c r="BF448" s="153"/>
      <c r="BG448" s="153"/>
      <c r="BH448" s="153"/>
    </row>
    <row r="449" spans="1:60" outlineLevel="1" x14ac:dyDescent="0.2">
      <c r="A449" s="160"/>
      <c r="B449" s="161"/>
      <c r="C449" s="190" t="s">
        <v>189</v>
      </c>
      <c r="D449" s="164"/>
      <c r="E449" s="165">
        <v>10.96</v>
      </c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53"/>
      <c r="Z449" s="153"/>
      <c r="AA449" s="153"/>
      <c r="AB449" s="153"/>
      <c r="AC449" s="153"/>
      <c r="AD449" s="153"/>
      <c r="AE449" s="153"/>
      <c r="AF449" s="153"/>
      <c r="AG449" s="153" t="s">
        <v>132</v>
      </c>
      <c r="AH449" s="153">
        <v>0</v>
      </c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  <c r="AW449" s="153"/>
      <c r="AX449" s="153"/>
      <c r="AY449" s="153"/>
      <c r="AZ449" s="153"/>
      <c r="BA449" s="153"/>
      <c r="BB449" s="153"/>
      <c r="BC449" s="153"/>
      <c r="BD449" s="153"/>
      <c r="BE449" s="153"/>
      <c r="BF449" s="153"/>
      <c r="BG449" s="153"/>
      <c r="BH449" s="153"/>
    </row>
    <row r="450" spans="1:60" outlineLevel="1" x14ac:dyDescent="0.2">
      <c r="A450" s="160"/>
      <c r="B450" s="161"/>
      <c r="C450" s="190" t="s">
        <v>190</v>
      </c>
      <c r="D450" s="164"/>
      <c r="E450" s="165">
        <v>75.73</v>
      </c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53"/>
      <c r="Z450" s="153"/>
      <c r="AA450" s="153"/>
      <c r="AB450" s="153"/>
      <c r="AC450" s="153"/>
      <c r="AD450" s="153"/>
      <c r="AE450" s="153"/>
      <c r="AF450" s="153"/>
      <c r="AG450" s="153" t="s">
        <v>132</v>
      </c>
      <c r="AH450" s="153">
        <v>0</v>
      </c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  <c r="BE450" s="153"/>
      <c r="BF450" s="153"/>
      <c r="BG450" s="153"/>
      <c r="BH450" s="153"/>
    </row>
    <row r="451" spans="1:60" outlineLevel="1" x14ac:dyDescent="0.2">
      <c r="A451" s="160"/>
      <c r="B451" s="161"/>
      <c r="C451" s="190" t="s">
        <v>191</v>
      </c>
      <c r="D451" s="164"/>
      <c r="E451" s="165">
        <v>12.75</v>
      </c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53"/>
      <c r="Z451" s="153"/>
      <c r="AA451" s="153"/>
      <c r="AB451" s="153"/>
      <c r="AC451" s="153"/>
      <c r="AD451" s="153"/>
      <c r="AE451" s="153"/>
      <c r="AF451" s="153"/>
      <c r="AG451" s="153" t="s">
        <v>132</v>
      </c>
      <c r="AH451" s="153">
        <v>0</v>
      </c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3"/>
      <c r="BB451" s="153"/>
      <c r="BC451" s="153"/>
      <c r="BD451" s="153"/>
      <c r="BE451" s="153"/>
      <c r="BF451" s="153"/>
      <c r="BG451" s="153"/>
      <c r="BH451" s="153"/>
    </row>
    <row r="452" spans="1:60" outlineLevel="1" x14ac:dyDescent="0.2">
      <c r="A452" s="160"/>
      <c r="B452" s="161"/>
      <c r="C452" s="190" t="s">
        <v>192</v>
      </c>
      <c r="D452" s="164"/>
      <c r="E452" s="165">
        <v>11.94</v>
      </c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53"/>
      <c r="Z452" s="153"/>
      <c r="AA452" s="153"/>
      <c r="AB452" s="153"/>
      <c r="AC452" s="153"/>
      <c r="AD452" s="153"/>
      <c r="AE452" s="153"/>
      <c r="AF452" s="153"/>
      <c r="AG452" s="153" t="s">
        <v>132</v>
      </c>
      <c r="AH452" s="153">
        <v>0</v>
      </c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3"/>
      <c r="BB452" s="153"/>
      <c r="BC452" s="153"/>
      <c r="BD452" s="153"/>
      <c r="BE452" s="153"/>
      <c r="BF452" s="153"/>
      <c r="BG452" s="153"/>
      <c r="BH452" s="153"/>
    </row>
    <row r="453" spans="1:60" outlineLevel="1" x14ac:dyDescent="0.2">
      <c r="A453" s="160"/>
      <c r="B453" s="161"/>
      <c r="C453" s="190" t="s">
        <v>193</v>
      </c>
      <c r="D453" s="164"/>
      <c r="E453" s="165">
        <v>8.8000000000000007</v>
      </c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53"/>
      <c r="Z453" s="153"/>
      <c r="AA453" s="153"/>
      <c r="AB453" s="153"/>
      <c r="AC453" s="153"/>
      <c r="AD453" s="153"/>
      <c r="AE453" s="153"/>
      <c r="AF453" s="153"/>
      <c r="AG453" s="153" t="s">
        <v>132</v>
      </c>
      <c r="AH453" s="153">
        <v>0</v>
      </c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  <c r="AW453" s="153"/>
      <c r="AX453" s="153"/>
      <c r="AY453" s="153"/>
      <c r="AZ453" s="153"/>
      <c r="BA453" s="153"/>
      <c r="BB453" s="153"/>
      <c r="BC453" s="153"/>
      <c r="BD453" s="153"/>
      <c r="BE453" s="153"/>
      <c r="BF453" s="153"/>
      <c r="BG453" s="153"/>
      <c r="BH453" s="153"/>
    </row>
    <row r="454" spans="1:60" outlineLevel="1" x14ac:dyDescent="0.2">
      <c r="A454" s="160"/>
      <c r="B454" s="161"/>
      <c r="C454" s="190" t="s">
        <v>263</v>
      </c>
      <c r="D454" s="164"/>
      <c r="E454" s="165">
        <v>8.5500000000000007</v>
      </c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53"/>
      <c r="Z454" s="153"/>
      <c r="AA454" s="153"/>
      <c r="AB454" s="153"/>
      <c r="AC454" s="153"/>
      <c r="AD454" s="153"/>
      <c r="AE454" s="153"/>
      <c r="AF454" s="153"/>
      <c r="AG454" s="153" t="s">
        <v>132</v>
      </c>
      <c r="AH454" s="153">
        <v>0</v>
      </c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  <c r="AW454" s="153"/>
      <c r="AX454" s="153"/>
      <c r="AY454" s="153"/>
      <c r="AZ454" s="153"/>
      <c r="BA454" s="153"/>
      <c r="BB454" s="153"/>
      <c r="BC454" s="153"/>
      <c r="BD454" s="153"/>
      <c r="BE454" s="153"/>
      <c r="BF454" s="153"/>
      <c r="BG454" s="153"/>
      <c r="BH454" s="153"/>
    </row>
    <row r="455" spans="1:60" outlineLevel="1" x14ac:dyDescent="0.2">
      <c r="A455" s="160"/>
      <c r="B455" s="161"/>
      <c r="C455" s="190" t="s">
        <v>264</v>
      </c>
      <c r="D455" s="164"/>
      <c r="E455" s="165">
        <v>2.2400000000000002</v>
      </c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53"/>
      <c r="Z455" s="153"/>
      <c r="AA455" s="153"/>
      <c r="AB455" s="153"/>
      <c r="AC455" s="153"/>
      <c r="AD455" s="153"/>
      <c r="AE455" s="153"/>
      <c r="AF455" s="153"/>
      <c r="AG455" s="153" t="s">
        <v>132</v>
      </c>
      <c r="AH455" s="153">
        <v>0</v>
      </c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  <c r="AW455" s="153"/>
      <c r="AX455" s="153"/>
      <c r="AY455" s="153"/>
      <c r="AZ455" s="153"/>
      <c r="BA455" s="153"/>
      <c r="BB455" s="153"/>
      <c r="BC455" s="153"/>
      <c r="BD455" s="153"/>
      <c r="BE455" s="153"/>
      <c r="BF455" s="153"/>
      <c r="BG455" s="153"/>
      <c r="BH455" s="153"/>
    </row>
    <row r="456" spans="1:60" outlineLevel="1" x14ac:dyDescent="0.2">
      <c r="A456" s="160"/>
      <c r="B456" s="161"/>
      <c r="C456" s="190" t="s">
        <v>265</v>
      </c>
      <c r="D456" s="164"/>
      <c r="E456" s="165">
        <v>4.0599999999999996</v>
      </c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53"/>
      <c r="Z456" s="153"/>
      <c r="AA456" s="153"/>
      <c r="AB456" s="153"/>
      <c r="AC456" s="153"/>
      <c r="AD456" s="153"/>
      <c r="AE456" s="153"/>
      <c r="AF456" s="153"/>
      <c r="AG456" s="153" t="s">
        <v>132</v>
      </c>
      <c r="AH456" s="153">
        <v>0</v>
      </c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</row>
    <row r="457" spans="1:60" outlineLevel="1" x14ac:dyDescent="0.2">
      <c r="A457" s="160"/>
      <c r="B457" s="161"/>
      <c r="C457" s="190" t="s">
        <v>266</v>
      </c>
      <c r="D457" s="164"/>
      <c r="E457" s="165">
        <v>4.2300000000000004</v>
      </c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53"/>
      <c r="Z457" s="153"/>
      <c r="AA457" s="153"/>
      <c r="AB457" s="153"/>
      <c r="AC457" s="153"/>
      <c r="AD457" s="153"/>
      <c r="AE457" s="153"/>
      <c r="AF457" s="153"/>
      <c r="AG457" s="153" t="s">
        <v>132</v>
      </c>
      <c r="AH457" s="153">
        <v>0</v>
      </c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</row>
    <row r="458" spans="1:60" outlineLevel="1" x14ac:dyDescent="0.2">
      <c r="A458" s="160"/>
      <c r="B458" s="161"/>
      <c r="C458" s="190" t="s">
        <v>267</v>
      </c>
      <c r="D458" s="164"/>
      <c r="E458" s="165">
        <v>32.89</v>
      </c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53"/>
      <c r="Z458" s="153"/>
      <c r="AA458" s="153"/>
      <c r="AB458" s="153"/>
      <c r="AC458" s="153"/>
      <c r="AD458" s="153"/>
      <c r="AE458" s="153"/>
      <c r="AF458" s="153"/>
      <c r="AG458" s="153" t="s">
        <v>132</v>
      </c>
      <c r="AH458" s="153">
        <v>0</v>
      </c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</row>
    <row r="459" spans="1:60" outlineLevel="1" x14ac:dyDescent="0.2">
      <c r="A459" s="175">
        <v>79</v>
      </c>
      <c r="B459" s="176" t="s">
        <v>419</v>
      </c>
      <c r="C459" s="189" t="s">
        <v>420</v>
      </c>
      <c r="D459" s="177" t="s">
        <v>134</v>
      </c>
      <c r="E459" s="178">
        <v>172.15</v>
      </c>
      <c r="F459" s="179"/>
      <c r="G459" s="180">
        <f>ROUND(E459*F459,2)</f>
        <v>0</v>
      </c>
      <c r="H459" s="163">
        <v>130.08000000000001</v>
      </c>
      <c r="I459" s="162">
        <f>ROUND(E459*H459,2)</f>
        <v>22393.27</v>
      </c>
      <c r="J459" s="163">
        <v>492.92</v>
      </c>
      <c r="K459" s="162">
        <f>ROUND(E459*J459,2)</f>
        <v>84856.18</v>
      </c>
      <c r="L459" s="162">
        <v>21</v>
      </c>
      <c r="M459" s="162">
        <f>G459*(1+L459/100)</f>
        <v>0</v>
      </c>
      <c r="N459" s="162">
        <v>5.0400000000000002E-3</v>
      </c>
      <c r="O459" s="162">
        <f>ROUND(E459*N459,2)</f>
        <v>0.87</v>
      </c>
      <c r="P459" s="162">
        <v>0</v>
      </c>
      <c r="Q459" s="162">
        <f>ROUND(E459*P459,2)</f>
        <v>0</v>
      </c>
      <c r="R459" s="162"/>
      <c r="S459" s="162" t="s">
        <v>340</v>
      </c>
      <c r="T459" s="162" t="s">
        <v>128</v>
      </c>
      <c r="U459" s="162">
        <v>0.97799999999999998</v>
      </c>
      <c r="V459" s="162">
        <f>ROUND(E459*U459,2)</f>
        <v>168.36</v>
      </c>
      <c r="W459" s="162"/>
      <c r="X459" s="162" t="s">
        <v>129</v>
      </c>
      <c r="Y459" s="153"/>
      <c r="Z459" s="153"/>
      <c r="AA459" s="153"/>
      <c r="AB459" s="153"/>
      <c r="AC459" s="153"/>
      <c r="AD459" s="153"/>
      <c r="AE459" s="153"/>
      <c r="AF459" s="153"/>
      <c r="AG459" s="153" t="s">
        <v>130</v>
      </c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</row>
    <row r="460" spans="1:60" outlineLevel="1" x14ac:dyDescent="0.2">
      <c r="A460" s="160"/>
      <c r="B460" s="161"/>
      <c r="C460" s="190" t="s">
        <v>189</v>
      </c>
      <c r="D460" s="164"/>
      <c r="E460" s="165">
        <v>10.96</v>
      </c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53"/>
      <c r="Z460" s="153"/>
      <c r="AA460" s="153"/>
      <c r="AB460" s="153"/>
      <c r="AC460" s="153"/>
      <c r="AD460" s="153"/>
      <c r="AE460" s="153"/>
      <c r="AF460" s="153"/>
      <c r="AG460" s="153" t="s">
        <v>132</v>
      </c>
      <c r="AH460" s="153">
        <v>0</v>
      </c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</row>
    <row r="461" spans="1:60" outlineLevel="1" x14ac:dyDescent="0.2">
      <c r="A461" s="160"/>
      <c r="B461" s="161"/>
      <c r="C461" s="190" t="s">
        <v>190</v>
      </c>
      <c r="D461" s="164"/>
      <c r="E461" s="165">
        <v>75.73</v>
      </c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53"/>
      <c r="Z461" s="153"/>
      <c r="AA461" s="153"/>
      <c r="AB461" s="153"/>
      <c r="AC461" s="153"/>
      <c r="AD461" s="153"/>
      <c r="AE461" s="153"/>
      <c r="AF461" s="153"/>
      <c r="AG461" s="153" t="s">
        <v>132</v>
      </c>
      <c r="AH461" s="153">
        <v>0</v>
      </c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</row>
    <row r="462" spans="1:60" outlineLevel="1" x14ac:dyDescent="0.2">
      <c r="A462" s="160"/>
      <c r="B462" s="161"/>
      <c r="C462" s="190" t="s">
        <v>191</v>
      </c>
      <c r="D462" s="164"/>
      <c r="E462" s="165">
        <v>12.75</v>
      </c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53"/>
      <c r="Z462" s="153"/>
      <c r="AA462" s="153"/>
      <c r="AB462" s="153"/>
      <c r="AC462" s="153"/>
      <c r="AD462" s="153"/>
      <c r="AE462" s="153"/>
      <c r="AF462" s="153"/>
      <c r="AG462" s="153" t="s">
        <v>132</v>
      </c>
      <c r="AH462" s="153">
        <v>0</v>
      </c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</row>
    <row r="463" spans="1:60" outlineLevel="1" x14ac:dyDescent="0.2">
      <c r="A463" s="160"/>
      <c r="B463" s="161"/>
      <c r="C463" s="190" t="s">
        <v>192</v>
      </c>
      <c r="D463" s="164"/>
      <c r="E463" s="165">
        <v>11.94</v>
      </c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53"/>
      <c r="Z463" s="153"/>
      <c r="AA463" s="153"/>
      <c r="AB463" s="153"/>
      <c r="AC463" s="153"/>
      <c r="AD463" s="153"/>
      <c r="AE463" s="153"/>
      <c r="AF463" s="153"/>
      <c r="AG463" s="153" t="s">
        <v>132</v>
      </c>
      <c r="AH463" s="153">
        <v>0</v>
      </c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</row>
    <row r="464" spans="1:60" outlineLevel="1" x14ac:dyDescent="0.2">
      <c r="A464" s="160"/>
      <c r="B464" s="161"/>
      <c r="C464" s="190" t="s">
        <v>193</v>
      </c>
      <c r="D464" s="164"/>
      <c r="E464" s="165">
        <v>8.8000000000000007</v>
      </c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53"/>
      <c r="Z464" s="153"/>
      <c r="AA464" s="153"/>
      <c r="AB464" s="153"/>
      <c r="AC464" s="153"/>
      <c r="AD464" s="153"/>
      <c r="AE464" s="153"/>
      <c r="AF464" s="153"/>
      <c r="AG464" s="153" t="s">
        <v>132</v>
      </c>
      <c r="AH464" s="153">
        <v>0</v>
      </c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</row>
    <row r="465" spans="1:60" outlineLevel="1" x14ac:dyDescent="0.2">
      <c r="A465" s="160"/>
      <c r="B465" s="161"/>
      <c r="C465" s="190" t="s">
        <v>263</v>
      </c>
      <c r="D465" s="164"/>
      <c r="E465" s="165">
        <v>8.5500000000000007</v>
      </c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53"/>
      <c r="Z465" s="153"/>
      <c r="AA465" s="153"/>
      <c r="AB465" s="153"/>
      <c r="AC465" s="153"/>
      <c r="AD465" s="153"/>
      <c r="AE465" s="153"/>
      <c r="AF465" s="153"/>
      <c r="AG465" s="153" t="s">
        <v>132</v>
      </c>
      <c r="AH465" s="153">
        <v>0</v>
      </c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153"/>
    </row>
    <row r="466" spans="1:60" outlineLevel="1" x14ac:dyDescent="0.2">
      <c r="A466" s="160"/>
      <c r="B466" s="161"/>
      <c r="C466" s="190" t="s">
        <v>264</v>
      </c>
      <c r="D466" s="164"/>
      <c r="E466" s="165">
        <v>2.2400000000000002</v>
      </c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53"/>
      <c r="Z466" s="153"/>
      <c r="AA466" s="153"/>
      <c r="AB466" s="153"/>
      <c r="AC466" s="153"/>
      <c r="AD466" s="153"/>
      <c r="AE466" s="153"/>
      <c r="AF466" s="153"/>
      <c r="AG466" s="153" t="s">
        <v>132</v>
      </c>
      <c r="AH466" s="153">
        <v>0</v>
      </c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  <c r="AW466" s="153"/>
      <c r="AX466" s="153"/>
      <c r="AY466" s="153"/>
      <c r="AZ466" s="153"/>
      <c r="BA466" s="153"/>
      <c r="BB466" s="153"/>
      <c r="BC466" s="153"/>
      <c r="BD466" s="153"/>
      <c r="BE466" s="153"/>
      <c r="BF466" s="153"/>
      <c r="BG466" s="153"/>
      <c r="BH466" s="153"/>
    </row>
    <row r="467" spans="1:60" outlineLevel="1" x14ac:dyDescent="0.2">
      <c r="A467" s="160"/>
      <c r="B467" s="161"/>
      <c r="C467" s="190" t="s">
        <v>265</v>
      </c>
      <c r="D467" s="164"/>
      <c r="E467" s="165">
        <v>4.0599999999999996</v>
      </c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53"/>
      <c r="Z467" s="153"/>
      <c r="AA467" s="153"/>
      <c r="AB467" s="153"/>
      <c r="AC467" s="153"/>
      <c r="AD467" s="153"/>
      <c r="AE467" s="153"/>
      <c r="AF467" s="153"/>
      <c r="AG467" s="153" t="s">
        <v>132</v>
      </c>
      <c r="AH467" s="153">
        <v>0</v>
      </c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  <c r="BE467" s="153"/>
      <c r="BF467" s="153"/>
      <c r="BG467" s="153"/>
      <c r="BH467" s="153"/>
    </row>
    <row r="468" spans="1:60" outlineLevel="1" x14ac:dyDescent="0.2">
      <c r="A468" s="160"/>
      <c r="B468" s="161"/>
      <c r="C468" s="190" t="s">
        <v>266</v>
      </c>
      <c r="D468" s="164"/>
      <c r="E468" s="165">
        <v>4.2300000000000004</v>
      </c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53"/>
      <c r="Z468" s="153"/>
      <c r="AA468" s="153"/>
      <c r="AB468" s="153"/>
      <c r="AC468" s="153"/>
      <c r="AD468" s="153"/>
      <c r="AE468" s="153"/>
      <c r="AF468" s="153"/>
      <c r="AG468" s="153" t="s">
        <v>132</v>
      </c>
      <c r="AH468" s="153">
        <v>0</v>
      </c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  <c r="AW468" s="153"/>
      <c r="AX468" s="153"/>
      <c r="AY468" s="153"/>
      <c r="AZ468" s="153"/>
      <c r="BA468" s="153"/>
      <c r="BB468" s="153"/>
      <c r="BC468" s="153"/>
      <c r="BD468" s="153"/>
      <c r="BE468" s="153"/>
      <c r="BF468" s="153"/>
      <c r="BG468" s="153"/>
      <c r="BH468" s="153"/>
    </row>
    <row r="469" spans="1:60" outlineLevel="1" x14ac:dyDescent="0.2">
      <c r="A469" s="160"/>
      <c r="B469" s="161"/>
      <c r="C469" s="190" t="s">
        <v>267</v>
      </c>
      <c r="D469" s="164"/>
      <c r="E469" s="165">
        <v>32.89</v>
      </c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53"/>
      <c r="Z469" s="153"/>
      <c r="AA469" s="153"/>
      <c r="AB469" s="153"/>
      <c r="AC469" s="153"/>
      <c r="AD469" s="153"/>
      <c r="AE469" s="153"/>
      <c r="AF469" s="153"/>
      <c r="AG469" s="153" t="s">
        <v>132</v>
      </c>
      <c r="AH469" s="153">
        <v>0</v>
      </c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  <c r="AW469" s="153"/>
      <c r="AX469" s="153"/>
      <c r="AY469" s="153"/>
      <c r="AZ469" s="153"/>
      <c r="BA469" s="153"/>
      <c r="BB469" s="153"/>
      <c r="BC469" s="153"/>
      <c r="BD469" s="153"/>
      <c r="BE469" s="153"/>
      <c r="BF469" s="153"/>
      <c r="BG469" s="153"/>
      <c r="BH469" s="153"/>
    </row>
    <row r="470" spans="1:60" outlineLevel="1" x14ac:dyDescent="0.2">
      <c r="A470" s="175">
        <v>80</v>
      </c>
      <c r="B470" s="176" t="s">
        <v>421</v>
      </c>
      <c r="C470" s="189" t="s">
        <v>422</v>
      </c>
      <c r="D470" s="177" t="s">
        <v>143</v>
      </c>
      <c r="E470" s="178">
        <v>181.5</v>
      </c>
      <c r="F470" s="179"/>
      <c r="G470" s="180">
        <f>ROUND(E470*F470,2)</f>
        <v>0</v>
      </c>
      <c r="H470" s="163">
        <v>21.81</v>
      </c>
      <c r="I470" s="162">
        <f>ROUND(E470*H470,2)</f>
        <v>3958.52</v>
      </c>
      <c r="J470" s="163">
        <v>35.29</v>
      </c>
      <c r="K470" s="162">
        <f>ROUND(E470*J470,2)</f>
        <v>6405.14</v>
      </c>
      <c r="L470" s="162">
        <v>21</v>
      </c>
      <c r="M470" s="162">
        <f>G470*(1+L470/100)</f>
        <v>0</v>
      </c>
      <c r="N470" s="162">
        <v>4.0000000000000003E-5</v>
      </c>
      <c r="O470" s="162">
        <f>ROUND(E470*N470,2)</f>
        <v>0.01</v>
      </c>
      <c r="P470" s="162">
        <v>0</v>
      </c>
      <c r="Q470" s="162">
        <f>ROUND(E470*P470,2)</f>
        <v>0</v>
      </c>
      <c r="R470" s="162"/>
      <c r="S470" s="162" t="s">
        <v>340</v>
      </c>
      <c r="T470" s="162" t="s">
        <v>128</v>
      </c>
      <c r="U470" s="162">
        <v>7.0000000000000007E-2</v>
      </c>
      <c r="V470" s="162">
        <f>ROUND(E470*U470,2)</f>
        <v>12.71</v>
      </c>
      <c r="W470" s="162"/>
      <c r="X470" s="162" t="s">
        <v>129</v>
      </c>
      <c r="Y470" s="153"/>
      <c r="Z470" s="153"/>
      <c r="AA470" s="153"/>
      <c r="AB470" s="153"/>
      <c r="AC470" s="153"/>
      <c r="AD470" s="153"/>
      <c r="AE470" s="153"/>
      <c r="AF470" s="153"/>
      <c r="AG470" s="153" t="s">
        <v>130</v>
      </c>
      <c r="AH470" s="153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  <c r="AW470" s="153"/>
      <c r="AX470" s="153"/>
      <c r="AY470" s="153"/>
      <c r="AZ470" s="153"/>
      <c r="BA470" s="153"/>
      <c r="BB470" s="153"/>
      <c r="BC470" s="153"/>
      <c r="BD470" s="153"/>
      <c r="BE470" s="153"/>
      <c r="BF470" s="153"/>
      <c r="BG470" s="153"/>
      <c r="BH470" s="153"/>
    </row>
    <row r="471" spans="1:60" outlineLevel="1" x14ac:dyDescent="0.2">
      <c r="A471" s="160"/>
      <c r="B471" s="161"/>
      <c r="C471" s="190" t="s">
        <v>405</v>
      </c>
      <c r="D471" s="164"/>
      <c r="E471" s="165">
        <v>14</v>
      </c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53"/>
      <c r="Z471" s="153"/>
      <c r="AA471" s="153"/>
      <c r="AB471" s="153"/>
      <c r="AC471" s="153"/>
      <c r="AD471" s="153"/>
      <c r="AE471" s="153"/>
      <c r="AF471" s="153"/>
      <c r="AG471" s="153" t="s">
        <v>132</v>
      </c>
      <c r="AH471" s="153">
        <v>0</v>
      </c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  <c r="AV471" s="153"/>
      <c r="AW471" s="153"/>
      <c r="AX471" s="153"/>
      <c r="AY471" s="153"/>
      <c r="AZ471" s="153"/>
      <c r="BA471" s="153"/>
      <c r="BB471" s="153"/>
      <c r="BC471" s="153"/>
      <c r="BD471" s="153"/>
      <c r="BE471" s="153"/>
      <c r="BF471" s="153"/>
      <c r="BG471" s="153"/>
      <c r="BH471" s="153"/>
    </row>
    <row r="472" spans="1:60" outlineLevel="1" x14ac:dyDescent="0.2">
      <c r="A472" s="160"/>
      <c r="B472" s="161"/>
      <c r="C472" s="190" t="s">
        <v>406</v>
      </c>
      <c r="D472" s="164"/>
      <c r="E472" s="165">
        <v>71.8</v>
      </c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53"/>
      <c r="Z472" s="153"/>
      <c r="AA472" s="153"/>
      <c r="AB472" s="153"/>
      <c r="AC472" s="153"/>
      <c r="AD472" s="153"/>
      <c r="AE472" s="153"/>
      <c r="AF472" s="153"/>
      <c r="AG472" s="153" t="s">
        <v>132</v>
      </c>
      <c r="AH472" s="153">
        <v>0</v>
      </c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  <c r="AV472" s="153"/>
      <c r="AW472" s="153"/>
      <c r="AX472" s="153"/>
      <c r="AY472" s="153"/>
      <c r="AZ472" s="153"/>
      <c r="BA472" s="153"/>
      <c r="BB472" s="153"/>
      <c r="BC472" s="153"/>
      <c r="BD472" s="153"/>
      <c r="BE472" s="153"/>
      <c r="BF472" s="153"/>
      <c r="BG472" s="153"/>
      <c r="BH472" s="153"/>
    </row>
    <row r="473" spans="1:60" outlineLevel="1" x14ac:dyDescent="0.2">
      <c r="A473" s="160"/>
      <c r="B473" s="161"/>
      <c r="C473" s="190" t="s">
        <v>407</v>
      </c>
      <c r="D473" s="164"/>
      <c r="E473" s="165">
        <v>13.8</v>
      </c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53"/>
      <c r="Z473" s="153"/>
      <c r="AA473" s="153"/>
      <c r="AB473" s="153"/>
      <c r="AC473" s="153"/>
      <c r="AD473" s="153"/>
      <c r="AE473" s="153"/>
      <c r="AF473" s="153"/>
      <c r="AG473" s="153" t="s">
        <v>132</v>
      </c>
      <c r="AH473" s="153">
        <v>0</v>
      </c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  <c r="AV473" s="153"/>
      <c r="AW473" s="153"/>
      <c r="AX473" s="153"/>
      <c r="AY473" s="153"/>
      <c r="AZ473" s="153"/>
      <c r="BA473" s="153"/>
      <c r="BB473" s="153"/>
      <c r="BC473" s="153"/>
      <c r="BD473" s="153"/>
      <c r="BE473" s="153"/>
      <c r="BF473" s="153"/>
      <c r="BG473" s="153"/>
      <c r="BH473" s="153"/>
    </row>
    <row r="474" spans="1:60" outlineLevel="1" x14ac:dyDescent="0.2">
      <c r="A474" s="160"/>
      <c r="B474" s="161"/>
      <c r="C474" s="190" t="s">
        <v>408</v>
      </c>
      <c r="D474" s="164"/>
      <c r="E474" s="165">
        <v>13.4</v>
      </c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53"/>
      <c r="Z474" s="153"/>
      <c r="AA474" s="153"/>
      <c r="AB474" s="153"/>
      <c r="AC474" s="153"/>
      <c r="AD474" s="153"/>
      <c r="AE474" s="153"/>
      <c r="AF474" s="153"/>
      <c r="AG474" s="153" t="s">
        <v>132</v>
      </c>
      <c r="AH474" s="153">
        <v>0</v>
      </c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  <c r="AW474" s="153"/>
      <c r="AX474" s="153"/>
      <c r="AY474" s="153"/>
      <c r="AZ474" s="153"/>
      <c r="BA474" s="153"/>
      <c r="BB474" s="153"/>
      <c r="BC474" s="153"/>
      <c r="BD474" s="153"/>
      <c r="BE474" s="153"/>
      <c r="BF474" s="153"/>
      <c r="BG474" s="153"/>
      <c r="BH474" s="153"/>
    </row>
    <row r="475" spans="1:60" outlineLevel="1" x14ac:dyDescent="0.2">
      <c r="A475" s="160"/>
      <c r="B475" s="161"/>
      <c r="C475" s="190" t="s">
        <v>409</v>
      </c>
      <c r="D475" s="164"/>
      <c r="E475" s="165">
        <v>8.4</v>
      </c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53"/>
      <c r="Z475" s="153"/>
      <c r="AA475" s="153"/>
      <c r="AB475" s="153"/>
      <c r="AC475" s="153"/>
      <c r="AD475" s="153"/>
      <c r="AE475" s="153"/>
      <c r="AF475" s="153"/>
      <c r="AG475" s="153" t="s">
        <v>132</v>
      </c>
      <c r="AH475" s="153">
        <v>0</v>
      </c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  <c r="AW475" s="153"/>
      <c r="AX475" s="153"/>
      <c r="AY475" s="153"/>
      <c r="AZ475" s="153"/>
      <c r="BA475" s="153"/>
      <c r="BB475" s="153"/>
      <c r="BC475" s="153"/>
      <c r="BD475" s="153"/>
      <c r="BE475" s="153"/>
      <c r="BF475" s="153"/>
      <c r="BG475" s="153"/>
      <c r="BH475" s="153"/>
    </row>
    <row r="476" spans="1:60" outlineLevel="1" x14ac:dyDescent="0.2">
      <c r="A476" s="160"/>
      <c r="B476" s="161"/>
      <c r="C476" s="190" t="s">
        <v>410</v>
      </c>
      <c r="D476" s="164"/>
      <c r="E476" s="165">
        <v>13.5</v>
      </c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53"/>
      <c r="Z476" s="153"/>
      <c r="AA476" s="153"/>
      <c r="AB476" s="153"/>
      <c r="AC476" s="153"/>
      <c r="AD476" s="153"/>
      <c r="AE476" s="153"/>
      <c r="AF476" s="153"/>
      <c r="AG476" s="153" t="s">
        <v>132</v>
      </c>
      <c r="AH476" s="153">
        <v>0</v>
      </c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  <c r="AW476" s="153"/>
      <c r="AX476" s="153"/>
      <c r="AY476" s="153"/>
      <c r="AZ476" s="153"/>
      <c r="BA476" s="153"/>
      <c r="BB476" s="153"/>
      <c r="BC476" s="153"/>
      <c r="BD476" s="153"/>
      <c r="BE476" s="153"/>
      <c r="BF476" s="153"/>
      <c r="BG476" s="153"/>
      <c r="BH476" s="153"/>
    </row>
    <row r="477" spans="1:60" outlineLevel="1" x14ac:dyDescent="0.2">
      <c r="A477" s="160"/>
      <c r="B477" s="161"/>
      <c r="C477" s="190" t="s">
        <v>411</v>
      </c>
      <c r="D477" s="164"/>
      <c r="E477" s="165">
        <v>5.7</v>
      </c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53"/>
      <c r="Z477" s="153"/>
      <c r="AA477" s="153"/>
      <c r="AB477" s="153"/>
      <c r="AC477" s="153"/>
      <c r="AD477" s="153"/>
      <c r="AE477" s="153"/>
      <c r="AF477" s="153"/>
      <c r="AG477" s="153" t="s">
        <v>132</v>
      </c>
      <c r="AH477" s="153">
        <v>0</v>
      </c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  <c r="AW477" s="153"/>
      <c r="AX477" s="153"/>
      <c r="AY477" s="153"/>
      <c r="AZ477" s="153"/>
      <c r="BA477" s="153"/>
      <c r="BB477" s="153"/>
      <c r="BC477" s="153"/>
      <c r="BD477" s="153"/>
      <c r="BE477" s="153"/>
      <c r="BF477" s="153"/>
      <c r="BG477" s="153"/>
      <c r="BH477" s="153"/>
    </row>
    <row r="478" spans="1:60" outlineLevel="1" x14ac:dyDescent="0.2">
      <c r="A478" s="160"/>
      <c r="B478" s="161"/>
      <c r="C478" s="190" t="s">
        <v>423</v>
      </c>
      <c r="D478" s="164"/>
      <c r="E478" s="165">
        <v>7</v>
      </c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53"/>
      <c r="Z478" s="153"/>
      <c r="AA478" s="153"/>
      <c r="AB478" s="153"/>
      <c r="AC478" s="153"/>
      <c r="AD478" s="153"/>
      <c r="AE478" s="153"/>
      <c r="AF478" s="153"/>
      <c r="AG478" s="153" t="s">
        <v>132</v>
      </c>
      <c r="AH478" s="153">
        <v>0</v>
      </c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  <c r="BE478" s="153"/>
      <c r="BF478" s="153"/>
      <c r="BG478" s="153"/>
      <c r="BH478" s="153"/>
    </row>
    <row r="479" spans="1:60" outlineLevel="1" x14ac:dyDescent="0.2">
      <c r="A479" s="160"/>
      <c r="B479" s="161"/>
      <c r="C479" s="190" t="s">
        <v>424</v>
      </c>
      <c r="D479" s="164"/>
      <c r="E479" s="165">
        <v>8</v>
      </c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53"/>
      <c r="Z479" s="153"/>
      <c r="AA479" s="153"/>
      <c r="AB479" s="153"/>
      <c r="AC479" s="153"/>
      <c r="AD479" s="153"/>
      <c r="AE479" s="153"/>
      <c r="AF479" s="153"/>
      <c r="AG479" s="153" t="s">
        <v>132</v>
      </c>
      <c r="AH479" s="153">
        <v>0</v>
      </c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</row>
    <row r="480" spans="1:60" outlineLevel="1" x14ac:dyDescent="0.2">
      <c r="A480" s="160"/>
      <c r="B480" s="161"/>
      <c r="C480" s="190" t="s">
        <v>412</v>
      </c>
      <c r="D480" s="164"/>
      <c r="E480" s="165">
        <v>25.9</v>
      </c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53"/>
      <c r="Z480" s="153"/>
      <c r="AA480" s="153"/>
      <c r="AB480" s="153"/>
      <c r="AC480" s="153"/>
      <c r="AD480" s="153"/>
      <c r="AE480" s="153"/>
      <c r="AF480" s="153"/>
      <c r="AG480" s="153" t="s">
        <v>132</v>
      </c>
      <c r="AH480" s="153">
        <v>0</v>
      </c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</row>
    <row r="481" spans="1:60" outlineLevel="1" x14ac:dyDescent="0.2">
      <c r="A481" s="175">
        <v>81</v>
      </c>
      <c r="B481" s="176" t="s">
        <v>425</v>
      </c>
      <c r="C481" s="189" t="s">
        <v>426</v>
      </c>
      <c r="D481" s="177" t="s">
        <v>134</v>
      </c>
      <c r="E481" s="178">
        <v>172.15</v>
      </c>
      <c r="F481" s="179"/>
      <c r="G481" s="180">
        <f>ROUND(E481*F481,2)</f>
        <v>0</v>
      </c>
      <c r="H481" s="163">
        <v>0</v>
      </c>
      <c r="I481" s="162">
        <f>ROUND(E481*H481,2)</f>
        <v>0</v>
      </c>
      <c r="J481" s="163">
        <v>15.1</v>
      </c>
      <c r="K481" s="162">
        <f>ROUND(E481*J481,2)</f>
        <v>2599.4699999999998</v>
      </c>
      <c r="L481" s="162">
        <v>21</v>
      </c>
      <c r="M481" s="162">
        <f>G481*(1+L481/100)</f>
        <v>0</v>
      </c>
      <c r="N481" s="162">
        <v>0</v>
      </c>
      <c r="O481" s="162">
        <f>ROUND(E481*N481,2)</f>
        <v>0</v>
      </c>
      <c r="P481" s="162">
        <v>0</v>
      </c>
      <c r="Q481" s="162">
        <f>ROUND(E481*P481,2)</f>
        <v>0</v>
      </c>
      <c r="R481" s="162"/>
      <c r="S481" s="162" t="s">
        <v>340</v>
      </c>
      <c r="T481" s="162" t="s">
        <v>128</v>
      </c>
      <c r="U481" s="162">
        <v>0.03</v>
      </c>
      <c r="V481" s="162">
        <f>ROUND(E481*U481,2)</f>
        <v>5.16</v>
      </c>
      <c r="W481" s="162"/>
      <c r="X481" s="162" t="s">
        <v>129</v>
      </c>
      <c r="Y481" s="153"/>
      <c r="Z481" s="153"/>
      <c r="AA481" s="153"/>
      <c r="AB481" s="153"/>
      <c r="AC481" s="153"/>
      <c r="AD481" s="153"/>
      <c r="AE481" s="153"/>
      <c r="AF481" s="153"/>
      <c r="AG481" s="153" t="s">
        <v>130</v>
      </c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</row>
    <row r="482" spans="1:60" outlineLevel="1" x14ac:dyDescent="0.2">
      <c r="A482" s="160"/>
      <c r="B482" s="161"/>
      <c r="C482" s="190" t="s">
        <v>189</v>
      </c>
      <c r="D482" s="164"/>
      <c r="E482" s="165">
        <v>10.96</v>
      </c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53"/>
      <c r="Z482" s="153"/>
      <c r="AA482" s="153"/>
      <c r="AB482" s="153"/>
      <c r="AC482" s="153"/>
      <c r="AD482" s="153"/>
      <c r="AE482" s="153"/>
      <c r="AF482" s="153"/>
      <c r="AG482" s="153" t="s">
        <v>132</v>
      </c>
      <c r="AH482" s="153">
        <v>0</v>
      </c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</row>
    <row r="483" spans="1:60" outlineLevel="1" x14ac:dyDescent="0.2">
      <c r="A483" s="160"/>
      <c r="B483" s="161"/>
      <c r="C483" s="190" t="s">
        <v>190</v>
      </c>
      <c r="D483" s="164"/>
      <c r="E483" s="165">
        <v>75.73</v>
      </c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53"/>
      <c r="Z483" s="153"/>
      <c r="AA483" s="153"/>
      <c r="AB483" s="153"/>
      <c r="AC483" s="153"/>
      <c r="AD483" s="153"/>
      <c r="AE483" s="153"/>
      <c r="AF483" s="153"/>
      <c r="AG483" s="153" t="s">
        <v>132</v>
      </c>
      <c r="AH483" s="153">
        <v>0</v>
      </c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  <c r="AW483" s="153"/>
      <c r="AX483" s="153"/>
      <c r="AY483" s="153"/>
      <c r="AZ483" s="153"/>
      <c r="BA483" s="153"/>
      <c r="BB483" s="153"/>
      <c r="BC483" s="153"/>
      <c r="BD483" s="153"/>
      <c r="BE483" s="153"/>
      <c r="BF483" s="153"/>
      <c r="BG483" s="153"/>
      <c r="BH483" s="153"/>
    </row>
    <row r="484" spans="1:60" outlineLevel="1" x14ac:dyDescent="0.2">
      <c r="A484" s="160"/>
      <c r="B484" s="161"/>
      <c r="C484" s="190" t="s">
        <v>191</v>
      </c>
      <c r="D484" s="164"/>
      <c r="E484" s="165">
        <v>12.75</v>
      </c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53"/>
      <c r="Z484" s="153"/>
      <c r="AA484" s="153"/>
      <c r="AB484" s="153"/>
      <c r="AC484" s="153"/>
      <c r="AD484" s="153"/>
      <c r="AE484" s="153"/>
      <c r="AF484" s="153"/>
      <c r="AG484" s="153" t="s">
        <v>132</v>
      </c>
      <c r="AH484" s="153">
        <v>0</v>
      </c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  <c r="BE484" s="153"/>
      <c r="BF484" s="153"/>
      <c r="BG484" s="153"/>
      <c r="BH484" s="153"/>
    </row>
    <row r="485" spans="1:60" outlineLevel="1" x14ac:dyDescent="0.2">
      <c r="A485" s="160"/>
      <c r="B485" s="161"/>
      <c r="C485" s="190" t="s">
        <v>192</v>
      </c>
      <c r="D485" s="164"/>
      <c r="E485" s="165">
        <v>11.94</v>
      </c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53"/>
      <c r="Z485" s="153"/>
      <c r="AA485" s="153"/>
      <c r="AB485" s="153"/>
      <c r="AC485" s="153"/>
      <c r="AD485" s="153"/>
      <c r="AE485" s="153"/>
      <c r="AF485" s="153"/>
      <c r="AG485" s="153" t="s">
        <v>132</v>
      </c>
      <c r="AH485" s="153">
        <v>0</v>
      </c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  <c r="AW485" s="153"/>
      <c r="AX485" s="153"/>
      <c r="AY485" s="153"/>
      <c r="AZ485" s="153"/>
      <c r="BA485" s="153"/>
      <c r="BB485" s="153"/>
      <c r="BC485" s="153"/>
      <c r="BD485" s="153"/>
      <c r="BE485" s="153"/>
      <c r="BF485" s="153"/>
      <c r="BG485" s="153"/>
      <c r="BH485" s="153"/>
    </row>
    <row r="486" spans="1:60" outlineLevel="1" x14ac:dyDescent="0.2">
      <c r="A486" s="160"/>
      <c r="B486" s="161"/>
      <c r="C486" s="190" t="s">
        <v>193</v>
      </c>
      <c r="D486" s="164"/>
      <c r="E486" s="165">
        <v>8.8000000000000007</v>
      </c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53"/>
      <c r="Z486" s="153"/>
      <c r="AA486" s="153"/>
      <c r="AB486" s="153"/>
      <c r="AC486" s="153"/>
      <c r="AD486" s="153"/>
      <c r="AE486" s="153"/>
      <c r="AF486" s="153"/>
      <c r="AG486" s="153" t="s">
        <v>132</v>
      </c>
      <c r="AH486" s="153">
        <v>0</v>
      </c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  <c r="BE486" s="153"/>
      <c r="BF486" s="153"/>
      <c r="BG486" s="153"/>
      <c r="BH486" s="153"/>
    </row>
    <row r="487" spans="1:60" outlineLevel="1" x14ac:dyDescent="0.2">
      <c r="A487" s="160"/>
      <c r="B487" s="161"/>
      <c r="C487" s="190" t="s">
        <v>263</v>
      </c>
      <c r="D487" s="164"/>
      <c r="E487" s="165">
        <v>8.5500000000000007</v>
      </c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53"/>
      <c r="Z487" s="153"/>
      <c r="AA487" s="153"/>
      <c r="AB487" s="153"/>
      <c r="AC487" s="153"/>
      <c r="AD487" s="153"/>
      <c r="AE487" s="153"/>
      <c r="AF487" s="153"/>
      <c r="AG487" s="153" t="s">
        <v>132</v>
      </c>
      <c r="AH487" s="153">
        <v>0</v>
      </c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  <c r="AW487" s="153"/>
      <c r="AX487" s="153"/>
      <c r="AY487" s="153"/>
      <c r="AZ487" s="153"/>
      <c r="BA487" s="153"/>
      <c r="BB487" s="153"/>
      <c r="BC487" s="153"/>
      <c r="BD487" s="153"/>
      <c r="BE487" s="153"/>
      <c r="BF487" s="153"/>
      <c r="BG487" s="153"/>
      <c r="BH487" s="153"/>
    </row>
    <row r="488" spans="1:60" outlineLevel="1" x14ac:dyDescent="0.2">
      <c r="A488" s="160"/>
      <c r="B488" s="161"/>
      <c r="C488" s="190" t="s">
        <v>264</v>
      </c>
      <c r="D488" s="164"/>
      <c r="E488" s="165">
        <v>2.2400000000000002</v>
      </c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53"/>
      <c r="Z488" s="153"/>
      <c r="AA488" s="153"/>
      <c r="AB488" s="153"/>
      <c r="AC488" s="153"/>
      <c r="AD488" s="153"/>
      <c r="AE488" s="153"/>
      <c r="AF488" s="153"/>
      <c r="AG488" s="153" t="s">
        <v>132</v>
      </c>
      <c r="AH488" s="153">
        <v>0</v>
      </c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  <c r="AV488" s="153"/>
      <c r="AW488" s="153"/>
      <c r="AX488" s="153"/>
      <c r="AY488" s="153"/>
      <c r="AZ488" s="153"/>
      <c r="BA488" s="153"/>
      <c r="BB488" s="153"/>
      <c r="BC488" s="153"/>
      <c r="BD488" s="153"/>
      <c r="BE488" s="153"/>
      <c r="BF488" s="153"/>
      <c r="BG488" s="153"/>
      <c r="BH488" s="153"/>
    </row>
    <row r="489" spans="1:60" outlineLevel="1" x14ac:dyDescent="0.2">
      <c r="A489" s="160"/>
      <c r="B489" s="161"/>
      <c r="C489" s="190" t="s">
        <v>265</v>
      </c>
      <c r="D489" s="164"/>
      <c r="E489" s="165">
        <v>4.0599999999999996</v>
      </c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53"/>
      <c r="Z489" s="153"/>
      <c r="AA489" s="153"/>
      <c r="AB489" s="153"/>
      <c r="AC489" s="153"/>
      <c r="AD489" s="153"/>
      <c r="AE489" s="153"/>
      <c r="AF489" s="153"/>
      <c r="AG489" s="153" t="s">
        <v>132</v>
      </c>
      <c r="AH489" s="153">
        <v>0</v>
      </c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  <c r="AV489" s="153"/>
      <c r="AW489" s="153"/>
      <c r="AX489" s="153"/>
      <c r="AY489" s="153"/>
      <c r="AZ489" s="153"/>
      <c r="BA489" s="153"/>
      <c r="BB489" s="153"/>
      <c r="BC489" s="153"/>
      <c r="BD489" s="153"/>
      <c r="BE489" s="153"/>
      <c r="BF489" s="153"/>
      <c r="BG489" s="153"/>
      <c r="BH489" s="153"/>
    </row>
    <row r="490" spans="1:60" outlineLevel="1" x14ac:dyDescent="0.2">
      <c r="A490" s="160"/>
      <c r="B490" s="161"/>
      <c r="C490" s="190" t="s">
        <v>266</v>
      </c>
      <c r="D490" s="164"/>
      <c r="E490" s="165">
        <v>4.2300000000000004</v>
      </c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53"/>
      <c r="Z490" s="153"/>
      <c r="AA490" s="153"/>
      <c r="AB490" s="153"/>
      <c r="AC490" s="153"/>
      <c r="AD490" s="153"/>
      <c r="AE490" s="153"/>
      <c r="AF490" s="153"/>
      <c r="AG490" s="153" t="s">
        <v>132</v>
      </c>
      <c r="AH490" s="153">
        <v>0</v>
      </c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  <c r="AV490" s="153"/>
      <c r="AW490" s="153"/>
      <c r="AX490" s="153"/>
      <c r="AY490" s="153"/>
      <c r="AZ490" s="153"/>
      <c r="BA490" s="153"/>
      <c r="BB490" s="153"/>
      <c r="BC490" s="153"/>
      <c r="BD490" s="153"/>
      <c r="BE490" s="153"/>
      <c r="BF490" s="153"/>
      <c r="BG490" s="153"/>
      <c r="BH490" s="153"/>
    </row>
    <row r="491" spans="1:60" outlineLevel="1" x14ac:dyDescent="0.2">
      <c r="A491" s="160"/>
      <c r="B491" s="161"/>
      <c r="C491" s="190" t="s">
        <v>267</v>
      </c>
      <c r="D491" s="164"/>
      <c r="E491" s="165">
        <v>32.89</v>
      </c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53"/>
      <c r="Z491" s="153"/>
      <c r="AA491" s="153"/>
      <c r="AB491" s="153"/>
      <c r="AC491" s="153"/>
      <c r="AD491" s="153"/>
      <c r="AE491" s="153"/>
      <c r="AF491" s="153"/>
      <c r="AG491" s="153" t="s">
        <v>132</v>
      </c>
      <c r="AH491" s="153">
        <v>0</v>
      </c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  <c r="AV491" s="153"/>
      <c r="AW491" s="153"/>
      <c r="AX491" s="153"/>
      <c r="AY491" s="153"/>
      <c r="AZ491" s="153"/>
      <c r="BA491" s="153"/>
      <c r="BB491" s="153"/>
      <c r="BC491" s="153"/>
      <c r="BD491" s="153"/>
      <c r="BE491" s="153"/>
      <c r="BF491" s="153"/>
      <c r="BG491" s="153"/>
      <c r="BH491" s="153"/>
    </row>
    <row r="492" spans="1:60" outlineLevel="1" x14ac:dyDescent="0.2">
      <c r="A492" s="175">
        <v>82</v>
      </c>
      <c r="B492" s="176" t="s">
        <v>427</v>
      </c>
      <c r="C492" s="189" t="s">
        <v>428</v>
      </c>
      <c r="D492" s="177" t="s">
        <v>134</v>
      </c>
      <c r="E492" s="178">
        <v>172.15</v>
      </c>
      <c r="F492" s="179"/>
      <c r="G492" s="180">
        <f>ROUND(E492*F492,2)</f>
        <v>0</v>
      </c>
      <c r="H492" s="163">
        <v>12.3</v>
      </c>
      <c r="I492" s="162">
        <f>ROUND(E492*H492,2)</f>
        <v>2117.4499999999998</v>
      </c>
      <c r="J492" s="163">
        <v>0</v>
      </c>
      <c r="K492" s="162">
        <f>ROUND(E492*J492,2)</f>
        <v>0</v>
      </c>
      <c r="L492" s="162">
        <v>21</v>
      </c>
      <c r="M492" s="162">
        <f>G492*(1+L492/100)</f>
        <v>0</v>
      </c>
      <c r="N492" s="162">
        <v>1.1999999999999999E-3</v>
      </c>
      <c r="O492" s="162">
        <f>ROUND(E492*N492,2)</f>
        <v>0.21</v>
      </c>
      <c r="P492" s="162">
        <v>0</v>
      </c>
      <c r="Q492" s="162">
        <f>ROUND(E492*P492,2)</f>
        <v>0</v>
      </c>
      <c r="R492" s="162"/>
      <c r="S492" s="162" t="s">
        <v>340</v>
      </c>
      <c r="T492" s="162" t="s">
        <v>128</v>
      </c>
      <c r="U492" s="162">
        <v>0</v>
      </c>
      <c r="V492" s="162">
        <f>ROUND(E492*U492,2)</f>
        <v>0</v>
      </c>
      <c r="W492" s="162"/>
      <c r="X492" s="162" t="s">
        <v>129</v>
      </c>
      <c r="Y492" s="153"/>
      <c r="Z492" s="153"/>
      <c r="AA492" s="153"/>
      <c r="AB492" s="153"/>
      <c r="AC492" s="153"/>
      <c r="AD492" s="153"/>
      <c r="AE492" s="153"/>
      <c r="AF492" s="153"/>
      <c r="AG492" s="153" t="s">
        <v>130</v>
      </c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  <c r="AW492" s="153"/>
      <c r="AX492" s="153"/>
      <c r="AY492" s="153"/>
      <c r="AZ492" s="153"/>
      <c r="BA492" s="153"/>
      <c r="BB492" s="153"/>
      <c r="BC492" s="153"/>
      <c r="BD492" s="153"/>
      <c r="BE492" s="153"/>
      <c r="BF492" s="153"/>
      <c r="BG492" s="153"/>
      <c r="BH492" s="153"/>
    </row>
    <row r="493" spans="1:60" outlineLevel="1" x14ac:dyDescent="0.2">
      <c r="A493" s="160"/>
      <c r="B493" s="161"/>
      <c r="C493" s="190" t="s">
        <v>189</v>
      </c>
      <c r="D493" s="164"/>
      <c r="E493" s="165">
        <v>10.96</v>
      </c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53"/>
      <c r="Z493" s="153"/>
      <c r="AA493" s="153"/>
      <c r="AB493" s="153"/>
      <c r="AC493" s="153"/>
      <c r="AD493" s="153"/>
      <c r="AE493" s="153"/>
      <c r="AF493" s="153"/>
      <c r="AG493" s="153" t="s">
        <v>132</v>
      </c>
      <c r="AH493" s="153">
        <v>0</v>
      </c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  <c r="AW493" s="153"/>
      <c r="AX493" s="153"/>
      <c r="AY493" s="153"/>
      <c r="AZ493" s="153"/>
      <c r="BA493" s="153"/>
      <c r="BB493" s="153"/>
      <c r="BC493" s="153"/>
      <c r="BD493" s="153"/>
      <c r="BE493" s="153"/>
      <c r="BF493" s="153"/>
      <c r="BG493" s="153"/>
      <c r="BH493" s="153"/>
    </row>
    <row r="494" spans="1:60" outlineLevel="1" x14ac:dyDescent="0.2">
      <c r="A494" s="160"/>
      <c r="B494" s="161"/>
      <c r="C494" s="190" t="s">
        <v>190</v>
      </c>
      <c r="D494" s="164"/>
      <c r="E494" s="165">
        <v>75.73</v>
      </c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53"/>
      <c r="Z494" s="153"/>
      <c r="AA494" s="153"/>
      <c r="AB494" s="153"/>
      <c r="AC494" s="153"/>
      <c r="AD494" s="153"/>
      <c r="AE494" s="153"/>
      <c r="AF494" s="153"/>
      <c r="AG494" s="153" t="s">
        <v>132</v>
      </c>
      <c r="AH494" s="153">
        <v>0</v>
      </c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  <c r="AW494" s="153"/>
      <c r="AX494" s="153"/>
      <c r="AY494" s="153"/>
      <c r="AZ494" s="153"/>
      <c r="BA494" s="153"/>
      <c r="BB494" s="153"/>
      <c r="BC494" s="153"/>
      <c r="BD494" s="153"/>
      <c r="BE494" s="153"/>
      <c r="BF494" s="153"/>
      <c r="BG494" s="153"/>
      <c r="BH494" s="153"/>
    </row>
    <row r="495" spans="1:60" outlineLevel="1" x14ac:dyDescent="0.2">
      <c r="A495" s="160"/>
      <c r="B495" s="161"/>
      <c r="C495" s="190" t="s">
        <v>191</v>
      </c>
      <c r="D495" s="164"/>
      <c r="E495" s="165">
        <v>12.75</v>
      </c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53"/>
      <c r="Z495" s="153"/>
      <c r="AA495" s="153"/>
      <c r="AB495" s="153"/>
      <c r="AC495" s="153"/>
      <c r="AD495" s="153"/>
      <c r="AE495" s="153"/>
      <c r="AF495" s="153"/>
      <c r="AG495" s="153" t="s">
        <v>132</v>
      </c>
      <c r="AH495" s="153">
        <v>0</v>
      </c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  <c r="BE495" s="153"/>
      <c r="BF495" s="153"/>
      <c r="BG495" s="153"/>
      <c r="BH495" s="153"/>
    </row>
    <row r="496" spans="1:60" outlineLevel="1" x14ac:dyDescent="0.2">
      <c r="A496" s="160"/>
      <c r="B496" s="161"/>
      <c r="C496" s="190" t="s">
        <v>192</v>
      </c>
      <c r="D496" s="164"/>
      <c r="E496" s="165">
        <v>11.94</v>
      </c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53"/>
      <c r="Z496" s="153"/>
      <c r="AA496" s="153"/>
      <c r="AB496" s="153"/>
      <c r="AC496" s="153"/>
      <c r="AD496" s="153"/>
      <c r="AE496" s="153"/>
      <c r="AF496" s="153"/>
      <c r="AG496" s="153" t="s">
        <v>132</v>
      </c>
      <c r="AH496" s="153">
        <v>0</v>
      </c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  <c r="BE496" s="153"/>
      <c r="BF496" s="153"/>
      <c r="BG496" s="153"/>
      <c r="BH496" s="153"/>
    </row>
    <row r="497" spans="1:60" outlineLevel="1" x14ac:dyDescent="0.2">
      <c r="A497" s="160"/>
      <c r="B497" s="161"/>
      <c r="C497" s="190" t="s">
        <v>193</v>
      </c>
      <c r="D497" s="164"/>
      <c r="E497" s="165">
        <v>8.8000000000000007</v>
      </c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53"/>
      <c r="Z497" s="153"/>
      <c r="AA497" s="153"/>
      <c r="AB497" s="153"/>
      <c r="AC497" s="153"/>
      <c r="AD497" s="153"/>
      <c r="AE497" s="153"/>
      <c r="AF497" s="153"/>
      <c r="AG497" s="153" t="s">
        <v>132</v>
      </c>
      <c r="AH497" s="153">
        <v>0</v>
      </c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</row>
    <row r="498" spans="1:60" outlineLevel="1" x14ac:dyDescent="0.2">
      <c r="A498" s="160"/>
      <c r="B498" s="161"/>
      <c r="C498" s="190" t="s">
        <v>263</v>
      </c>
      <c r="D498" s="164"/>
      <c r="E498" s="165">
        <v>8.5500000000000007</v>
      </c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53"/>
      <c r="Z498" s="153"/>
      <c r="AA498" s="153"/>
      <c r="AB498" s="153"/>
      <c r="AC498" s="153"/>
      <c r="AD498" s="153"/>
      <c r="AE498" s="153"/>
      <c r="AF498" s="153"/>
      <c r="AG498" s="153" t="s">
        <v>132</v>
      </c>
      <c r="AH498" s="153">
        <v>0</v>
      </c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</row>
    <row r="499" spans="1:60" outlineLevel="1" x14ac:dyDescent="0.2">
      <c r="A499" s="160"/>
      <c r="B499" s="161"/>
      <c r="C499" s="190" t="s">
        <v>264</v>
      </c>
      <c r="D499" s="164"/>
      <c r="E499" s="165">
        <v>2.2400000000000002</v>
      </c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53"/>
      <c r="Z499" s="153"/>
      <c r="AA499" s="153"/>
      <c r="AB499" s="153"/>
      <c r="AC499" s="153"/>
      <c r="AD499" s="153"/>
      <c r="AE499" s="153"/>
      <c r="AF499" s="153"/>
      <c r="AG499" s="153" t="s">
        <v>132</v>
      </c>
      <c r="AH499" s="153">
        <v>0</v>
      </c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</row>
    <row r="500" spans="1:60" outlineLevel="1" x14ac:dyDescent="0.2">
      <c r="A500" s="160"/>
      <c r="B500" s="161"/>
      <c r="C500" s="190" t="s">
        <v>265</v>
      </c>
      <c r="D500" s="164"/>
      <c r="E500" s="165">
        <v>4.0599999999999996</v>
      </c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53"/>
      <c r="Z500" s="153"/>
      <c r="AA500" s="153"/>
      <c r="AB500" s="153"/>
      <c r="AC500" s="153"/>
      <c r="AD500" s="153"/>
      <c r="AE500" s="153"/>
      <c r="AF500" s="153"/>
      <c r="AG500" s="153" t="s">
        <v>132</v>
      </c>
      <c r="AH500" s="153">
        <v>0</v>
      </c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</row>
    <row r="501" spans="1:60" outlineLevel="1" x14ac:dyDescent="0.2">
      <c r="A501" s="160"/>
      <c r="B501" s="161"/>
      <c r="C501" s="190" t="s">
        <v>266</v>
      </c>
      <c r="D501" s="164"/>
      <c r="E501" s="165">
        <v>4.2300000000000004</v>
      </c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53"/>
      <c r="Z501" s="153"/>
      <c r="AA501" s="153"/>
      <c r="AB501" s="153"/>
      <c r="AC501" s="153"/>
      <c r="AD501" s="153"/>
      <c r="AE501" s="153"/>
      <c r="AF501" s="153"/>
      <c r="AG501" s="153" t="s">
        <v>132</v>
      </c>
      <c r="AH501" s="153">
        <v>0</v>
      </c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  <c r="BE501" s="153"/>
      <c r="BF501" s="153"/>
      <c r="BG501" s="153"/>
      <c r="BH501" s="153"/>
    </row>
    <row r="502" spans="1:60" outlineLevel="1" x14ac:dyDescent="0.2">
      <c r="A502" s="160"/>
      <c r="B502" s="161"/>
      <c r="C502" s="190" t="s">
        <v>267</v>
      </c>
      <c r="D502" s="164"/>
      <c r="E502" s="165">
        <v>32.89</v>
      </c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53"/>
      <c r="Z502" s="153"/>
      <c r="AA502" s="153"/>
      <c r="AB502" s="153"/>
      <c r="AC502" s="153"/>
      <c r="AD502" s="153"/>
      <c r="AE502" s="153"/>
      <c r="AF502" s="153"/>
      <c r="AG502" s="153" t="s">
        <v>132</v>
      </c>
      <c r="AH502" s="153">
        <v>0</v>
      </c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  <c r="BE502" s="153"/>
      <c r="BF502" s="153"/>
      <c r="BG502" s="153"/>
      <c r="BH502" s="153"/>
    </row>
    <row r="503" spans="1:60" ht="22.5" outlineLevel="1" x14ac:dyDescent="0.2">
      <c r="A503" s="175">
        <v>83</v>
      </c>
      <c r="B503" s="176" t="s">
        <v>429</v>
      </c>
      <c r="C503" s="189" t="s">
        <v>430</v>
      </c>
      <c r="D503" s="177" t="s">
        <v>134</v>
      </c>
      <c r="E503" s="178">
        <v>207.68</v>
      </c>
      <c r="F503" s="179"/>
      <c r="G503" s="180">
        <f>ROUND(E503*F503,2)</f>
        <v>0</v>
      </c>
      <c r="H503" s="163">
        <v>600</v>
      </c>
      <c r="I503" s="162">
        <f>ROUND(E503*H503,2)</f>
        <v>124608</v>
      </c>
      <c r="J503" s="163">
        <v>0</v>
      </c>
      <c r="K503" s="162">
        <f>ROUND(E503*J503,2)</f>
        <v>0</v>
      </c>
      <c r="L503" s="162">
        <v>21</v>
      </c>
      <c r="M503" s="162">
        <f>G503*(1+L503/100)</f>
        <v>0</v>
      </c>
      <c r="N503" s="162">
        <v>0</v>
      </c>
      <c r="O503" s="162">
        <f>ROUND(E503*N503,2)</f>
        <v>0</v>
      </c>
      <c r="P503" s="162">
        <v>0</v>
      </c>
      <c r="Q503" s="162">
        <f>ROUND(E503*P503,2)</f>
        <v>0</v>
      </c>
      <c r="R503" s="162"/>
      <c r="S503" s="162" t="s">
        <v>340</v>
      </c>
      <c r="T503" s="162" t="s">
        <v>128</v>
      </c>
      <c r="U503" s="162">
        <v>0</v>
      </c>
      <c r="V503" s="162">
        <f>ROUND(E503*U503,2)</f>
        <v>0</v>
      </c>
      <c r="W503" s="162"/>
      <c r="X503" s="162" t="s">
        <v>153</v>
      </c>
      <c r="Y503" s="153"/>
      <c r="Z503" s="153"/>
      <c r="AA503" s="153"/>
      <c r="AB503" s="153"/>
      <c r="AC503" s="153"/>
      <c r="AD503" s="153"/>
      <c r="AE503" s="153"/>
      <c r="AF503" s="153"/>
      <c r="AG503" s="153" t="s">
        <v>154</v>
      </c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  <c r="AW503" s="153"/>
      <c r="AX503" s="153"/>
      <c r="AY503" s="153"/>
      <c r="AZ503" s="153"/>
      <c r="BA503" s="153"/>
      <c r="BB503" s="153"/>
      <c r="BC503" s="153"/>
      <c r="BD503" s="153"/>
      <c r="BE503" s="153"/>
      <c r="BF503" s="153"/>
      <c r="BG503" s="153"/>
      <c r="BH503" s="153"/>
    </row>
    <row r="504" spans="1:60" outlineLevel="1" x14ac:dyDescent="0.2">
      <c r="A504" s="160"/>
      <c r="B504" s="161"/>
      <c r="C504" s="192" t="s">
        <v>223</v>
      </c>
      <c r="D504" s="166"/>
      <c r="E504" s="167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53"/>
      <c r="Z504" s="153"/>
      <c r="AA504" s="153"/>
      <c r="AB504" s="153"/>
      <c r="AC504" s="153"/>
      <c r="AD504" s="153"/>
      <c r="AE504" s="153"/>
      <c r="AF504" s="153"/>
      <c r="AG504" s="153" t="s">
        <v>132</v>
      </c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  <c r="BE504" s="153"/>
      <c r="BF504" s="153"/>
      <c r="BG504" s="153"/>
      <c r="BH504" s="153"/>
    </row>
    <row r="505" spans="1:60" outlineLevel="1" x14ac:dyDescent="0.2">
      <c r="A505" s="160"/>
      <c r="B505" s="161"/>
      <c r="C505" s="193" t="s">
        <v>250</v>
      </c>
      <c r="D505" s="166"/>
      <c r="E505" s="167">
        <v>10.96</v>
      </c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53"/>
      <c r="Z505" s="153"/>
      <c r="AA505" s="153"/>
      <c r="AB505" s="153"/>
      <c r="AC505" s="153"/>
      <c r="AD505" s="153"/>
      <c r="AE505" s="153"/>
      <c r="AF505" s="153"/>
      <c r="AG505" s="153" t="s">
        <v>132</v>
      </c>
      <c r="AH505" s="153">
        <v>2</v>
      </c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53"/>
      <c r="BB505" s="153"/>
      <c r="BC505" s="153"/>
      <c r="BD505" s="153"/>
      <c r="BE505" s="153"/>
      <c r="BF505" s="153"/>
      <c r="BG505" s="153"/>
      <c r="BH505" s="153"/>
    </row>
    <row r="506" spans="1:60" outlineLevel="1" x14ac:dyDescent="0.2">
      <c r="A506" s="160"/>
      <c r="B506" s="161"/>
      <c r="C506" s="193" t="s">
        <v>251</v>
      </c>
      <c r="D506" s="166"/>
      <c r="E506" s="167">
        <v>75.73</v>
      </c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53"/>
      <c r="Z506" s="153"/>
      <c r="AA506" s="153"/>
      <c r="AB506" s="153"/>
      <c r="AC506" s="153"/>
      <c r="AD506" s="153"/>
      <c r="AE506" s="153"/>
      <c r="AF506" s="153"/>
      <c r="AG506" s="153" t="s">
        <v>132</v>
      </c>
      <c r="AH506" s="153">
        <v>2</v>
      </c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  <c r="AW506" s="153"/>
      <c r="AX506" s="153"/>
      <c r="AY506" s="153"/>
      <c r="AZ506" s="153"/>
      <c r="BA506" s="153"/>
      <c r="BB506" s="153"/>
      <c r="BC506" s="153"/>
      <c r="BD506" s="153"/>
      <c r="BE506" s="153"/>
      <c r="BF506" s="153"/>
      <c r="BG506" s="153"/>
      <c r="BH506" s="153"/>
    </row>
    <row r="507" spans="1:60" outlineLevel="1" x14ac:dyDescent="0.2">
      <c r="A507" s="160"/>
      <c r="B507" s="161"/>
      <c r="C507" s="193" t="s">
        <v>252</v>
      </c>
      <c r="D507" s="166"/>
      <c r="E507" s="167">
        <v>12.75</v>
      </c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53"/>
      <c r="Z507" s="153"/>
      <c r="AA507" s="153"/>
      <c r="AB507" s="153"/>
      <c r="AC507" s="153"/>
      <c r="AD507" s="153"/>
      <c r="AE507" s="153"/>
      <c r="AF507" s="153"/>
      <c r="AG507" s="153" t="s">
        <v>132</v>
      </c>
      <c r="AH507" s="153">
        <v>2</v>
      </c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  <c r="AW507" s="153"/>
      <c r="AX507" s="153"/>
      <c r="AY507" s="153"/>
      <c r="AZ507" s="153"/>
      <c r="BA507" s="153"/>
      <c r="BB507" s="153"/>
      <c r="BC507" s="153"/>
      <c r="BD507" s="153"/>
      <c r="BE507" s="153"/>
      <c r="BF507" s="153"/>
      <c r="BG507" s="153"/>
      <c r="BH507" s="153"/>
    </row>
    <row r="508" spans="1:60" outlineLevel="1" x14ac:dyDescent="0.2">
      <c r="A508" s="160"/>
      <c r="B508" s="161"/>
      <c r="C508" s="193" t="s">
        <v>253</v>
      </c>
      <c r="D508" s="166"/>
      <c r="E508" s="167">
        <v>11.94</v>
      </c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53"/>
      <c r="Z508" s="153"/>
      <c r="AA508" s="153"/>
      <c r="AB508" s="153"/>
      <c r="AC508" s="153"/>
      <c r="AD508" s="153"/>
      <c r="AE508" s="153"/>
      <c r="AF508" s="153"/>
      <c r="AG508" s="153" t="s">
        <v>132</v>
      </c>
      <c r="AH508" s="153">
        <v>2</v>
      </c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  <c r="AV508" s="153"/>
      <c r="AW508" s="153"/>
      <c r="AX508" s="153"/>
      <c r="AY508" s="153"/>
      <c r="AZ508" s="153"/>
      <c r="BA508" s="153"/>
      <c r="BB508" s="153"/>
      <c r="BC508" s="153"/>
      <c r="BD508" s="153"/>
      <c r="BE508" s="153"/>
      <c r="BF508" s="153"/>
      <c r="BG508" s="153"/>
      <c r="BH508" s="153"/>
    </row>
    <row r="509" spans="1:60" outlineLevel="1" x14ac:dyDescent="0.2">
      <c r="A509" s="160"/>
      <c r="B509" s="161"/>
      <c r="C509" s="193" t="s">
        <v>254</v>
      </c>
      <c r="D509" s="166"/>
      <c r="E509" s="167">
        <v>8.8000000000000007</v>
      </c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53"/>
      <c r="Z509" s="153"/>
      <c r="AA509" s="153"/>
      <c r="AB509" s="153"/>
      <c r="AC509" s="153"/>
      <c r="AD509" s="153"/>
      <c r="AE509" s="153"/>
      <c r="AF509" s="153"/>
      <c r="AG509" s="153" t="s">
        <v>132</v>
      </c>
      <c r="AH509" s="153">
        <v>2</v>
      </c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  <c r="AV509" s="153"/>
      <c r="AW509" s="153"/>
      <c r="AX509" s="153"/>
      <c r="AY509" s="153"/>
      <c r="AZ509" s="153"/>
      <c r="BA509" s="153"/>
      <c r="BB509" s="153"/>
      <c r="BC509" s="153"/>
      <c r="BD509" s="153"/>
      <c r="BE509" s="153"/>
      <c r="BF509" s="153"/>
      <c r="BG509" s="153"/>
      <c r="BH509" s="153"/>
    </row>
    <row r="510" spans="1:60" outlineLevel="1" x14ac:dyDescent="0.2">
      <c r="A510" s="160"/>
      <c r="B510" s="161"/>
      <c r="C510" s="193" t="s">
        <v>255</v>
      </c>
      <c r="D510" s="166"/>
      <c r="E510" s="167">
        <v>8.5500000000000007</v>
      </c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53"/>
      <c r="Z510" s="153"/>
      <c r="AA510" s="153"/>
      <c r="AB510" s="153"/>
      <c r="AC510" s="153"/>
      <c r="AD510" s="153"/>
      <c r="AE510" s="153"/>
      <c r="AF510" s="153"/>
      <c r="AG510" s="153" t="s">
        <v>132</v>
      </c>
      <c r="AH510" s="153">
        <v>2</v>
      </c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</row>
    <row r="511" spans="1:60" outlineLevel="1" x14ac:dyDescent="0.2">
      <c r="A511" s="160"/>
      <c r="B511" s="161"/>
      <c r="C511" s="193" t="s">
        <v>256</v>
      </c>
      <c r="D511" s="166"/>
      <c r="E511" s="167">
        <v>2.2400000000000002</v>
      </c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53"/>
      <c r="Z511" s="153"/>
      <c r="AA511" s="153"/>
      <c r="AB511" s="153"/>
      <c r="AC511" s="153"/>
      <c r="AD511" s="153"/>
      <c r="AE511" s="153"/>
      <c r="AF511" s="153"/>
      <c r="AG511" s="153" t="s">
        <v>132</v>
      </c>
      <c r="AH511" s="153">
        <v>2</v>
      </c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</row>
    <row r="512" spans="1:60" outlineLevel="1" x14ac:dyDescent="0.2">
      <c r="A512" s="160"/>
      <c r="B512" s="161"/>
      <c r="C512" s="193" t="s">
        <v>257</v>
      </c>
      <c r="D512" s="166"/>
      <c r="E512" s="167">
        <v>4.0599999999999996</v>
      </c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53"/>
      <c r="Z512" s="153"/>
      <c r="AA512" s="153"/>
      <c r="AB512" s="153"/>
      <c r="AC512" s="153"/>
      <c r="AD512" s="153"/>
      <c r="AE512" s="153"/>
      <c r="AF512" s="153"/>
      <c r="AG512" s="153" t="s">
        <v>132</v>
      </c>
      <c r="AH512" s="153">
        <v>2</v>
      </c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</row>
    <row r="513" spans="1:60" outlineLevel="1" x14ac:dyDescent="0.2">
      <c r="A513" s="160"/>
      <c r="B513" s="161"/>
      <c r="C513" s="193" t="s">
        <v>258</v>
      </c>
      <c r="D513" s="166"/>
      <c r="E513" s="167">
        <v>4.2300000000000004</v>
      </c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53"/>
      <c r="Z513" s="153"/>
      <c r="AA513" s="153"/>
      <c r="AB513" s="153"/>
      <c r="AC513" s="153"/>
      <c r="AD513" s="153"/>
      <c r="AE513" s="153"/>
      <c r="AF513" s="153"/>
      <c r="AG513" s="153" t="s">
        <v>132</v>
      </c>
      <c r="AH513" s="153">
        <v>2</v>
      </c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</row>
    <row r="514" spans="1:60" outlineLevel="1" x14ac:dyDescent="0.2">
      <c r="A514" s="160"/>
      <c r="B514" s="161"/>
      <c r="C514" s="193" t="s">
        <v>259</v>
      </c>
      <c r="D514" s="166"/>
      <c r="E514" s="167">
        <v>32.89</v>
      </c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53"/>
      <c r="Z514" s="153"/>
      <c r="AA514" s="153"/>
      <c r="AB514" s="153"/>
      <c r="AC514" s="153"/>
      <c r="AD514" s="153"/>
      <c r="AE514" s="153"/>
      <c r="AF514" s="153"/>
      <c r="AG514" s="153" t="s">
        <v>132</v>
      </c>
      <c r="AH514" s="153">
        <v>2</v>
      </c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</row>
    <row r="515" spans="1:60" outlineLevel="1" x14ac:dyDescent="0.2">
      <c r="A515" s="160"/>
      <c r="B515" s="161"/>
      <c r="C515" s="192" t="s">
        <v>234</v>
      </c>
      <c r="D515" s="166"/>
      <c r="E515" s="167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53"/>
      <c r="Z515" s="153"/>
      <c r="AA515" s="153"/>
      <c r="AB515" s="153"/>
      <c r="AC515" s="153"/>
      <c r="AD515" s="153"/>
      <c r="AE515" s="153"/>
      <c r="AF515" s="153"/>
      <c r="AG515" s="153" t="s">
        <v>132</v>
      </c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</row>
    <row r="516" spans="1:60" outlineLevel="1" x14ac:dyDescent="0.2">
      <c r="A516" s="160"/>
      <c r="B516" s="161"/>
      <c r="C516" s="190" t="s">
        <v>431</v>
      </c>
      <c r="D516" s="164"/>
      <c r="E516" s="165">
        <v>189.36500000000001</v>
      </c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53"/>
      <c r="Z516" s="153"/>
      <c r="AA516" s="153"/>
      <c r="AB516" s="153"/>
      <c r="AC516" s="153"/>
      <c r="AD516" s="153"/>
      <c r="AE516" s="153"/>
      <c r="AF516" s="153"/>
      <c r="AG516" s="153" t="s">
        <v>132</v>
      </c>
      <c r="AH516" s="153">
        <v>0</v>
      </c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</row>
    <row r="517" spans="1:60" outlineLevel="1" x14ac:dyDescent="0.2">
      <c r="A517" s="160"/>
      <c r="B517" s="161"/>
      <c r="C517" s="192" t="s">
        <v>223</v>
      </c>
      <c r="D517" s="166"/>
      <c r="E517" s="167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53"/>
      <c r="Z517" s="153"/>
      <c r="AA517" s="153"/>
      <c r="AB517" s="153"/>
      <c r="AC517" s="153"/>
      <c r="AD517" s="153"/>
      <c r="AE517" s="153"/>
      <c r="AF517" s="153"/>
      <c r="AG517" s="153" t="s">
        <v>132</v>
      </c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</row>
    <row r="518" spans="1:60" outlineLevel="1" x14ac:dyDescent="0.2">
      <c r="A518" s="160"/>
      <c r="B518" s="161"/>
      <c r="C518" s="193" t="s">
        <v>432</v>
      </c>
      <c r="D518" s="166"/>
      <c r="E518" s="167">
        <v>14</v>
      </c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53"/>
      <c r="Z518" s="153"/>
      <c r="AA518" s="153"/>
      <c r="AB518" s="153"/>
      <c r="AC518" s="153"/>
      <c r="AD518" s="153"/>
      <c r="AE518" s="153"/>
      <c r="AF518" s="153"/>
      <c r="AG518" s="153" t="s">
        <v>132</v>
      </c>
      <c r="AH518" s="153">
        <v>2</v>
      </c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</row>
    <row r="519" spans="1:60" outlineLevel="1" x14ac:dyDescent="0.2">
      <c r="A519" s="160"/>
      <c r="B519" s="161"/>
      <c r="C519" s="193" t="s">
        <v>433</v>
      </c>
      <c r="D519" s="166"/>
      <c r="E519" s="167">
        <v>71.8</v>
      </c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53"/>
      <c r="Z519" s="153"/>
      <c r="AA519" s="153"/>
      <c r="AB519" s="153"/>
      <c r="AC519" s="153"/>
      <c r="AD519" s="153"/>
      <c r="AE519" s="153"/>
      <c r="AF519" s="153"/>
      <c r="AG519" s="153" t="s">
        <v>132</v>
      </c>
      <c r="AH519" s="153">
        <v>2</v>
      </c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</row>
    <row r="520" spans="1:60" outlineLevel="1" x14ac:dyDescent="0.2">
      <c r="A520" s="160"/>
      <c r="B520" s="161"/>
      <c r="C520" s="193" t="s">
        <v>434</v>
      </c>
      <c r="D520" s="166"/>
      <c r="E520" s="167">
        <v>13.8</v>
      </c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53"/>
      <c r="Z520" s="153"/>
      <c r="AA520" s="153"/>
      <c r="AB520" s="153"/>
      <c r="AC520" s="153"/>
      <c r="AD520" s="153"/>
      <c r="AE520" s="153"/>
      <c r="AF520" s="153"/>
      <c r="AG520" s="153" t="s">
        <v>132</v>
      </c>
      <c r="AH520" s="153">
        <v>2</v>
      </c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</row>
    <row r="521" spans="1:60" outlineLevel="1" x14ac:dyDescent="0.2">
      <c r="A521" s="160"/>
      <c r="B521" s="161"/>
      <c r="C521" s="193" t="s">
        <v>435</v>
      </c>
      <c r="D521" s="166"/>
      <c r="E521" s="167">
        <v>13.4</v>
      </c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53"/>
      <c r="Z521" s="153"/>
      <c r="AA521" s="153"/>
      <c r="AB521" s="153"/>
      <c r="AC521" s="153"/>
      <c r="AD521" s="153"/>
      <c r="AE521" s="153"/>
      <c r="AF521" s="153"/>
      <c r="AG521" s="153" t="s">
        <v>132</v>
      </c>
      <c r="AH521" s="153">
        <v>2</v>
      </c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</row>
    <row r="522" spans="1:60" outlineLevel="1" x14ac:dyDescent="0.2">
      <c r="A522" s="160"/>
      <c r="B522" s="161"/>
      <c r="C522" s="193" t="s">
        <v>436</v>
      </c>
      <c r="D522" s="166"/>
      <c r="E522" s="167">
        <v>8.4</v>
      </c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53"/>
      <c r="Z522" s="153"/>
      <c r="AA522" s="153"/>
      <c r="AB522" s="153"/>
      <c r="AC522" s="153"/>
      <c r="AD522" s="153"/>
      <c r="AE522" s="153"/>
      <c r="AF522" s="153"/>
      <c r="AG522" s="153" t="s">
        <v>132</v>
      </c>
      <c r="AH522" s="153">
        <v>2</v>
      </c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</row>
    <row r="523" spans="1:60" outlineLevel="1" x14ac:dyDescent="0.2">
      <c r="A523" s="160"/>
      <c r="B523" s="161"/>
      <c r="C523" s="193" t="s">
        <v>437</v>
      </c>
      <c r="D523" s="166"/>
      <c r="E523" s="167">
        <v>13.5</v>
      </c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53"/>
      <c r="Z523" s="153"/>
      <c r="AA523" s="153"/>
      <c r="AB523" s="153"/>
      <c r="AC523" s="153"/>
      <c r="AD523" s="153"/>
      <c r="AE523" s="153"/>
      <c r="AF523" s="153"/>
      <c r="AG523" s="153" t="s">
        <v>132</v>
      </c>
      <c r="AH523" s="153">
        <v>2</v>
      </c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  <c r="BE523" s="153"/>
      <c r="BF523" s="153"/>
      <c r="BG523" s="153"/>
      <c r="BH523" s="153"/>
    </row>
    <row r="524" spans="1:60" outlineLevel="1" x14ac:dyDescent="0.2">
      <c r="A524" s="160"/>
      <c r="B524" s="161"/>
      <c r="C524" s="193" t="s">
        <v>438</v>
      </c>
      <c r="D524" s="166"/>
      <c r="E524" s="167">
        <v>5.7</v>
      </c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53"/>
      <c r="Z524" s="153"/>
      <c r="AA524" s="153"/>
      <c r="AB524" s="153"/>
      <c r="AC524" s="153"/>
      <c r="AD524" s="153"/>
      <c r="AE524" s="153"/>
      <c r="AF524" s="153"/>
      <c r="AG524" s="153" t="s">
        <v>132</v>
      </c>
      <c r="AH524" s="153">
        <v>2</v>
      </c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  <c r="AW524" s="153"/>
      <c r="AX524" s="153"/>
      <c r="AY524" s="153"/>
      <c r="AZ524" s="153"/>
      <c r="BA524" s="153"/>
      <c r="BB524" s="153"/>
      <c r="BC524" s="153"/>
      <c r="BD524" s="153"/>
      <c r="BE524" s="153"/>
      <c r="BF524" s="153"/>
      <c r="BG524" s="153"/>
      <c r="BH524" s="153"/>
    </row>
    <row r="525" spans="1:60" outlineLevel="1" x14ac:dyDescent="0.2">
      <c r="A525" s="160"/>
      <c r="B525" s="161"/>
      <c r="C525" s="193" t="s">
        <v>439</v>
      </c>
      <c r="D525" s="166"/>
      <c r="E525" s="167">
        <v>25.9</v>
      </c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53"/>
      <c r="Z525" s="153"/>
      <c r="AA525" s="153"/>
      <c r="AB525" s="153"/>
      <c r="AC525" s="153"/>
      <c r="AD525" s="153"/>
      <c r="AE525" s="153"/>
      <c r="AF525" s="153"/>
      <c r="AG525" s="153" t="s">
        <v>132</v>
      </c>
      <c r="AH525" s="153">
        <v>2</v>
      </c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  <c r="AV525" s="153"/>
      <c r="AW525" s="153"/>
      <c r="AX525" s="153"/>
      <c r="AY525" s="153"/>
      <c r="AZ525" s="153"/>
      <c r="BA525" s="153"/>
      <c r="BB525" s="153"/>
      <c r="BC525" s="153"/>
      <c r="BD525" s="153"/>
      <c r="BE525" s="153"/>
      <c r="BF525" s="153"/>
      <c r="BG525" s="153"/>
      <c r="BH525" s="153"/>
    </row>
    <row r="526" spans="1:60" outlineLevel="1" x14ac:dyDescent="0.2">
      <c r="A526" s="160"/>
      <c r="B526" s="161"/>
      <c r="C526" s="192" t="s">
        <v>234</v>
      </c>
      <c r="D526" s="166"/>
      <c r="E526" s="167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53"/>
      <c r="Z526" s="153"/>
      <c r="AA526" s="153"/>
      <c r="AB526" s="153"/>
      <c r="AC526" s="153"/>
      <c r="AD526" s="153"/>
      <c r="AE526" s="153"/>
      <c r="AF526" s="153"/>
      <c r="AG526" s="153" t="s">
        <v>132</v>
      </c>
      <c r="AH526" s="153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  <c r="AW526" s="153"/>
      <c r="AX526" s="153"/>
      <c r="AY526" s="153"/>
      <c r="AZ526" s="153"/>
      <c r="BA526" s="153"/>
      <c r="BB526" s="153"/>
      <c r="BC526" s="153"/>
      <c r="BD526" s="153"/>
      <c r="BE526" s="153"/>
      <c r="BF526" s="153"/>
      <c r="BG526" s="153"/>
      <c r="BH526" s="153"/>
    </row>
    <row r="527" spans="1:60" outlineLevel="1" x14ac:dyDescent="0.2">
      <c r="A527" s="160"/>
      <c r="B527" s="161"/>
      <c r="C527" s="190" t="s">
        <v>440</v>
      </c>
      <c r="D527" s="164"/>
      <c r="E527" s="165">
        <v>18.315000000000001</v>
      </c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53"/>
      <c r="Z527" s="153"/>
      <c r="AA527" s="153"/>
      <c r="AB527" s="153"/>
      <c r="AC527" s="153"/>
      <c r="AD527" s="153"/>
      <c r="AE527" s="153"/>
      <c r="AF527" s="153"/>
      <c r="AG527" s="153" t="s">
        <v>132</v>
      </c>
      <c r="AH527" s="153">
        <v>0</v>
      </c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  <c r="AV527" s="153"/>
      <c r="AW527" s="153"/>
      <c r="AX527" s="153"/>
      <c r="AY527" s="153"/>
      <c r="AZ527" s="153"/>
      <c r="BA527" s="153"/>
      <c r="BB527" s="153"/>
      <c r="BC527" s="153"/>
      <c r="BD527" s="153"/>
      <c r="BE527" s="153"/>
      <c r="BF527" s="153"/>
      <c r="BG527" s="153"/>
      <c r="BH527" s="153"/>
    </row>
    <row r="528" spans="1:60" outlineLevel="1" x14ac:dyDescent="0.2">
      <c r="A528" s="181">
        <v>84</v>
      </c>
      <c r="B528" s="182" t="s">
        <v>441</v>
      </c>
      <c r="C528" s="191" t="s">
        <v>442</v>
      </c>
      <c r="D528" s="183" t="s">
        <v>0</v>
      </c>
      <c r="E528" s="184">
        <v>2936.1478999999999</v>
      </c>
      <c r="F528" s="185"/>
      <c r="G528" s="186">
        <f>ROUND(E528*F528,2)</f>
        <v>0</v>
      </c>
      <c r="H528" s="163">
        <v>0</v>
      </c>
      <c r="I528" s="162">
        <f>ROUND(E528*H528,2)</f>
        <v>0</v>
      </c>
      <c r="J528" s="163">
        <v>7.4</v>
      </c>
      <c r="K528" s="162">
        <f>ROUND(E528*J528,2)</f>
        <v>21727.49</v>
      </c>
      <c r="L528" s="162">
        <v>21</v>
      </c>
      <c r="M528" s="162">
        <f>G528*(1+L528/100)</f>
        <v>0</v>
      </c>
      <c r="N528" s="162">
        <v>0</v>
      </c>
      <c r="O528" s="162">
        <f>ROUND(E528*N528,2)</f>
        <v>0</v>
      </c>
      <c r="P528" s="162">
        <v>0</v>
      </c>
      <c r="Q528" s="162">
        <f>ROUND(E528*P528,2)</f>
        <v>0</v>
      </c>
      <c r="R528" s="162"/>
      <c r="S528" s="162" t="s">
        <v>127</v>
      </c>
      <c r="T528" s="162" t="s">
        <v>128</v>
      </c>
      <c r="U528" s="162">
        <v>0</v>
      </c>
      <c r="V528" s="162">
        <f>ROUND(E528*U528,2)</f>
        <v>0</v>
      </c>
      <c r="W528" s="162"/>
      <c r="X528" s="162" t="s">
        <v>330</v>
      </c>
      <c r="Y528" s="153"/>
      <c r="Z528" s="153"/>
      <c r="AA528" s="153"/>
      <c r="AB528" s="153"/>
      <c r="AC528" s="153"/>
      <c r="AD528" s="153"/>
      <c r="AE528" s="153"/>
      <c r="AF528" s="153"/>
      <c r="AG528" s="153" t="s">
        <v>331</v>
      </c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</row>
    <row r="529" spans="1:60" x14ac:dyDescent="0.2">
      <c r="A529" s="169" t="s">
        <v>122</v>
      </c>
      <c r="B529" s="170" t="s">
        <v>84</v>
      </c>
      <c r="C529" s="188" t="s">
        <v>85</v>
      </c>
      <c r="D529" s="171"/>
      <c r="E529" s="172"/>
      <c r="F529" s="173"/>
      <c r="G529" s="174">
        <f>SUMIF(AG530:AG558,"&lt;&gt;NOR",G530:G558)</f>
        <v>0</v>
      </c>
      <c r="H529" s="168"/>
      <c r="I529" s="168">
        <f>SUM(I530:I558)</f>
        <v>25186.5</v>
      </c>
      <c r="J529" s="168"/>
      <c r="K529" s="168">
        <f>SUM(K530:K558)</f>
        <v>30779.739999999998</v>
      </c>
      <c r="L529" s="168"/>
      <c r="M529" s="168">
        <f>SUM(M530:M558)</f>
        <v>0</v>
      </c>
      <c r="N529" s="168"/>
      <c r="O529" s="168">
        <f>SUM(O530:O558)</f>
        <v>0.35</v>
      </c>
      <c r="P529" s="168"/>
      <c r="Q529" s="168">
        <f>SUM(Q530:Q558)</f>
        <v>0</v>
      </c>
      <c r="R529" s="168"/>
      <c r="S529" s="168"/>
      <c r="T529" s="168"/>
      <c r="U529" s="168"/>
      <c r="V529" s="168">
        <f>SUM(V530:V558)</f>
        <v>51.379999999999995</v>
      </c>
      <c r="W529" s="168"/>
      <c r="X529" s="168"/>
      <c r="AG529" t="s">
        <v>123</v>
      </c>
    </row>
    <row r="530" spans="1:60" ht="22.5" outlineLevel="1" x14ac:dyDescent="0.2">
      <c r="A530" s="181">
        <v>85</v>
      </c>
      <c r="B530" s="182" t="s">
        <v>443</v>
      </c>
      <c r="C530" s="191" t="s">
        <v>444</v>
      </c>
      <c r="D530" s="183" t="s">
        <v>196</v>
      </c>
      <c r="E530" s="184">
        <v>10</v>
      </c>
      <c r="F530" s="185"/>
      <c r="G530" s="186">
        <f>ROUND(E530*F530,2)</f>
        <v>0</v>
      </c>
      <c r="H530" s="163">
        <v>8.43</v>
      </c>
      <c r="I530" s="162">
        <f>ROUND(E530*H530,2)</f>
        <v>84.3</v>
      </c>
      <c r="J530" s="163">
        <v>131.57</v>
      </c>
      <c r="K530" s="162">
        <f>ROUND(E530*J530,2)</f>
        <v>1315.7</v>
      </c>
      <c r="L530" s="162">
        <v>21</v>
      </c>
      <c r="M530" s="162">
        <f>G530*(1+L530/100)</f>
        <v>0</v>
      </c>
      <c r="N530" s="162">
        <v>0</v>
      </c>
      <c r="O530" s="162">
        <f>ROUND(E530*N530,2)</f>
        <v>0</v>
      </c>
      <c r="P530" s="162">
        <v>0</v>
      </c>
      <c r="Q530" s="162">
        <f>ROUND(E530*P530,2)</f>
        <v>0</v>
      </c>
      <c r="R530" s="162"/>
      <c r="S530" s="162" t="s">
        <v>127</v>
      </c>
      <c r="T530" s="162" t="s">
        <v>128</v>
      </c>
      <c r="U530" s="162">
        <v>0.11</v>
      </c>
      <c r="V530" s="162">
        <f>ROUND(E530*U530,2)</f>
        <v>1.1000000000000001</v>
      </c>
      <c r="W530" s="162"/>
      <c r="X530" s="162" t="s">
        <v>129</v>
      </c>
      <c r="Y530" s="153"/>
      <c r="Z530" s="153"/>
      <c r="AA530" s="153"/>
      <c r="AB530" s="153"/>
      <c r="AC530" s="153"/>
      <c r="AD530" s="153"/>
      <c r="AE530" s="153"/>
      <c r="AF530" s="153"/>
      <c r="AG530" s="153" t="s">
        <v>130</v>
      </c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</row>
    <row r="531" spans="1:60" ht="22.5" outlineLevel="1" x14ac:dyDescent="0.2">
      <c r="A531" s="181">
        <v>86</v>
      </c>
      <c r="B531" s="182" t="s">
        <v>445</v>
      </c>
      <c r="C531" s="191" t="s">
        <v>446</v>
      </c>
      <c r="D531" s="183" t="s">
        <v>196</v>
      </c>
      <c r="E531" s="184">
        <v>30</v>
      </c>
      <c r="F531" s="185"/>
      <c r="G531" s="186">
        <f>ROUND(E531*F531,2)</f>
        <v>0</v>
      </c>
      <c r="H531" s="163">
        <v>39.28</v>
      </c>
      <c r="I531" s="162">
        <f>ROUND(E531*H531,2)</f>
        <v>1178.4000000000001</v>
      </c>
      <c r="J531" s="163">
        <v>180.72</v>
      </c>
      <c r="K531" s="162">
        <f>ROUND(E531*J531,2)</f>
        <v>5421.6</v>
      </c>
      <c r="L531" s="162">
        <v>21</v>
      </c>
      <c r="M531" s="162">
        <f>G531*(1+L531/100)</f>
        <v>0</v>
      </c>
      <c r="N531" s="162">
        <v>5.3099999999999996E-3</v>
      </c>
      <c r="O531" s="162">
        <f>ROUND(E531*N531,2)</f>
        <v>0.16</v>
      </c>
      <c r="P531" s="162">
        <v>0</v>
      </c>
      <c r="Q531" s="162">
        <f>ROUND(E531*P531,2)</f>
        <v>0</v>
      </c>
      <c r="R531" s="162"/>
      <c r="S531" s="162" t="s">
        <v>127</v>
      </c>
      <c r="T531" s="162" t="s">
        <v>128</v>
      </c>
      <c r="U531" s="162">
        <v>0.24</v>
      </c>
      <c r="V531" s="162">
        <f>ROUND(E531*U531,2)</f>
        <v>7.2</v>
      </c>
      <c r="W531" s="162"/>
      <c r="X531" s="162" t="s">
        <v>129</v>
      </c>
      <c r="Y531" s="153"/>
      <c r="Z531" s="153"/>
      <c r="AA531" s="153"/>
      <c r="AB531" s="153"/>
      <c r="AC531" s="153"/>
      <c r="AD531" s="153"/>
      <c r="AE531" s="153"/>
      <c r="AF531" s="153"/>
      <c r="AG531" s="153" t="s">
        <v>130</v>
      </c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</row>
    <row r="532" spans="1:60" outlineLevel="1" x14ac:dyDescent="0.2">
      <c r="A532" s="175">
        <v>87</v>
      </c>
      <c r="B532" s="176" t="s">
        <v>447</v>
      </c>
      <c r="C532" s="189" t="s">
        <v>448</v>
      </c>
      <c r="D532" s="177" t="s">
        <v>134</v>
      </c>
      <c r="E532" s="178">
        <v>30</v>
      </c>
      <c r="F532" s="179"/>
      <c r="G532" s="180">
        <f>ROUND(E532*F532,2)</f>
        <v>0</v>
      </c>
      <c r="H532" s="163">
        <v>0</v>
      </c>
      <c r="I532" s="162">
        <f>ROUND(E532*H532,2)</f>
        <v>0</v>
      </c>
      <c r="J532" s="163">
        <v>50.4</v>
      </c>
      <c r="K532" s="162">
        <f>ROUND(E532*J532,2)</f>
        <v>1512</v>
      </c>
      <c r="L532" s="162">
        <v>21</v>
      </c>
      <c r="M532" s="162">
        <f>G532*(1+L532/100)</f>
        <v>0</v>
      </c>
      <c r="N532" s="162">
        <v>0</v>
      </c>
      <c r="O532" s="162">
        <f>ROUND(E532*N532,2)</f>
        <v>0</v>
      </c>
      <c r="P532" s="162">
        <v>0</v>
      </c>
      <c r="Q532" s="162">
        <f>ROUND(E532*P532,2)</f>
        <v>0</v>
      </c>
      <c r="R532" s="162"/>
      <c r="S532" s="162" t="s">
        <v>340</v>
      </c>
      <c r="T532" s="162" t="s">
        <v>128</v>
      </c>
      <c r="U532" s="162">
        <v>0.1</v>
      </c>
      <c r="V532" s="162">
        <f>ROUND(E532*U532,2)</f>
        <v>3</v>
      </c>
      <c r="W532" s="162"/>
      <c r="X532" s="162" t="s">
        <v>129</v>
      </c>
      <c r="Y532" s="153"/>
      <c r="Z532" s="153"/>
      <c r="AA532" s="153"/>
      <c r="AB532" s="153"/>
      <c r="AC532" s="153"/>
      <c r="AD532" s="153"/>
      <c r="AE532" s="153"/>
      <c r="AF532" s="153"/>
      <c r="AG532" s="153" t="s">
        <v>130</v>
      </c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</row>
    <row r="533" spans="1:60" outlineLevel="1" x14ac:dyDescent="0.2">
      <c r="A533" s="160"/>
      <c r="B533" s="161"/>
      <c r="C533" s="190" t="s">
        <v>449</v>
      </c>
      <c r="D533" s="164"/>
      <c r="E533" s="165">
        <v>17.2</v>
      </c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53"/>
      <c r="Z533" s="153"/>
      <c r="AA533" s="153"/>
      <c r="AB533" s="153"/>
      <c r="AC533" s="153"/>
      <c r="AD533" s="153"/>
      <c r="AE533" s="153"/>
      <c r="AF533" s="153"/>
      <c r="AG533" s="153" t="s">
        <v>132</v>
      </c>
      <c r="AH533" s="153">
        <v>0</v>
      </c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</row>
    <row r="534" spans="1:60" outlineLevel="1" x14ac:dyDescent="0.2">
      <c r="A534" s="160"/>
      <c r="B534" s="161"/>
      <c r="C534" s="190" t="s">
        <v>450</v>
      </c>
      <c r="D534" s="164"/>
      <c r="E534" s="165">
        <v>-3.2</v>
      </c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53"/>
      <c r="Z534" s="153"/>
      <c r="AA534" s="153"/>
      <c r="AB534" s="153"/>
      <c r="AC534" s="153"/>
      <c r="AD534" s="153"/>
      <c r="AE534" s="153"/>
      <c r="AF534" s="153"/>
      <c r="AG534" s="153" t="s">
        <v>132</v>
      </c>
      <c r="AH534" s="153">
        <v>0</v>
      </c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</row>
    <row r="535" spans="1:60" outlineLevel="1" x14ac:dyDescent="0.2">
      <c r="A535" s="160"/>
      <c r="B535" s="161"/>
      <c r="C535" s="190" t="s">
        <v>451</v>
      </c>
      <c r="D535" s="164"/>
      <c r="E535" s="165">
        <v>17.600000000000001</v>
      </c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53"/>
      <c r="Z535" s="153"/>
      <c r="AA535" s="153"/>
      <c r="AB535" s="153"/>
      <c r="AC535" s="153"/>
      <c r="AD535" s="153"/>
      <c r="AE535" s="153"/>
      <c r="AF535" s="153"/>
      <c r="AG535" s="153" t="s">
        <v>132</v>
      </c>
      <c r="AH535" s="153">
        <v>0</v>
      </c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</row>
    <row r="536" spans="1:60" outlineLevel="1" x14ac:dyDescent="0.2">
      <c r="A536" s="160"/>
      <c r="B536" s="161"/>
      <c r="C536" s="190" t="s">
        <v>292</v>
      </c>
      <c r="D536" s="164"/>
      <c r="E536" s="165">
        <v>-1.6</v>
      </c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53"/>
      <c r="Z536" s="153"/>
      <c r="AA536" s="153"/>
      <c r="AB536" s="153"/>
      <c r="AC536" s="153"/>
      <c r="AD536" s="153"/>
      <c r="AE536" s="153"/>
      <c r="AF536" s="153"/>
      <c r="AG536" s="153" t="s">
        <v>132</v>
      </c>
      <c r="AH536" s="153">
        <v>0</v>
      </c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</row>
    <row r="537" spans="1:60" ht="22.5" outlineLevel="1" x14ac:dyDescent="0.2">
      <c r="A537" s="175">
        <v>88</v>
      </c>
      <c r="B537" s="176" t="s">
        <v>452</v>
      </c>
      <c r="C537" s="189" t="s">
        <v>453</v>
      </c>
      <c r="D537" s="177" t="s">
        <v>134</v>
      </c>
      <c r="E537" s="178">
        <v>30</v>
      </c>
      <c r="F537" s="179"/>
      <c r="G537" s="180">
        <f>ROUND(E537*F537,2)</f>
        <v>0</v>
      </c>
      <c r="H537" s="163">
        <v>142.66</v>
      </c>
      <c r="I537" s="162">
        <f>ROUND(E537*H537,2)</f>
        <v>4279.8</v>
      </c>
      <c r="J537" s="163">
        <v>653.34</v>
      </c>
      <c r="K537" s="162">
        <f>ROUND(E537*J537,2)</f>
        <v>19600.2</v>
      </c>
      <c r="L537" s="162">
        <v>21</v>
      </c>
      <c r="M537" s="162">
        <f>G537*(1+L537/100)</f>
        <v>0</v>
      </c>
      <c r="N537" s="162">
        <v>5.3499999999999997E-3</v>
      </c>
      <c r="O537" s="162">
        <f>ROUND(E537*N537,2)</f>
        <v>0.16</v>
      </c>
      <c r="P537" s="162">
        <v>0</v>
      </c>
      <c r="Q537" s="162">
        <f>ROUND(E537*P537,2)</f>
        <v>0</v>
      </c>
      <c r="R537" s="162"/>
      <c r="S537" s="162" t="s">
        <v>340</v>
      </c>
      <c r="T537" s="162" t="s">
        <v>128</v>
      </c>
      <c r="U537" s="162">
        <v>1.288</v>
      </c>
      <c r="V537" s="162">
        <f>ROUND(E537*U537,2)</f>
        <v>38.64</v>
      </c>
      <c r="W537" s="162"/>
      <c r="X537" s="162" t="s">
        <v>129</v>
      </c>
      <c r="Y537" s="153"/>
      <c r="Z537" s="153"/>
      <c r="AA537" s="153"/>
      <c r="AB537" s="153"/>
      <c r="AC537" s="153"/>
      <c r="AD537" s="153"/>
      <c r="AE537" s="153"/>
      <c r="AF537" s="153"/>
      <c r="AG537" s="153" t="s">
        <v>130</v>
      </c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</row>
    <row r="538" spans="1:60" outlineLevel="1" x14ac:dyDescent="0.2">
      <c r="A538" s="160"/>
      <c r="B538" s="161"/>
      <c r="C538" s="190" t="s">
        <v>449</v>
      </c>
      <c r="D538" s="164"/>
      <c r="E538" s="165">
        <v>17.2</v>
      </c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53"/>
      <c r="Z538" s="153"/>
      <c r="AA538" s="153"/>
      <c r="AB538" s="153"/>
      <c r="AC538" s="153"/>
      <c r="AD538" s="153"/>
      <c r="AE538" s="153"/>
      <c r="AF538" s="153"/>
      <c r="AG538" s="153" t="s">
        <v>132</v>
      </c>
      <c r="AH538" s="153">
        <v>0</v>
      </c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</row>
    <row r="539" spans="1:60" outlineLevel="1" x14ac:dyDescent="0.2">
      <c r="A539" s="160"/>
      <c r="B539" s="161"/>
      <c r="C539" s="190" t="s">
        <v>450</v>
      </c>
      <c r="D539" s="164"/>
      <c r="E539" s="165">
        <v>-3.2</v>
      </c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53"/>
      <c r="Z539" s="153"/>
      <c r="AA539" s="153"/>
      <c r="AB539" s="153"/>
      <c r="AC539" s="153"/>
      <c r="AD539" s="153"/>
      <c r="AE539" s="153"/>
      <c r="AF539" s="153"/>
      <c r="AG539" s="153" t="s">
        <v>132</v>
      </c>
      <c r="AH539" s="153">
        <v>0</v>
      </c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</row>
    <row r="540" spans="1:60" outlineLevel="1" x14ac:dyDescent="0.2">
      <c r="A540" s="160"/>
      <c r="B540" s="161"/>
      <c r="C540" s="190" t="s">
        <v>451</v>
      </c>
      <c r="D540" s="164"/>
      <c r="E540" s="165">
        <v>17.600000000000001</v>
      </c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53"/>
      <c r="Z540" s="153"/>
      <c r="AA540" s="153"/>
      <c r="AB540" s="153"/>
      <c r="AC540" s="153"/>
      <c r="AD540" s="153"/>
      <c r="AE540" s="153"/>
      <c r="AF540" s="153"/>
      <c r="AG540" s="153" t="s">
        <v>132</v>
      </c>
      <c r="AH540" s="153">
        <v>0</v>
      </c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</row>
    <row r="541" spans="1:60" outlineLevel="1" x14ac:dyDescent="0.2">
      <c r="A541" s="160"/>
      <c r="B541" s="161"/>
      <c r="C541" s="190" t="s">
        <v>292</v>
      </c>
      <c r="D541" s="164"/>
      <c r="E541" s="165">
        <v>-1.6</v>
      </c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53"/>
      <c r="Z541" s="153"/>
      <c r="AA541" s="153"/>
      <c r="AB541" s="153"/>
      <c r="AC541" s="153"/>
      <c r="AD541" s="153"/>
      <c r="AE541" s="153"/>
      <c r="AF541" s="153"/>
      <c r="AG541" s="153" t="s">
        <v>132</v>
      </c>
      <c r="AH541" s="153">
        <v>0</v>
      </c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</row>
    <row r="542" spans="1:60" outlineLevel="1" x14ac:dyDescent="0.2">
      <c r="A542" s="175">
        <v>89</v>
      </c>
      <c r="B542" s="176" t="s">
        <v>454</v>
      </c>
      <c r="C542" s="189" t="s">
        <v>455</v>
      </c>
      <c r="D542" s="177" t="s">
        <v>134</v>
      </c>
      <c r="E542" s="178">
        <v>30</v>
      </c>
      <c r="F542" s="179"/>
      <c r="G542" s="180">
        <f>ROUND(E542*F542,2)</f>
        <v>0</v>
      </c>
      <c r="H542" s="163">
        <v>9.1999999999999993</v>
      </c>
      <c r="I542" s="162">
        <f>ROUND(E542*H542,2)</f>
        <v>276</v>
      </c>
      <c r="J542" s="163">
        <v>0</v>
      </c>
      <c r="K542" s="162">
        <f>ROUND(E542*J542,2)</f>
        <v>0</v>
      </c>
      <c r="L542" s="162">
        <v>21</v>
      </c>
      <c r="M542" s="162">
        <f>G542*(1+L542/100)</f>
        <v>0</v>
      </c>
      <c r="N542" s="162">
        <v>8.9999999999999998E-4</v>
      </c>
      <c r="O542" s="162">
        <f>ROUND(E542*N542,2)</f>
        <v>0.03</v>
      </c>
      <c r="P542" s="162">
        <v>0</v>
      </c>
      <c r="Q542" s="162">
        <f>ROUND(E542*P542,2)</f>
        <v>0</v>
      </c>
      <c r="R542" s="162"/>
      <c r="S542" s="162" t="s">
        <v>340</v>
      </c>
      <c r="T542" s="162" t="s">
        <v>128</v>
      </c>
      <c r="U542" s="162">
        <v>0</v>
      </c>
      <c r="V542" s="162">
        <f>ROUND(E542*U542,2)</f>
        <v>0</v>
      </c>
      <c r="W542" s="162"/>
      <c r="X542" s="162" t="s">
        <v>129</v>
      </c>
      <c r="Y542" s="153"/>
      <c r="Z542" s="153"/>
      <c r="AA542" s="153"/>
      <c r="AB542" s="153"/>
      <c r="AC542" s="153"/>
      <c r="AD542" s="153"/>
      <c r="AE542" s="153"/>
      <c r="AF542" s="153"/>
      <c r="AG542" s="153" t="s">
        <v>130</v>
      </c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  <c r="BE542" s="153"/>
      <c r="BF542" s="153"/>
      <c r="BG542" s="153"/>
      <c r="BH542" s="153"/>
    </row>
    <row r="543" spans="1:60" outlineLevel="1" x14ac:dyDescent="0.2">
      <c r="A543" s="160"/>
      <c r="B543" s="161"/>
      <c r="C543" s="190" t="s">
        <v>449</v>
      </c>
      <c r="D543" s="164"/>
      <c r="E543" s="165">
        <v>17.2</v>
      </c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53"/>
      <c r="Z543" s="153"/>
      <c r="AA543" s="153"/>
      <c r="AB543" s="153"/>
      <c r="AC543" s="153"/>
      <c r="AD543" s="153"/>
      <c r="AE543" s="153"/>
      <c r="AF543" s="153"/>
      <c r="AG543" s="153" t="s">
        <v>132</v>
      </c>
      <c r="AH543" s="153">
        <v>0</v>
      </c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  <c r="AW543" s="153"/>
      <c r="AX543" s="153"/>
      <c r="AY543" s="153"/>
      <c r="AZ543" s="153"/>
      <c r="BA543" s="153"/>
      <c r="BB543" s="153"/>
      <c r="BC543" s="153"/>
      <c r="BD543" s="153"/>
      <c r="BE543" s="153"/>
      <c r="BF543" s="153"/>
      <c r="BG543" s="153"/>
      <c r="BH543" s="153"/>
    </row>
    <row r="544" spans="1:60" outlineLevel="1" x14ac:dyDescent="0.2">
      <c r="A544" s="160"/>
      <c r="B544" s="161"/>
      <c r="C544" s="190" t="s">
        <v>450</v>
      </c>
      <c r="D544" s="164"/>
      <c r="E544" s="165">
        <v>-3.2</v>
      </c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53"/>
      <c r="Z544" s="153"/>
      <c r="AA544" s="153"/>
      <c r="AB544" s="153"/>
      <c r="AC544" s="153"/>
      <c r="AD544" s="153"/>
      <c r="AE544" s="153"/>
      <c r="AF544" s="153"/>
      <c r="AG544" s="153" t="s">
        <v>132</v>
      </c>
      <c r="AH544" s="153">
        <v>0</v>
      </c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  <c r="AV544" s="153"/>
      <c r="AW544" s="153"/>
      <c r="AX544" s="153"/>
      <c r="AY544" s="153"/>
      <c r="AZ544" s="153"/>
      <c r="BA544" s="153"/>
      <c r="BB544" s="153"/>
      <c r="BC544" s="153"/>
      <c r="BD544" s="153"/>
      <c r="BE544" s="153"/>
      <c r="BF544" s="153"/>
      <c r="BG544" s="153"/>
      <c r="BH544" s="153"/>
    </row>
    <row r="545" spans="1:60" outlineLevel="1" x14ac:dyDescent="0.2">
      <c r="A545" s="160"/>
      <c r="B545" s="161"/>
      <c r="C545" s="190" t="s">
        <v>451</v>
      </c>
      <c r="D545" s="164"/>
      <c r="E545" s="165">
        <v>17.600000000000001</v>
      </c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53"/>
      <c r="Z545" s="153"/>
      <c r="AA545" s="153"/>
      <c r="AB545" s="153"/>
      <c r="AC545" s="153"/>
      <c r="AD545" s="153"/>
      <c r="AE545" s="153"/>
      <c r="AF545" s="153"/>
      <c r="AG545" s="153" t="s">
        <v>132</v>
      </c>
      <c r="AH545" s="153">
        <v>0</v>
      </c>
      <c r="AI545" s="153"/>
      <c r="AJ545" s="153"/>
      <c r="AK545" s="153"/>
      <c r="AL545" s="153"/>
      <c r="AM545" s="153"/>
      <c r="AN545" s="153"/>
      <c r="AO545" s="153"/>
      <c r="AP545" s="153"/>
      <c r="AQ545" s="153"/>
      <c r="AR545" s="153"/>
      <c r="AS545" s="153"/>
      <c r="AT545" s="153"/>
      <c r="AU545" s="153"/>
      <c r="AV545" s="153"/>
      <c r="AW545" s="153"/>
      <c r="AX545" s="153"/>
      <c r="AY545" s="153"/>
      <c r="AZ545" s="153"/>
      <c r="BA545" s="153"/>
      <c r="BB545" s="153"/>
      <c r="BC545" s="153"/>
      <c r="BD545" s="153"/>
      <c r="BE545" s="153"/>
      <c r="BF545" s="153"/>
      <c r="BG545" s="153"/>
      <c r="BH545" s="153"/>
    </row>
    <row r="546" spans="1:60" outlineLevel="1" x14ac:dyDescent="0.2">
      <c r="A546" s="160"/>
      <c r="B546" s="161"/>
      <c r="C546" s="190" t="s">
        <v>292</v>
      </c>
      <c r="D546" s="164"/>
      <c r="E546" s="165">
        <v>-1.6</v>
      </c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53"/>
      <c r="Z546" s="153"/>
      <c r="AA546" s="153"/>
      <c r="AB546" s="153"/>
      <c r="AC546" s="153"/>
      <c r="AD546" s="153"/>
      <c r="AE546" s="153"/>
      <c r="AF546" s="153"/>
      <c r="AG546" s="153" t="s">
        <v>132</v>
      </c>
      <c r="AH546" s="153">
        <v>0</v>
      </c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  <c r="BE546" s="153"/>
      <c r="BF546" s="153"/>
      <c r="BG546" s="153"/>
      <c r="BH546" s="153"/>
    </row>
    <row r="547" spans="1:60" ht="22.5" outlineLevel="1" x14ac:dyDescent="0.2">
      <c r="A547" s="175">
        <v>90</v>
      </c>
      <c r="B547" s="176" t="s">
        <v>456</v>
      </c>
      <c r="C547" s="189" t="s">
        <v>457</v>
      </c>
      <c r="D547" s="177" t="s">
        <v>143</v>
      </c>
      <c r="E547" s="178">
        <v>12</v>
      </c>
      <c r="F547" s="179"/>
      <c r="G547" s="180">
        <f>ROUND(E547*F547,2)</f>
        <v>0</v>
      </c>
      <c r="H547" s="163">
        <v>0</v>
      </c>
      <c r="I547" s="162">
        <f>ROUND(E547*H547,2)</f>
        <v>0</v>
      </c>
      <c r="J547" s="163">
        <v>60.5</v>
      </c>
      <c r="K547" s="162">
        <f>ROUND(E547*J547,2)</f>
        <v>726</v>
      </c>
      <c r="L547" s="162">
        <v>21</v>
      </c>
      <c r="M547" s="162">
        <f>G547*(1+L547/100)</f>
        <v>0</v>
      </c>
      <c r="N547" s="162">
        <v>0</v>
      </c>
      <c r="O547" s="162">
        <f>ROUND(E547*N547,2)</f>
        <v>0</v>
      </c>
      <c r="P547" s="162">
        <v>0</v>
      </c>
      <c r="Q547" s="162">
        <f>ROUND(E547*P547,2)</f>
        <v>0</v>
      </c>
      <c r="R547" s="162"/>
      <c r="S547" s="162" t="s">
        <v>340</v>
      </c>
      <c r="T547" s="162" t="s">
        <v>128</v>
      </c>
      <c r="U547" s="162">
        <v>0.12</v>
      </c>
      <c r="V547" s="162">
        <f>ROUND(E547*U547,2)</f>
        <v>1.44</v>
      </c>
      <c r="W547" s="162"/>
      <c r="X547" s="162" t="s">
        <v>129</v>
      </c>
      <c r="Y547" s="153"/>
      <c r="Z547" s="153"/>
      <c r="AA547" s="153"/>
      <c r="AB547" s="153"/>
      <c r="AC547" s="153"/>
      <c r="AD547" s="153"/>
      <c r="AE547" s="153"/>
      <c r="AF547" s="153"/>
      <c r="AG547" s="153" t="s">
        <v>130</v>
      </c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53"/>
      <c r="BB547" s="153"/>
      <c r="BC547" s="153"/>
      <c r="BD547" s="153"/>
      <c r="BE547" s="153"/>
      <c r="BF547" s="153"/>
      <c r="BG547" s="153"/>
      <c r="BH547" s="153"/>
    </row>
    <row r="548" spans="1:60" outlineLevel="1" x14ac:dyDescent="0.2">
      <c r="A548" s="160"/>
      <c r="B548" s="161"/>
      <c r="C548" s="190" t="s">
        <v>458</v>
      </c>
      <c r="D548" s="164"/>
      <c r="E548" s="165">
        <v>12</v>
      </c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53"/>
      <c r="Z548" s="153"/>
      <c r="AA548" s="153"/>
      <c r="AB548" s="153"/>
      <c r="AC548" s="153"/>
      <c r="AD548" s="153"/>
      <c r="AE548" s="153"/>
      <c r="AF548" s="153"/>
      <c r="AG548" s="153" t="s">
        <v>132</v>
      </c>
      <c r="AH548" s="153">
        <v>0</v>
      </c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  <c r="BE548" s="153"/>
      <c r="BF548" s="153"/>
      <c r="BG548" s="153"/>
      <c r="BH548" s="153"/>
    </row>
    <row r="549" spans="1:60" ht="22.5" outlineLevel="1" x14ac:dyDescent="0.2">
      <c r="A549" s="175">
        <v>91</v>
      </c>
      <c r="B549" s="176" t="s">
        <v>459</v>
      </c>
      <c r="C549" s="189" t="s">
        <v>460</v>
      </c>
      <c r="D549" s="177" t="s">
        <v>134</v>
      </c>
      <c r="E549" s="178">
        <v>33</v>
      </c>
      <c r="F549" s="179"/>
      <c r="G549" s="180">
        <f>ROUND(E549*F549,2)</f>
        <v>0</v>
      </c>
      <c r="H549" s="163">
        <v>550</v>
      </c>
      <c r="I549" s="162">
        <f>ROUND(E549*H549,2)</f>
        <v>18150</v>
      </c>
      <c r="J549" s="163">
        <v>0</v>
      </c>
      <c r="K549" s="162">
        <f>ROUND(E549*J549,2)</f>
        <v>0</v>
      </c>
      <c r="L549" s="162">
        <v>21</v>
      </c>
      <c r="M549" s="162">
        <f>G549*(1+L549/100)</f>
        <v>0</v>
      </c>
      <c r="N549" s="162">
        <v>0</v>
      </c>
      <c r="O549" s="162">
        <f>ROUND(E549*N549,2)</f>
        <v>0</v>
      </c>
      <c r="P549" s="162">
        <v>0</v>
      </c>
      <c r="Q549" s="162">
        <f>ROUND(E549*P549,2)</f>
        <v>0</v>
      </c>
      <c r="R549" s="162"/>
      <c r="S549" s="162" t="s">
        <v>340</v>
      </c>
      <c r="T549" s="162" t="s">
        <v>128</v>
      </c>
      <c r="U549" s="162">
        <v>0</v>
      </c>
      <c r="V549" s="162">
        <f>ROUND(E549*U549,2)</f>
        <v>0</v>
      </c>
      <c r="W549" s="162"/>
      <c r="X549" s="162" t="s">
        <v>153</v>
      </c>
      <c r="Y549" s="153"/>
      <c r="Z549" s="153"/>
      <c r="AA549" s="153"/>
      <c r="AB549" s="153"/>
      <c r="AC549" s="153"/>
      <c r="AD549" s="153"/>
      <c r="AE549" s="153"/>
      <c r="AF549" s="153"/>
      <c r="AG549" s="153" t="s">
        <v>154</v>
      </c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  <c r="AW549" s="153"/>
      <c r="AX549" s="153"/>
      <c r="AY549" s="153"/>
      <c r="AZ549" s="153"/>
      <c r="BA549" s="153"/>
      <c r="BB549" s="153"/>
      <c r="BC549" s="153"/>
      <c r="BD549" s="153"/>
      <c r="BE549" s="153"/>
      <c r="BF549" s="153"/>
      <c r="BG549" s="153"/>
      <c r="BH549" s="153"/>
    </row>
    <row r="550" spans="1:60" outlineLevel="1" x14ac:dyDescent="0.2">
      <c r="A550" s="160"/>
      <c r="B550" s="161"/>
      <c r="C550" s="192" t="s">
        <v>223</v>
      </c>
      <c r="D550" s="166"/>
      <c r="E550" s="167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53"/>
      <c r="Z550" s="153"/>
      <c r="AA550" s="153"/>
      <c r="AB550" s="153"/>
      <c r="AC550" s="153"/>
      <c r="AD550" s="153"/>
      <c r="AE550" s="153"/>
      <c r="AF550" s="153"/>
      <c r="AG550" s="153" t="s">
        <v>132</v>
      </c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</row>
    <row r="551" spans="1:60" outlineLevel="1" x14ac:dyDescent="0.2">
      <c r="A551" s="160"/>
      <c r="B551" s="161"/>
      <c r="C551" s="193" t="s">
        <v>461</v>
      </c>
      <c r="D551" s="166"/>
      <c r="E551" s="167">
        <v>17.2</v>
      </c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53"/>
      <c r="Z551" s="153"/>
      <c r="AA551" s="153"/>
      <c r="AB551" s="153"/>
      <c r="AC551" s="153"/>
      <c r="AD551" s="153"/>
      <c r="AE551" s="153"/>
      <c r="AF551" s="153"/>
      <c r="AG551" s="153" t="s">
        <v>132</v>
      </c>
      <c r="AH551" s="153">
        <v>2</v>
      </c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</row>
    <row r="552" spans="1:60" outlineLevel="1" x14ac:dyDescent="0.2">
      <c r="A552" s="160"/>
      <c r="B552" s="161"/>
      <c r="C552" s="193" t="s">
        <v>462</v>
      </c>
      <c r="D552" s="166"/>
      <c r="E552" s="167">
        <v>-3.2</v>
      </c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53"/>
      <c r="Z552" s="153"/>
      <c r="AA552" s="153"/>
      <c r="AB552" s="153"/>
      <c r="AC552" s="153"/>
      <c r="AD552" s="153"/>
      <c r="AE552" s="153"/>
      <c r="AF552" s="153"/>
      <c r="AG552" s="153" t="s">
        <v>132</v>
      </c>
      <c r="AH552" s="153">
        <v>2</v>
      </c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</row>
    <row r="553" spans="1:60" outlineLevel="1" x14ac:dyDescent="0.2">
      <c r="A553" s="160"/>
      <c r="B553" s="161"/>
      <c r="C553" s="193" t="s">
        <v>463</v>
      </c>
      <c r="D553" s="166"/>
      <c r="E553" s="167">
        <v>17.600000000000001</v>
      </c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53"/>
      <c r="Z553" s="153"/>
      <c r="AA553" s="153"/>
      <c r="AB553" s="153"/>
      <c r="AC553" s="153"/>
      <c r="AD553" s="153"/>
      <c r="AE553" s="153"/>
      <c r="AF553" s="153"/>
      <c r="AG553" s="153" t="s">
        <v>132</v>
      </c>
      <c r="AH553" s="153">
        <v>2</v>
      </c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</row>
    <row r="554" spans="1:60" outlineLevel="1" x14ac:dyDescent="0.2">
      <c r="A554" s="160"/>
      <c r="B554" s="161"/>
      <c r="C554" s="193" t="s">
        <v>464</v>
      </c>
      <c r="D554" s="166"/>
      <c r="E554" s="167">
        <v>-1.6</v>
      </c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53"/>
      <c r="Z554" s="153"/>
      <c r="AA554" s="153"/>
      <c r="AB554" s="153"/>
      <c r="AC554" s="153"/>
      <c r="AD554" s="153"/>
      <c r="AE554" s="153"/>
      <c r="AF554" s="153"/>
      <c r="AG554" s="153" t="s">
        <v>132</v>
      </c>
      <c r="AH554" s="153">
        <v>2</v>
      </c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</row>
    <row r="555" spans="1:60" outlineLevel="1" x14ac:dyDescent="0.2">
      <c r="A555" s="160"/>
      <c r="B555" s="161"/>
      <c r="C555" s="192" t="s">
        <v>234</v>
      </c>
      <c r="D555" s="166"/>
      <c r="E555" s="167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53"/>
      <c r="Z555" s="153"/>
      <c r="AA555" s="153"/>
      <c r="AB555" s="153"/>
      <c r="AC555" s="153"/>
      <c r="AD555" s="153"/>
      <c r="AE555" s="153"/>
      <c r="AF555" s="153"/>
      <c r="AG555" s="153" t="s">
        <v>132</v>
      </c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</row>
    <row r="556" spans="1:60" outlineLevel="1" x14ac:dyDescent="0.2">
      <c r="A556" s="160"/>
      <c r="B556" s="161"/>
      <c r="C556" s="190" t="s">
        <v>465</v>
      </c>
      <c r="D556" s="164"/>
      <c r="E556" s="165">
        <v>33</v>
      </c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53"/>
      <c r="Z556" s="153"/>
      <c r="AA556" s="153"/>
      <c r="AB556" s="153"/>
      <c r="AC556" s="153"/>
      <c r="AD556" s="153"/>
      <c r="AE556" s="153"/>
      <c r="AF556" s="153"/>
      <c r="AG556" s="153" t="s">
        <v>132</v>
      </c>
      <c r="AH556" s="153">
        <v>0</v>
      </c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</row>
    <row r="557" spans="1:60" outlineLevel="1" x14ac:dyDescent="0.2">
      <c r="A557" s="181">
        <v>92</v>
      </c>
      <c r="B557" s="182" t="s">
        <v>466</v>
      </c>
      <c r="C557" s="191" t="s">
        <v>467</v>
      </c>
      <c r="D557" s="183" t="s">
        <v>143</v>
      </c>
      <c r="E557" s="184">
        <v>14</v>
      </c>
      <c r="F557" s="185"/>
      <c r="G557" s="186">
        <f>ROUND(E557*F557,2)</f>
        <v>0</v>
      </c>
      <c r="H557" s="163">
        <v>87</v>
      </c>
      <c r="I557" s="162">
        <f>ROUND(E557*H557,2)</f>
        <v>1218</v>
      </c>
      <c r="J557" s="163">
        <v>0</v>
      </c>
      <c r="K557" s="162">
        <f>ROUND(E557*J557,2)</f>
        <v>0</v>
      </c>
      <c r="L557" s="162">
        <v>21</v>
      </c>
      <c r="M557" s="162">
        <f>G557*(1+L557/100)</f>
        <v>0</v>
      </c>
      <c r="N557" s="162">
        <v>2.2000000000000001E-4</v>
      </c>
      <c r="O557" s="162">
        <f>ROUND(E557*N557,2)</f>
        <v>0</v>
      </c>
      <c r="P557" s="162">
        <v>0</v>
      </c>
      <c r="Q557" s="162">
        <f>ROUND(E557*P557,2)</f>
        <v>0</v>
      </c>
      <c r="R557" s="162"/>
      <c r="S557" s="162" t="s">
        <v>340</v>
      </c>
      <c r="T557" s="162" t="s">
        <v>128</v>
      </c>
      <c r="U557" s="162">
        <v>0</v>
      </c>
      <c r="V557" s="162">
        <f>ROUND(E557*U557,2)</f>
        <v>0</v>
      </c>
      <c r="W557" s="162"/>
      <c r="X557" s="162" t="s">
        <v>153</v>
      </c>
      <c r="Y557" s="153"/>
      <c r="Z557" s="153"/>
      <c r="AA557" s="153"/>
      <c r="AB557" s="153"/>
      <c r="AC557" s="153"/>
      <c r="AD557" s="153"/>
      <c r="AE557" s="153"/>
      <c r="AF557" s="153"/>
      <c r="AG557" s="153" t="s">
        <v>154</v>
      </c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</row>
    <row r="558" spans="1:60" outlineLevel="1" x14ac:dyDescent="0.2">
      <c r="A558" s="181">
        <v>93</v>
      </c>
      <c r="B558" s="182" t="s">
        <v>468</v>
      </c>
      <c r="C558" s="191" t="s">
        <v>469</v>
      </c>
      <c r="D558" s="183" t="s">
        <v>0</v>
      </c>
      <c r="E558" s="184">
        <v>537.62</v>
      </c>
      <c r="F558" s="185"/>
      <c r="G558" s="186">
        <f>ROUND(E558*F558,2)</f>
        <v>0</v>
      </c>
      <c r="H558" s="163">
        <v>0</v>
      </c>
      <c r="I558" s="162">
        <f>ROUND(E558*H558,2)</f>
        <v>0</v>
      </c>
      <c r="J558" s="163">
        <v>4.0999999999999996</v>
      </c>
      <c r="K558" s="162">
        <f>ROUND(E558*J558,2)</f>
        <v>2204.2399999999998</v>
      </c>
      <c r="L558" s="162">
        <v>21</v>
      </c>
      <c r="M558" s="162">
        <f>G558*(1+L558/100)</f>
        <v>0</v>
      </c>
      <c r="N558" s="162">
        <v>0</v>
      </c>
      <c r="O558" s="162">
        <f>ROUND(E558*N558,2)</f>
        <v>0</v>
      </c>
      <c r="P558" s="162">
        <v>0</v>
      </c>
      <c r="Q558" s="162">
        <f>ROUND(E558*P558,2)</f>
        <v>0</v>
      </c>
      <c r="R558" s="162"/>
      <c r="S558" s="162" t="s">
        <v>127</v>
      </c>
      <c r="T558" s="162" t="s">
        <v>128</v>
      </c>
      <c r="U558" s="162">
        <v>0</v>
      </c>
      <c r="V558" s="162">
        <f>ROUND(E558*U558,2)</f>
        <v>0</v>
      </c>
      <c r="W558" s="162"/>
      <c r="X558" s="162" t="s">
        <v>330</v>
      </c>
      <c r="Y558" s="153"/>
      <c r="Z558" s="153"/>
      <c r="AA558" s="153"/>
      <c r="AB558" s="153"/>
      <c r="AC558" s="153"/>
      <c r="AD558" s="153"/>
      <c r="AE558" s="153"/>
      <c r="AF558" s="153"/>
      <c r="AG558" s="153" t="s">
        <v>331</v>
      </c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</row>
    <row r="559" spans="1:60" x14ac:dyDescent="0.2">
      <c r="A559" s="169" t="s">
        <v>122</v>
      </c>
      <c r="B559" s="170" t="s">
        <v>86</v>
      </c>
      <c r="C559" s="188" t="s">
        <v>87</v>
      </c>
      <c r="D559" s="171"/>
      <c r="E559" s="172"/>
      <c r="F559" s="173"/>
      <c r="G559" s="174">
        <f>SUMIF(AG560:AG564,"&lt;&gt;NOR",G560:G564)</f>
        <v>0</v>
      </c>
      <c r="H559" s="168"/>
      <c r="I559" s="168">
        <f>SUM(I560:I564)</f>
        <v>839.34</v>
      </c>
      <c r="J559" s="168"/>
      <c r="K559" s="168">
        <f>SUM(K560:K564)</f>
        <v>3446.26</v>
      </c>
      <c r="L559" s="168"/>
      <c r="M559" s="168">
        <f>SUM(M560:M564)</f>
        <v>0</v>
      </c>
      <c r="N559" s="168"/>
      <c r="O559" s="168">
        <f>SUM(O560:O564)</f>
        <v>0.01</v>
      </c>
      <c r="P559" s="168"/>
      <c r="Q559" s="168">
        <f>SUM(Q560:Q564)</f>
        <v>0</v>
      </c>
      <c r="R559" s="168"/>
      <c r="S559" s="168"/>
      <c r="T559" s="168"/>
      <c r="U559" s="168"/>
      <c r="V559" s="168">
        <f>SUM(V560:V564)</f>
        <v>7.27</v>
      </c>
      <c r="W559" s="168"/>
      <c r="X559" s="168"/>
      <c r="AG559" t="s">
        <v>123</v>
      </c>
    </row>
    <row r="560" spans="1:60" outlineLevel="1" x14ac:dyDescent="0.2">
      <c r="A560" s="175">
        <v>94</v>
      </c>
      <c r="B560" s="176" t="s">
        <v>470</v>
      </c>
      <c r="C560" s="189" t="s">
        <v>471</v>
      </c>
      <c r="D560" s="177" t="s">
        <v>134</v>
      </c>
      <c r="E560" s="178">
        <v>17.600000000000001</v>
      </c>
      <c r="F560" s="179"/>
      <c r="G560" s="180">
        <f>ROUND(E560*F560,2)</f>
        <v>0</v>
      </c>
      <c r="H560" s="163">
        <v>47.69</v>
      </c>
      <c r="I560" s="162">
        <f>ROUND(E560*H560,2)</f>
        <v>839.34</v>
      </c>
      <c r="J560" s="163">
        <v>195.81</v>
      </c>
      <c r="K560" s="162">
        <f>ROUND(E560*J560,2)</f>
        <v>3446.26</v>
      </c>
      <c r="L560" s="162">
        <v>21</v>
      </c>
      <c r="M560" s="162">
        <f>G560*(1+L560/100)</f>
        <v>0</v>
      </c>
      <c r="N560" s="162">
        <v>3.6000000000000002E-4</v>
      </c>
      <c r="O560" s="162">
        <f>ROUND(E560*N560,2)</f>
        <v>0.01</v>
      </c>
      <c r="P560" s="162">
        <v>0</v>
      </c>
      <c r="Q560" s="162">
        <f>ROUND(E560*P560,2)</f>
        <v>0</v>
      </c>
      <c r="R560" s="162"/>
      <c r="S560" s="162" t="s">
        <v>340</v>
      </c>
      <c r="T560" s="162" t="s">
        <v>128</v>
      </c>
      <c r="U560" s="162">
        <v>0.41299999999999998</v>
      </c>
      <c r="V560" s="162">
        <f>ROUND(E560*U560,2)</f>
        <v>7.27</v>
      </c>
      <c r="W560" s="162"/>
      <c r="X560" s="162" t="s">
        <v>129</v>
      </c>
      <c r="Y560" s="153"/>
      <c r="Z560" s="153"/>
      <c r="AA560" s="153"/>
      <c r="AB560" s="153"/>
      <c r="AC560" s="153"/>
      <c r="AD560" s="153"/>
      <c r="AE560" s="153"/>
      <c r="AF560" s="153"/>
      <c r="AG560" s="153" t="s">
        <v>130</v>
      </c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  <c r="BE560" s="153"/>
      <c r="BF560" s="153"/>
      <c r="BG560" s="153"/>
      <c r="BH560" s="153"/>
    </row>
    <row r="561" spans="1:60" outlineLevel="1" x14ac:dyDescent="0.2">
      <c r="A561" s="160"/>
      <c r="B561" s="161"/>
      <c r="C561" s="190" t="s">
        <v>472</v>
      </c>
      <c r="D561" s="164"/>
      <c r="E561" s="165">
        <v>1.325</v>
      </c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53"/>
      <c r="Z561" s="153"/>
      <c r="AA561" s="153"/>
      <c r="AB561" s="153"/>
      <c r="AC561" s="153"/>
      <c r="AD561" s="153"/>
      <c r="AE561" s="153"/>
      <c r="AF561" s="153"/>
      <c r="AG561" s="153" t="s">
        <v>132</v>
      </c>
      <c r="AH561" s="153">
        <v>0</v>
      </c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  <c r="AW561" s="153"/>
      <c r="AX561" s="153"/>
      <c r="AY561" s="153"/>
      <c r="AZ561" s="153"/>
      <c r="BA561" s="153"/>
      <c r="BB561" s="153"/>
      <c r="BC561" s="153"/>
      <c r="BD561" s="153"/>
      <c r="BE561" s="153"/>
      <c r="BF561" s="153"/>
      <c r="BG561" s="153"/>
      <c r="BH561" s="153"/>
    </row>
    <row r="562" spans="1:60" outlineLevel="1" x14ac:dyDescent="0.2">
      <c r="A562" s="160"/>
      <c r="B562" s="161"/>
      <c r="C562" s="190" t="s">
        <v>473</v>
      </c>
      <c r="D562" s="164"/>
      <c r="E562" s="165">
        <v>5.0999999999999996</v>
      </c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53"/>
      <c r="Z562" s="153"/>
      <c r="AA562" s="153"/>
      <c r="AB562" s="153"/>
      <c r="AC562" s="153"/>
      <c r="AD562" s="153"/>
      <c r="AE562" s="153"/>
      <c r="AF562" s="153"/>
      <c r="AG562" s="153" t="s">
        <v>132</v>
      </c>
      <c r="AH562" s="153">
        <v>0</v>
      </c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  <c r="AW562" s="153"/>
      <c r="AX562" s="153"/>
      <c r="AY562" s="153"/>
      <c r="AZ562" s="153"/>
      <c r="BA562" s="153"/>
      <c r="BB562" s="153"/>
      <c r="BC562" s="153"/>
      <c r="BD562" s="153"/>
      <c r="BE562" s="153"/>
      <c r="BF562" s="153"/>
      <c r="BG562" s="153"/>
      <c r="BH562" s="153"/>
    </row>
    <row r="563" spans="1:60" outlineLevel="1" x14ac:dyDescent="0.2">
      <c r="A563" s="160"/>
      <c r="B563" s="161"/>
      <c r="C563" s="190" t="s">
        <v>474</v>
      </c>
      <c r="D563" s="164"/>
      <c r="E563" s="165">
        <v>7.5</v>
      </c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53"/>
      <c r="Z563" s="153"/>
      <c r="AA563" s="153"/>
      <c r="AB563" s="153"/>
      <c r="AC563" s="153"/>
      <c r="AD563" s="153"/>
      <c r="AE563" s="153"/>
      <c r="AF563" s="153"/>
      <c r="AG563" s="153" t="s">
        <v>132</v>
      </c>
      <c r="AH563" s="153">
        <v>0</v>
      </c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  <c r="AW563" s="153"/>
      <c r="AX563" s="153"/>
      <c r="AY563" s="153"/>
      <c r="AZ563" s="153"/>
      <c r="BA563" s="153"/>
      <c r="BB563" s="153"/>
      <c r="BC563" s="153"/>
      <c r="BD563" s="153"/>
      <c r="BE563" s="153"/>
      <c r="BF563" s="153"/>
      <c r="BG563" s="153"/>
      <c r="BH563" s="153"/>
    </row>
    <row r="564" spans="1:60" outlineLevel="1" x14ac:dyDescent="0.2">
      <c r="A564" s="160"/>
      <c r="B564" s="161"/>
      <c r="C564" s="190" t="s">
        <v>475</v>
      </c>
      <c r="D564" s="164"/>
      <c r="E564" s="165">
        <v>3.6749999999999998</v>
      </c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53"/>
      <c r="Z564" s="153"/>
      <c r="AA564" s="153"/>
      <c r="AB564" s="153"/>
      <c r="AC564" s="153"/>
      <c r="AD564" s="153"/>
      <c r="AE564" s="153"/>
      <c r="AF564" s="153"/>
      <c r="AG564" s="153" t="s">
        <v>132</v>
      </c>
      <c r="AH564" s="153">
        <v>0</v>
      </c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</row>
    <row r="565" spans="1:60" x14ac:dyDescent="0.2">
      <c r="A565" s="169" t="s">
        <v>122</v>
      </c>
      <c r="B565" s="170" t="s">
        <v>88</v>
      </c>
      <c r="C565" s="188" t="s">
        <v>89</v>
      </c>
      <c r="D565" s="171"/>
      <c r="E565" s="172"/>
      <c r="F565" s="173"/>
      <c r="G565" s="174">
        <f>SUMIF(AG566:AG667,"&lt;&gt;NOR",G566:G667)</f>
        <v>0</v>
      </c>
      <c r="H565" s="168"/>
      <c r="I565" s="168">
        <f>SUM(I566:I667)</f>
        <v>8566.23</v>
      </c>
      <c r="J565" s="168"/>
      <c r="K565" s="168">
        <f>SUM(K566:K667)</f>
        <v>89056.819999999978</v>
      </c>
      <c r="L565" s="168"/>
      <c r="M565" s="168">
        <f>SUM(M566:M667)</f>
        <v>0</v>
      </c>
      <c r="N565" s="168"/>
      <c r="O565" s="168">
        <f>SUM(O566:O667)</f>
        <v>0.21000000000000002</v>
      </c>
      <c r="P565" s="168"/>
      <c r="Q565" s="168">
        <f>SUM(Q566:Q667)</f>
        <v>0</v>
      </c>
      <c r="R565" s="168"/>
      <c r="S565" s="168"/>
      <c r="T565" s="168"/>
      <c r="U565" s="168"/>
      <c r="V565" s="168">
        <f>SUM(V566:V667)</f>
        <v>157.76</v>
      </c>
      <c r="W565" s="168"/>
      <c r="X565" s="168"/>
      <c r="AG565" t="s">
        <v>123</v>
      </c>
    </row>
    <row r="566" spans="1:60" outlineLevel="1" x14ac:dyDescent="0.2">
      <c r="A566" s="175">
        <v>95</v>
      </c>
      <c r="B566" s="176" t="s">
        <v>476</v>
      </c>
      <c r="C566" s="189" t="s">
        <v>477</v>
      </c>
      <c r="D566" s="177" t="s">
        <v>134</v>
      </c>
      <c r="E566" s="178">
        <v>493.68</v>
      </c>
      <c r="F566" s="179"/>
      <c r="G566" s="180">
        <f>ROUND(E566*F566,2)</f>
        <v>0</v>
      </c>
      <c r="H566" s="163">
        <v>0.11</v>
      </c>
      <c r="I566" s="162">
        <f>ROUND(E566*H566,2)</f>
        <v>54.3</v>
      </c>
      <c r="J566" s="163">
        <v>37.39</v>
      </c>
      <c r="K566" s="162">
        <f>ROUND(E566*J566,2)</f>
        <v>18458.7</v>
      </c>
      <c r="L566" s="162">
        <v>21</v>
      </c>
      <c r="M566" s="162">
        <f>G566*(1+L566/100)</f>
        <v>0</v>
      </c>
      <c r="N566" s="162">
        <v>0</v>
      </c>
      <c r="O566" s="162">
        <f>ROUND(E566*N566,2)</f>
        <v>0</v>
      </c>
      <c r="P566" s="162">
        <v>0</v>
      </c>
      <c r="Q566" s="162">
        <f>ROUND(E566*P566,2)</f>
        <v>0</v>
      </c>
      <c r="R566" s="162"/>
      <c r="S566" s="162" t="s">
        <v>127</v>
      </c>
      <c r="T566" s="162" t="s">
        <v>128</v>
      </c>
      <c r="U566" s="162">
        <v>6.9709999999999994E-2</v>
      </c>
      <c r="V566" s="162">
        <f>ROUND(E566*U566,2)</f>
        <v>34.409999999999997</v>
      </c>
      <c r="W566" s="162"/>
      <c r="X566" s="162" t="s">
        <v>129</v>
      </c>
      <c r="Y566" s="153"/>
      <c r="Z566" s="153"/>
      <c r="AA566" s="153"/>
      <c r="AB566" s="153"/>
      <c r="AC566" s="153"/>
      <c r="AD566" s="153"/>
      <c r="AE566" s="153"/>
      <c r="AF566" s="153"/>
      <c r="AG566" s="153" t="s">
        <v>130</v>
      </c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</row>
    <row r="567" spans="1:60" outlineLevel="1" x14ac:dyDescent="0.2">
      <c r="A567" s="160"/>
      <c r="B567" s="161"/>
      <c r="C567" s="190" t="s">
        <v>478</v>
      </c>
      <c r="D567" s="164"/>
      <c r="E567" s="165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53"/>
      <c r="Z567" s="153"/>
      <c r="AA567" s="153"/>
      <c r="AB567" s="153"/>
      <c r="AC567" s="153"/>
      <c r="AD567" s="153"/>
      <c r="AE567" s="153"/>
      <c r="AF567" s="153"/>
      <c r="AG567" s="153" t="s">
        <v>132</v>
      </c>
      <c r="AH567" s="153">
        <v>0</v>
      </c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</row>
    <row r="568" spans="1:60" outlineLevel="1" x14ac:dyDescent="0.2">
      <c r="A568" s="160"/>
      <c r="B568" s="161"/>
      <c r="C568" s="190" t="s">
        <v>189</v>
      </c>
      <c r="D568" s="164"/>
      <c r="E568" s="165">
        <v>10.96</v>
      </c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53"/>
      <c r="Z568" s="153"/>
      <c r="AA568" s="153"/>
      <c r="AB568" s="153"/>
      <c r="AC568" s="153"/>
      <c r="AD568" s="153"/>
      <c r="AE568" s="153"/>
      <c r="AF568" s="153"/>
      <c r="AG568" s="153" t="s">
        <v>132</v>
      </c>
      <c r="AH568" s="153">
        <v>0</v>
      </c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</row>
    <row r="569" spans="1:60" outlineLevel="1" x14ac:dyDescent="0.2">
      <c r="A569" s="160"/>
      <c r="B569" s="161"/>
      <c r="C569" s="190" t="s">
        <v>190</v>
      </c>
      <c r="D569" s="164"/>
      <c r="E569" s="165">
        <v>75.73</v>
      </c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53"/>
      <c r="Z569" s="153"/>
      <c r="AA569" s="153"/>
      <c r="AB569" s="153"/>
      <c r="AC569" s="153"/>
      <c r="AD569" s="153"/>
      <c r="AE569" s="153"/>
      <c r="AF569" s="153"/>
      <c r="AG569" s="153" t="s">
        <v>132</v>
      </c>
      <c r="AH569" s="153">
        <v>0</v>
      </c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</row>
    <row r="570" spans="1:60" outlineLevel="1" x14ac:dyDescent="0.2">
      <c r="A570" s="160"/>
      <c r="B570" s="161"/>
      <c r="C570" s="190" t="s">
        <v>191</v>
      </c>
      <c r="D570" s="164"/>
      <c r="E570" s="165">
        <v>12.75</v>
      </c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53"/>
      <c r="Z570" s="153"/>
      <c r="AA570" s="153"/>
      <c r="AB570" s="153"/>
      <c r="AC570" s="153"/>
      <c r="AD570" s="153"/>
      <c r="AE570" s="153"/>
      <c r="AF570" s="153"/>
      <c r="AG570" s="153" t="s">
        <v>132</v>
      </c>
      <c r="AH570" s="153">
        <v>0</v>
      </c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</row>
    <row r="571" spans="1:60" outlineLevel="1" x14ac:dyDescent="0.2">
      <c r="A571" s="160"/>
      <c r="B571" s="161"/>
      <c r="C571" s="190" t="s">
        <v>192</v>
      </c>
      <c r="D571" s="164"/>
      <c r="E571" s="165">
        <v>11.94</v>
      </c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53"/>
      <c r="Z571" s="153"/>
      <c r="AA571" s="153"/>
      <c r="AB571" s="153"/>
      <c r="AC571" s="153"/>
      <c r="AD571" s="153"/>
      <c r="AE571" s="153"/>
      <c r="AF571" s="153"/>
      <c r="AG571" s="153" t="s">
        <v>132</v>
      </c>
      <c r="AH571" s="153">
        <v>0</v>
      </c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</row>
    <row r="572" spans="1:60" outlineLevel="1" x14ac:dyDescent="0.2">
      <c r="A572" s="160"/>
      <c r="B572" s="161"/>
      <c r="C572" s="190" t="s">
        <v>193</v>
      </c>
      <c r="D572" s="164"/>
      <c r="E572" s="165">
        <v>8.8000000000000007</v>
      </c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53"/>
      <c r="Z572" s="153"/>
      <c r="AA572" s="153"/>
      <c r="AB572" s="153"/>
      <c r="AC572" s="153"/>
      <c r="AD572" s="153"/>
      <c r="AE572" s="153"/>
      <c r="AF572" s="153"/>
      <c r="AG572" s="153" t="s">
        <v>132</v>
      </c>
      <c r="AH572" s="153">
        <v>0</v>
      </c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</row>
    <row r="573" spans="1:60" outlineLevel="1" x14ac:dyDescent="0.2">
      <c r="A573" s="160"/>
      <c r="B573" s="161"/>
      <c r="C573" s="190" t="s">
        <v>479</v>
      </c>
      <c r="D573" s="164"/>
      <c r="E573" s="165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53"/>
      <c r="Z573" s="153"/>
      <c r="AA573" s="153"/>
      <c r="AB573" s="153"/>
      <c r="AC573" s="153"/>
      <c r="AD573" s="153"/>
      <c r="AE573" s="153"/>
      <c r="AF573" s="153"/>
      <c r="AG573" s="153" t="s">
        <v>132</v>
      </c>
      <c r="AH573" s="153">
        <v>0</v>
      </c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  <c r="BE573" s="153"/>
      <c r="BF573" s="153"/>
      <c r="BG573" s="153"/>
      <c r="BH573" s="153"/>
    </row>
    <row r="574" spans="1:60" outlineLevel="1" x14ac:dyDescent="0.2">
      <c r="A574" s="160"/>
      <c r="B574" s="161"/>
      <c r="C574" s="190" t="s">
        <v>207</v>
      </c>
      <c r="D574" s="164"/>
      <c r="E574" s="165">
        <v>31.6875</v>
      </c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53"/>
      <c r="Z574" s="153"/>
      <c r="AA574" s="153"/>
      <c r="AB574" s="153"/>
      <c r="AC574" s="153"/>
      <c r="AD574" s="153"/>
      <c r="AE574" s="153"/>
      <c r="AF574" s="153"/>
      <c r="AG574" s="153" t="s">
        <v>132</v>
      </c>
      <c r="AH574" s="153">
        <v>0</v>
      </c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3"/>
      <c r="BB574" s="153"/>
      <c r="BC574" s="153"/>
      <c r="BD574" s="153"/>
      <c r="BE574" s="153"/>
      <c r="BF574" s="153"/>
      <c r="BG574" s="153"/>
      <c r="BH574" s="153"/>
    </row>
    <row r="575" spans="1:60" outlineLevel="1" x14ac:dyDescent="0.2">
      <c r="A575" s="160"/>
      <c r="B575" s="161"/>
      <c r="C575" s="190" t="s">
        <v>208</v>
      </c>
      <c r="D575" s="164"/>
      <c r="E575" s="165">
        <v>145.125</v>
      </c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53"/>
      <c r="Z575" s="153"/>
      <c r="AA575" s="153"/>
      <c r="AB575" s="153"/>
      <c r="AC575" s="153"/>
      <c r="AD575" s="153"/>
      <c r="AE575" s="153"/>
      <c r="AF575" s="153"/>
      <c r="AG575" s="153" t="s">
        <v>132</v>
      </c>
      <c r="AH575" s="153">
        <v>0</v>
      </c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3"/>
      <c r="BB575" s="153"/>
      <c r="BC575" s="153"/>
      <c r="BD575" s="153"/>
      <c r="BE575" s="153"/>
      <c r="BF575" s="153"/>
      <c r="BG575" s="153"/>
      <c r="BH575" s="153"/>
    </row>
    <row r="576" spans="1:60" outlineLevel="1" x14ac:dyDescent="0.2">
      <c r="A576" s="160"/>
      <c r="B576" s="161"/>
      <c r="C576" s="190" t="s">
        <v>209</v>
      </c>
      <c r="D576" s="164"/>
      <c r="E576" s="165">
        <v>27.5625</v>
      </c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53"/>
      <c r="Z576" s="153"/>
      <c r="AA576" s="153"/>
      <c r="AB576" s="153"/>
      <c r="AC576" s="153"/>
      <c r="AD576" s="153"/>
      <c r="AE576" s="153"/>
      <c r="AF576" s="153"/>
      <c r="AG576" s="153" t="s">
        <v>132</v>
      </c>
      <c r="AH576" s="153">
        <v>0</v>
      </c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  <c r="AW576" s="153"/>
      <c r="AX576" s="153"/>
      <c r="AY576" s="153"/>
      <c r="AZ576" s="153"/>
      <c r="BA576" s="153"/>
      <c r="BB576" s="153"/>
      <c r="BC576" s="153"/>
      <c r="BD576" s="153"/>
      <c r="BE576" s="153"/>
      <c r="BF576" s="153"/>
      <c r="BG576" s="153"/>
      <c r="BH576" s="153"/>
    </row>
    <row r="577" spans="1:60" outlineLevel="1" x14ac:dyDescent="0.2">
      <c r="A577" s="160"/>
      <c r="B577" s="161"/>
      <c r="C577" s="190" t="s">
        <v>210</v>
      </c>
      <c r="D577" s="164"/>
      <c r="E577" s="165">
        <v>26.8125</v>
      </c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53"/>
      <c r="Z577" s="153"/>
      <c r="AA577" s="153"/>
      <c r="AB577" s="153"/>
      <c r="AC577" s="153"/>
      <c r="AD577" s="153"/>
      <c r="AE577" s="153"/>
      <c r="AF577" s="153"/>
      <c r="AG577" s="153" t="s">
        <v>132</v>
      </c>
      <c r="AH577" s="153">
        <v>0</v>
      </c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  <c r="AW577" s="153"/>
      <c r="AX577" s="153"/>
      <c r="AY577" s="153"/>
      <c r="AZ577" s="153"/>
      <c r="BA577" s="153"/>
      <c r="BB577" s="153"/>
      <c r="BC577" s="153"/>
      <c r="BD577" s="153"/>
      <c r="BE577" s="153"/>
      <c r="BF577" s="153"/>
      <c r="BG577" s="153"/>
      <c r="BH577" s="153"/>
    </row>
    <row r="578" spans="1:60" outlineLevel="1" x14ac:dyDescent="0.2">
      <c r="A578" s="160"/>
      <c r="B578" s="161"/>
      <c r="C578" s="190" t="s">
        <v>211</v>
      </c>
      <c r="D578" s="164"/>
      <c r="E578" s="165">
        <v>20.25</v>
      </c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53"/>
      <c r="Z578" s="153"/>
      <c r="AA578" s="153"/>
      <c r="AB578" s="153"/>
      <c r="AC578" s="153"/>
      <c r="AD578" s="153"/>
      <c r="AE578" s="153"/>
      <c r="AF578" s="153"/>
      <c r="AG578" s="153" t="s">
        <v>132</v>
      </c>
      <c r="AH578" s="153">
        <v>0</v>
      </c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3"/>
      <c r="BB578" s="153"/>
      <c r="BC578" s="153"/>
      <c r="BD578" s="153"/>
      <c r="BE578" s="153"/>
      <c r="BF578" s="153"/>
      <c r="BG578" s="153"/>
      <c r="BH578" s="153"/>
    </row>
    <row r="579" spans="1:60" outlineLevel="1" x14ac:dyDescent="0.2">
      <c r="A579" s="160"/>
      <c r="B579" s="161"/>
      <c r="C579" s="190" t="s">
        <v>212</v>
      </c>
      <c r="D579" s="164"/>
      <c r="E579" s="165">
        <v>26.4375</v>
      </c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53"/>
      <c r="Z579" s="153"/>
      <c r="AA579" s="153"/>
      <c r="AB579" s="153"/>
      <c r="AC579" s="153"/>
      <c r="AD579" s="153"/>
      <c r="AE579" s="153"/>
      <c r="AF579" s="153"/>
      <c r="AG579" s="153" t="s">
        <v>132</v>
      </c>
      <c r="AH579" s="153">
        <v>0</v>
      </c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  <c r="BC579" s="153"/>
      <c r="BD579" s="153"/>
      <c r="BE579" s="153"/>
      <c r="BF579" s="153"/>
      <c r="BG579" s="153"/>
      <c r="BH579" s="153"/>
    </row>
    <row r="580" spans="1:60" outlineLevel="1" x14ac:dyDescent="0.2">
      <c r="A580" s="160"/>
      <c r="B580" s="161"/>
      <c r="C580" s="190" t="s">
        <v>213</v>
      </c>
      <c r="D580" s="164"/>
      <c r="E580" s="165">
        <v>11.8125</v>
      </c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53"/>
      <c r="Z580" s="153"/>
      <c r="AA580" s="153"/>
      <c r="AB580" s="153"/>
      <c r="AC580" s="153"/>
      <c r="AD580" s="153"/>
      <c r="AE580" s="153"/>
      <c r="AF580" s="153"/>
      <c r="AG580" s="153" t="s">
        <v>132</v>
      </c>
      <c r="AH580" s="153">
        <v>0</v>
      </c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  <c r="AW580" s="153"/>
      <c r="AX580" s="153"/>
      <c r="AY580" s="153"/>
      <c r="AZ580" s="153"/>
      <c r="BA580" s="153"/>
      <c r="BB580" s="153"/>
      <c r="BC580" s="153"/>
      <c r="BD580" s="153"/>
      <c r="BE580" s="153"/>
      <c r="BF580" s="153"/>
      <c r="BG580" s="153"/>
      <c r="BH580" s="153"/>
    </row>
    <row r="581" spans="1:60" outlineLevel="1" x14ac:dyDescent="0.2">
      <c r="A581" s="160"/>
      <c r="B581" s="161"/>
      <c r="C581" s="190" t="s">
        <v>214</v>
      </c>
      <c r="D581" s="164"/>
      <c r="E581" s="165">
        <v>16.125</v>
      </c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53"/>
      <c r="Z581" s="153"/>
      <c r="AA581" s="153"/>
      <c r="AB581" s="153"/>
      <c r="AC581" s="153"/>
      <c r="AD581" s="153"/>
      <c r="AE581" s="153"/>
      <c r="AF581" s="153"/>
      <c r="AG581" s="153" t="s">
        <v>132</v>
      </c>
      <c r="AH581" s="153">
        <v>0</v>
      </c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  <c r="AW581" s="153"/>
      <c r="AX581" s="153"/>
      <c r="AY581" s="153"/>
      <c r="AZ581" s="153"/>
      <c r="BA581" s="153"/>
      <c r="BB581" s="153"/>
      <c r="BC581" s="153"/>
      <c r="BD581" s="153"/>
      <c r="BE581" s="153"/>
      <c r="BF581" s="153"/>
      <c r="BG581" s="153"/>
      <c r="BH581" s="153"/>
    </row>
    <row r="582" spans="1:60" outlineLevel="1" x14ac:dyDescent="0.2">
      <c r="A582" s="160"/>
      <c r="B582" s="161"/>
      <c r="C582" s="190" t="s">
        <v>215</v>
      </c>
      <c r="D582" s="164"/>
      <c r="E582" s="165">
        <v>16.5</v>
      </c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53"/>
      <c r="Z582" s="153"/>
      <c r="AA582" s="153"/>
      <c r="AB582" s="153"/>
      <c r="AC582" s="153"/>
      <c r="AD582" s="153"/>
      <c r="AE582" s="153"/>
      <c r="AF582" s="153"/>
      <c r="AG582" s="153" t="s">
        <v>132</v>
      </c>
      <c r="AH582" s="153">
        <v>0</v>
      </c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  <c r="BE582" s="153"/>
      <c r="BF582" s="153"/>
      <c r="BG582" s="153"/>
      <c r="BH582" s="153"/>
    </row>
    <row r="583" spans="1:60" outlineLevel="1" x14ac:dyDescent="0.2">
      <c r="A583" s="160"/>
      <c r="B583" s="161"/>
      <c r="C583" s="190" t="s">
        <v>216</v>
      </c>
      <c r="D583" s="164"/>
      <c r="E583" s="165">
        <v>51.1875</v>
      </c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53"/>
      <c r="Z583" s="153"/>
      <c r="AA583" s="153"/>
      <c r="AB583" s="153"/>
      <c r="AC583" s="153"/>
      <c r="AD583" s="153"/>
      <c r="AE583" s="153"/>
      <c r="AF583" s="153"/>
      <c r="AG583" s="153" t="s">
        <v>132</v>
      </c>
      <c r="AH583" s="153">
        <v>0</v>
      </c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</row>
    <row r="584" spans="1:60" outlineLevel="1" x14ac:dyDescent="0.2">
      <c r="A584" s="175">
        <v>96</v>
      </c>
      <c r="B584" s="176" t="s">
        <v>480</v>
      </c>
      <c r="C584" s="189" t="s">
        <v>481</v>
      </c>
      <c r="D584" s="177" t="s">
        <v>134</v>
      </c>
      <c r="E584" s="178">
        <v>493.68</v>
      </c>
      <c r="F584" s="179"/>
      <c r="G584" s="180">
        <f>ROUND(E584*F584,2)</f>
        <v>0</v>
      </c>
      <c r="H584" s="163">
        <v>0.11</v>
      </c>
      <c r="I584" s="162">
        <f>ROUND(E584*H584,2)</f>
        <v>54.3</v>
      </c>
      <c r="J584" s="163">
        <v>23.19</v>
      </c>
      <c r="K584" s="162">
        <f>ROUND(E584*J584,2)</f>
        <v>11448.44</v>
      </c>
      <c r="L584" s="162">
        <v>21</v>
      </c>
      <c r="M584" s="162">
        <f>G584*(1+L584/100)</f>
        <v>0</v>
      </c>
      <c r="N584" s="162">
        <v>0</v>
      </c>
      <c r="O584" s="162">
        <f>ROUND(E584*N584,2)</f>
        <v>0</v>
      </c>
      <c r="P584" s="162">
        <v>0</v>
      </c>
      <c r="Q584" s="162">
        <f>ROUND(E584*P584,2)</f>
        <v>0</v>
      </c>
      <c r="R584" s="162"/>
      <c r="S584" s="162" t="s">
        <v>127</v>
      </c>
      <c r="T584" s="162" t="s">
        <v>128</v>
      </c>
      <c r="U584" s="162">
        <v>4.3220000000000001E-2</v>
      </c>
      <c r="V584" s="162">
        <f>ROUND(E584*U584,2)</f>
        <v>21.34</v>
      </c>
      <c r="W584" s="162"/>
      <c r="X584" s="162" t="s">
        <v>129</v>
      </c>
      <c r="Y584" s="153"/>
      <c r="Z584" s="153"/>
      <c r="AA584" s="153"/>
      <c r="AB584" s="153"/>
      <c r="AC584" s="153"/>
      <c r="AD584" s="153"/>
      <c r="AE584" s="153"/>
      <c r="AF584" s="153"/>
      <c r="AG584" s="153" t="s">
        <v>130</v>
      </c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</row>
    <row r="585" spans="1:60" outlineLevel="1" x14ac:dyDescent="0.2">
      <c r="A585" s="160"/>
      <c r="B585" s="161"/>
      <c r="C585" s="190" t="s">
        <v>478</v>
      </c>
      <c r="D585" s="164"/>
      <c r="E585" s="165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53"/>
      <c r="Z585" s="153"/>
      <c r="AA585" s="153"/>
      <c r="AB585" s="153"/>
      <c r="AC585" s="153"/>
      <c r="AD585" s="153"/>
      <c r="AE585" s="153"/>
      <c r="AF585" s="153"/>
      <c r="AG585" s="153" t="s">
        <v>132</v>
      </c>
      <c r="AH585" s="153">
        <v>0</v>
      </c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3"/>
      <c r="BB585" s="153"/>
      <c r="BC585" s="153"/>
      <c r="BD585" s="153"/>
      <c r="BE585" s="153"/>
      <c r="BF585" s="153"/>
      <c r="BG585" s="153"/>
      <c r="BH585" s="153"/>
    </row>
    <row r="586" spans="1:60" outlineLevel="1" x14ac:dyDescent="0.2">
      <c r="A586" s="160"/>
      <c r="B586" s="161"/>
      <c r="C586" s="190" t="s">
        <v>189</v>
      </c>
      <c r="D586" s="164"/>
      <c r="E586" s="165">
        <v>10.96</v>
      </c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53"/>
      <c r="Z586" s="153"/>
      <c r="AA586" s="153"/>
      <c r="AB586" s="153"/>
      <c r="AC586" s="153"/>
      <c r="AD586" s="153"/>
      <c r="AE586" s="153"/>
      <c r="AF586" s="153"/>
      <c r="AG586" s="153" t="s">
        <v>132</v>
      </c>
      <c r="AH586" s="153">
        <v>0</v>
      </c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  <c r="BE586" s="153"/>
      <c r="BF586" s="153"/>
      <c r="BG586" s="153"/>
      <c r="BH586" s="153"/>
    </row>
    <row r="587" spans="1:60" outlineLevel="1" x14ac:dyDescent="0.2">
      <c r="A587" s="160"/>
      <c r="B587" s="161"/>
      <c r="C587" s="190" t="s">
        <v>190</v>
      </c>
      <c r="D587" s="164"/>
      <c r="E587" s="165">
        <v>75.73</v>
      </c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53"/>
      <c r="Z587" s="153"/>
      <c r="AA587" s="153"/>
      <c r="AB587" s="153"/>
      <c r="AC587" s="153"/>
      <c r="AD587" s="153"/>
      <c r="AE587" s="153"/>
      <c r="AF587" s="153"/>
      <c r="AG587" s="153" t="s">
        <v>132</v>
      </c>
      <c r="AH587" s="153">
        <v>0</v>
      </c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  <c r="BE587" s="153"/>
      <c r="BF587" s="153"/>
      <c r="BG587" s="153"/>
      <c r="BH587" s="153"/>
    </row>
    <row r="588" spans="1:60" outlineLevel="1" x14ac:dyDescent="0.2">
      <c r="A588" s="160"/>
      <c r="B588" s="161"/>
      <c r="C588" s="190" t="s">
        <v>191</v>
      </c>
      <c r="D588" s="164"/>
      <c r="E588" s="165">
        <v>12.75</v>
      </c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53"/>
      <c r="Z588" s="153"/>
      <c r="AA588" s="153"/>
      <c r="AB588" s="153"/>
      <c r="AC588" s="153"/>
      <c r="AD588" s="153"/>
      <c r="AE588" s="153"/>
      <c r="AF588" s="153"/>
      <c r="AG588" s="153" t="s">
        <v>132</v>
      </c>
      <c r="AH588" s="153">
        <v>0</v>
      </c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</row>
    <row r="589" spans="1:60" outlineLevel="1" x14ac:dyDescent="0.2">
      <c r="A589" s="160"/>
      <c r="B589" s="161"/>
      <c r="C589" s="190" t="s">
        <v>192</v>
      </c>
      <c r="D589" s="164"/>
      <c r="E589" s="165">
        <v>11.94</v>
      </c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53"/>
      <c r="Z589" s="153"/>
      <c r="AA589" s="153"/>
      <c r="AB589" s="153"/>
      <c r="AC589" s="153"/>
      <c r="AD589" s="153"/>
      <c r="AE589" s="153"/>
      <c r="AF589" s="153"/>
      <c r="AG589" s="153" t="s">
        <v>132</v>
      </c>
      <c r="AH589" s="153">
        <v>0</v>
      </c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</row>
    <row r="590" spans="1:60" outlineLevel="1" x14ac:dyDescent="0.2">
      <c r="A590" s="160"/>
      <c r="B590" s="161"/>
      <c r="C590" s="190" t="s">
        <v>193</v>
      </c>
      <c r="D590" s="164"/>
      <c r="E590" s="165">
        <v>8.8000000000000007</v>
      </c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53"/>
      <c r="Z590" s="153"/>
      <c r="AA590" s="153"/>
      <c r="AB590" s="153"/>
      <c r="AC590" s="153"/>
      <c r="AD590" s="153"/>
      <c r="AE590" s="153"/>
      <c r="AF590" s="153"/>
      <c r="AG590" s="153" t="s">
        <v>132</v>
      </c>
      <c r="AH590" s="153">
        <v>0</v>
      </c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</row>
    <row r="591" spans="1:60" outlineLevel="1" x14ac:dyDescent="0.2">
      <c r="A591" s="160"/>
      <c r="B591" s="161"/>
      <c r="C591" s="190" t="s">
        <v>479</v>
      </c>
      <c r="D591" s="164"/>
      <c r="E591" s="165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53"/>
      <c r="Z591" s="153"/>
      <c r="AA591" s="153"/>
      <c r="AB591" s="153"/>
      <c r="AC591" s="153"/>
      <c r="AD591" s="153"/>
      <c r="AE591" s="153"/>
      <c r="AF591" s="153"/>
      <c r="AG591" s="153" t="s">
        <v>132</v>
      </c>
      <c r="AH591" s="153">
        <v>0</v>
      </c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  <c r="BE591" s="153"/>
      <c r="BF591" s="153"/>
      <c r="BG591" s="153"/>
      <c r="BH591" s="153"/>
    </row>
    <row r="592" spans="1:60" outlineLevel="1" x14ac:dyDescent="0.2">
      <c r="A592" s="160"/>
      <c r="B592" s="161"/>
      <c r="C592" s="190" t="s">
        <v>207</v>
      </c>
      <c r="D592" s="164"/>
      <c r="E592" s="165">
        <v>31.6875</v>
      </c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53"/>
      <c r="Z592" s="153"/>
      <c r="AA592" s="153"/>
      <c r="AB592" s="153"/>
      <c r="AC592" s="153"/>
      <c r="AD592" s="153"/>
      <c r="AE592" s="153"/>
      <c r="AF592" s="153"/>
      <c r="AG592" s="153" t="s">
        <v>132</v>
      </c>
      <c r="AH592" s="153">
        <v>0</v>
      </c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  <c r="BE592" s="153"/>
      <c r="BF592" s="153"/>
      <c r="BG592" s="153"/>
      <c r="BH592" s="153"/>
    </row>
    <row r="593" spans="1:60" outlineLevel="1" x14ac:dyDescent="0.2">
      <c r="A593" s="160"/>
      <c r="B593" s="161"/>
      <c r="C593" s="190" t="s">
        <v>208</v>
      </c>
      <c r="D593" s="164"/>
      <c r="E593" s="165">
        <v>145.125</v>
      </c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53"/>
      <c r="Z593" s="153"/>
      <c r="AA593" s="153"/>
      <c r="AB593" s="153"/>
      <c r="AC593" s="153"/>
      <c r="AD593" s="153"/>
      <c r="AE593" s="153"/>
      <c r="AF593" s="153"/>
      <c r="AG593" s="153" t="s">
        <v>132</v>
      </c>
      <c r="AH593" s="153">
        <v>0</v>
      </c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3"/>
      <c r="BB593" s="153"/>
      <c r="BC593" s="153"/>
      <c r="BD593" s="153"/>
      <c r="BE593" s="153"/>
      <c r="BF593" s="153"/>
      <c r="BG593" s="153"/>
      <c r="BH593" s="153"/>
    </row>
    <row r="594" spans="1:60" outlineLevel="1" x14ac:dyDescent="0.2">
      <c r="A594" s="160"/>
      <c r="B594" s="161"/>
      <c r="C594" s="190" t="s">
        <v>209</v>
      </c>
      <c r="D594" s="164"/>
      <c r="E594" s="165">
        <v>27.5625</v>
      </c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53"/>
      <c r="Z594" s="153"/>
      <c r="AA594" s="153"/>
      <c r="AB594" s="153"/>
      <c r="AC594" s="153"/>
      <c r="AD594" s="153"/>
      <c r="AE594" s="153"/>
      <c r="AF594" s="153"/>
      <c r="AG594" s="153" t="s">
        <v>132</v>
      </c>
      <c r="AH594" s="153">
        <v>0</v>
      </c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3"/>
      <c r="BB594" s="153"/>
      <c r="BC594" s="153"/>
      <c r="BD594" s="153"/>
      <c r="BE594" s="153"/>
      <c r="BF594" s="153"/>
      <c r="BG594" s="153"/>
      <c r="BH594" s="153"/>
    </row>
    <row r="595" spans="1:60" outlineLevel="1" x14ac:dyDescent="0.2">
      <c r="A595" s="160"/>
      <c r="B595" s="161"/>
      <c r="C595" s="190" t="s">
        <v>210</v>
      </c>
      <c r="D595" s="164"/>
      <c r="E595" s="165">
        <v>26.8125</v>
      </c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53"/>
      <c r="Z595" s="153"/>
      <c r="AA595" s="153"/>
      <c r="AB595" s="153"/>
      <c r="AC595" s="153"/>
      <c r="AD595" s="153"/>
      <c r="AE595" s="153"/>
      <c r="AF595" s="153"/>
      <c r="AG595" s="153" t="s">
        <v>132</v>
      </c>
      <c r="AH595" s="153">
        <v>0</v>
      </c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  <c r="AW595" s="153"/>
      <c r="AX595" s="153"/>
      <c r="AY595" s="153"/>
      <c r="AZ595" s="153"/>
      <c r="BA595" s="153"/>
      <c r="BB595" s="153"/>
      <c r="BC595" s="153"/>
      <c r="BD595" s="153"/>
      <c r="BE595" s="153"/>
      <c r="BF595" s="153"/>
      <c r="BG595" s="153"/>
      <c r="BH595" s="153"/>
    </row>
    <row r="596" spans="1:60" outlineLevel="1" x14ac:dyDescent="0.2">
      <c r="A596" s="160"/>
      <c r="B596" s="161"/>
      <c r="C596" s="190" t="s">
        <v>211</v>
      </c>
      <c r="D596" s="164"/>
      <c r="E596" s="165">
        <v>20.25</v>
      </c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53"/>
      <c r="Z596" s="153"/>
      <c r="AA596" s="153"/>
      <c r="AB596" s="153"/>
      <c r="AC596" s="153"/>
      <c r="AD596" s="153"/>
      <c r="AE596" s="153"/>
      <c r="AF596" s="153"/>
      <c r="AG596" s="153" t="s">
        <v>132</v>
      </c>
      <c r="AH596" s="153">
        <v>0</v>
      </c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  <c r="AW596" s="153"/>
      <c r="AX596" s="153"/>
      <c r="AY596" s="153"/>
      <c r="AZ596" s="153"/>
      <c r="BA596" s="153"/>
      <c r="BB596" s="153"/>
      <c r="BC596" s="153"/>
      <c r="BD596" s="153"/>
      <c r="BE596" s="153"/>
      <c r="BF596" s="153"/>
      <c r="BG596" s="153"/>
      <c r="BH596" s="153"/>
    </row>
    <row r="597" spans="1:60" outlineLevel="1" x14ac:dyDescent="0.2">
      <c r="A597" s="160"/>
      <c r="B597" s="161"/>
      <c r="C597" s="190" t="s">
        <v>212</v>
      </c>
      <c r="D597" s="164"/>
      <c r="E597" s="165">
        <v>26.4375</v>
      </c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53"/>
      <c r="Z597" s="153"/>
      <c r="AA597" s="153"/>
      <c r="AB597" s="153"/>
      <c r="AC597" s="153"/>
      <c r="AD597" s="153"/>
      <c r="AE597" s="153"/>
      <c r="AF597" s="153"/>
      <c r="AG597" s="153" t="s">
        <v>132</v>
      </c>
      <c r="AH597" s="153">
        <v>0</v>
      </c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  <c r="AW597" s="153"/>
      <c r="AX597" s="153"/>
      <c r="AY597" s="153"/>
      <c r="AZ597" s="153"/>
      <c r="BA597" s="153"/>
      <c r="BB597" s="153"/>
      <c r="BC597" s="153"/>
      <c r="BD597" s="153"/>
      <c r="BE597" s="153"/>
      <c r="BF597" s="153"/>
      <c r="BG597" s="153"/>
      <c r="BH597" s="153"/>
    </row>
    <row r="598" spans="1:60" outlineLevel="1" x14ac:dyDescent="0.2">
      <c r="A598" s="160"/>
      <c r="B598" s="161"/>
      <c r="C598" s="190" t="s">
        <v>213</v>
      </c>
      <c r="D598" s="164"/>
      <c r="E598" s="165">
        <v>11.8125</v>
      </c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53"/>
      <c r="Z598" s="153"/>
      <c r="AA598" s="153"/>
      <c r="AB598" s="153"/>
      <c r="AC598" s="153"/>
      <c r="AD598" s="153"/>
      <c r="AE598" s="153"/>
      <c r="AF598" s="153"/>
      <c r="AG598" s="153" t="s">
        <v>132</v>
      </c>
      <c r="AH598" s="153">
        <v>0</v>
      </c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  <c r="AV598" s="153"/>
      <c r="AW598" s="153"/>
      <c r="AX598" s="153"/>
      <c r="AY598" s="153"/>
      <c r="AZ598" s="153"/>
      <c r="BA598" s="153"/>
      <c r="BB598" s="153"/>
      <c r="BC598" s="153"/>
      <c r="BD598" s="153"/>
      <c r="BE598" s="153"/>
      <c r="BF598" s="153"/>
      <c r="BG598" s="153"/>
      <c r="BH598" s="153"/>
    </row>
    <row r="599" spans="1:60" outlineLevel="1" x14ac:dyDescent="0.2">
      <c r="A599" s="160"/>
      <c r="B599" s="161"/>
      <c r="C599" s="190" t="s">
        <v>214</v>
      </c>
      <c r="D599" s="164"/>
      <c r="E599" s="165">
        <v>16.125</v>
      </c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53"/>
      <c r="Z599" s="153"/>
      <c r="AA599" s="153"/>
      <c r="AB599" s="153"/>
      <c r="AC599" s="153"/>
      <c r="AD599" s="153"/>
      <c r="AE599" s="153"/>
      <c r="AF599" s="153"/>
      <c r="AG599" s="153" t="s">
        <v>132</v>
      </c>
      <c r="AH599" s="153">
        <v>0</v>
      </c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  <c r="AV599" s="153"/>
      <c r="AW599" s="153"/>
      <c r="AX599" s="153"/>
      <c r="AY599" s="153"/>
      <c r="AZ599" s="153"/>
      <c r="BA599" s="153"/>
      <c r="BB599" s="153"/>
      <c r="BC599" s="153"/>
      <c r="BD599" s="153"/>
      <c r="BE599" s="153"/>
      <c r="BF599" s="153"/>
      <c r="BG599" s="153"/>
      <c r="BH599" s="153"/>
    </row>
    <row r="600" spans="1:60" outlineLevel="1" x14ac:dyDescent="0.2">
      <c r="A600" s="160"/>
      <c r="B600" s="161"/>
      <c r="C600" s="190" t="s">
        <v>215</v>
      </c>
      <c r="D600" s="164"/>
      <c r="E600" s="165">
        <v>16.5</v>
      </c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53"/>
      <c r="Z600" s="153"/>
      <c r="AA600" s="153"/>
      <c r="AB600" s="153"/>
      <c r="AC600" s="153"/>
      <c r="AD600" s="153"/>
      <c r="AE600" s="153"/>
      <c r="AF600" s="153"/>
      <c r="AG600" s="153" t="s">
        <v>132</v>
      </c>
      <c r="AH600" s="153">
        <v>0</v>
      </c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</row>
    <row r="601" spans="1:60" outlineLevel="1" x14ac:dyDescent="0.2">
      <c r="A601" s="160"/>
      <c r="B601" s="161"/>
      <c r="C601" s="190" t="s">
        <v>216</v>
      </c>
      <c r="D601" s="164"/>
      <c r="E601" s="165">
        <v>51.1875</v>
      </c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53"/>
      <c r="Z601" s="153"/>
      <c r="AA601" s="153"/>
      <c r="AB601" s="153"/>
      <c r="AC601" s="153"/>
      <c r="AD601" s="153"/>
      <c r="AE601" s="153"/>
      <c r="AF601" s="153"/>
      <c r="AG601" s="153" t="s">
        <v>132</v>
      </c>
      <c r="AH601" s="153">
        <v>0</v>
      </c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</row>
    <row r="602" spans="1:60" outlineLevel="1" x14ac:dyDescent="0.2">
      <c r="A602" s="175">
        <v>97</v>
      </c>
      <c r="B602" s="176" t="s">
        <v>482</v>
      </c>
      <c r="C602" s="189" t="s">
        <v>483</v>
      </c>
      <c r="D602" s="177" t="s">
        <v>134</v>
      </c>
      <c r="E602" s="178">
        <v>697.92</v>
      </c>
      <c r="F602" s="179"/>
      <c r="G602" s="180">
        <f>ROUND(E602*F602,2)</f>
        <v>0</v>
      </c>
      <c r="H602" s="163">
        <v>5.07</v>
      </c>
      <c r="I602" s="162">
        <f>ROUND(E602*H602,2)</f>
        <v>3538.45</v>
      </c>
      <c r="J602" s="163">
        <v>18.13</v>
      </c>
      <c r="K602" s="162">
        <f>ROUND(E602*J602,2)</f>
        <v>12653.29</v>
      </c>
      <c r="L602" s="162">
        <v>21</v>
      </c>
      <c r="M602" s="162">
        <f>G602*(1+L602/100)</f>
        <v>0</v>
      </c>
      <c r="N602" s="162">
        <v>6.9999999999999994E-5</v>
      </c>
      <c r="O602" s="162">
        <f>ROUND(E602*N602,2)</f>
        <v>0.05</v>
      </c>
      <c r="P602" s="162">
        <v>0</v>
      </c>
      <c r="Q602" s="162">
        <f>ROUND(E602*P602,2)</f>
        <v>0</v>
      </c>
      <c r="R602" s="162"/>
      <c r="S602" s="162" t="s">
        <v>127</v>
      </c>
      <c r="T602" s="162" t="s">
        <v>128</v>
      </c>
      <c r="U602" s="162">
        <v>3.2480000000000002E-2</v>
      </c>
      <c r="V602" s="162">
        <f>ROUND(E602*U602,2)</f>
        <v>22.67</v>
      </c>
      <c r="W602" s="162"/>
      <c r="X602" s="162" t="s">
        <v>129</v>
      </c>
      <c r="Y602" s="153"/>
      <c r="Z602" s="153"/>
      <c r="AA602" s="153"/>
      <c r="AB602" s="153"/>
      <c r="AC602" s="153"/>
      <c r="AD602" s="153"/>
      <c r="AE602" s="153"/>
      <c r="AF602" s="153"/>
      <c r="AG602" s="153" t="s">
        <v>130</v>
      </c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</row>
    <row r="603" spans="1:60" outlineLevel="1" x14ac:dyDescent="0.2">
      <c r="A603" s="160"/>
      <c r="B603" s="161"/>
      <c r="C603" s="190" t="s">
        <v>478</v>
      </c>
      <c r="D603" s="164"/>
      <c r="E603" s="165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53"/>
      <c r="Z603" s="153"/>
      <c r="AA603" s="153"/>
      <c r="AB603" s="153"/>
      <c r="AC603" s="153"/>
      <c r="AD603" s="153"/>
      <c r="AE603" s="153"/>
      <c r="AF603" s="153"/>
      <c r="AG603" s="153" t="s">
        <v>132</v>
      </c>
      <c r="AH603" s="153">
        <v>0</v>
      </c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</row>
    <row r="604" spans="1:60" outlineLevel="1" x14ac:dyDescent="0.2">
      <c r="A604" s="160"/>
      <c r="B604" s="161"/>
      <c r="C604" s="190" t="s">
        <v>189</v>
      </c>
      <c r="D604" s="164"/>
      <c r="E604" s="165">
        <v>10.96</v>
      </c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53"/>
      <c r="Z604" s="153"/>
      <c r="AA604" s="153"/>
      <c r="AB604" s="153"/>
      <c r="AC604" s="153"/>
      <c r="AD604" s="153"/>
      <c r="AE604" s="153"/>
      <c r="AF604" s="153"/>
      <c r="AG604" s="153" t="s">
        <v>132</v>
      </c>
      <c r="AH604" s="153">
        <v>0</v>
      </c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</row>
    <row r="605" spans="1:60" outlineLevel="1" x14ac:dyDescent="0.2">
      <c r="A605" s="160"/>
      <c r="B605" s="161"/>
      <c r="C605" s="190" t="s">
        <v>190</v>
      </c>
      <c r="D605" s="164"/>
      <c r="E605" s="165">
        <v>75.73</v>
      </c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53"/>
      <c r="Z605" s="153"/>
      <c r="AA605" s="153"/>
      <c r="AB605" s="153"/>
      <c r="AC605" s="153"/>
      <c r="AD605" s="153"/>
      <c r="AE605" s="153"/>
      <c r="AF605" s="153"/>
      <c r="AG605" s="153" t="s">
        <v>132</v>
      </c>
      <c r="AH605" s="153">
        <v>0</v>
      </c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</row>
    <row r="606" spans="1:60" outlineLevel="1" x14ac:dyDescent="0.2">
      <c r="A606" s="160"/>
      <c r="B606" s="161"/>
      <c r="C606" s="190" t="s">
        <v>191</v>
      </c>
      <c r="D606" s="164"/>
      <c r="E606" s="165">
        <v>12.75</v>
      </c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53"/>
      <c r="Z606" s="153"/>
      <c r="AA606" s="153"/>
      <c r="AB606" s="153"/>
      <c r="AC606" s="153"/>
      <c r="AD606" s="153"/>
      <c r="AE606" s="153"/>
      <c r="AF606" s="153"/>
      <c r="AG606" s="153" t="s">
        <v>132</v>
      </c>
      <c r="AH606" s="153">
        <v>0</v>
      </c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</row>
    <row r="607" spans="1:60" outlineLevel="1" x14ac:dyDescent="0.2">
      <c r="A607" s="160"/>
      <c r="B607" s="161"/>
      <c r="C607" s="190" t="s">
        <v>192</v>
      </c>
      <c r="D607" s="164"/>
      <c r="E607" s="165">
        <v>11.94</v>
      </c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53"/>
      <c r="Z607" s="153"/>
      <c r="AA607" s="153"/>
      <c r="AB607" s="153"/>
      <c r="AC607" s="153"/>
      <c r="AD607" s="153"/>
      <c r="AE607" s="153"/>
      <c r="AF607" s="153"/>
      <c r="AG607" s="153" t="s">
        <v>132</v>
      </c>
      <c r="AH607" s="153">
        <v>0</v>
      </c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</row>
    <row r="608" spans="1:60" outlineLevel="1" x14ac:dyDescent="0.2">
      <c r="A608" s="160"/>
      <c r="B608" s="161"/>
      <c r="C608" s="190" t="s">
        <v>193</v>
      </c>
      <c r="D608" s="164"/>
      <c r="E608" s="165">
        <v>8.8000000000000007</v>
      </c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53"/>
      <c r="Z608" s="153"/>
      <c r="AA608" s="153"/>
      <c r="AB608" s="153"/>
      <c r="AC608" s="153"/>
      <c r="AD608" s="153"/>
      <c r="AE608" s="153"/>
      <c r="AF608" s="153"/>
      <c r="AG608" s="153" t="s">
        <v>132</v>
      </c>
      <c r="AH608" s="153">
        <v>0</v>
      </c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</row>
    <row r="609" spans="1:60" outlineLevel="1" x14ac:dyDescent="0.2">
      <c r="A609" s="160"/>
      <c r="B609" s="161"/>
      <c r="C609" s="190" t="s">
        <v>479</v>
      </c>
      <c r="D609" s="164"/>
      <c r="E609" s="165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53"/>
      <c r="Z609" s="153"/>
      <c r="AA609" s="153"/>
      <c r="AB609" s="153"/>
      <c r="AC609" s="153"/>
      <c r="AD609" s="153"/>
      <c r="AE609" s="153"/>
      <c r="AF609" s="153"/>
      <c r="AG609" s="153" t="s">
        <v>132</v>
      </c>
      <c r="AH609" s="153">
        <v>0</v>
      </c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  <c r="BE609" s="153"/>
      <c r="BF609" s="153"/>
      <c r="BG609" s="153"/>
      <c r="BH609" s="153"/>
    </row>
    <row r="610" spans="1:60" outlineLevel="1" x14ac:dyDescent="0.2">
      <c r="A610" s="160"/>
      <c r="B610" s="161"/>
      <c r="C610" s="190" t="s">
        <v>484</v>
      </c>
      <c r="D610" s="164"/>
      <c r="E610" s="165">
        <v>51.967500000000001</v>
      </c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53"/>
      <c r="Z610" s="153"/>
      <c r="AA610" s="153"/>
      <c r="AB610" s="153"/>
      <c r="AC610" s="153"/>
      <c r="AD610" s="153"/>
      <c r="AE610" s="153"/>
      <c r="AF610" s="153"/>
      <c r="AG610" s="153" t="s">
        <v>132</v>
      </c>
      <c r="AH610" s="153">
        <v>0</v>
      </c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  <c r="AV610" s="153"/>
      <c r="AW610" s="153"/>
      <c r="AX610" s="153"/>
      <c r="AY610" s="153"/>
      <c r="AZ610" s="153"/>
      <c r="BA610" s="153"/>
      <c r="BB610" s="153"/>
      <c r="BC610" s="153"/>
      <c r="BD610" s="153"/>
      <c r="BE610" s="153"/>
      <c r="BF610" s="153"/>
      <c r="BG610" s="153"/>
      <c r="BH610" s="153"/>
    </row>
    <row r="611" spans="1:60" outlineLevel="1" x14ac:dyDescent="0.2">
      <c r="A611" s="160"/>
      <c r="B611" s="161"/>
      <c r="C611" s="190" t="s">
        <v>485</v>
      </c>
      <c r="D611" s="164"/>
      <c r="E611" s="165">
        <v>238.005</v>
      </c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53"/>
      <c r="Z611" s="153"/>
      <c r="AA611" s="153"/>
      <c r="AB611" s="153"/>
      <c r="AC611" s="153"/>
      <c r="AD611" s="153"/>
      <c r="AE611" s="153"/>
      <c r="AF611" s="153"/>
      <c r="AG611" s="153" t="s">
        <v>132</v>
      </c>
      <c r="AH611" s="153">
        <v>0</v>
      </c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  <c r="AW611" s="153"/>
      <c r="AX611" s="153"/>
      <c r="AY611" s="153"/>
      <c r="AZ611" s="153"/>
      <c r="BA611" s="153"/>
      <c r="BB611" s="153"/>
      <c r="BC611" s="153"/>
      <c r="BD611" s="153"/>
      <c r="BE611" s="153"/>
      <c r="BF611" s="153"/>
      <c r="BG611" s="153"/>
      <c r="BH611" s="153"/>
    </row>
    <row r="612" spans="1:60" outlineLevel="1" x14ac:dyDescent="0.2">
      <c r="A612" s="160"/>
      <c r="B612" s="161"/>
      <c r="C612" s="190" t="s">
        <v>486</v>
      </c>
      <c r="D612" s="164"/>
      <c r="E612" s="165">
        <v>45.202500000000001</v>
      </c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53"/>
      <c r="Z612" s="153"/>
      <c r="AA612" s="153"/>
      <c r="AB612" s="153"/>
      <c r="AC612" s="153"/>
      <c r="AD612" s="153"/>
      <c r="AE612" s="153"/>
      <c r="AF612" s="153"/>
      <c r="AG612" s="153" t="s">
        <v>132</v>
      </c>
      <c r="AH612" s="153">
        <v>0</v>
      </c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  <c r="AW612" s="153"/>
      <c r="AX612" s="153"/>
      <c r="AY612" s="153"/>
      <c r="AZ612" s="153"/>
      <c r="BA612" s="153"/>
      <c r="BB612" s="153"/>
      <c r="BC612" s="153"/>
      <c r="BD612" s="153"/>
      <c r="BE612" s="153"/>
      <c r="BF612" s="153"/>
      <c r="BG612" s="153"/>
      <c r="BH612" s="153"/>
    </row>
    <row r="613" spans="1:60" outlineLevel="1" x14ac:dyDescent="0.2">
      <c r="A613" s="160"/>
      <c r="B613" s="161"/>
      <c r="C613" s="190" t="s">
        <v>487</v>
      </c>
      <c r="D613" s="164"/>
      <c r="E613" s="165">
        <v>43.972499999999997</v>
      </c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53"/>
      <c r="Z613" s="153"/>
      <c r="AA613" s="153"/>
      <c r="AB613" s="153"/>
      <c r="AC613" s="153"/>
      <c r="AD613" s="153"/>
      <c r="AE613" s="153"/>
      <c r="AF613" s="153"/>
      <c r="AG613" s="153" t="s">
        <v>132</v>
      </c>
      <c r="AH613" s="153">
        <v>0</v>
      </c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  <c r="AV613" s="153"/>
      <c r="AW613" s="153"/>
      <c r="AX613" s="153"/>
      <c r="AY613" s="153"/>
      <c r="AZ613" s="153"/>
      <c r="BA613" s="153"/>
      <c r="BB613" s="153"/>
      <c r="BC613" s="153"/>
      <c r="BD613" s="153"/>
      <c r="BE613" s="153"/>
      <c r="BF613" s="153"/>
      <c r="BG613" s="153"/>
      <c r="BH613" s="153"/>
    </row>
    <row r="614" spans="1:60" outlineLevel="1" x14ac:dyDescent="0.2">
      <c r="A614" s="160"/>
      <c r="B614" s="161"/>
      <c r="C614" s="190" t="s">
        <v>488</v>
      </c>
      <c r="D614" s="164"/>
      <c r="E614" s="165">
        <v>33.21</v>
      </c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53"/>
      <c r="Z614" s="153"/>
      <c r="AA614" s="153"/>
      <c r="AB614" s="153"/>
      <c r="AC614" s="153"/>
      <c r="AD614" s="153"/>
      <c r="AE614" s="153"/>
      <c r="AF614" s="153"/>
      <c r="AG614" s="153" t="s">
        <v>132</v>
      </c>
      <c r="AH614" s="153">
        <v>0</v>
      </c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  <c r="AV614" s="153"/>
      <c r="AW614" s="153"/>
      <c r="AX614" s="153"/>
      <c r="AY614" s="153"/>
      <c r="AZ614" s="153"/>
      <c r="BA614" s="153"/>
      <c r="BB614" s="153"/>
      <c r="BC614" s="153"/>
      <c r="BD614" s="153"/>
      <c r="BE614" s="153"/>
      <c r="BF614" s="153"/>
      <c r="BG614" s="153"/>
      <c r="BH614" s="153"/>
    </row>
    <row r="615" spans="1:60" outlineLevel="1" x14ac:dyDescent="0.2">
      <c r="A615" s="160"/>
      <c r="B615" s="161"/>
      <c r="C615" s="190" t="s">
        <v>489</v>
      </c>
      <c r="D615" s="164"/>
      <c r="E615" s="165">
        <v>43.357500000000002</v>
      </c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53"/>
      <c r="Z615" s="153"/>
      <c r="AA615" s="153"/>
      <c r="AB615" s="153"/>
      <c r="AC615" s="153"/>
      <c r="AD615" s="153"/>
      <c r="AE615" s="153"/>
      <c r="AF615" s="153"/>
      <c r="AG615" s="153" t="s">
        <v>132</v>
      </c>
      <c r="AH615" s="153">
        <v>0</v>
      </c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  <c r="AW615" s="153"/>
      <c r="AX615" s="153"/>
      <c r="AY615" s="153"/>
      <c r="AZ615" s="153"/>
      <c r="BA615" s="153"/>
      <c r="BB615" s="153"/>
      <c r="BC615" s="153"/>
      <c r="BD615" s="153"/>
      <c r="BE615" s="153"/>
      <c r="BF615" s="153"/>
      <c r="BG615" s="153"/>
      <c r="BH615" s="153"/>
    </row>
    <row r="616" spans="1:60" outlineLevel="1" x14ac:dyDescent="0.2">
      <c r="A616" s="160"/>
      <c r="B616" s="161"/>
      <c r="C616" s="190" t="s">
        <v>490</v>
      </c>
      <c r="D616" s="164"/>
      <c r="E616" s="165">
        <v>19.372499999999999</v>
      </c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53"/>
      <c r="Z616" s="153"/>
      <c r="AA616" s="153"/>
      <c r="AB616" s="153"/>
      <c r="AC616" s="153"/>
      <c r="AD616" s="153"/>
      <c r="AE616" s="153"/>
      <c r="AF616" s="153"/>
      <c r="AG616" s="153" t="s">
        <v>132</v>
      </c>
      <c r="AH616" s="153">
        <v>0</v>
      </c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  <c r="AV616" s="153"/>
      <c r="AW616" s="153"/>
      <c r="AX616" s="153"/>
      <c r="AY616" s="153"/>
      <c r="AZ616" s="153"/>
      <c r="BA616" s="153"/>
      <c r="BB616" s="153"/>
      <c r="BC616" s="153"/>
      <c r="BD616" s="153"/>
      <c r="BE616" s="153"/>
      <c r="BF616" s="153"/>
      <c r="BG616" s="153"/>
      <c r="BH616" s="153"/>
    </row>
    <row r="617" spans="1:60" outlineLevel="1" x14ac:dyDescent="0.2">
      <c r="A617" s="160"/>
      <c r="B617" s="161"/>
      <c r="C617" s="190" t="s">
        <v>491</v>
      </c>
      <c r="D617" s="164"/>
      <c r="E617" s="165">
        <v>9.2449999999999992</v>
      </c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53"/>
      <c r="Z617" s="153"/>
      <c r="AA617" s="153"/>
      <c r="AB617" s="153"/>
      <c r="AC617" s="153"/>
      <c r="AD617" s="153"/>
      <c r="AE617" s="153"/>
      <c r="AF617" s="153"/>
      <c r="AG617" s="153" t="s">
        <v>132</v>
      </c>
      <c r="AH617" s="153">
        <v>0</v>
      </c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  <c r="AV617" s="153"/>
      <c r="AW617" s="153"/>
      <c r="AX617" s="153"/>
      <c r="AY617" s="153"/>
      <c r="AZ617" s="153"/>
      <c r="BA617" s="153"/>
      <c r="BB617" s="153"/>
      <c r="BC617" s="153"/>
      <c r="BD617" s="153"/>
      <c r="BE617" s="153"/>
      <c r="BF617" s="153"/>
      <c r="BG617" s="153"/>
      <c r="BH617" s="153"/>
    </row>
    <row r="618" spans="1:60" outlineLevel="1" x14ac:dyDescent="0.2">
      <c r="A618" s="160"/>
      <c r="B618" s="161"/>
      <c r="C618" s="190" t="s">
        <v>492</v>
      </c>
      <c r="D618" s="164"/>
      <c r="E618" s="165">
        <v>9.4600000000000009</v>
      </c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53"/>
      <c r="Z618" s="153"/>
      <c r="AA618" s="153"/>
      <c r="AB618" s="153"/>
      <c r="AC618" s="153"/>
      <c r="AD618" s="153"/>
      <c r="AE618" s="153"/>
      <c r="AF618" s="153"/>
      <c r="AG618" s="153" t="s">
        <v>132</v>
      </c>
      <c r="AH618" s="153">
        <v>0</v>
      </c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  <c r="BE618" s="153"/>
      <c r="BF618" s="153"/>
      <c r="BG618" s="153"/>
      <c r="BH618" s="153"/>
    </row>
    <row r="619" spans="1:60" outlineLevel="1" x14ac:dyDescent="0.2">
      <c r="A619" s="160"/>
      <c r="B619" s="161"/>
      <c r="C619" s="190" t="s">
        <v>493</v>
      </c>
      <c r="D619" s="164"/>
      <c r="E619" s="165">
        <v>83.947500000000005</v>
      </c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53"/>
      <c r="Z619" s="153"/>
      <c r="AA619" s="153"/>
      <c r="AB619" s="153"/>
      <c r="AC619" s="153"/>
      <c r="AD619" s="153"/>
      <c r="AE619" s="153"/>
      <c r="AF619" s="153"/>
      <c r="AG619" s="153" t="s">
        <v>132</v>
      </c>
      <c r="AH619" s="153">
        <v>0</v>
      </c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</row>
    <row r="620" spans="1:60" outlineLevel="1" x14ac:dyDescent="0.2">
      <c r="A620" s="175">
        <v>98</v>
      </c>
      <c r="B620" s="176" t="s">
        <v>494</v>
      </c>
      <c r="C620" s="189" t="s">
        <v>495</v>
      </c>
      <c r="D620" s="177" t="s">
        <v>134</v>
      </c>
      <c r="E620" s="178">
        <v>697.92</v>
      </c>
      <c r="F620" s="179"/>
      <c r="G620" s="180">
        <f>ROUND(E620*F620,2)</f>
        <v>0</v>
      </c>
      <c r="H620" s="163">
        <v>4.34</v>
      </c>
      <c r="I620" s="162">
        <f>ROUND(E620*H620,2)</f>
        <v>3028.97</v>
      </c>
      <c r="J620" s="163">
        <v>59.96</v>
      </c>
      <c r="K620" s="162">
        <f>ROUND(E620*J620,2)</f>
        <v>41847.279999999999</v>
      </c>
      <c r="L620" s="162">
        <v>21</v>
      </c>
      <c r="M620" s="162">
        <f>G620*(1+L620/100)</f>
        <v>0</v>
      </c>
      <c r="N620" s="162">
        <v>1.3999999999999999E-4</v>
      </c>
      <c r="O620" s="162">
        <f>ROUND(E620*N620,2)</f>
        <v>0.1</v>
      </c>
      <c r="P620" s="162">
        <v>0</v>
      </c>
      <c r="Q620" s="162">
        <f>ROUND(E620*P620,2)</f>
        <v>0</v>
      </c>
      <c r="R620" s="162"/>
      <c r="S620" s="162" t="s">
        <v>127</v>
      </c>
      <c r="T620" s="162" t="s">
        <v>128</v>
      </c>
      <c r="U620" s="162">
        <v>0.10191</v>
      </c>
      <c r="V620" s="162">
        <f>ROUND(E620*U620,2)</f>
        <v>71.13</v>
      </c>
      <c r="W620" s="162"/>
      <c r="X620" s="162" t="s">
        <v>129</v>
      </c>
      <c r="Y620" s="153"/>
      <c r="Z620" s="153"/>
      <c r="AA620" s="153"/>
      <c r="AB620" s="153"/>
      <c r="AC620" s="153"/>
      <c r="AD620" s="153"/>
      <c r="AE620" s="153"/>
      <c r="AF620" s="153"/>
      <c r="AG620" s="153" t="s">
        <v>130</v>
      </c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  <c r="BE620" s="153"/>
      <c r="BF620" s="153"/>
      <c r="BG620" s="153"/>
      <c r="BH620" s="153"/>
    </row>
    <row r="621" spans="1:60" outlineLevel="1" x14ac:dyDescent="0.2">
      <c r="A621" s="160"/>
      <c r="B621" s="161"/>
      <c r="C621" s="190" t="s">
        <v>478</v>
      </c>
      <c r="D621" s="164"/>
      <c r="E621" s="165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53"/>
      <c r="Z621" s="153"/>
      <c r="AA621" s="153"/>
      <c r="AB621" s="153"/>
      <c r="AC621" s="153"/>
      <c r="AD621" s="153"/>
      <c r="AE621" s="153"/>
      <c r="AF621" s="153"/>
      <c r="AG621" s="153" t="s">
        <v>132</v>
      </c>
      <c r="AH621" s="153">
        <v>0</v>
      </c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</row>
    <row r="622" spans="1:60" outlineLevel="1" x14ac:dyDescent="0.2">
      <c r="A622" s="160"/>
      <c r="B622" s="161"/>
      <c r="C622" s="190" t="s">
        <v>189</v>
      </c>
      <c r="D622" s="164"/>
      <c r="E622" s="165">
        <v>10.96</v>
      </c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53"/>
      <c r="Z622" s="153"/>
      <c r="AA622" s="153"/>
      <c r="AB622" s="153"/>
      <c r="AC622" s="153"/>
      <c r="AD622" s="153"/>
      <c r="AE622" s="153"/>
      <c r="AF622" s="153"/>
      <c r="AG622" s="153" t="s">
        <v>132</v>
      </c>
      <c r="AH622" s="153">
        <v>0</v>
      </c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</row>
    <row r="623" spans="1:60" outlineLevel="1" x14ac:dyDescent="0.2">
      <c r="A623" s="160"/>
      <c r="B623" s="161"/>
      <c r="C623" s="190" t="s">
        <v>190</v>
      </c>
      <c r="D623" s="164"/>
      <c r="E623" s="165">
        <v>75.73</v>
      </c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53"/>
      <c r="Z623" s="153"/>
      <c r="AA623" s="153"/>
      <c r="AB623" s="153"/>
      <c r="AC623" s="153"/>
      <c r="AD623" s="153"/>
      <c r="AE623" s="153"/>
      <c r="AF623" s="153"/>
      <c r="AG623" s="153" t="s">
        <v>132</v>
      </c>
      <c r="AH623" s="153">
        <v>0</v>
      </c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  <c r="BE623" s="153"/>
      <c r="BF623" s="153"/>
      <c r="BG623" s="153"/>
      <c r="BH623" s="153"/>
    </row>
    <row r="624" spans="1:60" outlineLevel="1" x14ac:dyDescent="0.2">
      <c r="A624" s="160"/>
      <c r="B624" s="161"/>
      <c r="C624" s="190" t="s">
        <v>191</v>
      </c>
      <c r="D624" s="164"/>
      <c r="E624" s="165">
        <v>12.75</v>
      </c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53"/>
      <c r="Z624" s="153"/>
      <c r="AA624" s="153"/>
      <c r="AB624" s="153"/>
      <c r="AC624" s="153"/>
      <c r="AD624" s="153"/>
      <c r="AE624" s="153"/>
      <c r="AF624" s="153"/>
      <c r="AG624" s="153" t="s">
        <v>132</v>
      </c>
      <c r="AH624" s="153">
        <v>0</v>
      </c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</row>
    <row r="625" spans="1:60" outlineLevel="1" x14ac:dyDescent="0.2">
      <c r="A625" s="160"/>
      <c r="B625" s="161"/>
      <c r="C625" s="190" t="s">
        <v>192</v>
      </c>
      <c r="D625" s="164"/>
      <c r="E625" s="165">
        <v>11.94</v>
      </c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53"/>
      <c r="Z625" s="153"/>
      <c r="AA625" s="153"/>
      <c r="AB625" s="153"/>
      <c r="AC625" s="153"/>
      <c r="AD625" s="153"/>
      <c r="AE625" s="153"/>
      <c r="AF625" s="153"/>
      <c r="AG625" s="153" t="s">
        <v>132</v>
      </c>
      <c r="AH625" s="153">
        <v>0</v>
      </c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</row>
    <row r="626" spans="1:60" outlineLevel="1" x14ac:dyDescent="0.2">
      <c r="A626" s="160"/>
      <c r="B626" s="161"/>
      <c r="C626" s="190" t="s">
        <v>193</v>
      </c>
      <c r="D626" s="164"/>
      <c r="E626" s="165">
        <v>8.8000000000000007</v>
      </c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53"/>
      <c r="Z626" s="153"/>
      <c r="AA626" s="153"/>
      <c r="AB626" s="153"/>
      <c r="AC626" s="153"/>
      <c r="AD626" s="153"/>
      <c r="AE626" s="153"/>
      <c r="AF626" s="153"/>
      <c r="AG626" s="153" t="s">
        <v>132</v>
      </c>
      <c r="AH626" s="153">
        <v>0</v>
      </c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</row>
    <row r="627" spans="1:60" outlineLevel="1" x14ac:dyDescent="0.2">
      <c r="A627" s="160"/>
      <c r="B627" s="161"/>
      <c r="C627" s="190" t="s">
        <v>479</v>
      </c>
      <c r="D627" s="164"/>
      <c r="E627" s="165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53"/>
      <c r="Z627" s="153"/>
      <c r="AA627" s="153"/>
      <c r="AB627" s="153"/>
      <c r="AC627" s="153"/>
      <c r="AD627" s="153"/>
      <c r="AE627" s="153"/>
      <c r="AF627" s="153"/>
      <c r="AG627" s="153" t="s">
        <v>132</v>
      </c>
      <c r="AH627" s="153">
        <v>0</v>
      </c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  <c r="AW627" s="153"/>
      <c r="AX627" s="153"/>
      <c r="AY627" s="153"/>
      <c r="AZ627" s="153"/>
      <c r="BA627" s="153"/>
      <c r="BB627" s="153"/>
      <c r="BC627" s="153"/>
      <c r="BD627" s="153"/>
      <c r="BE627" s="153"/>
      <c r="BF627" s="153"/>
      <c r="BG627" s="153"/>
      <c r="BH627" s="153"/>
    </row>
    <row r="628" spans="1:60" outlineLevel="1" x14ac:dyDescent="0.2">
      <c r="A628" s="160"/>
      <c r="B628" s="161"/>
      <c r="C628" s="190" t="s">
        <v>484</v>
      </c>
      <c r="D628" s="164"/>
      <c r="E628" s="165">
        <v>51.967500000000001</v>
      </c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53"/>
      <c r="Z628" s="153"/>
      <c r="AA628" s="153"/>
      <c r="AB628" s="153"/>
      <c r="AC628" s="153"/>
      <c r="AD628" s="153"/>
      <c r="AE628" s="153"/>
      <c r="AF628" s="153"/>
      <c r="AG628" s="153" t="s">
        <v>132</v>
      </c>
      <c r="AH628" s="153">
        <v>0</v>
      </c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  <c r="AV628" s="153"/>
      <c r="AW628" s="153"/>
      <c r="AX628" s="153"/>
      <c r="AY628" s="153"/>
      <c r="AZ628" s="153"/>
      <c r="BA628" s="153"/>
      <c r="BB628" s="153"/>
      <c r="BC628" s="153"/>
      <c r="BD628" s="153"/>
      <c r="BE628" s="153"/>
      <c r="BF628" s="153"/>
      <c r="BG628" s="153"/>
      <c r="BH628" s="153"/>
    </row>
    <row r="629" spans="1:60" outlineLevel="1" x14ac:dyDescent="0.2">
      <c r="A629" s="160"/>
      <c r="B629" s="161"/>
      <c r="C629" s="190" t="s">
        <v>485</v>
      </c>
      <c r="D629" s="164"/>
      <c r="E629" s="165">
        <v>238.005</v>
      </c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53"/>
      <c r="Z629" s="153"/>
      <c r="AA629" s="153"/>
      <c r="AB629" s="153"/>
      <c r="AC629" s="153"/>
      <c r="AD629" s="153"/>
      <c r="AE629" s="153"/>
      <c r="AF629" s="153"/>
      <c r="AG629" s="153" t="s">
        <v>132</v>
      </c>
      <c r="AH629" s="153">
        <v>0</v>
      </c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  <c r="AW629" s="153"/>
      <c r="AX629" s="153"/>
      <c r="AY629" s="153"/>
      <c r="AZ629" s="153"/>
      <c r="BA629" s="153"/>
      <c r="BB629" s="153"/>
      <c r="BC629" s="153"/>
      <c r="BD629" s="153"/>
      <c r="BE629" s="153"/>
      <c r="BF629" s="153"/>
      <c r="BG629" s="153"/>
      <c r="BH629" s="153"/>
    </row>
    <row r="630" spans="1:60" outlineLevel="1" x14ac:dyDescent="0.2">
      <c r="A630" s="160"/>
      <c r="B630" s="161"/>
      <c r="C630" s="190" t="s">
        <v>486</v>
      </c>
      <c r="D630" s="164"/>
      <c r="E630" s="165">
        <v>45.202500000000001</v>
      </c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53"/>
      <c r="Z630" s="153"/>
      <c r="AA630" s="153"/>
      <c r="AB630" s="153"/>
      <c r="AC630" s="153"/>
      <c r="AD630" s="153"/>
      <c r="AE630" s="153"/>
      <c r="AF630" s="153"/>
      <c r="AG630" s="153" t="s">
        <v>132</v>
      </c>
      <c r="AH630" s="153">
        <v>0</v>
      </c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  <c r="AW630" s="153"/>
      <c r="AX630" s="153"/>
      <c r="AY630" s="153"/>
      <c r="AZ630" s="153"/>
      <c r="BA630" s="153"/>
      <c r="BB630" s="153"/>
      <c r="BC630" s="153"/>
      <c r="BD630" s="153"/>
      <c r="BE630" s="153"/>
      <c r="BF630" s="153"/>
      <c r="BG630" s="153"/>
      <c r="BH630" s="153"/>
    </row>
    <row r="631" spans="1:60" outlineLevel="1" x14ac:dyDescent="0.2">
      <c r="A631" s="160"/>
      <c r="B631" s="161"/>
      <c r="C631" s="190" t="s">
        <v>487</v>
      </c>
      <c r="D631" s="164"/>
      <c r="E631" s="165">
        <v>43.972499999999997</v>
      </c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53"/>
      <c r="Z631" s="153"/>
      <c r="AA631" s="153"/>
      <c r="AB631" s="153"/>
      <c r="AC631" s="153"/>
      <c r="AD631" s="153"/>
      <c r="AE631" s="153"/>
      <c r="AF631" s="153"/>
      <c r="AG631" s="153" t="s">
        <v>132</v>
      </c>
      <c r="AH631" s="153">
        <v>0</v>
      </c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  <c r="AW631" s="153"/>
      <c r="AX631" s="153"/>
      <c r="AY631" s="153"/>
      <c r="AZ631" s="153"/>
      <c r="BA631" s="153"/>
      <c r="BB631" s="153"/>
      <c r="BC631" s="153"/>
      <c r="BD631" s="153"/>
      <c r="BE631" s="153"/>
      <c r="BF631" s="153"/>
      <c r="BG631" s="153"/>
      <c r="BH631" s="153"/>
    </row>
    <row r="632" spans="1:60" outlineLevel="1" x14ac:dyDescent="0.2">
      <c r="A632" s="160"/>
      <c r="B632" s="161"/>
      <c r="C632" s="190" t="s">
        <v>488</v>
      </c>
      <c r="D632" s="164"/>
      <c r="E632" s="165">
        <v>33.21</v>
      </c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53"/>
      <c r="Z632" s="153"/>
      <c r="AA632" s="153"/>
      <c r="AB632" s="153"/>
      <c r="AC632" s="153"/>
      <c r="AD632" s="153"/>
      <c r="AE632" s="153"/>
      <c r="AF632" s="153"/>
      <c r="AG632" s="153" t="s">
        <v>132</v>
      </c>
      <c r="AH632" s="153">
        <v>0</v>
      </c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  <c r="AV632" s="153"/>
      <c r="AW632" s="153"/>
      <c r="AX632" s="153"/>
      <c r="AY632" s="153"/>
      <c r="AZ632" s="153"/>
      <c r="BA632" s="153"/>
      <c r="BB632" s="153"/>
      <c r="BC632" s="153"/>
      <c r="BD632" s="153"/>
      <c r="BE632" s="153"/>
      <c r="BF632" s="153"/>
      <c r="BG632" s="153"/>
      <c r="BH632" s="153"/>
    </row>
    <row r="633" spans="1:60" outlineLevel="1" x14ac:dyDescent="0.2">
      <c r="A633" s="160"/>
      <c r="B633" s="161"/>
      <c r="C633" s="190" t="s">
        <v>489</v>
      </c>
      <c r="D633" s="164"/>
      <c r="E633" s="165">
        <v>43.357500000000002</v>
      </c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53"/>
      <c r="Z633" s="153"/>
      <c r="AA633" s="153"/>
      <c r="AB633" s="153"/>
      <c r="AC633" s="153"/>
      <c r="AD633" s="153"/>
      <c r="AE633" s="153"/>
      <c r="AF633" s="153"/>
      <c r="AG633" s="153" t="s">
        <v>132</v>
      </c>
      <c r="AH633" s="153">
        <v>0</v>
      </c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  <c r="AV633" s="153"/>
      <c r="AW633" s="153"/>
      <c r="AX633" s="153"/>
      <c r="AY633" s="153"/>
      <c r="AZ633" s="153"/>
      <c r="BA633" s="153"/>
      <c r="BB633" s="153"/>
      <c r="BC633" s="153"/>
      <c r="BD633" s="153"/>
      <c r="BE633" s="153"/>
      <c r="BF633" s="153"/>
      <c r="BG633" s="153"/>
      <c r="BH633" s="153"/>
    </row>
    <row r="634" spans="1:60" outlineLevel="1" x14ac:dyDescent="0.2">
      <c r="A634" s="160"/>
      <c r="B634" s="161"/>
      <c r="C634" s="190" t="s">
        <v>490</v>
      </c>
      <c r="D634" s="164"/>
      <c r="E634" s="165">
        <v>19.372499999999999</v>
      </c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53"/>
      <c r="Z634" s="153"/>
      <c r="AA634" s="153"/>
      <c r="AB634" s="153"/>
      <c r="AC634" s="153"/>
      <c r="AD634" s="153"/>
      <c r="AE634" s="153"/>
      <c r="AF634" s="153"/>
      <c r="AG634" s="153" t="s">
        <v>132</v>
      </c>
      <c r="AH634" s="153">
        <v>0</v>
      </c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  <c r="AS634" s="153"/>
      <c r="AT634" s="153"/>
      <c r="AU634" s="153"/>
      <c r="AV634" s="153"/>
      <c r="AW634" s="153"/>
      <c r="AX634" s="153"/>
      <c r="AY634" s="153"/>
      <c r="AZ634" s="153"/>
      <c r="BA634" s="153"/>
      <c r="BB634" s="153"/>
      <c r="BC634" s="153"/>
      <c r="BD634" s="153"/>
      <c r="BE634" s="153"/>
      <c r="BF634" s="153"/>
      <c r="BG634" s="153"/>
      <c r="BH634" s="153"/>
    </row>
    <row r="635" spans="1:60" outlineLevel="1" x14ac:dyDescent="0.2">
      <c r="A635" s="160"/>
      <c r="B635" s="161"/>
      <c r="C635" s="190" t="s">
        <v>491</v>
      </c>
      <c r="D635" s="164"/>
      <c r="E635" s="165">
        <v>9.2449999999999992</v>
      </c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53"/>
      <c r="Z635" s="153"/>
      <c r="AA635" s="153"/>
      <c r="AB635" s="153"/>
      <c r="AC635" s="153"/>
      <c r="AD635" s="153"/>
      <c r="AE635" s="153"/>
      <c r="AF635" s="153"/>
      <c r="AG635" s="153" t="s">
        <v>132</v>
      </c>
      <c r="AH635" s="153">
        <v>0</v>
      </c>
      <c r="AI635" s="153"/>
      <c r="AJ635" s="153"/>
      <c r="AK635" s="153"/>
      <c r="AL635" s="153"/>
      <c r="AM635" s="153"/>
      <c r="AN635" s="153"/>
      <c r="AO635" s="153"/>
      <c r="AP635" s="153"/>
      <c r="AQ635" s="153"/>
      <c r="AR635" s="153"/>
      <c r="AS635" s="153"/>
      <c r="AT635" s="153"/>
      <c r="AU635" s="153"/>
      <c r="AV635" s="153"/>
      <c r="AW635" s="153"/>
      <c r="AX635" s="153"/>
      <c r="AY635" s="153"/>
      <c r="AZ635" s="153"/>
      <c r="BA635" s="153"/>
      <c r="BB635" s="153"/>
      <c r="BC635" s="153"/>
      <c r="BD635" s="153"/>
      <c r="BE635" s="153"/>
      <c r="BF635" s="153"/>
      <c r="BG635" s="153"/>
      <c r="BH635" s="153"/>
    </row>
    <row r="636" spans="1:60" outlineLevel="1" x14ac:dyDescent="0.2">
      <c r="A636" s="160"/>
      <c r="B636" s="161"/>
      <c r="C636" s="190" t="s">
        <v>492</v>
      </c>
      <c r="D636" s="164"/>
      <c r="E636" s="165">
        <v>9.4600000000000009</v>
      </c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53"/>
      <c r="Z636" s="153"/>
      <c r="AA636" s="153"/>
      <c r="AB636" s="153"/>
      <c r="AC636" s="153"/>
      <c r="AD636" s="153"/>
      <c r="AE636" s="153"/>
      <c r="AF636" s="153"/>
      <c r="AG636" s="153" t="s">
        <v>132</v>
      </c>
      <c r="AH636" s="153">
        <v>0</v>
      </c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  <c r="BE636" s="153"/>
      <c r="BF636" s="153"/>
      <c r="BG636" s="153"/>
      <c r="BH636" s="153"/>
    </row>
    <row r="637" spans="1:60" outlineLevel="1" x14ac:dyDescent="0.2">
      <c r="A637" s="160"/>
      <c r="B637" s="161"/>
      <c r="C637" s="190" t="s">
        <v>493</v>
      </c>
      <c r="D637" s="164"/>
      <c r="E637" s="165">
        <v>83.947500000000005</v>
      </c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53"/>
      <c r="Z637" s="153"/>
      <c r="AA637" s="153"/>
      <c r="AB637" s="153"/>
      <c r="AC637" s="153"/>
      <c r="AD637" s="153"/>
      <c r="AE637" s="153"/>
      <c r="AF637" s="153"/>
      <c r="AG637" s="153" t="s">
        <v>132</v>
      </c>
      <c r="AH637" s="153">
        <v>0</v>
      </c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</row>
    <row r="638" spans="1:60" outlineLevel="1" x14ac:dyDescent="0.2">
      <c r="A638" s="175">
        <v>99</v>
      </c>
      <c r="B638" s="176" t="s">
        <v>496</v>
      </c>
      <c r="C638" s="189" t="s">
        <v>497</v>
      </c>
      <c r="D638" s="177" t="s">
        <v>134</v>
      </c>
      <c r="E638" s="178">
        <v>697.92</v>
      </c>
      <c r="F638" s="179"/>
      <c r="G638" s="180">
        <f>ROUND(E638*F638,2)</f>
        <v>0</v>
      </c>
      <c r="H638" s="163">
        <v>0</v>
      </c>
      <c r="I638" s="162">
        <f>ROUND(E638*H638,2)</f>
        <v>0</v>
      </c>
      <c r="J638" s="163">
        <v>4</v>
      </c>
      <c r="K638" s="162">
        <f>ROUND(E638*J638,2)</f>
        <v>2791.68</v>
      </c>
      <c r="L638" s="162">
        <v>21</v>
      </c>
      <c r="M638" s="162">
        <f>G638*(1+L638/100)</f>
        <v>0</v>
      </c>
      <c r="N638" s="162">
        <v>0</v>
      </c>
      <c r="O638" s="162">
        <f>ROUND(E638*N638,2)</f>
        <v>0</v>
      </c>
      <c r="P638" s="162">
        <v>0</v>
      </c>
      <c r="Q638" s="162">
        <f>ROUND(E638*P638,2)</f>
        <v>0</v>
      </c>
      <c r="R638" s="162"/>
      <c r="S638" s="162" t="s">
        <v>127</v>
      </c>
      <c r="T638" s="162" t="s">
        <v>128</v>
      </c>
      <c r="U638" s="162">
        <v>7.0000000000000001E-3</v>
      </c>
      <c r="V638" s="162">
        <f>ROUND(E638*U638,2)</f>
        <v>4.8899999999999997</v>
      </c>
      <c r="W638" s="162"/>
      <c r="X638" s="162" t="s">
        <v>129</v>
      </c>
      <c r="Y638" s="153"/>
      <c r="Z638" s="153"/>
      <c r="AA638" s="153"/>
      <c r="AB638" s="153"/>
      <c r="AC638" s="153"/>
      <c r="AD638" s="153"/>
      <c r="AE638" s="153"/>
      <c r="AF638" s="153"/>
      <c r="AG638" s="153" t="s">
        <v>130</v>
      </c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</row>
    <row r="639" spans="1:60" outlineLevel="1" x14ac:dyDescent="0.2">
      <c r="A639" s="160"/>
      <c r="B639" s="161"/>
      <c r="C639" s="190" t="s">
        <v>478</v>
      </c>
      <c r="D639" s="164"/>
      <c r="E639" s="165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53"/>
      <c r="Z639" s="153"/>
      <c r="AA639" s="153"/>
      <c r="AB639" s="153"/>
      <c r="AC639" s="153"/>
      <c r="AD639" s="153"/>
      <c r="AE639" s="153"/>
      <c r="AF639" s="153"/>
      <c r="AG639" s="153" t="s">
        <v>132</v>
      </c>
      <c r="AH639" s="153">
        <v>0</v>
      </c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</row>
    <row r="640" spans="1:60" outlineLevel="1" x14ac:dyDescent="0.2">
      <c r="A640" s="160"/>
      <c r="B640" s="161"/>
      <c r="C640" s="190" t="s">
        <v>189</v>
      </c>
      <c r="D640" s="164"/>
      <c r="E640" s="165">
        <v>10.96</v>
      </c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53"/>
      <c r="Z640" s="153"/>
      <c r="AA640" s="153"/>
      <c r="AB640" s="153"/>
      <c r="AC640" s="153"/>
      <c r="AD640" s="153"/>
      <c r="AE640" s="153"/>
      <c r="AF640" s="153"/>
      <c r="AG640" s="153" t="s">
        <v>132</v>
      </c>
      <c r="AH640" s="153">
        <v>0</v>
      </c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</row>
    <row r="641" spans="1:60" outlineLevel="1" x14ac:dyDescent="0.2">
      <c r="A641" s="160"/>
      <c r="B641" s="161"/>
      <c r="C641" s="190" t="s">
        <v>190</v>
      </c>
      <c r="D641" s="164"/>
      <c r="E641" s="165">
        <v>75.73</v>
      </c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53"/>
      <c r="Z641" s="153"/>
      <c r="AA641" s="153"/>
      <c r="AB641" s="153"/>
      <c r="AC641" s="153"/>
      <c r="AD641" s="153"/>
      <c r="AE641" s="153"/>
      <c r="AF641" s="153"/>
      <c r="AG641" s="153" t="s">
        <v>132</v>
      </c>
      <c r="AH641" s="153">
        <v>0</v>
      </c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</row>
    <row r="642" spans="1:60" outlineLevel="1" x14ac:dyDescent="0.2">
      <c r="A642" s="160"/>
      <c r="B642" s="161"/>
      <c r="C642" s="190" t="s">
        <v>191</v>
      </c>
      <c r="D642" s="164"/>
      <c r="E642" s="165">
        <v>12.75</v>
      </c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53"/>
      <c r="Z642" s="153"/>
      <c r="AA642" s="153"/>
      <c r="AB642" s="153"/>
      <c r="AC642" s="153"/>
      <c r="AD642" s="153"/>
      <c r="AE642" s="153"/>
      <c r="AF642" s="153"/>
      <c r="AG642" s="153" t="s">
        <v>132</v>
      </c>
      <c r="AH642" s="153">
        <v>0</v>
      </c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</row>
    <row r="643" spans="1:60" outlineLevel="1" x14ac:dyDescent="0.2">
      <c r="A643" s="160"/>
      <c r="B643" s="161"/>
      <c r="C643" s="190" t="s">
        <v>192</v>
      </c>
      <c r="D643" s="164"/>
      <c r="E643" s="165">
        <v>11.94</v>
      </c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53"/>
      <c r="Z643" s="153"/>
      <c r="AA643" s="153"/>
      <c r="AB643" s="153"/>
      <c r="AC643" s="153"/>
      <c r="AD643" s="153"/>
      <c r="AE643" s="153"/>
      <c r="AF643" s="153"/>
      <c r="AG643" s="153" t="s">
        <v>132</v>
      </c>
      <c r="AH643" s="153">
        <v>0</v>
      </c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</row>
    <row r="644" spans="1:60" outlineLevel="1" x14ac:dyDescent="0.2">
      <c r="A644" s="160"/>
      <c r="B644" s="161"/>
      <c r="C644" s="190" t="s">
        <v>193</v>
      </c>
      <c r="D644" s="164"/>
      <c r="E644" s="165">
        <v>8.8000000000000007</v>
      </c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53"/>
      <c r="Z644" s="153"/>
      <c r="AA644" s="153"/>
      <c r="AB644" s="153"/>
      <c r="AC644" s="153"/>
      <c r="AD644" s="153"/>
      <c r="AE644" s="153"/>
      <c r="AF644" s="153"/>
      <c r="AG644" s="153" t="s">
        <v>132</v>
      </c>
      <c r="AH644" s="153">
        <v>0</v>
      </c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</row>
    <row r="645" spans="1:60" outlineLevel="1" x14ac:dyDescent="0.2">
      <c r="A645" s="160"/>
      <c r="B645" s="161"/>
      <c r="C645" s="190" t="s">
        <v>479</v>
      </c>
      <c r="D645" s="164"/>
      <c r="E645" s="165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53"/>
      <c r="Z645" s="153"/>
      <c r="AA645" s="153"/>
      <c r="AB645" s="153"/>
      <c r="AC645" s="153"/>
      <c r="AD645" s="153"/>
      <c r="AE645" s="153"/>
      <c r="AF645" s="153"/>
      <c r="AG645" s="153" t="s">
        <v>132</v>
      </c>
      <c r="AH645" s="153">
        <v>0</v>
      </c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  <c r="AV645" s="153"/>
      <c r="AW645" s="153"/>
      <c r="AX645" s="153"/>
      <c r="AY645" s="153"/>
      <c r="AZ645" s="153"/>
      <c r="BA645" s="153"/>
      <c r="BB645" s="153"/>
      <c r="BC645" s="153"/>
      <c r="BD645" s="153"/>
      <c r="BE645" s="153"/>
      <c r="BF645" s="153"/>
      <c r="BG645" s="153"/>
      <c r="BH645" s="153"/>
    </row>
    <row r="646" spans="1:60" outlineLevel="1" x14ac:dyDescent="0.2">
      <c r="A646" s="160"/>
      <c r="B646" s="161"/>
      <c r="C646" s="190" t="s">
        <v>484</v>
      </c>
      <c r="D646" s="164"/>
      <c r="E646" s="165">
        <v>51.967500000000001</v>
      </c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53"/>
      <c r="Z646" s="153"/>
      <c r="AA646" s="153"/>
      <c r="AB646" s="153"/>
      <c r="AC646" s="153"/>
      <c r="AD646" s="153"/>
      <c r="AE646" s="153"/>
      <c r="AF646" s="153"/>
      <c r="AG646" s="153" t="s">
        <v>132</v>
      </c>
      <c r="AH646" s="153">
        <v>0</v>
      </c>
      <c r="AI646" s="153"/>
      <c r="AJ646" s="153"/>
      <c r="AK646" s="153"/>
      <c r="AL646" s="153"/>
      <c r="AM646" s="153"/>
      <c r="AN646" s="153"/>
      <c r="AO646" s="153"/>
      <c r="AP646" s="153"/>
      <c r="AQ646" s="153"/>
      <c r="AR646" s="153"/>
      <c r="AS646" s="153"/>
      <c r="AT646" s="153"/>
      <c r="AU646" s="153"/>
      <c r="AV646" s="153"/>
      <c r="AW646" s="153"/>
      <c r="AX646" s="153"/>
      <c r="AY646" s="153"/>
      <c r="AZ646" s="153"/>
      <c r="BA646" s="153"/>
      <c r="BB646" s="153"/>
      <c r="BC646" s="153"/>
      <c r="BD646" s="153"/>
      <c r="BE646" s="153"/>
      <c r="BF646" s="153"/>
      <c r="BG646" s="153"/>
      <c r="BH646" s="153"/>
    </row>
    <row r="647" spans="1:60" outlineLevel="1" x14ac:dyDescent="0.2">
      <c r="A647" s="160"/>
      <c r="B647" s="161"/>
      <c r="C647" s="190" t="s">
        <v>485</v>
      </c>
      <c r="D647" s="164"/>
      <c r="E647" s="165">
        <v>238.005</v>
      </c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53"/>
      <c r="Z647" s="153"/>
      <c r="AA647" s="153"/>
      <c r="AB647" s="153"/>
      <c r="AC647" s="153"/>
      <c r="AD647" s="153"/>
      <c r="AE647" s="153"/>
      <c r="AF647" s="153"/>
      <c r="AG647" s="153" t="s">
        <v>132</v>
      </c>
      <c r="AH647" s="153">
        <v>0</v>
      </c>
      <c r="AI647" s="153"/>
      <c r="AJ647" s="153"/>
      <c r="AK647" s="153"/>
      <c r="AL647" s="153"/>
      <c r="AM647" s="153"/>
      <c r="AN647" s="153"/>
      <c r="AO647" s="153"/>
      <c r="AP647" s="153"/>
      <c r="AQ647" s="153"/>
      <c r="AR647" s="153"/>
      <c r="AS647" s="153"/>
      <c r="AT647" s="153"/>
      <c r="AU647" s="153"/>
      <c r="AV647" s="153"/>
      <c r="AW647" s="153"/>
      <c r="AX647" s="153"/>
      <c r="AY647" s="153"/>
      <c r="AZ647" s="153"/>
      <c r="BA647" s="153"/>
      <c r="BB647" s="153"/>
      <c r="BC647" s="153"/>
      <c r="BD647" s="153"/>
      <c r="BE647" s="153"/>
      <c r="BF647" s="153"/>
      <c r="BG647" s="153"/>
      <c r="BH647" s="153"/>
    </row>
    <row r="648" spans="1:60" outlineLevel="1" x14ac:dyDescent="0.2">
      <c r="A648" s="160"/>
      <c r="B648" s="161"/>
      <c r="C648" s="190" t="s">
        <v>486</v>
      </c>
      <c r="D648" s="164"/>
      <c r="E648" s="165">
        <v>45.202500000000001</v>
      </c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53"/>
      <c r="Z648" s="153"/>
      <c r="AA648" s="153"/>
      <c r="AB648" s="153"/>
      <c r="AC648" s="153"/>
      <c r="AD648" s="153"/>
      <c r="AE648" s="153"/>
      <c r="AF648" s="153"/>
      <c r="AG648" s="153" t="s">
        <v>132</v>
      </c>
      <c r="AH648" s="153">
        <v>0</v>
      </c>
      <c r="AI648" s="153"/>
      <c r="AJ648" s="153"/>
      <c r="AK648" s="153"/>
      <c r="AL648" s="153"/>
      <c r="AM648" s="153"/>
      <c r="AN648" s="153"/>
      <c r="AO648" s="153"/>
      <c r="AP648" s="153"/>
      <c r="AQ648" s="153"/>
      <c r="AR648" s="153"/>
      <c r="AS648" s="153"/>
      <c r="AT648" s="153"/>
      <c r="AU648" s="153"/>
      <c r="AV648" s="153"/>
      <c r="AW648" s="153"/>
      <c r="AX648" s="153"/>
      <c r="AY648" s="153"/>
      <c r="AZ648" s="153"/>
      <c r="BA648" s="153"/>
      <c r="BB648" s="153"/>
      <c r="BC648" s="153"/>
      <c r="BD648" s="153"/>
      <c r="BE648" s="153"/>
      <c r="BF648" s="153"/>
      <c r="BG648" s="153"/>
      <c r="BH648" s="153"/>
    </row>
    <row r="649" spans="1:60" outlineLevel="1" x14ac:dyDescent="0.2">
      <c r="A649" s="160"/>
      <c r="B649" s="161"/>
      <c r="C649" s="190" t="s">
        <v>487</v>
      </c>
      <c r="D649" s="164"/>
      <c r="E649" s="165">
        <v>43.972499999999997</v>
      </c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53"/>
      <c r="Z649" s="153"/>
      <c r="AA649" s="153"/>
      <c r="AB649" s="153"/>
      <c r="AC649" s="153"/>
      <c r="AD649" s="153"/>
      <c r="AE649" s="153"/>
      <c r="AF649" s="153"/>
      <c r="AG649" s="153" t="s">
        <v>132</v>
      </c>
      <c r="AH649" s="153">
        <v>0</v>
      </c>
      <c r="AI649" s="153"/>
      <c r="AJ649" s="153"/>
      <c r="AK649" s="153"/>
      <c r="AL649" s="153"/>
      <c r="AM649" s="153"/>
      <c r="AN649" s="153"/>
      <c r="AO649" s="153"/>
      <c r="AP649" s="153"/>
      <c r="AQ649" s="153"/>
      <c r="AR649" s="153"/>
      <c r="AS649" s="153"/>
      <c r="AT649" s="153"/>
      <c r="AU649" s="153"/>
      <c r="AV649" s="153"/>
      <c r="AW649" s="153"/>
      <c r="AX649" s="153"/>
      <c r="AY649" s="153"/>
      <c r="AZ649" s="153"/>
      <c r="BA649" s="153"/>
      <c r="BB649" s="153"/>
      <c r="BC649" s="153"/>
      <c r="BD649" s="153"/>
      <c r="BE649" s="153"/>
      <c r="BF649" s="153"/>
      <c r="BG649" s="153"/>
      <c r="BH649" s="153"/>
    </row>
    <row r="650" spans="1:60" outlineLevel="1" x14ac:dyDescent="0.2">
      <c r="A650" s="160"/>
      <c r="B650" s="161"/>
      <c r="C650" s="190" t="s">
        <v>488</v>
      </c>
      <c r="D650" s="164"/>
      <c r="E650" s="165">
        <v>33.21</v>
      </c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53"/>
      <c r="Z650" s="153"/>
      <c r="AA650" s="153"/>
      <c r="AB650" s="153"/>
      <c r="AC650" s="153"/>
      <c r="AD650" s="153"/>
      <c r="AE650" s="153"/>
      <c r="AF650" s="153"/>
      <c r="AG650" s="153" t="s">
        <v>132</v>
      </c>
      <c r="AH650" s="153">
        <v>0</v>
      </c>
      <c r="AI650" s="153"/>
      <c r="AJ650" s="153"/>
      <c r="AK650" s="153"/>
      <c r="AL650" s="153"/>
      <c r="AM650" s="153"/>
      <c r="AN650" s="153"/>
      <c r="AO650" s="153"/>
      <c r="AP650" s="153"/>
      <c r="AQ650" s="153"/>
      <c r="AR650" s="153"/>
      <c r="AS650" s="153"/>
      <c r="AT650" s="153"/>
      <c r="AU650" s="153"/>
      <c r="AV650" s="153"/>
      <c r="AW650" s="153"/>
      <c r="AX650" s="153"/>
      <c r="AY650" s="153"/>
      <c r="AZ650" s="153"/>
      <c r="BA650" s="153"/>
      <c r="BB650" s="153"/>
      <c r="BC650" s="153"/>
      <c r="BD650" s="153"/>
      <c r="BE650" s="153"/>
      <c r="BF650" s="153"/>
      <c r="BG650" s="153"/>
      <c r="BH650" s="153"/>
    </row>
    <row r="651" spans="1:60" outlineLevel="1" x14ac:dyDescent="0.2">
      <c r="A651" s="160"/>
      <c r="B651" s="161"/>
      <c r="C651" s="190" t="s">
        <v>489</v>
      </c>
      <c r="D651" s="164"/>
      <c r="E651" s="165">
        <v>43.357500000000002</v>
      </c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53"/>
      <c r="Z651" s="153"/>
      <c r="AA651" s="153"/>
      <c r="AB651" s="153"/>
      <c r="AC651" s="153"/>
      <c r="AD651" s="153"/>
      <c r="AE651" s="153"/>
      <c r="AF651" s="153"/>
      <c r="AG651" s="153" t="s">
        <v>132</v>
      </c>
      <c r="AH651" s="153">
        <v>0</v>
      </c>
      <c r="AI651" s="153"/>
      <c r="AJ651" s="153"/>
      <c r="AK651" s="153"/>
      <c r="AL651" s="153"/>
      <c r="AM651" s="153"/>
      <c r="AN651" s="153"/>
      <c r="AO651" s="153"/>
      <c r="AP651" s="153"/>
      <c r="AQ651" s="153"/>
      <c r="AR651" s="153"/>
      <c r="AS651" s="153"/>
      <c r="AT651" s="153"/>
      <c r="AU651" s="153"/>
      <c r="AV651" s="153"/>
      <c r="AW651" s="153"/>
      <c r="AX651" s="153"/>
      <c r="AY651" s="153"/>
      <c r="AZ651" s="153"/>
      <c r="BA651" s="153"/>
      <c r="BB651" s="153"/>
      <c r="BC651" s="153"/>
      <c r="BD651" s="153"/>
      <c r="BE651" s="153"/>
      <c r="BF651" s="153"/>
      <c r="BG651" s="153"/>
      <c r="BH651" s="153"/>
    </row>
    <row r="652" spans="1:60" outlineLevel="1" x14ac:dyDescent="0.2">
      <c r="A652" s="160"/>
      <c r="B652" s="161"/>
      <c r="C652" s="190" t="s">
        <v>490</v>
      </c>
      <c r="D652" s="164"/>
      <c r="E652" s="165">
        <v>19.372499999999999</v>
      </c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53"/>
      <c r="Z652" s="153"/>
      <c r="AA652" s="153"/>
      <c r="AB652" s="153"/>
      <c r="AC652" s="153"/>
      <c r="AD652" s="153"/>
      <c r="AE652" s="153"/>
      <c r="AF652" s="153"/>
      <c r="AG652" s="153" t="s">
        <v>132</v>
      </c>
      <c r="AH652" s="153">
        <v>0</v>
      </c>
      <c r="AI652" s="153"/>
      <c r="AJ652" s="153"/>
      <c r="AK652" s="153"/>
      <c r="AL652" s="153"/>
      <c r="AM652" s="153"/>
      <c r="AN652" s="153"/>
      <c r="AO652" s="153"/>
      <c r="AP652" s="153"/>
      <c r="AQ652" s="153"/>
      <c r="AR652" s="153"/>
      <c r="AS652" s="153"/>
      <c r="AT652" s="153"/>
      <c r="AU652" s="153"/>
      <c r="AV652" s="153"/>
      <c r="AW652" s="153"/>
      <c r="AX652" s="153"/>
      <c r="AY652" s="153"/>
      <c r="AZ652" s="153"/>
      <c r="BA652" s="153"/>
      <c r="BB652" s="153"/>
      <c r="BC652" s="153"/>
      <c r="BD652" s="153"/>
      <c r="BE652" s="153"/>
      <c r="BF652" s="153"/>
      <c r="BG652" s="153"/>
      <c r="BH652" s="153"/>
    </row>
    <row r="653" spans="1:60" outlineLevel="1" x14ac:dyDescent="0.2">
      <c r="A653" s="160"/>
      <c r="B653" s="161"/>
      <c r="C653" s="190" t="s">
        <v>491</v>
      </c>
      <c r="D653" s="164"/>
      <c r="E653" s="165">
        <v>9.2449999999999992</v>
      </c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53"/>
      <c r="Z653" s="153"/>
      <c r="AA653" s="153"/>
      <c r="AB653" s="153"/>
      <c r="AC653" s="153"/>
      <c r="AD653" s="153"/>
      <c r="AE653" s="153"/>
      <c r="AF653" s="153"/>
      <c r="AG653" s="153" t="s">
        <v>132</v>
      </c>
      <c r="AH653" s="153">
        <v>0</v>
      </c>
      <c r="AI653" s="153"/>
      <c r="AJ653" s="153"/>
      <c r="AK653" s="153"/>
      <c r="AL653" s="153"/>
      <c r="AM653" s="153"/>
      <c r="AN653" s="153"/>
      <c r="AO653" s="153"/>
      <c r="AP653" s="153"/>
      <c r="AQ653" s="153"/>
      <c r="AR653" s="153"/>
      <c r="AS653" s="153"/>
      <c r="AT653" s="153"/>
      <c r="AU653" s="153"/>
      <c r="AV653" s="153"/>
      <c r="AW653" s="153"/>
      <c r="AX653" s="153"/>
      <c r="AY653" s="153"/>
      <c r="AZ653" s="153"/>
      <c r="BA653" s="153"/>
      <c r="BB653" s="153"/>
      <c r="BC653" s="153"/>
      <c r="BD653" s="153"/>
      <c r="BE653" s="153"/>
      <c r="BF653" s="153"/>
      <c r="BG653" s="153"/>
      <c r="BH653" s="153"/>
    </row>
    <row r="654" spans="1:60" outlineLevel="1" x14ac:dyDescent="0.2">
      <c r="A654" s="160"/>
      <c r="B654" s="161"/>
      <c r="C654" s="190" t="s">
        <v>492</v>
      </c>
      <c r="D654" s="164"/>
      <c r="E654" s="165">
        <v>9.4600000000000009</v>
      </c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53"/>
      <c r="Z654" s="153"/>
      <c r="AA654" s="153"/>
      <c r="AB654" s="153"/>
      <c r="AC654" s="153"/>
      <c r="AD654" s="153"/>
      <c r="AE654" s="153"/>
      <c r="AF654" s="153"/>
      <c r="AG654" s="153" t="s">
        <v>132</v>
      </c>
      <c r="AH654" s="153">
        <v>0</v>
      </c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  <c r="AW654" s="153"/>
      <c r="AX654" s="153"/>
      <c r="AY654" s="153"/>
      <c r="AZ654" s="153"/>
      <c r="BA654" s="153"/>
      <c r="BB654" s="153"/>
      <c r="BC654" s="153"/>
      <c r="BD654" s="153"/>
      <c r="BE654" s="153"/>
      <c r="BF654" s="153"/>
      <c r="BG654" s="153"/>
      <c r="BH654" s="153"/>
    </row>
    <row r="655" spans="1:60" outlineLevel="1" x14ac:dyDescent="0.2">
      <c r="A655" s="160"/>
      <c r="B655" s="161"/>
      <c r="C655" s="190" t="s">
        <v>493</v>
      </c>
      <c r="D655" s="164"/>
      <c r="E655" s="165">
        <v>83.947500000000005</v>
      </c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53"/>
      <c r="Z655" s="153"/>
      <c r="AA655" s="153"/>
      <c r="AB655" s="153"/>
      <c r="AC655" s="153"/>
      <c r="AD655" s="153"/>
      <c r="AE655" s="153"/>
      <c r="AF655" s="153"/>
      <c r="AG655" s="153" t="s">
        <v>132</v>
      </c>
      <c r="AH655" s="153">
        <v>0</v>
      </c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  <c r="BE655" s="153"/>
      <c r="BF655" s="153"/>
      <c r="BG655" s="153"/>
      <c r="BH655" s="153"/>
    </row>
    <row r="656" spans="1:60" outlineLevel="1" x14ac:dyDescent="0.2">
      <c r="A656" s="175">
        <v>100</v>
      </c>
      <c r="B656" s="176" t="s">
        <v>498</v>
      </c>
      <c r="C656" s="189" t="s">
        <v>499</v>
      </c>
      <c r="D656" s="177" t="s">
        <v>134</v>
      </c>
      <c r="E656" s="178">
        <v>172.15</v>
      </c>
      <c r="F656" s="179"/>
      <c r="G656" s="180">
        <f>ROUND(E656*F656,2)</f>
        <v>0</v>
      </c>
      <c r="H656" s="163">
        <v>10.98</v>
      </c>
      <c r="I656" s="162">
        <f>ROUND(E656*H656,2)</f>
        <v>1890.21</v>
      </c>
      <c r="J656" s="163">
        <v>7.92</v>
      </c>
      <c r="K656" s="162">
        <f>ROUND(E656*J656,2)</f>
        <v>1363.43</v>
      </c>
      <c r="L656" s="162">
        <v>21</v>
      </c>
      <c r="M656" s="162">
        <f>G656*(1+L656/100)</f>
        <v>0</v>
      </c>
      <c r="N656" s="162">
        <v>3.5E-4</v>
      </c>
      <c r="O656" s="162">
        <f>ROUND(E656*N656,2)</f>
        <v>0.06</v>
      </c>
      <c r="P656" s="162">
        <v>0</v>
      </c>
      <c r="Q656" s="162">
        <f>ROUND(E656*P656,2)</f>
        <v>0</v>
      </c>
      <c r="R656" s="162"/>
      <c r="S656" s="162" t="s">
        <v>127</v>
      </c>
      <c r="T656" s="162" t="s">
        <v>128</v>
      </c>
      <c r="U656" s="162">
        <v>1.35E-2</v>
      </c>
      <c r="V656" s="162">
        <f>ROUND(E656*U656,2)</f>
        <v>2.3199999999999998</v>
      </c>
      <c r="W656" s="162"/>
      <c r="X656" s="162" t="s">
        <v>129</v>
      </c>
      <c r="Y656" s="153"/>
      <c r="Z656" s="153"/>
      <c r="AA656" s="153"/>
      <c r="AB656" s="153"/>
      <c r="AC656" s="153"/>
      <c r="AD656" s="153"/>
      <c r="AE656" s="153"/>
      <c r="AF656" s="153"/>
      <c r="AG656" s="153" t="s">
        <v>130</v>
      </c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  <c r="BE656" s="153"/>
      <c r="BF656" s="153"/>
      <c r="BG656" s="153"/>
      <c r="BH656" s="153"/>
    </row>
    <row r="657" spans="1:60" outlineLevel="1" x14ac:dyDescent="0.2">
      <c r="A657" s="160"/>
      <c r="B657" s="161"/>
      <c r="C657" s="190" t="s">
        <v>189</v>
      </c>
      <c r="D657" s="164"/>
      <c r="E657" s="165">
        <v>10.96</v>
      </c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53"/>
      <c r="Z657" s="153"/>
      <c r="AA657" s="153"/>
      <c r="AB657" s="153"/>
      <c r="AC657" s="153"/>
      <c r="AD657" s="153"/>
      <c r="AE657" s="153"/>
      <c r="AF657" s="153"/>
      <c r="AG657" s="153" t="s">
        <v>132</v>
      </c>
      <c r="AH657" s="153">
        <v>0</v>
      </c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  <c r="BE657" s="153"/>
      <c r="BF657" s="153"/>
      <c r="BG657" s="153"/>
      <c r="BH657" s="153"/>
    </row>
    <row r="658" spans="1:60" outlineLevel="1" x14ac:dyDescent="0.2">
      <c r="A658" s="160"/>
      <c r="B658" s="161"/>
      <c r="C658" s="190" t="s">
        <v>190</v>
      </c>
      <c r="D658" s="164"/>
      <c r="E658" s="165">
        <v>75.73</v>
      </c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53"/>
      <c r="Z658" s="153"/>
      <c r="AA658" s="153"/>
      <c r="AB658" s="153"/>
      <c r="AC658" s="153"/>
      <c r="AD658" s="153"/>
      <c r="AE658" s="153"/>
      <c r="AF658" s="153"/>
      <c r="AG658" s="153" t="s">
        <v>132</v>
      </c>
      <c r="AH658" s="153">
        <v>0</v>
      </c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</row>
    <row r="659" spans="1:60" outlineLevel="1" x14ac:dyDescent="0.2">
      <c r="A659" s="160"/>
      <c r="B659" s="161"/>
      <c r="C659" s="190" t="s">
        <v>191</v>
      </c>
      <c r="D659" s="164"/>
      <c r="E659" s="165">
        <v>12.75</v>
      </c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53"/>
      <c r="Z659" s="153"/>
      <c r="AA659" s="153"/>
      <c r="AB659" s="153"/>
      <c r="AC659" s="153"/>
      <c r="AD659" s="153"/>
      <c r="AE659" s="153"/>
      <c r="AF659" s="153"/>
      <c r="AG659" s="153" t="s">
        <v>132</v>
      </c>
      <c r="AH659" s="153">
        <v>0</v>
      </c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</row>
    <row r="660" spans="1:60" outlineLevel="1" x14ac:dyDescent="0.2">
      <c r="A660" s="160"/>
      <c r="B660" s="161"/>
      <c r="C660" s="190" t="s">
        <v>192</v>
      </c>
      <c r="D660" s="164"/>
      <c r="E660" s="165">
        <v>11.94</v>
      </c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53"/>
      <c r="Z660" s="153"/>
      <c r="AA660" s="153"/>
      <c r="AB660" s="153"/>
      <c r="AC660" s="153"/>
      <c r="AD660" s="153"/>
      <c r="AE660" s="153"/>
      <c r="AF660" s="153"/>
      <c r="AG660" s="153" t="s">
        <v>132</v>
      </c>
      <c r="AH660" s="153">
        <v>0</v>
      </c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</row>
    <row r="661" spans="1:60" outlineLevel="1" x14ac:dyDescent="0.2">
      <c r="A661" s="160"/>
      <c r="B661" s="161"/>
      <c r="C661" s="190" t="s">
        <v>193</v>
      </c>
      <c r="D661" s="164"/>
      <c r="E661" s="165">
        <v>8.8000000000000007</v>
      </c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53"/>
      <c r="Z661" s="153"/>
      <c r="AA661" s="153"/>
      <c r="AB661" s="153"/>
      <c r="AC661" s="153"/>
      <c r="AD661" s="153"/>
      <c r="AE661" s="153"/>
      <c r="AF661" s="153"/>
      <c r="AG661" s="153" t="s">
        <v>132</v>
      </c>
      <c r="AH661" s="153">
        <v>0</v>
      </c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</row>
    <row r="662" spans="1:60" outlineLevel="1" x14ac:dyDescent="0.2">
      <c r="A662" s="160"/>
      <c r="B662" s="161"/>
      <c r="C662" s="190" t="s">
        <v>263</v>
      </c>
      <c r="D662" s="164"/>
      <c r="E662" s="165">
        <v>8.5500000000000007</v>
      </c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53"/>
      <c r="Z662" s="153"/>
      <c r="AA662" s="153"/>
      <c r="AB662" s="153"/>
      <c r="AC662" s="153"/>
      <c r="AD662" s="153"/>
      <c r="AE662" s="153"/>
      <c r="AF662" s="153"/>
      <c r="AG662" s="153" t="s">
        <v>132</v>
      </c>
      <c r="AH662" s="153">
        <v>0</v>
      </c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  <c r="BE662" s="153"/>
      <c r="BF662" s="153"/>
      <c r="BG662" s="153"/>
      <c r="BH662" s="153"/>
    </row>
    <row r="663" spans="1:60" outlineLevel="1" x14ac:dyDescent="0.2">
      <c r="A663" s="160"/>
      <c r="B663" s="161"/>
      <c r="C663" s="190" t="s">
        <v>264</v>
      </c>
      <c r="D663" s="164"/>
      <c r="E663" s="165">
        <v>2.2400000000000002</v>
      </c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53"/>
      <c r="Z663" s="153"/>
      <c r="AA663" s="153"/>
      <c r="AB663" s="153"/>
      <c r="AC663" s="153"/>
      <c r="AD663" s="153"/>
      <c r="AE663" s="153"/>
      <c r="AF663" s="153"/>
      <c r="AG663" s="153" t="s">
        <v>132</v>
      </c>
      <c r="AH663" s="153">
        <v>0</v>
      </c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  <c r="AW663" s="153"/>
      <c r="AX663" s="153"/>
      <c r="AY663" s="153"/>
      <c r="AZ663" s="153"/>
      <c r="BA663" s="153"/>
      <c r="BB663" s="153"/>
      <c r="BC663" s="153"/>
      <c r="BD663" s="153"/>
      <c r="BE663" s="153"/>
      <c r="BF663" s="153"/>
      <c r="BG663" s="153"/>
      <c r="BH663" s="153"/>
    </row>
    <row r="664" spans="1:60" outlineLevel="1" x14ac:dyDescent="0.2">
      <c r="A664" s="160"/>
      <c r="B664" s="161"/>
      <c r="C664" s="190" t="s">
        <v>265</v>
      </c>
      <c r="D664" s="164"/>
      <c r="E664" s="165">
        <v>4.0599999999999996</v>
      </c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53"/>
      <c r="Z664" s="153"/>
      <c r="AA664" s="153"/>
      <c r="AB664" s="153"/>
      <c r="AC664" s="153"/>
      <c r="AD664" s="153"/>
      <c r="AE664" s="153"/>
      <c r="AF664" s="153"/>
      <c r="AG664" s="153" t="s">
        <v>132</v>
      </c>
      <c r="AH664" s="153">
        <v>0</v>
      </c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  <c r="AV664" s="153"/>
      <c r="AW664" s="153"/>
      <c r="AX664" s="153"/>
      <c r="AY664" s="153"/>
      <c r="AZ664" s="153"/>
      <c r="BA664" s="153"/>
      <c r="BB664" s="153"/>
      <c r="BC664" s="153"/>
      <c r="BD664" s="153"/>
      <c r="BE664" s="153"/>
      <c r="BF664" s="153"/>
      <c r="BG664" s="153"/>
      <c r="BH664" s="153"/>
    </row>
    <row r="665" spans="1:60" outlineLevel="1" x14ac:dyDescent="0.2">
      <c r="A665" s="160"/>
      <c r="B665" s="161"/>
      <c r="C665" s="190" t="s">
        <v>266</v>
      </c>
      <c r="D665" s="164"/>
      <c r="E665" s="165">
        <v>4.2300000000000004</v>
      </c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53"/>
      <c r="Z665" s="153"/>
      <c r="AA665" s="153"/>
      <c r="AB665" s="153"/>
      <c r="AC665" s="153"/>
      <c r="AD665" s="153"/>
      <c r="AE665" s="153"/>
      <c r="AF665" s="153"/>
      <c r="AG665" s="153" t="s">
        <v>132</v>
      </c>
      <c r="AH665" s="153">
        <v>0</v>
      </c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  <c r="AV665" s="153"/>
      <c r="AW665" s="153"/>
      <c r="AX665" s="153"/>
      <c r="AY665" s="153"/>
      <c r="AZ665" s="153"/>
      <c r="BA665" s="153"/>
      <c r="BB665" s="153"/>
      <c r="BC665" s="153"/>
      <c r="BD665" s="153"/>
      <c r="BE665" s="153"/>
      <c r="BF665" s="153"/>
      <c r="BG665" s="153"/>
      <c r="BH665" s="153"/>
    </row>
    <row r="666" spans="1:60" outlineLevel="1" x14ac:dyDescent="0.2">
      <c r="A666" s="160"/>
      <c r="B666" s="161"/>
      <c r="C666" s="190" t="s">
        <v>267</v>
      </c>
      <c r="D666" s="164"/>
      <c r="E666" s="165">
        <v>32.89</v>
      </c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53"/>
      <c r="Z666" s="153"/>
      <c r="AA666" s="153"/>
      <c r="AB666" s="153"/>
      <c r="AC666" s="153"/>
      <c r="AD666" s="153"/>
      <c r="AE666" s="153"/>
      <c r="AF666" s="153"/>
      <c r="AG666" s="153" t="s">
        <v>132</v>
      </c>
      <c r="AH666" s="153">
        <v>0</v>
      </c>
      <c r="AI666" s="153"/>
      <c r="AJ666" s="153"/>
      <c r="AK666" s="153"/>
      <c r="AL666" s="153"/>
      <c r="AM666" s="153"/>
      <c r="AN666" s="153"/>
      <c r="AO666" s="153"/>
      <c r="AP666" s="153"/>
      <c r="AQ666" s="153"/>
      <c r="AR666" s="153"/>
      <c r="AS666" s="153"/>
      <c r="AT666" s="153"/>
      <c r="AU666" s="153"/>
      <c r="AV666" s="153"/>
      <c r="AW666" s="153"/>
      <c r="AX666" s="153"/>
      <c r="AY666" s="153"/>
      <c r="AZ666" s="153"/>
      <c r="BA666" s="153"/>
      <c r="BB666" s="153"/>
      <c r="BC666" s="153"/>
      <c r="BD666" s="153"/>
      <c r="BE666" s="153"/>
      <c r="BF666" s="153"/>
      <c r="BG666" s="153"/>
      <c r="BH666" s="153"/>
    </row>
    <row r="667" spans="1:60" outlineLevel="1" x14ac:dyDescent="0.2">
      <c r="A667" s="181">
        <v>101</v>
      </c>
      <c r="B667" s="182" t="s">
        <v>500</v>
      </c>
      <c r="C667" s="191" t="s">
        <v>501</v>
      </c>
      <c r="D667" s="183" t="s">
        <v>143</v>
      </c>
      <c r="E667" s="184">
        <v>20</v>
      </c>
      <c r="F667" s="185"/>
      <c r="G667" s="186">
        <f>ROUND(E667*F667,2)</f>
        <v>0</v>
      </c>
      <c r="H667" s="163">
        <v>0</v>
      </c>
      <c r="I667" s="162">
        <f>ROUND(E667*H667,2)</f>
        <v>0</v>
      </c>
      <c r="J667" s="163">
        <v>24.7</v>
      </c>
      <c r="K667" s="162">
        <f>ROUND(E667*J667,2)</f>
        <v>494</v>
      </c>
      <c r="L667" s="162">
        <v>21</v>
      </c>
      <c r="M667" s="162">
        <f>G667*(1+L667/100)</f>
        <v>0</v>
      </c>
      <c r="N667" s="162">
        <v>1.0000000000000001E-5</v>
      </c>
      <c r="O667" s="162">
        <f>ROUND(E667*N667,2)</f>
        <v>0</v>
      </c>
      <c r="P667" s="162">
        <v>0</v>
      </c>
      <c r="Q667" s="162">
        <f>ROUND(E667*P667,2)</f>
        <v>0</v>
      </c>
      <c r="R667" s="162"/>
      <c r="S667" s="162" t="s">
        <v>340</v>
      </c>
      <c r="T667" s="162" t="s">
        <v>128</v>
      </c>
      <c r="U667" s="162">
        <v>0.05</v>
      </c>
      <c r="V667" s="162">
        <f>ROUND(E667*U667,2)</f>
        <v>1</v>
      </c>
      <c r="W667" s="162"/>
      <c r="X667" s="162" t="s">
        <v>129</v>
      </c>
      <c r="Y667" s="153"/>
      <c r="Z667" s="153"/>
      <c r="AA667" s="153"/>
      <c r="AB667" s="153"/>
      <c r="AC667" s="153"/>
      <c r="AD667" s="153"/>
      <c r="AE667" s="153"/>
      <c r="AF667" s="153"/>
      <c r="AG667" s="153" t="s">
        <v>130</v>
      </c>
      <c r="AH667" s="153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  <c r="AV667" s="153"/>
      <c r="AW667" s="153"/>
      <c r="AX667" s="153"/>
      <c r="AY667" s="153"/>
      <c r="AZ667" s="153"/>
      <c r="BA667" s="153"/>
      <c r="BB667" s="153"/>
      <c r="BC667" s="153"/>
      <c r="BD667" s="153"/>
      <c r="BE667" s="153"/>
      <c r="BF667" s="153"/>
      <c r="BG667" s="153"/>
      <c r="BH667" s="153"/>
    </row>
    <row r="668" spans="1:60" x14ac:dyDescent="0.2">
      <c r="A668" s="169" t="s">
        <v>122</v>
      </c>
      <c r="B668" s="170" t="s">
        <v>90</v>
      </c>
      <c r="C668" s="188" t="s">
        <v>91</v>
      </c>
      <c r="D668" s="171"/>
      <c r="E668" s="172"/>
      <c r="F668" s="173"/>
      <c r="G668" s="174">
        <f>SUMIF(AG669:AG669,"&lt;&gt;NOR",G669:G669)</f>
        <v>0</v>
      </c>
      <c r="H668" s="168"/>
      <c r="I668" s="168">
        <f>SUM(I669:I669)</f>
        <v>0</v>
      </c>
      <c r="J668" s="168"/>
      <c r="K668" s="168">
        <f>SUM(K669:K669)</f>
        <v>0</v>
      </c>
      <c r="L668" s="168"/>
      <c r="M668" s="168">
        <f>SUM(M669:M669)</f>
        <v>0</v>
      </c>
      <c r="N668" s="168"/>
      <c r="O668" s="168">
        <f>SUM(O669:O669)</f>
        <v>0</v>
      </c>
      <c r="P668" s="168"/>
      <c r="Q668" s="168">
        <f>SUM(Q669:Q669)</f>
        <v>0</v>
      </c>
      <c r="R668" s="168"/>
      <c r="S668" s="168"/>
      <c r="T668" s="168"/>
      <c r="U668" s="168"/>
      <c r="V668" s="168">
        <f>SUM(V669:V669)</f>
        <v>0.17</v>
      </c>
      <c r="W668" s="168"/>
      <c r="X668" s="168"/>
      <c r="AG668" t="s">
        <v>123</v>
      </c>
    </row>
    <row r="669" spans="1:60" outlineLevel="1" x14ac:dyDescent="0.2">
      <c r="A669" s="181">
        <v>102</v>
      </c>
      <c r="B669" s="182" t="s">
        <v>90</v>
      </c>
      <c r="C669" s="191" t="s">
        <v>502</v>
      </c>
      <c r="D669" s="183" t="s">
        <v>186</v>
      </c>
      <c r="E669" s="184">
        <v>1</v>
      </c>
      <c r="F669" s="185"/>
      <c r="G669" s="186">
        <f>ROUND(E669*F669,2)</f>
        <v>0</v>
      </c>
      <c r="H669" s="163">
        <v>0</v>
      </c>
      <c r="I669" s="162">
        <f>ROUND(E669*H669,2)</f>
        <v>0</v>
      </c>
      <c r="J669" s="163">
        <v>0</v>
      </c>
      <c r="K669" s="162">
        <f>ROUND(E669*J669,2)</f>
        <v>0</v>
      </c>
      <c r="L669" s="162">
        <v>21</v>
      </c>
      <c r="M669" s="162">
        <f>G669*(1+L669/100)</f>
        <v>0</v>
      </c>
      <c r="N669" s="162">
        <v>0</v>
      </c>
      <c r="O669" s="162">
        <f>ROUND(E669*N669,2)</f>
        <v>0</v>
      </c>
      <c r="P669" s="162">
        <v>0</v>
      </c>
      <c r="Q669" s="162">
        <f>ROUND(E669*P669,2)</f>
        <v>0</v>
      </c>
      <c r="R669" s="162"/>
      <c r="S669" s="162" t="s">
        <v>340</v>
      </c>
      <c r="T669" s="162" t="s">
        <v>128</v>
      </c>
      <c r="U669" s="162">
        <v>0.17083000000000001</v>
      </c>
      <c r="V669" s="162">
        <f>ROUND(E669*U669,2)</f>
        <v>0.17</v>
      </c>
      <c r="W669" s="162"/>
      <c r="X669" s="162" t="s">
        <v>129</v>
      </c>
      <c r="Y669" s="153"/>
      <c r="Z669" s="153"/>
      <c r="AA669" s="153"/>
      <c r="AB669" s="153"/>
      <c r="AC669" s="153"/>
      <c r="AD669" s="153"/>
      <c r="AE669" s="153"/>
      <c r="AF669" s="153"/>
      <c r="AG669" s="153" t="s">
        <v>130</v>
      </c>
      <c r="AH669" s="153"/>
      <c r="AI669" s="153"/>
      <c r="AJ669" s="153"/>
      <c r="AK669" s="153"/>
      <c r="AL669" s="153"/>
      <c r="AM669" s="153"/>
      <c r="AN669" s="153"/>
      <c r="AO669" s="153"/>
      <c r="AP669" s="153"/>
      <c r="AQ669" s="153"/>
      <c r="AR669" s="153"/>
      <c r="AS669" s="153"/>
      <c r="AT669" s="153"/>
      <c r="AU669" s="153"/>
      <c r="AV669" s="153"/>
      <c r="AW669" s="153"/>
      <c r="AX669" s="153"/>
      <c r="AY669" s="153"/>
      <c r="AZ669" s="153"/>
      <c r="BA669" s="153"/>
      <c r="BB669" s="153"/>
      <c r="BC669" s="153"/>
      <c r="BD669" s="153"/>
      <c r="BE669" s="153"/>
      <c r="BF669" s="153"/>
      <c r="BG669" s="153"/>
      <c r="BH669" s="153"/>
    </row>
    <row r="670" spans="1:60" x14ac:dyDescent="0.2">
      <c r="A670" s="169" t="s">
        <v>122</v>
      </c>
      <c r="B670" s="170" t="s">
        <v>92</v>
      </c>
      <c r="C670" s="188" t="s">
        <v>93</v>
      </c>
      <c r="D670" s="171"/>
      <c r="E670" s="172"/>
      <c r="F670" s="173"/>
      <c r="G670" s="174">
        <f>SUMIF(AG671:AG677,"&lt;&gt;NOR",G671:G677)</f>
        <v>0</v>
      </c>
      <c r="H670" s="168"/>
      <c r="I670" s="168">
        <f>SUM(I671:I677)</f>
        <v>0</v>
      </c>
      <c r="J670" s="168"/>
      <c r="K670" s="168">
        <f>SUM(K671:K677)</f>
        <v>223138.69</v>
      </c>
      <c r="L670" s="168"/>
      <c r="M670" s="168">
        <f>SUM(M671:M677)</f>
        <v>0</v>
      </c>
      <c r="N670" s="168"/>
      <c r="O670" s="168">
        <f>SUM(O671:O677)</f>
        <v>0</v>
      </c>
      <c r="P670" s="168"/>
      <c r="Q670" s="168">
        <f>SUM(Q671:Q677)</f>
        <v>0</v>
      </c>
      <c r="R670" s="168"/>
      <c r="S670" s="168"/>
      <c r="T670" s="168"/>
      <c r="U670" s="168"/>
      <c r="V670" s="168">
        <f>SUM(V671:V677)</f>
        <v>227.39</v>
      </c>
      <c r="W670" s="168"/>
      <c r="X670" s="168"/>
      <c r="AG670" t="s">
        <v>123</v>
      </c>
    </row>
    <row r="671" spans="1:60" outlineLevel="1" x14ac:dyDescent="0.2">
      <c r="A671" s="181">
        <v>103</v>
      </c>
      <c r="B671" s="182" t="s">
        <v>503</v>
      </c>
      <c r="C671" s="191" t="s">
        <v>504</v>
      </c>
      <c r="D671" s="183" t="s">
        <v>505</v>
      </c>
      <c r="E671" s="184">
        <v>10</v>
      </c>
      <c r="F671" s="185"/>
      <c r="G671" s="186">
        <f t="shared" ref="G671:G677" si="7">ROUND(E671*F671,2)</f>
        <v>0</v>
      </c>
      <c r="H671" s="163">
        <v>0</v>
      </c>
      <c r="I671" s="162">
        <f t="shared" ref="I671:I677" si="8">ROUND(E671*H671,2)</f>
        <v>0</v>
      </c>
      <c r="J671" s="163">
        <v>105</v>
      </c>
      <c r="K671" s="162">
        <f t="shared" ref="K671:K677" si="9">ROUND(E671*J671,2)</f>
        <v>1050</v>
      </c>
      <c r="L671" s="162">
        <v>21</v>
      </c>
      <c r="M671" s="162">
        <f t="shared" ref="M671:M677" si="10">G671*(1+L671/100)</f>
        <v>0</v>
      </c>
      <c r="N671" s="162">
        <v>0</v>
      </c>
      <c r="O671" s="162">
        <f t="shared" ref="O671:O677" si="11">ROUND(E671*N671,2)</f>
        <v>0</v>
      </c>
      <c r="P671" s="162">
        <v>0</v>
      </c>
      <c r="Q671" s="162">
        <f t="shared" ref="Q671:Q677" si="12">ROUND(E671*P671,2)</f>
        <v>0</v>
      </c>
      <c r="R671" s="162"/>
      <c r="S671" s="162" t="s">
        <v>127</v>
      </c>
      <c r="T671" s="162" t="s">
        <v>128</v>
      </c>
      <c r="U671" s="162">
        <v>0</v>
      </c>
      <c r="V671" s="162">
        <f t="shared" ref="V671:V677" si="13">ROUND(E671*U671,2)</f>
        <v>0</v>
      </c>
      <c r="W671" s="162"/>
      <c r="X671" s="162" t="s">
        <v>129</v>
      </c>
      <c r="Y671" s="153"/>
      <c r="Z671" s="153"/>
      <c r="AA671" s="153"/>
      <c r="AB671" s="153"/>
      <c r="AC671" s="153"/>
      <c r="AD671" s="153"/>
      <c r="AE671" s="153"/>
      <c r="AF671" s="153"/>
      <c r="AG671" s="153" t="s">
        <v>130</v>
      </c>
      <c r="AH671" s="153"/>
      <c r="AI671" s="153"/>
      <c r="AJ671" s="153"/>
      <c r="AK671" s="153"/>
      <c r="AL671" s="153"/>
      <c r="AM671" s="153"/>
      <c r="AN671" s="153"/>
      <c r="AO671" s="153"/>
      <c r="AP671" s="153"/>
      <c r="AQ671" s="153"/>
      <c r="AR671" s="153"/>
      <c r="AS671" s="153"/>
      <c r="AT671" s="153"/>
      <c r="AU671" s="153"/>
      <c r="AV671" s="153"/>
      <c r="AW671" s="153"/>
      <c r="AX671" s="153"/>
      <c r="AY671" s="153"/>
      <c r="AZ671" s="153"/>
      <c r="BA671" s="153"/>
      <c r="BB671" s="153"/>
      <c r="BC671" s="153"/>
      <c r="BD671" s="153"/>
      <c r="BE671" s="153"/>
      <c r="BF671" s="153"/>
      <c r="BG671" s="153"/>
      <c r="BH671" s="153"/>
    </row>
    <row r="672" spans="1:60" outlineLevel="1" x14ac:dyDescent="0.2">
      <c r="A672" s="181">
        <v>104</v>
      </c>
      <c r="B672" s="182" t="s">
        <v>506</v>
      </c>
      <c r="C672" s="191" t="s">
        <v>507</v>
      </c>
      <c r="D672" s="183" t="s">
        <v>126</v>
      </c>
      <c r="E672" s="184">
        <v>82.416849999999997</v>
      </c>
      <c r="F672" s="185"/>
      <c r="G672" s="186">
        <f t="shared" si="7"/>
        <v>0</v>
      </c>
      <c r="H672" s="163">
        <v>0</v>
      </c>
      <c r="I672" s="162">
        <f t="shared" si="8"/>
        <v>0</v>
      </c>
      <c r="J672" s="163">
        <v>176.9</v>
      </c>
      <c r="K672" s="162">
        <f t="shared" si="9"/>
        <v>14579.54</v>
      </c>
      <c r="L672" s="162">
        <v>21</v>
      </c>
      <c r="M672" s="162">
        <f t="shared" si="10"/>
        <v>0</v>
      </c>
      <c r="N672" s="162">
        <v>0</v>
      </c>
      <c r="O672" s="162">
        <f t="shared" si="11"/>
        <v>0</v>
      </c>
      <c r="P672" s="162">
        <v>0</v>
      </c>
      <c r="Q672" s="162">
        <f t="shared" si="12"/>
        <v>0</v>
      </c>
      <c r="R672" s="162"/>
      <c r="S672" s="162" t="s">
        <v>127</v>
      </c>
      <c r="T672" s="162" t="s">
        <v>128</v>
      </c>
      <c r="U672" s="162">
        <v>0.27700000000000002</v>
      </c>
      <c r="V672" s="162">
        <f t="shared" si="13"/>
        <v>22.83</v>
      </c>
      <c r="W672" s="162"/>
      <c r="X672" s="162" t="s">
        <v>508</v>
      </c>
      <c r="Y672" s="153"/>
      <c r="Z672" s="153"/>
      <c r="AA672" s="153"/>
      <c r="AB672" s="153"/>
      <c r="AC672" s="153"/>
      <c r="AD672" s="153"/>
      <c r="AE672" s="153"/>
      <c r="AF672" s="153"/>
      <c r="AG672" s="153" t="s">
        <v>509</v>
      </c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  <c r="AV672" s="153"/>
      <c r="AW672" s="153"/>
      <c r="AX672" s="153"/>
      <c r="AY672" s="153"/>
      <c r="AZ672" s="153"/>
      <c r="BA672" s="153"/>
      <c r="BB672" s="153"/>
      <c r="BC672" s="153"/>
      <c r="BD672" s="153"/>
      <c r="BE672" s="153"/>
      <c r="BF672" s="153"/>
      <c r="BG672" s="153"/>
      <c r="BH672" s="153"/>
    </row>
    <row r="673" spans="1:60" outlineLevel="1" x14ac:dyDescent="0.2">
      <c r="A673" s="181">
        <v>105</v>
      </c>
      <c r="B673" s="182" t="s">
        <v>510</v>
      </c>
      <c r="C673" s="191" t="s">
        <v>511</v>
      </c>
      <c r="D673" s="183" t="s">
        <v>126</v>
      </c>
      <c r="E673" s="184">
        <v>82.416849999999997</v>
      </c>
      <c r="F673" s="185"/>
      <c r="G673" s="186">
        <f t="shared" si="7"/>
        <v>0</v>
      </c>
      <c r="H673" s="163">
        <v>0</v>
      </c>
      <c r="I673" s="162">
        <f t="shared" si="8"/>
        <v>0</v>
      </c>
      <c r="J673" s="163">
        <v>246.2</v>
      </c>
      <c r="K673" s="162">
        <f t="shared" si="9"/>
        <v>20291.03</v>
      </c>
      <c r="L673" s="162">
        <v>21</v>
      </c>
      <c r="M673" s="162">
        <f t="shared" si="10"/>
        <v>0</v>
      </c>
      <c r="N673" s="162">
        <v>0</v>
      </c>
      <c r="O673" s="162">
        <f t="shared" si="11"/>
        <v>0</v>
      </c>
      <c r="P673" s="162">
        <v>0</v>
      </c>
      <c r="Q673" s="162">
        <f t="shared" si="12"/>
        <v>0</v>
      </c>
      <c r="R673" s="162"/>
      <c r="S673" s="162" t="s">
        <v>127</v>
      </c>
      <c r="T673" s="162" t="s">
        <v>128</v>
      </c>
      <c r="U673" s="162">
        <v>0.49</v>
      </c>
      <c r="V673" s="162">
        <f t="shared" si="13"/>
        <v>40.380000000000003</v>
      </c>
      <c r="W673" s="162"/>
      <c r="X673" s="162" t="s">
        <v>508</v>
      </c>
      <c r="Y673" s="153"/>
      <c r="Z673" s="153"/>
      <c r="AA673" s="153"/>
      <c r="AB673" s="153"/>
      <c r="AC673" s="153"/>
      <c r="AD673" s="153"/>
      <c r="AE673" s="153"/>
      <c r="AF673" s="153"/>
      <c r="AG673" s="153" t="s">
        <v>509</v>
      </c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  <c r="AW673" s="153"/>
      <c r="AX673" s="153"/>
      <c r="AY673" s="153"/>
      <c r="AZ673" s="153"/>
      <c r="BA673" s="153"/>
      <c r="BB673" s="153"/>
      <c r="BC673" s="153"/>
      <c r="BD673" s="153"/>
      <c r="BE673" s="153"/>
      <c r="BF673" s="153"/>
      <c r="BG673" s="153"/>
      <c r="BH673" s="153"/>
    </row>
    <row r="674" spans="1:60" outlineLevel="1" x14ac:dyDescent="0.2">
      <c r="A674" s="181">
        <v>106</v>
      </c>
      <c r="B674" s="182" t="s">
        <v>512</v>
      </c>
      <c r="C674" s="191" t="s">
        <v>513</v>
      </c>
      <c r="D674" s="183" t="s">
        <v>126</v>
      </c>
      <c r="E674" s="184">
        <v>1648.33691</v>
      </c>
      <c r="F674" s="185"/>
      <c r="G674" s="186">
        <f t="shared" si="7"/>
        <v>0</v>
      </c>
      <c r="H674" s="163">
        <v>0</v>
      </c>
      <c r="I674" s="162">
        <f t="shared" si="8"/>
        <v>0</v>
      </c>
      <c r="J674" s="163">
        <v>16.8</v>
      </c>
      <c r="K674" s="162">
        <f t="shared" si="9"/>
        <v>27692.06</v>
      </c>
      <c r="L674" s="162">
        <v>21</v>
      </c>
      <c r="M674" s="162">
        <f t="shared" si="10"/>
        <v>0</v>
      </c>
      <c r="N674" s="162">
        <v>0</v>
      </c>
      <c r="O674" s="162">
        <f t="shared" si="11"/>
        <v>0</v>
      </c>
      <c r="P674" s="162">
        <v>0</v>
      </c>
      <c r="Q674" s="162">
        <f t="shared" si="12"/>
        <v>0</v>
      </c>
      <c r="R674" s="162"/>
      <c r="S674" s="162" t="s">
        <v>127</v>
      </c>
      <c r="T674" s="162" t="s">
        <v>128</v>
      </c>
      <c r="U674" s="162">
        <v>0</v>
      </c>
      <c r="V674" s="162">
        <f t="shared" si="13"/>
        <v>0</v>
      </c>
      <c r="W674" s="162"/>
      <c r="X674" s="162" t="s">
        <v>508</v>
      </c>
      <c r="Y674" s="153"/>
      <c r="Z674" s="153"/>
      <c r="AA674" s="153"/>
      <c r="AB674" s="153"/>
      <c r="AC674" s="153"/>
      <c r="AD674" s="153"/>
      <c r="AE674" s="153"/>
      <c r="AF674" s="153"/>
      <c r="AG674" s="153" t="s">
        <v>509</v>
      </c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  <c r="AW674" s="153"/>
      <c r="AX674" s="153"/>
      <c r="AY674" s="153"/>
      <c r="AZ674" s="153"/>
      <c r="BA674" s="153"/>
      <c r="BB674" s="153"/>
      <c r="BC674" s="153"/>
      <c r="BD674" s="153"/>
      <c r="BE674" s="153"/>
      <c r="BF674" s="153"/>
      <c r="BG674" s="153"/>
      <c r="BH674" s="153"/>
    </row>
    <row r="675" spans="1:60" outlineLevel="1" x14ac:dyDescent="0.2">
      <c r="A675" s="181">
        <v>107</v>
      </c>
      <c r="B675" s="182" t="s">
        <v>514</v>
      </c>
      <c r="C675" s="191" t="s">
        <v>515</v>
      </c>
      <c r="D675" s="183" t="s">
        <v>126</v>
      </c>
      <c r="E675" s="184">
        <v>82.416849999999997</v>
      </c>
      <c r="F675" s="185"/>
      <c r="G675" s="186">
        <f t="shared" si="7"/>
        <v>0</v>
      </c>
      <c r="H675" s="163">
        <v>0</v>
      </c>
      <c r="I675" s="162">
        <f t="shared" si="8"/>
        <v>0</v>
      </c>
      <c r="J675" s="163">
        <v>347.6</v>
      </c>
      <c r="K675" s="162">
        <f t="shared" si="9"/>
        <v>28648.1</v>
      </c>
      <c r="L675" s="162">
        <v>21</v>
      </c>
      <c r="M675" s="162">
        <f t="shared" si="10"/>
        <v>0</v>
      </c>
      <c r="N675" s="162">
        <v>0</v>
      </c>
      <c r="O675" s="162">
        <f t="shared" si="11"/>
        <v>0</v>
      </c>
      <c r="P675" s="162">
        <v>0</v>
      </c>
      <c r="Q675" s="162">
        <f t="shared" si="12"/>
        <v>0</v>
      </c>
      <c r="R675" s="162"/>
      <c r="S675" s="162" t="s">
        <v>127</v>
      </c>
      <c r="T675" s="162" t="s">
        <v>128</v>
      </c>
      <c r="U675" s="162">
        <v>0.94199999999999995</v>
      </c>
      <c r="V675" s="162">
        <f t="shared" si="13"/>
        <v>77.64</v>
      </c>
      <c r="W675" s="162"/>
      <c r="X675" s="162" t="s">
        <v>508</v>
      </c>
      <c r="Y675" s="153"/>
      <c r="Z675" s="153"/>
      <c r="AA675" s="153"/>
      <c r="AB675" s="153"/>
      <c r="AC675" s="153"/>
      <c r="AD675" s="153"/>
      <c r="AE675" s="153"/>
      <c r="AF675" s="153"/>
      <c r="AG675" s="153" t="s">
        <v>509</v>
      </c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  <c r="AW675" s="153"/>
      <c r="AX675" s="153"/>
      <c r="AY675" s="153"/>
      <c r="AZ675" s="153"/>
      <c r="BA675" s="153"/>
      <c r="BB675" s="153"/>
      <c r="BC675" s="153"/>
      <c r="BD675" s="153"/>
      <c r="BE675" s="153"/>
      <c r="BF675" s="153"/>
      <c r="BG675" s="153"/>
      <c r="BH675" s="153"/>
    </row>
    <row r="676" spans="1:60" ht="22.5" outlineLevel="1" x14ac:dyDescent="0.2">
      <c r="A676" s="181">
        <v>108</v>
      </c>
      <c r="B676" s="182" t="s">
        <v>516</v>
      </c>
      <c r="C676" s="191" t="s">
        <v>517</v>
      </c>
      <c r="D676" s="183" t="s">
        <v>126</v>
      </c>
      <c r="E676" s="184">
        <v>824.16845999999998</v>
      </c>
      <c r="F676" s="185"/>
      <c r="G676" s="186">
        <f t="shared" si="7"/>
        <v>0</v>
      </c>
      <c r="H676" s="163">
        <v>0</v>
      </c>
      <c r="I676" s="162">
        <f t="shared" si="8"/>
        <v>0</v>
      </c>
      <c r="J676" s="163">
        <v>38.799999999999997</v>
      </c>
      <c r="K676" s="162">
        <f t="shared" si="9"/>
        <v>31977.74</v>
      </c>
      <c r="L676" s="162">
        <v>21</v>
      </c>
      <c r="M676" s="162">
        <f t="shared" si="10"/>
        <v>0</v>
      </c>
      <c r="N676" s="162">
        <v>0</v>
      </c>
      <c r="O676" s="162">
        <f t="shared" si="11"/>
        <v>0</v>
      </c>
      <c r="P676" s="162">
        <v>0</v>
      </c>
      <c r="Q676" s="162">
        <f t="shared" si="12"/>
        <v>0</v>
      </c>
      <c r="R676" s="162"/>
      <c r="S676" s="162" t="s">
        <v>127</v>
      </c>
      <c r="T676" s="162" t="s">
        <v>128</v>
      </c>
      <c r="U676" s="162">
        <v>0.105</v>
      </c>
      <c r="V676" s="162">
        <f t="shared" si="13"/>
        <v>86.54</v>
      </c>
      <c r="W676" s="162"/>
      <c r="X676" s="162" t="s">
        <v>508</v>
      </c>
      <c r="Y676" s="153"/>
      <c r="Z676" s="153"/>
      <c r="AA676" s="153"/>
      <c r="AB676" s="153"/>
      <c r="AC676" s="153"/>
      <c r="AD676" s="153"/>
      <c r="AE676" s="153"/>
      <c r="AF676" s="153"/>
      <c r="AG676" s="153" t="s">
        <v>509</v>
      </c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  <c r="AW676" s="153"/>
      <c r="AX676" s="153"/>
      <c r="AY676" s="153"/>
      <c r="AZ676" s="153"/>
      <c r="BA676" s="153"/>
      <c r="BB676" s="153"/>
      <c r="BC676" s="153"/>
      <c r="BD676" s="153"/>
      <c r="BE676" s="153"/>
      <c r="BF676" s="153"/>
      <c r="BG676" s="153"/>
      <c r="BH676" s="153"/>
    </row>
    <row r="677" spans="1:60" outlineLevel="1" x14ac:dyDescent="0.2">
      <c r="A677" s="181">
        <v>109</v>
      </c>
      <c r="B677" s="182" t="s">
        <v>518</v>
      </c>
      <c r="C677" s="191" t="s">
        <v>519</v>
      </c>
      <c r="D677" s="183" t="s">
        <v>126</v>
      </c>
      <c r="E677" s="184">
        <v>82.416849999999997</v>
      </c>
      <c r="F677" s="185"/>
      <c r="G677" s="186">
        <f t="shared" si="7"/>
        <v>0</v>
      </c>
      <c r="H677" s="163">
        <v>0</v>
      </c>
      <c r="I677" s="162">
        <f t="shared" si="8"/>
        <v>0</v>
      </c>
      <c r="J677" s="163">
        <v>1200</v>
      </c>
      <c r="K677" s="162">
        <f t="shared" si="9"/>
        <v>98900.22</v>
      </c>
      <c r="L677" s="162">
        <v>21</v>
      </c>
      <c r="M677" s="162">
        <f t="shared" si="10"/>
        <v>0</v>
      </c>
      <c r="N677" s="162">
        <v>0</v>
      </c>
      <c r="O677" s="162">
        <f t="shared" si="11"/>
        <v>0</v>
      </c>
      <c r="P677" s="162">
        <v>0</v>
      </c>
      <c r="Q677" s="162">
        <f t="shared" si="12"/>
        <v>0</v>
      </c>
      <c r="R677" s="162"/>
      <c r="S677" s="162" t="s">
        <v>520</v>
      </c>
      <c r="T677" s="162" t="s">
        <v>128</v>
      </c>
      <c r="U677" s="162">
        <v>0</v>
      </c>
      <c r="V677" s="162">
        <f t="shared" si="13"/>
        <v>0</v>
      </c>
      <c r="W677" s="162"/>
      <c r="X677" s="162" t="s">
        <v>508</v>
      </c>
      <c r="Y677" s="153"/>
      <c r="Z677" s="153"/>
      <c r="AA677" s="153"/>
      <c r="AB677" s="153"/>
      <c r="AC677" s="153"/>
      <c r="AD677" s="153"/>
      <c r="AE677" s="153"/>
      <c r="AF677" s="153"/>
      <c r="AG677" s="153" t="s">
        <v>509</v>
      </c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  <c r="AW677" s="153"/>
      <c r="AX677" s="153"/>
      <c r="AY677" s="153"/>
      <c r="AZ677" s="153"/>
      <c r="BA677" s="153"/>
      <c r="BB677" s="153"/>
      <c r="BC677" s="153"/>
      <c r="BD677" s="153"/>
      <c r="BE677" s="153"/>
      <c r="BF677" s="153"/>
      <c r="BG677" s="153"/>
      <c r="BH677" s="153"/>
    </row>
    <row r="678" spans="1:60" x14ac:dyDescent="0.2">
      <c r="A678" s="169" t="s">
        <v>122</v>
      </c>
      <c r="B678" s="170" t="s">
        <v>95</v>
      </c>
      <c r="C678" s="188" t="s">
        <v>29</v>
      </c>
      <c r="D678" s="171"/>
      <c r="E678" s="172"/>
      <c r="F678" s="173"/>
      <c r="G678" s="174">
        <f>SUMIF(AG679:AG683,"&lt;&gt;NOR",G679:G683)</f>
        <v>0</v>
      </c>
      <c r="H678" s="168"/>
      <c r="I678" s="168">
        <f>SUM(I679:I683)</f>
        <v>0</v>
      </c>
      <c r="J678" s="168"/>
      <c r="K678" s="168">
        <f>SUM(K679:K683)</f>
        <v>48000</v>
      </c>
      <c r="L678" s="168"/>
      <c r="M678" s="168">
        <f>SUM(M679:M683)</f>
        <v>0</v>
      </c>
      <c r="N678" s="168"/>
      <c r="O678" s="168">
        <f>SUM(O679:O683)</f>
        <v>0</v>
      </c>
      <c r="P678" s="168"/>
      <c r="Q678" s="168">
        <f>SUM(Q679:Q683)</f>
        <v>0</v>
      </c>
      <c r="R678" s="168"/>
      <c r="S678" s="168"/>
      <c r="T678" s="168"/>
      <c r="U678" s="168"/>
      <c r="V678" s="168">
        <f>SUM(V679:V683)</f>
        <v>0</v>
      </c>
      <c r="W678" s="168"/>
      <c r="X678" s="168"/>
      <c r="AG678" t="s">
        <v>123</v>
      </c>
    </row>
    <row r="679" spans="1:60" ht="22.5" outlineLevel="1" x14ac:dyDescent="0.2">
      <c r="A679" s="181">
        <v>110</v>
      </c>
      <c r="B679" s="182" t="s">
        <v>521</v>
      </c>
      <c r="C679" s="191" t="s">
        <v>522</v>
      </c>
      <c r="D679" s="183" t="s">
        <v>186</v>
      </c>
      <c r="E679" s="184">
        <v>1</v>
      </c>
      <c r="F679" s="185"/>
      <c r="G679" s="186">
        <f>ROUND(E679*F679,2)</f>
        <v>0</v>
      </c>
      <c r="H679" s="163">
        <v>0</v>
      </c>
      <c r="I679" s="162">
        <f>ROUND(E679*H679,2)</f>
        <v>0</v>
      </c>
      <c r="J679" s="163">
        <v>20000</v>
      </c>
      <c r="K679" s="162">
        <f>ROUND(E679*J679,2)</f>
        <v>20000</v>
      </c>
      <c r="L679" s="162">
        <v>21</v>
      </c>
      <c r="M679" s="162">
        <f>G679*(1+L679/100)</f>
        <v>0</v>
      </c>
      <c r="N679" s="162">
        <v>0</v>
      </c>
      <c r="O679" s="162">
        <f>ROUND(E679*N679,2)</f>
        <v>0</v>
      </c>
      <c r="P679" s="162">
        <v>0</v>
      </c>
      <c r="Q679" s="162">
        <f>ROUND(E679*P679,2)</f>
        <v>0</v>
      </c>
      <c r="R679" s="162"/>
      <c r="S679" s="162" t="s">
        <v>127</v>
      </c>
      <c r="T679" s="162" t="s">
        <v>128</v>
      </c>
      <c r="U679" s="162">
        <v>0</v>
      </c>
      <c r="V679" s="162">
        <f>ROUND(E679*U679,2)</f>
        <v>0</v>
      </c>
      <c r="W679" s="162"/>
      <c r="X679" s="162" t="s">
        <v>523</v>
      </c>
      <c r="Y679" s="153"/>
      <c r="Z679" s="153"/>
      <c r="AA679" s="153"/>
      <c r="AB679" s="153"/>
      <c r="AC679" s="153"/>
      <c r="AD679" s="153"/>
      <c r="AE679" s="153"/>
      <c r="AF679" s="153"/>
      <c r="AG679" s="153" t="s">
        <v>524</v>
      </c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  <c r="BE679" s="153"/>
      <c r="BF679" s="153"/>
      <c r="BG679" s="153"/>
      <c r="BH679" s="153"/>
    </row>
    <row r="680" spans="1:60" outlineLevel="1" x14ac:dyDescent="0.2">
      <c r="A680" s="181">
        <v>111</v>
      </c>
      <c r="B680" s="182" t="s">
        <v>525</v>
      </c>
      <c r="C680" s="191" t="s">
        <v>526</v>
      </c>
      <c r="D680" s="183" t="s">
        <v>186</v>
      </c>
      <c r="E680" s="184">
        <v>1</v>
      </c>
      <c r="F680" s="185"/>
      <c r="G680" s="186">
        <f>ROUND(E680*F680,2)</f>
        <v>0</v>
      </c>
      <c r="H680" s="163">
        <v>0</v>
      </c>
      <c r="I680" s="162">
        <f>ROUND(E680*H680,2)</f>
        <v>0</v>
      </c>
      <c r="J680" s="163">
        <v>8000</v>
      </c>
      <c r="K680" s="162">
        <f>ROUND(E680*J680,2)</f>
        <v>8000</v>
      </c>
      <c r="L680" s="162">
        <v>21</v>
      </c>
      <c r="M680" s="162">
        <f>G680*(1+L680/100)</f>
        <v>0</v>
      </c>
      <c r="N680" s="162">
        <v>0</v>
      </c>
      <c r="O680" s="162">
        <f>ROUND(E680*N680,2)</f>
        <v>0</v>
      </c>
      <c r="P680" s="162">
        <v>0</v>
      </c>
      <c r="Q680" s="162">
        <f>ROUND(E680*P680,2)</f>
        <v>0</v>
      </c>
      <c r="R680" s="162"/>
      <c r="S680" s="162" t="s">
        <v>127</v>
      </c>
      <c r="T680" s="162" t="s">
        <v>128</v>
      </c>
      <c r="U680" s="162">
        <v>0</v>
      </c>
      <c r="V680" s="162">
        <f>ROUND(E680*U680,2)</f>
        <v>0</v>
      </c>
      <c r="W680" s="162"/>
      <c r="X680" s="162" t="s">
        <v>527</v>
      </c>
      <c r="Y680" s="153"/>
      <c r="Z680" s="153"/>
      <c r="AA680" s="153"/>
      <c r="AB680" s="153"/>
      <c r="AC680" s="153"/>
      <c r="AD680" s="153"/>
      <c r="AE680" s="153"/>
      <c r="AF680" s="153"/>
      <c r="AG680" s="153" t="s">
        <v>528</v>
      </c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</row>
    <row r="681" spans="1:60" outlineLevel="1" x14ac:dyDescent="0.2">
      <c r="A681" s="181">
        <v>112</v>
      </c>
      <c r="B681" s="182" t="s">
        <v>529</v>
      </c>
      <c r="C681" s="191" t="s">
        <v>530</v>
      </c>
      <c r="D681" s="183" t="s">
        <v>186</v>
      </c>
      <c r="E681" s="184">
        <v>1</v>
      </c>
      <c r="F681" s="185"/>
      <c r="G681" s="186">
        <f>ROUND(E681*F681,2)</f>
        <v>0</v>
      </c>
      <c r="H681" s="163">
        <v>0</v>
      </c>
      <c r="I681" s="162">
        <f>ROUND(E681*H681,2)</f>
        <v>0</v>
      </c>
      <c r="J681" s="163">
        <v>5000</v>
      </c>
      <c r="K681" s="162">
        <f>ROUND(E681*J681,2)</f>
        <v>5000</v>
      </c>
      <c r="L681" s="162">
        <v>21</v>
      </c>
      <c r="M681" s="162">
        <f>G681*(1+L681/100)</f>
        <v>0</v>
      </c>
      <c r="N681" s="162">
        <v>0</v>
      </c>
      <c r="O681" s="162">
        <f>ROUND(E681*N681,2)</f>
        <v>0</v>
      </c>
      <c r="P681" s="162">
        <v>0</v>
      </c>
      <c r="Q681" s="162">
        <f>ROUND(E681*P681,2)</f>
        <v>0</v>
      </c>
      <c r="R681" s="162"/>
      <c r="S681" s="162" t="s">
        <v>127</v>
      </c>
      <c r="T681" s="162" t="s">
        <v>128</v>
      </c>
      <c r="U681" s="162">
        <v>0</v>
      </c>
      <c r="V681" s="162">
        <f>ROUND(E681*U681,2)</f>
        <v>0</v>
      </c>
      <c r="W681" s="162"/>
      <c r="X681" s="162" t="s">
        <v>527</v>
      </c>
      <c r="Y681" s="153"/>
      <c r="Z681" s="153"/>
      <c r="AA681" s="153"/>
      <c r="AB681" s="153"/>
      <c r="AC681" s="153"/>
      <c r="AD681" s="153"/>
      <c r="AE681" s="153"/>
      <c r="AF681" s="153"/>
      <c r="AG681" s="153" t="s">
        <v>528</v>
      </c>
      <c r="AH681" s="153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  <c r="AV681" s="153"/>
      <c r="AW681" s="153"/>
      <c r="AX681" s="153"/>
      <c r="AY681" s="153"/>
      <c r="AZ681" s="153"/>
      <c r="BA681" s="153"/>
      <c r="BB681" s="153"/>
      <c r="BC681" s="153"/>
      <c r="BD681" s="153"/>
      <c r="BE681" s="153"/>
      <c r="BF681" s="153"/>
      <c r="BG681" s="153"/>
      <c r="BH681" s="153"/>
    </row>
    <row r="682" spans="1:60" outlineLevel="1" x14ac:dyDescent="0.2">
      <c r="A682" s="181">
        <v>113</v>
      </c>
      <c r="B682" s="182" t="s">
        <v>531</v>
      </c>
      <c r="C682" s="191" t="s">
        <v>532</v>
      </c>
      <c r="D682" s="183" t="s">
        <v>186</v>
      </c>
      <c r="E682" s="184">
        <v>1</v>
      </c>
      <c r="F682" s="185"/>
      <c r="G682" s="186">
        <f>ROUND(E682*F682,2)</f>
        <v>0</v>
      </c>
      <c r="H682" s="163">
        <v>0</v>
      </c>
      <c r="I682" s="162">
        <f>ROUND(E682*H682,2)</f>
        <v>0</v>
      </c>
      <c r="J682" s="163">
        <v>5000</v>
      </c>
      <c r="K682" s="162">
        <f>ROUND(E682*J682,2)</f>
        <v>5000</v>
      </c>
      <c r="L682" s="162">
        <v>21</v>
      </c>
      <c r="M682" s="162">
        <f>G682*(1+L682/100)</f>
        <v>0</v>
      </c>
      <c r="N682" s="162">
        <v>0</v>
      </c>
      <c r="O682" s="162">
        <f>ROUND(E682*N682,2)</f>
        <v>0</v>
      </c>
      <c r="P682" s="162">
        <v>0</v>
      </c>
      <c r="Q682" s="162">
        <f>ROUND(E682*P682,2)</f>
        <v>0</v>
      </c>
      <c r="R682" s="162"/>
      <c r="S682" s="162" t="s">
        <v>127</v>
      </c>
      <c r="T682" s="162" t="s">
        <v>128</v>
      </c>
      <c r="U682" s="162">
        <v>0</v>
      </c>
      <c r="V682" s="162">
        <f>ROUND(E682*U682,2)</f>
        <v>0</v>
      </c>
      <c r="W682" s="162"/>
      <c r="X682" s="162" t="s">
        <v>527</v>
      </c>
      <c r="Y682" s="153"/>
      <c r="Z682" s="153"/>
      <c r="AA682" s="153"/>
      <c r="AB682" s="153"/>
      <c r="AC682" s="153"/>
      <c r="AD682" s="153"/>
      <c r="AE682" s="153"/>
      <c r="AF682" s="153"/>
      <c r="AG682" s="153" t="s">
        <v>528</v>
      </c>
      <c r="AH682" s="153"/>
      <c r="AI682" s="153"/>
      <c r="AJ682" s="153"/>
      <c r="AK682" s="153"/>
      <c r="AL682" s="153"/>
      <c r="AM682" s="153"/>
      <c r="AN682" s="153"/>
      <c r="AO682" s="153"/>
      <c r="AP682" s="153"/>
      <c r="AQ682" s="153"/>
      <c r="AR682" s="153"/>
      <c r="AS682" s="153"/>
      <c r="AT682" s="153"/>
      <c r="AU682" s="153"/>
      <c r="AV682" s="153"/>
      <c r="AW682" s="153"/>
      <c r="AX682" s="153"/>
      <c r="AY682" s="153"/>
      <c r="AZ682" s="153"/>
      <c r="BA682" s="153"/>
      <c r="BB682" s="153"/>
      <c r="BC682" s="153"/>
      <c r="BD682" s="153"/>
      <c r="BE682" s="153"/>
      <c r="BF682" s="153"/>
      <c r="BG682" s="153"/>
      <c r="BH682" s="153"/>
    </row>
    <row r="683" spans="1:60" outlineLevel="1" x14ac:dyDescent="0.2">
      <c r="A683" s="181">
        <v>114</v>
      </c>
      <c r="B683" s="182" t="s">
        <v>533</v>
      </c>
      <c r="C683" s="191" t="s">
        <v>534</v>
      </c>
      <c r="D683" s="183" t="s">
        <v>186</v>
      </c>
      <c r="E683" s="184">
        <v>1</v>
      </c>
      <c r="F683" s="185"/>
      <c r="G683" s="186">
        <f>ROUND(E683*F683,2)</f>
        <v>0</v>
      </c>
      <c r="H683" s="163">
        <v>0</v>
      </c>
      <c r="I683" s="162">
        <f>ROUND(E683*H683,2)</f>
        <v>0</v>
      </c>
      <c r="J683" s="163">
        <v>10000</v>
      </c>
      <c r="K683" s="162">
        <f>ROUND(E683*J683,2)</f>
        <v>10000</v>
      </c>
      <c r="L683" s="162">
        <v>21</v>
      </c>
      <c r="M683" s="162">
        <f>G683*(1+L683/100)</f>
        <v>0</v>
      </c>
      <c r="N683" s="162">
        <v>0</v>
      </c>
      <c r="O683" s="162">
        <f>ROUND(E683*N683,2)</f>
        <v>0</v>
      </c>
      <c r="P683" s="162">
        <v>0</v>
      </c>
      <c r="Q683" s="162">
        <f>ROUND(E683*P683,2)</f>
        <v>0</v>
      </c>
      <c r="R683" s="162"/>
      <c r="S683" s="162" t="s">
        <v>127</v>
      </c>
      <c r="T683" s="162" t="s">
        <v>128</v>
      </c>
      <c r="U683" s="162">
        <v>0</v>
      </c>
      <c r="V683" s="162">
        <f>ROUND(E683*U683,2)</f>
        <v>0</v>
      </c>
      <c r="W683" s="162"/>
      <c r="X683" s="162" t="s">
        <v>527</v>
      </c>
      <c r="Y683" s="153"/>
      <c r="Z683" s="153"/>
      <c r="AA683" s="153"/>
      <c r="AB683" s="153"/>
      <c r="AC683" s="153"/>
      <c r="AD683" s="153"/>
      <c r="AE683" s="153"/>
      <c r="AF683" s="153"/>
      <c r="AG683" s="153" t="s">
        <v>528</v>
      </c>
      <c r="AH683" s="153"/>
      <c r="AI683" s="153"/>
      <c r="AJ683" s="153"/>
      <c r="AK683" s="153"/>
      <c r="AL683" s="153"/>
      <c r="AM683" s="153"/>
      <c r="AN683" s="153"/>
      <c r="AO683" s="153"/>
      <c r="AP683" s="153"/>
      <c r="AQ683" s="153"/>
      <c r="AR683" s="153"/>
      <c r="AS683" s="153"/>
      <c r="AT683" s="153"/>
      <c r="AU683" s="153"/>
      <c r="AV683" s="153"/>
      <c r="AW683" s="153"/>
      <c r="AX683" s="153"/>
      <c r="AY683" s="153"/>
      <c r="AZ683" s="153"/>
      <c r="BA683" s="153"/>
      <c r="BB683" s="153"/>
      <c r="BC683" s="153"/>
      <c r="BD683" s="153"/>
      <c r="BE683" s="153"/>
      <c r="BF683" s="153"/>
      <c r="BG683" s="153"/>
      <c r="BH683" s="153"/>
    </row>
    <row r="684" spans="1:60" x14ac:dyDescent="0.2">
      <c r="A684" s="169" t="s">
        <v>122</v>
      </c>
      <c r="B684" s="170" t="s">
        <v>96</v>
      </c>
      <c r="C684" s="188" t="s">
        <v>30</v>
      </c>
      <c r="D684" s="171"/>
      <c r="E684" s="172"/>
      <c r="F684" s="173"/>
      <c r="G684" s="174">
        <f>SUMIF(AG685:AG694,"&lt;&gt;NOR",G685:G694)</f>
        <v>0</v>
      </c>
      <c r="H684" s="168"/>
      <c r="I684" s="168">
        <f>SUM(I685:I694)</f>
        <v>0</v>
      </c>
      <c r="J684" s="168"/>
      <c r="K684" s="168">
        <f>SUM(K685:K694)</f>
        <v>57000</v>
      </c>
      <c r="L684" s="168"/>
      <c r="M684" s="168">
        <f>SUM(M685:M694)</f>
        <v>0</v>
      </c>
      <c r="N684" s="168"/>
      <c r="O684" s="168">
        <f>SUM(O685:O694)</f>
        <v>0</v>
      </c>
      <c r="P684" s="168"/>
      <c r="Q684" s="168">
        <f>SUM(Q685:Q694)</f>
        <v>0</v>
      </c>
      <c r="R684" s="168"/>
      <c r="S684" s="168"/>
      <c r="T684" s="168"/>
      <c r="U684" s="168"/>
      <c r="V684" s="168">
        <f>SUM(V685:V694)</f>
        <v>40</v>
      </c>
      <c r="W684" s="168"/>
      <c r="X684" s="168"/>
      <c r="AG684" t="s">
        <v>123</v>
      </c>
    </row>
    <row r="685" spans="1:60" ht="22.5" outlineLevel="1" x14ac:dyDescent="0.2">
      <c r="A685" s="181">
        <v>115</v>
      </c>
      <c r="B685" s="182" t="s">
        <v>535</v>
      </c>
      <c r="C685" s="191" t="s">
        <v>536</v>
      </c>
      <c r="D685" s="183" t="s">
        <v>537</v>
      </c>
      <c r="E685" s="184">
        <v>30</v>
      </c>
      <c r="F685" s="185"/>
      <c r="G685" s="186">
        <f t="shared" ref="G685:G694" si="14">ROUND(E685*F685,2)</f>
        <v>0</v>
      </c>
      <c r="H685" s="163">
        <v>0</v>
      </c>
      <c r="I685" s="162">
        <f t="shared" ref="I685:I694" si="15">ROUND(E685*H685,2)</f>
        <v>0</v>
      </c>
      <c r="J685" s="163">
        <v>400</v>
      </c>
      <c r="K685" s="162">
        <f t="shared" ref="K685:K694" si="16">ROUND(E685*J685,2)</f>
        <v>12000</v>
      </c>
      <c r="L685" s="162">
        <v>21</v>
      </c>
      <c r="M685" s="162">
        <f t="shared" ref="M685:M694" si="17">G685*(1+L685/100)</f>
        <v>0</v>
      </c>
      <c r="N685" s="162">
        <v>0</v>
      </c>
      <c r="O685" s="162">
        <f t="shared" ref="O685:O694" si="18">ROUND(E685*N685,2)</f>
        <v>0</v>
      </c>
      <c r="P685" s="162">
        <v>0</v>
      </c>
      <c r="Q685" s="162">
        <f t="shared" ref="Q685:Q694" si="19">ROUND(E685*P685,2)</f>
        <v>0</v>
      </c>
      <c r="R685" s="162"/>
      <c r="S685" s="162" t="s">
        <v>127</v>
      </c>
      <c r="T685" s="162" t="s">
        <v>128</v>
      </c>
      <c r="U685" s="162">
        <v>1</v>
      </c>
      <c r="V685" s="162">
        <f t="shared" ref="V685:V694" si="20">ROUND(E685*U685,2)</f>
        <v>30</v>
      </c>
      <c r="W685" s="162"/>
      <c r="X685" s="162" t="s">
        <v>129</v>
      </c>
      <c r="Y685" s="153"/>
      <c r="Z685" s="153"/>
      <c r="AA685" s="153"/>
      <c r="AB685" s="153"/>
      <c r="AC685" s="153"/>
      <c r="AD685" s="153"/>
      <c r="AE685" s="153"/>
      <c r="AF685" s="153"/>
      <c r="AG685" s="153" t="s">
        <v>130</v>
      </c>
      <c r="AH685" s="153"/>
      <c r="AI685" s="153"/>
      <c r="AJ685" s="153"/>
      <c r="AK685" s="153"/>
      <c r="AL685" s="153"/>
      <c r="AM685" s="153"/>
      <c r="AN685" s="153"/>
      <c r="AO685" s="153"/>
      <c r="AP685" s="153"/>
      <c r="AQ685" s="153"/>
      <c r="AR685" s="153"/>
      <c r="AS685" s="153"/>
      <c r="AT685" s="153"/>
      <c r="AU685" s="153"/>
      <c r="AV685" s="153"/>
      <c r="AW685" s="153"/>
      <c r="AX685" s="153"/>
      <c r="AY685" s="153"/>
      <c r="AZ685" s="153"/>
      <c r="BA685" s="153"/>
      <c r="BB685" s="153"/>
      <c r="BC685" s="153"/>
      <c r="BD685" s="153"/>
      <c r="BE685" s="153"/>
      <c r="BF685" s="153"/>
      <c r="BG685" s="153"/>
      <c r="BH685" s="153"/>
    </row>
    <row r="686" spans="1:60" outlineLevel="1" x14ac:dyDescent="0.2">
      <c r="A686" s="181">
        <v>116</v>
      </c>
      <c r="B686" s="182" t="s">
        <v>538</v>
      </c>
      <c r="C686" s="191" t="s">
        <v>539</v>
      </c>
      <c r="D686" s="183" t="s">
        <v>537</v>
      </c>
      <c r="E686" s="184">
        <v>10</v>
      </c>
      <c r="F686" s="185"/>
      <c r="G686" s="186">
        <f t="shared" si="14"/>
        <v>0</v>
      </c>
      <c r="H686" s="163">
        <v>0</v>
      </c>
      <c r="I686" s="162">
        <f t="shared" si="15"/>
        <v>0</v>
      </c>
      <c r="J686" s="163">
        <v>550</v>
      </c>
      <c r="K686" s="162">
        <f t="shared" si="16"/>
        <v>5500</v>
      </c>
      <c r="L686" s="162">
        <v>21</v>
      </c>
      <c r="M686" s="162">
        <f t="shared" si="17"/>
        <v>0</v>
      </c>
      <c r="N686" s="162">
        <v>0</v>
      </c>
      <c r="O686" s="162">
        <f t="shared" si="18"/>
        <v>0</v>
      </c>
      <c r="P686" s="162">
        <v>0</v>
      </c>
      <c r="Q686" s="162">
        <f t="shared" si="19"/>
        <v>0</v>
      </c>
      <c r="R686" s="162" t="s">
        <v>540</v>
      </c>
      <c r="S686" s="162" t="s">
        <v>127</v>
      </c>
      <c r="T686" s="162" t="s">
        <v>128</v>
      </c>
      <c r="U686" s="162">
        <v>1</v>
      </c>
      <c r="V686" s="162">
        <f t="shared" si="20"/>
        <v>10</v>
      </c>
      <c r="W686" s="162"/>
      <c r="X686" s="162" t="s">
        <v>541</v>
      </c>
      <c r="Y686" s="153"/>
      <c r="Z686" s="153"/>
      <c r="AA686" s="153"/>
      <c r="AB686" s="153"/>
      <c r="AC686" s="153"/>
      <c r="AD686" s="153"/>
      <c r="AE686" s="153"/>
      <c r="AF686" s="153"/>
      <c r="AG686" s="153" t="s">
        <v>542</v>
      </c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  <c r="AV686" s="153"/>
      <c r="AW686" s="153"/>
      <c r="AX686" s="153"/>
      <c r="AY686" s="153"/>
      <c r="AZ686" s="153"/>
      <c r="BA686" s="153"/>
      <c r="BB686" s="153"/>
      <c r="BC686" s="153"/>
      <c r="BD686" s="153"/>
      <c r="BE686" s="153"/>
      <c r="BF686" s="153"/>
      <c r="BG686" s="153"/>
      <c r="BH686" s="153"/>
    </row>
    <row r="687" spans="1:60" ht="22.5" outlineLevel="1" x14ac:dyDescent="0.2">
      <c r="A687" s="181">
        <v>117</v>
      </c>
      <c r="B687" s="182" t="s">
        <v>543</v>
      </c>
      <c r="C687" s="191" t="s">
        <v>544</v>
      </c>
      <c r="D687" s="183" t="s">
        <v>186</v>
      </c>
      <c r="E687" s="184">
        <v>1</v>
      </c>
      <c r="F687" s="185"/>
      <c r="G687" s="186">
        <f t="shared" si="14"/>
        <v>0</v>
      </c>
      <c r="H687" s="163">
        <v>0</v>
      </c>
      <c r="I687" s="162">
        <f t="shared" si="15"/>
        <v>0</v>
      </c>
      <c r="J687" s="163">
        <v>5000</v>
      </c>
      <c r="K687" s="162">
        <f t="shared" si="16"/>
        <v>5000</v>
      </c>
      <c r="L687" s="162">
        <v>21</v>
      </c>
      <c r="M687" s="162">
        <f t="shared" si="17"/>
        <v>0</v>
      </c>
      <c r="N687" s="162">
        <v>0</v>
      </c>
      <c r="O687" s="162">
        <f t="shared" si="18"/>
        <v>0</v>
      </c>
      <c r="P687" s="162">
        <v>0</v>
      </c>
      <c r="Q687" s="162">
        <f t="shared" si="19"/>
        <v>0</v>
      </c>
      <c r="R687" s="162"/>
      <c r="S687" s="162" t="s">
        <v>127</v>
      </c>
      <c r="T687" s="162" t="s">
        <v>128</v>
      </c>
      <c r="U687" s="162">
        <v>0</v>
      </c>
      <c r="V687" s="162">
        <f t="shared" si="20"/>
        <v>0</v>
      </c>
      <c r="W687" s="162"/>
      <c r="X687" s="162" t="s">
        <v>527</v>
      </c>
      <c r="Y687" s="153"/>
      <c r="Z687" s="153"/>
      <c r="AA687" s="153"/>
      <c r="AB687" s="153"/>
      <c r="AC687" s="153"/>
      <c r="AD687" s="153"/>
      <c r="AE687" s="153"/>
      <c r="AF687" s="153"/>
      <c r="AG687" s="153" t="s">
        <v>528</v>
      </c>
      <c r="AH687" s="153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  <c r="AS687" s="153"/>
      <c r="AT687" s="153"/>
      <c r="AU687" s="153"/>
      <c r="AV687" s="153"/>
      <c r="AW687" s="153"/>
      <c r="AX687" s="153"/>
      <c r="AY687" s="153"/>
      <c r="AZ687" s="153"/>
      <c r="BA687" s="153"/>
      <c r="BB687" s="153"/>
      <c r="BC687" s="153"/>
      <c r="BD687" s="153"/>
      <c r="BE687" s="153"/>
      <c r="BF687" s="153"/>
      <c r="BG687" s="153"/>
      <c r="BH687" s="153"/>
    </row>
    <row r="688" spans="1:60" outlineLevel="1" x14ac:dyDescent="0.2">
      <c r="A688" s="181">
        <v>118</v>
      </c>
      <c r="B688" s="182" t="s">
        <v>545</v>
      </c>
      <c r="C688" s="191" t="s">
        <v>546</v>
      </c>
      <c r="D688" s="183" t="s">
        <v>186</v>
      </c>
      <c r="E688" s="184">
        <v>1</v>
      </c>
      <c r="F688" s="185"/>
      <c r="G688" s="186">
        <f t="shared" si="14"/>
        <v>0</v>
      </c>
      <c r="H688" s="163">
        <v>0</v>
      </c>
      <c r="I688" s="162">
        <f t="shared" si="15"/>
        <v>0</v>
      </c>
      <c r="J688" s="163">
        <v>4000</v>
      </c>
      <c r="K688" s="162">
        <f t="shared" si="16"/>
        <v>4000</v>
      </c>
      <c r="L688" s="162">
        <v>21</v>
      </c>
      <c r="M688" s="162">
        <f t="shared" si="17"/>
        <v>0</v>
      </c>
      <c r="N688" s="162">
        <v>0</v>
      </c>
      <c r="O688" s="162">
        <f t="shared" si="18"/>
        <v>0</v>
      </c>
      <c r="P688" s="162">
        <v>0</v>
      </c>
      <c r="Q688" s="162">
        <f t="shared" si="19"/>
        <v>0</v>
      </c>
      <c r="R688" s="162"/>
      <c r="S688" s="162" t="s">
        <v>127</v>
      </c>
      <c r="T688" s="162" t="s">
        <v>128</v>
      </c>
      <c r="U688" s="162">
        <v>0</v>
      </c>
      <c r="V688" s="162">
        <f t="shared" si="20"/>
        <v>0</v>
      </c>
      <c r="W688" s="162"/>
      <c r="X688" s="162" t="s">
        <v>527</v>
      </c>
      <c r="Y688" s="153"/>
      <c r="Z688" s="153"/>
      <c r="AA688" s="153"/>
      <c r="AB688" s="153"/>
      <c r="AC688" s="153"/>
      <c r="AD688" s="153"/>
      <c r="AE688" s="153"/>
      <c r="AF688" s="153"/>
      <c r="AG688" s="153" t="s">
        <v>528</v>
      </c>
      <c r="AH688" s="153"/>
      <c r="AI688" s="153"/>
      <c r="AJ688" s="153"/>
      <c r="AK688" s="153"/>
      <c r="AL688" s="153"/>
      <c r="AM688" s="153"/>
      <c r="AN688" s="153"/>
      <c r="AO688" s="153"/>
      <c r="AP688" s="153"/>
      <c r="AQ688" s="153"/>
      <c r="AR688" s="153"/>
      <c r="AS688" s="153"/>
      <c r="AT688" s="153"/>
      <c r="AU688" s="153"/>
      <c r="AV688" s="153"/>
      <c r="AW688" s="153"/>
      <c r="AX688" s="153"/>
      <c r="AY688" s="153"/>
      <c r="AZ688" s="153"/>
      <c r="BA688" s="153"/>
      <c r="BB688" s="153"/>
      <c r="BC688" s="153"/>
      <c r="BD688" s="153"/>
      <c r="BE688" s="153"/>
      <c r="BF688" s="153"/>
      <c r="BG688" s="153"/>
      <c r="BH688" s="153"/>
    </row>
    <row r="689" spans="1:60" outlineLevel="1" x14ac:dyDescent="0.2">
      <c r="A689" s="181">
        <v>119</v>
      </c>
      <c r="B689" s="182" t="s">
        <v>547</v>
      </c>
      <c r="C689" s="191" t="s">
        <v>548</v>
      </c>
      <c r="D689" s="183" t="s">
        <v>186</v>
      </c>
      <c r="E689" s="184">
        <v>1</v>
      </c>
      <c r="F689" s="185"/>
      <c r="G689" s="186">
        <f t="shared" si="14"/>
        <v>0</v>
      </c>
      <c r="H689" s="163">
        <v>0</v>
      </c>
      <c r="I689" s="162">
        <f t="shared" si="15"/>
        <v>0</v>
      </c>
      <c r="J689" s="163">
        <v>5000</v>
      </c>
      <c r="K689" s="162">
        <f t="shared" si="16"/>
        <v>5000</v>
      </c>
      <c r="L689" s="162">
        <v>21</v>
      </c>
      <c r="M689" s="162">
        <f t="shared" si="17"/>
        <v>0</v>
      </c>
      <c r="N689" s="162">
        <v>0</v>
      </c>
      <c r="O689" s="162">
        <f t="shared" si="18"/>
        <v>0</v>
      </c>
      <c r="P689" s="162">
        <v>0</v>
      </c>
      <c r="Q689" s="162">
        <f t="shared" si="19"/>
        <v>0</v>
      </c>
      <c r="R689" s="162"/>
      <c r="S689" s="162" t="s">
        <v>127</v>
      </c>
      <c r="T689" s="162" t="s">
        <v>128</v>
      </c>
      <c r="U689" s="162">
        <v>0</v>
      </c>
      <c r="V689" s="162">
        <f t="shared" si="20"/>
        <v>0</v>
      </c>
      <c r="W689" s="162"/>
      <c r="X689" s="162" t="s">
        <v>527</v>
      </c>
      <c r="Y689" s="153"/>
      <c r="Z689" s="153"/>
      <c r="AA689" s="153"/>
      <c r="AB689" s="153"/>
      <c r="AC689" s="153"/>
      <c r="AD689" s="153"/>
      <c r="AE689" s="153"/>
      <c r="AF689" s="153"/>
      <c r="AG689" s="153" t="s">
        <v>528</v>
      </c>
      <c r="AH689" s="153"/>
      <c r="AI689" s="153"/>
      <c r="AJ689" s="153"/>
      <c r="AK689" s="153"/>
      <c r="AL689" s="153"/>
      <c r="AM689" s="153"/>
      <c r="AN689" s="153"/>
      <c r="AO689" s="153"/>
      <c r="AP689" s="153"/>
      <c r="AQ689" s="153"/>
      <c r="AR689" s="153"/>
      <c r="AS689" s="153"/>
      <c r="AT689" s="153"/>
      <c r="AU689" s="153"/>
      <c r="AV689" s="153"/>
      <c r="AW689" s="153"/>
      <c r="AX689" s="153"/>
      <c r="AY689" s="153"/>
      <c r="AZ689" s="153"/>
      <c r="BA689" s="153"/>
      <c r="BB689" s="153"/>
      <c r="BC689" s="153"/>
      <c r="BD689" s="153"/>
      <c r="BE689" s="153"/>
      <c r="BF689" s="153"/>
      <c r="BG689" s="153"/>
      <c r="BH689" s="153"/>
    </row>
    <row r="690" spans="1:60" outlineLevel="1" x14ac:dyDescent="0.2">
      <c r="A690" s="181">
        <v>120</v>
      </c>
      <c r="B690" s="182" t="s">
        <v>549</v>
      </c>
      <c r="C690" s="191" t="s">
        <v>550</v>
      </c>
      <c r="D690" s="183" t="s">
        <v>186</v>
      </c>
      <c r="E690" s="184">
        <v>1</v>
      </c>
      <c r="F690" s="185"/>
      <c r="G690" s="186">
        <f t="shared" si="14"/>
        <v>0</v>
      </c>
      <c r="H690" s="163">
        <v>0</v>
      </c>
      <c r="I690" s="162">
        <f t="shared" si="15"/>
        <v>0</v>
      </c>
      <c r="J690" s="163">
        <v>1000</v>
      </c>
      <c r="K690" s="162">
        <f t="shared" si="16"/>
        <v>1000</v>
      </c>
      <c r="L690" s="162">
        <v>21</v>
      </c>
      <c r="M690" s="162">
        <f t="shared" si="17"/>
        <v>0</v>
      </c>
      <c r="N690" s="162">
        <v>0</v>
      </c>
      <c r="O690" s="162">
        <f t="shared" si="18"/>
        <v>0</v>
      </c>
      <c r="P690" s="162">
        <v>0</v>
      </c>
      <c r="Q690" s="162">
        <f t="shared" si="19"/>
        <v>0</v>
      </c>
      <c r="R690" s="162"/>
      <c r="S690" s="162" t="s">
        <v>340</v>
      </c>
      <c r="T690" s="162" t="s">
        <v>128</v>
      </c>
      <c r="U690" s="162">
        <v>0</v>
      </c>
      <c r="V690" s="162">
        <f t="shared" si="20"/>
        <v>0</v>
      </c>
      <c r="W690" s="162"/>
      <c r="X690" s="162" t="s">
        <v>527</v>
      </c>
      <c r="Y690" s="153"/>
      <c r="Z690" s="153"/>
      <c r="AA690" s="153"/>
      <c r="AB690" s="153"/>
      <c r="AC690" s="153"/>
      <c r="AD690" s="153"/>
      <c r="AE690" s="153"/>
      <c r="AF690" s="153"/>
      <c r="AG690" s="153" t="s">
        <v>528</v>
      </c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  <c r="AW690" s="153"/>
      <c r="AX690" s="153"/>
      <c r="AY690" s="153"/>
      <c r="AZ690" s="153"/>
      <c r="BA690" s="153"/>
      <c r="BB690" s="153"/>
      <c r="BC690" s="153"/>
      <c r="BD690" s="153"/>
      <c r="BE690" s="153"/>
      <c r="BF690" s="153"/>
      <c r="BG690" s="153"/>
      <c r="BH690" s="153"/>
    </row>
    <row r="691" spans="1:60" outlineLevel="1" x14ac:dyDescent="0.2">
      <c r="A691" s="181">
        <v>121</v>
      </c>
      <c r="B691" s="182" t="s">
        <v>551</v>
      </c>
      <c r="C691" s="191" t="s">
        <v>552</v>
      </c>
      <c r="D691" s="183" t="s">
        <v>186</v>
      </c>
      <c r="E691" s="184">
        <v>1</v>
      </c>
      <c r="F691" s="185"/>
      <c r="G691" s="186">
        <f t="shared" si="14"/>
        <v>0</v>
      </c>
      <c r="H691" s="163">
        <v>0</v>
      </c>
      <c r="I691" s="162">
        <f t="shared" si="15"/>
        <v>0</v>
      </c>
      <c r="J691" s="163">
        <v>6000</v>
      </c>
      <c r="K691" s="162">
        <f t="shared" si="16"/>
        <v>6000</v>
      </c>
      <c r="L691" s="162">
        <v>21</v>
      </c>
      <c r="M691" s="162">
        <f t="shared" si="17"/>
        <v>0</v>
      </c>
      <c r="N691" s="162">
        <v>0</v>
      </c>
      <c r="O691" s="162">
        <f t="shared" si="18"/>
        <v>0</v>
      </c>
      <c r="P691" s="162">
        <v>0</v>
      </c>
      <c r="Q691" s="162">
        <f t="shared" si="19"/>
        <v>0</v>
      </c>
      <c r="R691" s="162"/>
      <c r="S691" s="162" t="s">
        <v>340</v>
      </c>
      <c r="T691" s="162" t="s">
        <v>128</v>
      </c>
      <c r="U691" s="162">
        <v>0</v>
      </c>
      <c r="V691" s="162">
        <f t="shared" si="20"/>
        <v>0</v>
      </c>
      <c r="W691" s="162"/>
      <c r="X691" s="162" t="s">
        <v>527</v>
      </c>
      <c r="Y691" s="153"/>
      <c r="Z691" s="153"/>
      <c r="AA691" s="153"/>
      <c r="AB691" s="153"/>
      <c r="AC691" s="153"/>
      <c r="AD691" s="153"/>
      <c r="AE691" s="153"/>
      <c r="AF691" s="153"/>
      <c r="AG691" s="153" t="s">
        <v>528</v>
      </c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  <c r="AW691" s="153"/>
      <c r="AX691" s="153"/>
      <c r="AY691" s="153"/>
      <c r="AZ691" s="153"/>
      <c r="BA691" s="153"/>
      <c r="BB691" s="153"/>
      <c r="BC691" s="153"/>
      <c r="BD691" s="153"/>
      <c r="BE691" s="153"/>
      <c r="BF691" s="153"/>
      <c r="BG691" s="153"/>
      <c r="BH691" s="153"/>
    </row>
    <row r="692" spans="1:60" outlineLevel="1" x14ac:dyDescent="0.2">
      <c r="A692" s="181">
        <v>122</v>
      </c>
      <c r="B692" s="182" t="s">
        <v>553</v>
      </c>
      <c r="C692" s="191" t="s">
        <v>554</v>
      </c>
      <c r="D692" s="183" t="s">
        <v>186</v>
      </c>
      <c r="E692" s="184">
        <v>1</v>
      </c>
      <c r="F692" s="185"/>
      <c r="G692" s="186">
        <f t="shared" si="14"/>
        <v>0</v>
      </c>
      <c r="H692" s="163">
        <v>0</v>
      </c>
      <c r="I692" s="162">
        <f t="shared" si="15"/>
        <v>0</v>
      </c>
      <c r="J692" s="163">
        <v>8000</v>
      </c>
      <c r="K692" s="162">
        <f t="shared" si="16"/>
        <v>8000</v>
      </c>
      <c r="L692" s="162">
        <v>21</v>
      </c>
      <c r="M692" s="162">
        <f t="shared" si="17"/>
        <v>0</v>
      </c>
      <c r="N692" s="162">
        <v>0</v>
      </c>
      <c r="O692" s="162">
        <f t="shared" si="18"/>
        <v>0</v>
      </c>
      <c r="P692" s="162">
        <v>0</v>
      </c>
      <c r="Q692" s="162">
        <f t="shared" si="19"/>
        <v>0</v>
      </c>
      <c r="R692" s="162"/>
      <c r="S692" s="162" t="s">
        <v>340</v>
      </c>
      <c r="T692" s="162" t="s">
        <v>128</v>
      </c>
      <c r="U692" s="162">
        <v>0</v>
      </c>
      <c r="V692" s="162">
        <f t="shared" si="20"/>
        <v>0</v>
      </c>
      <c r="W692" s="162"/>
      <c r="X692" s="162" t="s">
        <v>527</v>
      </c>
      <c r="Y692" s="153"/>
      <c r="Z692" s="153"/>
      <c r="AA692" s="153"/>
      <c r="AB692" s="153"/>
      <c r="AC692" s="153"/>
      <c r="AD692" s="153"/>
      <c r="AE692" s="153"/>
      <c r="AF692" s="153"/>
      <c r="AG692" s="153" t="s">
        <v>528</v>
      </c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153"/>
      <c r="AZ692" s="153"/>
      <c r="BA692" s="153"/>
      <c r="BB692" s="153"/>
      <c r="BC692" s="153"/>
      <c r="BD692" s="153"/>
      <c r="BE692" s="153"/>
      <c r="BF692" s="153"/>
      <c r="BG692" s="153"/>
      <c r="BH692" s="153"/>
    </row>
    <row r="693" spans="1:60" outlineLevel="1" x14ac:dyDescent="0.2">
      <c r="A693" s="181">
        <v>123</v>
      </c>
      <c r="B693" s="182" t="s">
        <v>555</v>
      </c>
      <c r="C693" s="191" t="s">
        <v>556</v>
      </c>
      <c r="D693" s="183" t="s">
        <v>186</v>
      </c>
      <c r="E693" s="184">
        <v>1</v>
      </c>
      <c r="F693" s="185"/>
      <c r="G693" s="186">
        <f t="shared" si="14"/>
        <v>0</v>
      </c>
      <c r="H693" s="163">
        <v>0</v>
      </c>
      <c r="I693" s="162">
        <f t="shared" si="15"/>
        <v>0</v>
      </c>
      <c r="J693" s="163">
        <v>500</v>
      </c>
      <c r="K693" s="162">
        <f t="shared" si="16"/>
        <v>500</v>
      </c>
      <c r="L693" s="162">
        <v>21</v>
      </c>
      <c r="M693" s="162">
        <f t="shared" si="17"/>
        <v>0</v>
      </c>
      <c r="N693" s="162">
        <v>0</v>
      </c>
      <c r="O693" s="162">
        <f t="shared" si="18"/>
        <v>0</v>
      </c>
      <c r="P693" s="162">
        <v>0</v>
      </c>
      <c r="Q693" s="162">
        <f t="shared" si="19"/>
        <v>0</v>
      </c>
      <c r="R693" s="162"/>
      <c r="S693" s="162" t="s">
        <v>340</v>
      </c>
      <c r="T693" s="162" t="s">
        <v>128</v>
      </c>
      <c r="U693" s="162">
        <v>0</v>
      </c>
      <c r="V693" s="162">
        <f t="shared" si="20"/>
        <v>0</v>
      </c>
      <c r="W693" s="162"/>
      <c r="X693" s="162" t="s">
        <v>527</v>
      </c>
      <c r="Y693" s="153"/>
      <c r="Z693" s="153"/>
      <c r="AA693" s="153"/>
      <c r="AB693" s="153"/>
      <c r="AC693" s="153"/>
      <c r="AD693" s="153"/>
      <c r="AE693" s="153"/>
      <c r="AF693" s="153"/>
      <c r="AG693" s="153" t="s">
        <v>528</v>
      </c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  <c r="AW693" s="153"/>
      <c r="AX693" s="153"/>
      <c r="AY693" s="153"/>
      <c r="AZ693" s="153"/>
      <c r="BA693" s="153"/>
      <c r="BB693" s="153"/>
      <c r="BC693" s="153"/>
      <c r="BD693" s="153"/>
      <c r="BE693" s="153"/>
      <c r="BF693" s="153"/>
      <c r="BG693" s="153"/>
      <c r="BH693" s="153"/>
    </row>
    <row r="694" spans="1:60" ht="22.5" outlineLevel="1" x14ac:dyDescent="0.2">
      <c r="A694" s="175">
        <v>124</v>
      </c>
      <c r="B694" s="176" t="s">
        <v>557</v>
      </c>
      <c r="C694" s="189" t="s">
        <v>558</v>
      </c>
      <c r="D694" s="177" t="s">
        <v>186</v>
      </c>
      <c r="E694" s="178">
        <v>1</v>
      </c>
      <c r="F694" s="179"/>
      <c r="G694" s="180">
        <f t="shared" si="14"/>
        <v>0</v>
      </c>
      <c r="H694" s="163">
        <v>0</v>
      </c>
      <c r="I694" s="162">
        <f t="shared" si="15"/>
        <v>0</v>
      </c>
      <c r="J694" s="163">
        <v>10000</v>
      </c>
      <c r="K694" s="162">
        <f t="shared" si="16"/>
        <v>10000</v>
      </c>
      <c r="L694" s="162">
        <v>21</v>
      </c>
      <c r="M694" s="162">
        <f t="shared" si="17"/>
        <v>0</v>
      </c>
      <c r="N694" s="162">
        <v>0</v>
      </c>
      <c r="O694" s="162">
        <f t="shared" si="18"/>
        <v>0</v>
      </c>
      <c r="P694" s="162">
        <v>0</v>
      </c>
      <c r="Q694" s="162">
        <f t="shared" si="19"/>
        <v>0</v>
      </c>
      <c r="R694" s="162"/>
      <c r="S694" s="162" t="s">
        <v>340</v>
      </c>
      <c r="T694" s="162" t="s">
        <v>128</v>
      </c>
      <c r="U694" s="162">
        <v>0</v>
      </c>
      <c r="V694" s="162">
        <f t="shared" si="20"/>
        <v>0</v>
      </c>
      <c r="W694" s="162"/>
      <c r="X694" s="162" t="s">
        <v>527</v>
      </c>
      <c r="Y694" s="153"/>
      <c r="Z694" s="153"/>
      <c r="AA694" s="153"/>
      <c r="AB694" s="153"/>
      <c r="AC694" s="153"/>
      <c r="AD694" s="153"/>
      <c r="AE694" s="153"/>
      <c r="AF694" s="153"/>
      <c r="AG694" s="153" t="s">
        <v>528</v>
      </c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153"/>
      <c r="AZ694" s="153"/>
      <c r="BA694" s="153"/>
      <c r="BB694" s="153"/>
      <c r="BC694" s="153"/>
      <c r="BD694" s="153"/>
      <c r="BE694" s="153"/>
      <c r="BF694" s="153"/>
      <c r="BG694" s="153"/>
      <c r="BH694" s="153"/>
    </row>
    <row r="695" spans="1:60" x14ac:dyDescent="0.2">
      <c r="A695" s="3"/>
      <c r="B695" s="4"/>
      <c r="C695" s="194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AE695">
        <v>15</v>
      </c>
      <c r="AF695">
        <v>21</v>
      </c>
      <c r="AG695" t="s">
        <v>109</v>
      </c>
    </row>
    <row r="696" spans="1:60" x14ac:dyDescent="0.2">
      <c r="A696" s="156"/>
      <c r="B696" s="157" t="s">
        <v>31</v>
      </c>
      <c r="C696" s="195"/>
      <c r="D696" s="158"/>
      <c r="E696" s="159"/>
      <c r="F696" s="159"/>
      <c r="G696" s="187">
        <f>G8+G26+G113+G155+G162+G174+G190+G287+G289+G335+G384+G386+G388+G406+G420+G529+G559+G565+G668+G670+G678+G684</f>
        <v>0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AE696">
        <f>SUMIF(L7:L694,AE695,G7:G694)</f>
        <v>0</v>
      </c>
      <c r="AF696">
        <f>SUMIF(L7:L694,AF695,G7:G694)</f>
        <v>0</v>
      </c>
      <c r="AG696" t="s">
        <v>559</v>
      </c>
    </row>
    <row r="697" spans="1:60" x14ac:dyDescent="0.2">
      <c r="A697" s="3"/>
      <c r="B697" s="4"/>
      <c r="C697" s="194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60" x14ac:dyDescent="0.2">
      <c r="A698" s="3"/>
      <c r="B698" s="4"/>
      <c r="C698" s="194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60" x14ac:dyDescent="0.2">
      <c r="A699" s="268" t="s">
        <v>560</v>
      </c>
      <c r="B699" s="268"/>
      <c r="C699" s="269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60" x14ac:dyDescent="0.2">
      <c r="A700" s="249"/>
      <c r="B700" s="250"/>
      <c r="C700" s="251"/>
      <c r="D700" s="250"/>
      <c r="E700" s="250"/>
      <c r="F700" s="250"/>
      <c r="G700" s="25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AG700" t="s">
        <v>561</v>
      </c>
    </row>
    <row r="701" spans="1:60" x14ac:dyDescent="0.2">
      <c r="A701" s="253"/>
      <c r="B701" s="254"/>
      <c r="C701" s="255"/>
      <c r="D701" s="254"/>
      <c r="E701" s="254"/>
      <c r="F701" s="254"/>
      <c r="G701" s="25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60" x14ac:dyDescent="0.2">
      <c r="A702" s="253"/>
      <c r="B702" s="254"/>
      <c r="C702" s="255"/>
      <c r="D702" s="254"/>
      <c r="E702" s="254"/>
      <c r="F702" s="254"/>
      <c r="G702" s="25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60" x14ac:dyDescent="0.2">
      <c r="A703" s="253"/>
      <c r="B703" s="254"/>
      <c r="C703" s="255"/>
      <c r="D703" s="254"/>
      <c r="E703" s="254"/>
      <c r="F703" s="254"/>
      <c r="G703" s="25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60" x14ac:dyDescent="0.2">
      <c r="A704" s="257"/>
      <c r="B704" s="258"/>
      <c r="C704" s="259"/>
      <c r="D704" s="258"/>
      <c r="E704" s="258"/>
      <c r="F704" s="258"/>
      <c r="G704" s="260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33" x14ac:dyDescent="0.2">
      <c r="A705" s="3"/>
      <c r="B705" s="4"/>
      <c r="C705" s="194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33" x14ac:dyDescent="0.2">
      <c r="C706" s="196"/>
      <c r="D706" s="10"/>
      <c r="AG706" t="s">
        <v>562</v>
      </c>
    </row>
    <row r="707" spans="1:33" x14ac:dyDescent="0.2">
      <c r="D707" s="10"/>
    </row>
    <row r="708" spans="1:33" x14ac:dyDescent="0.2">
      <c r="D708" s="10"/>
    </row>
    <row r="709" spans="1:33" x14ac:dyDescent="0.2">
      <c r="D709" s="10"/>
    </row>
    <row r="710" spans="1:33" x14ac:dyDescent="0.2">
      <c r="D710" s="10"/>
    </row>
    <row r="711" spans="1:33" x14ac:dyDescent="0.2">
      <c r="D711" s="10"/>
    </row>
    <row r="712" spans="1:33" x14ac:dyDescent="0.2">
      <c r="D712" s="10"/>
    </row>
    <row r="713" spans="1:33" x14ac:dyDescent="0.2">
      <c r="D713" s="10"/>
    </row>
    <row r="714" spans="1:33" x14ac:dyDescent="0.2">
      <c r="D714" s="10"/>
    </row>
    <row r="715" spans="1:33" x14ac:dyDescent="0.2">
      <c r="D715" s="10"/>
    </row>
    <row r="716" spans="1:33" x14ac:dyDescent="0.2">
      <c r="D716" s="10"/>
    </row>
    <row r="717" spans="1:33" x14ac:dyDescent="0.2">
      <c r="D717" s="10"/>
    </row>
    <row r="718" spans="1:33" x14ac:dyDescent="0.2">
      <c r="D718" s="10"/>
    </row>
    <row r="719" spans="1:33" x14ac:dyDescent="0.2">
      <c r="D719" s="10"/>
    </row>
    <row r="720" spans="1:33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00:G704"/>
    <mergeCell ref="A1:G1"/>
    <mergeCell ref="C2:G2"/>
    <mergeCell ref="C3:G3"/>
    <mergeCell ref="C4:G4"/>
    <mergeCell ref="A699:C69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Rozpočet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Rozpočet!Názvy_tisku</vt:lpstr>
      <vt:lpstr>oadresa</vt:lpstr>
      <vt:lpstr>Stavba!Objednatel</vt:lpstr>
      <vt:lpstr>Stavba!Objekt</vt:lpstr>
      <vt:lpstr>Rozpočet!Oblast_tisku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Hanzel</dc:creator>
  <cp:lastModifiedBy>Pavel Hanzel</cp:lastModifiedBy>
  <cp:lastPrinted>2019-03-19T12:27:02Z</cp:lastPrinted>
  <dcterms:created xsi:type="dcterms:W3CDTF">2009-04-08T07:15:50Z</dcterms:created>
  <dcterms:modified xsi:type="dcterms:W3CDTF">2025-07-30T13:47:57Z</dcterms:modified>
</cp:coreProperties>
</file>