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Zakázky\2518 - Oprava chodníku na ul. Revoluční, Krnov\DPS\_výkaz výměr a rozpočet stavby\_rozpočet\"/>
    </mc:Choice>
  </mc:AlternateContent>
  <xr:revisionPtr revIDLastSave="0" documentId="8_{08A69D80-1846-46EE-B5A6-5088A7CB59EE}" xr6:coauthVersionLast="47" xr6:coauthVersionMax="47" xr10:uidLastSave="{00000000-0000-0000-0000-000000000000}"/>
  <bookViews>
    <workbookView xWindow="-120" yWindow="-120" windowWidth="77040" windowHeight="21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0 001 Pol" sheetId="12" r:id="rId4"/>
    <sheet name="001 001 Pol" sheetId="13" r:id="rId5"/>
    <sheet name="002 0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'000 001 Pol'!$1:$7</definedName>
    <definedName name="_xlnm.Print_Titles" localSheetId="4">'001 001 Pol'!$1:$7</definedName>
    <definedName name="_xlnm.Print_Titles" localSheetId="5">'002 002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'000 001 Pol'!$A$1:$Y$69</definedName>
    <definedName name="_xlnm.Print_Area" localSheetId="4">'001 001 Pol'!$A$1:$Y$209</definedName>
    <definedName name="_xlnm.Print_Area" localSheetId="5">'002 002 Pol'!$A$1:$Y$312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02" i="14"/>
  <c r="BA273" i="14"/>
  <c r="BA212" i="14"/>
  <c r="BA179" i="14"/>
  <c r="BA178" i="14"/>
  <c r="BA69" i="14"/>
  <c r="G9" i="14"/>
  <c r="G8" i="14" s="1"/>
  <c r="I9" i="14"/>
  <c r="I8" i="14" s="1"/>
  <c r="K9" i="14"/>
  <c r="K8" i="14" s="1"/>
  <c r="M9" i="14"/>
  <c r="O9" i="14"/>
  <c r="O8" i="14" s="1"/>
  <c r="Q9" i="14"/>
  <c r="Q8" i="14" s="1"/>
  <c r="V9" i="14"/>
  <c r="V8" i="14" s="1"/>
  <c r="G16" i="14"/>
  <c r="I16" i="14"/>
  <c r="K16" i="14"/>
  <c r="M16" i="14"/>
  <c r="O16" i="14"/>
  <c r="Q16" i="14"/>
  <c r="V16" i="14"/>
  <c r="G23" i="14"/>
  <c r="AF302" i="14" s="1"/>
  <c r="I23" i="14"/>
  <c r="K23" i="14"/>
  <c r="M23" i="14"/>
  <c r="O23" i="14"/>
  <c r="Q23" i="14"/>
  <c r="V23" i="14"/>
  <c r="G27" i="14"/>
  <c r="I27" i="14"/>
  <c r="K27" i="14"/>
  <c r="M27" i="14"/>
  <c r="O27" i="14"/>
  <c r="Q27" i="14"/>
  <c r="V27" i="14"/>
  <c r="G31" i="14"/>
  <c r="I31" i="14"/>
  <c r="K31" i="14"/>
  <c r="M31" i="14"/>
  <c r="O31" i="14"/>
  <c r="Q31" i="14"/>
  <c r="V31" i="14"/>
  <c r="G35" i="14"/>
  <c r="I35" i="14"/>
  <c r="K35" i="14"/>
  <c r="M35" i="14"/>
  <c r="O35" i="14"/>
  <c r="Q35" i="14"/>
  <c r="V35" i="14"/>
  <c r="G39" i="14"/>
  <c r="I39" i="14"/>
  <c r="K39" i="14"/>
  <c r="M39" i="14"/>
  <c r="O39" i="14"/>
  <c r="Q39" i="14"/>
  <c r="V39" i="14"/>
  <c r="G43" i="14"/>
  <c r="M43" i="14" s="1"/>
  <c r="I43" i="14"/>
  <c r="K43" i="14"/>
  <c r="O43" i="14"/>
  <c r="Q43" i="14"/>
  <c r="V43" i="14"/>
  <c r="G51" i="14"/>
  <c r="I51" i="14"/>
  <c r="K51" i="14"/>
  <c r="M51" i="14"/>
  <c r="O51" i="14"/>
  <c r="Q51" i="14"/>
  <c r="V51" i="14"/>
  <c r="G59" i="14"/>
  <c r="I59" i="14"/>
  <c r="K59" i="14"/>
  <c r="M59" i="14"/>
  <c r="O59" i="14"/>
  <c r="Q59" i="14"/>
  <c r="V59" i="14"/>
  <c r="G68" i="14"/>
  <c r="I68" i="14"/>
  <c r="K68" i="14"/>
  <c r="M68" i="14"/>
  <c r="O68" i="14"/>
  <c r="Q68" i="14"/>
  <c r="V68" i="14"/>
  <c r="G72" i="14"/>
  <c r="I72" i="14"/>
  <c r="K72" i="14"/>
  <c r="M72" i="14"/>
  <c r="O72" i="14"/>
  <c r="Q72" i="14"/>
  <c r="V72" i="14"/>
  <c r="G76" i="14"/>
  <c r="I76" i="14"/>
  <c r="K76" i="14"/>
  <c r="M76" i="14"/>
  <c r="O76" i="14"/>
  <c r="Q76" i="14"/>
  <c r="V76" i="14"/>
  <c r="G80" i="14"/>
  <c r="I80" i="14"/>
  <c r="K80" i="14"/>
  <c r="M80" i="14"/>
  <c r="O80" i="14"/>
  <c r="Q80" i="14"/>
  <c r="V80" i="14"/>
  <c r="G84" i="14"/>
  <c r="I84" i="14"/>
  <c r="K84" i="14"/>
  <c r="M84" i="14"/>
  <c r="O84" i="14"/>
  <c r="Q84" i="14"/>
  <c r="V84" i="14"/>
  <c r="G87" i="14"/>
  <c r="I87" i="14"/>
  <c r="K87" i="14"/>
  <c r="M87" i="14"/>
  <c r="O87" i="14"/>
  <c r="Q87" i="14"/>
  <c r="V87" i="14"/>
  <c r="G95" i="14"/>
  <c r="I95" i="14"/>
  <c r="K95" i="14"/>
  <c r="M95" i="14"/>
  <c r="O95" i="14"/>
  <c r="Q95" i="14"/>
  <c r="V95" i="14"/>
  <c r="G103" i="14"/>
  <c r="I103" i="14"/>
  <c r="K103" i="14"/>
  <c r="M103" i="14"/>
  <c r="O103" i="14"/>
  <c r="Q103" i="14"/>
  <c r="V103" i="14"/>
  <c r="G106" i="14"/>
  <c r="I106" i="14"/>
  <c r="K106" i="14"/>
  <c r="M106" i="14"/>
  <c r="O106" i="14"/>
  <c r="Q106" i="14"/>
  <c r="V106" i="14"/>
  <c r="G114" i="14"/>
  <c r="I114" i="14"/>
  <c r="K114" i="14"/>
  <c r="M114" i="14"/>
  <c r="O114" i="14"/>
  <c r="Q114" i="14"/>
  <c r="V114" i="14"/>
  <c r="G119" i="14"/>
  <c r="I119" i="14"/>
  <c r="K119" i="14"/>
  <c r="M119" i="14"/>
  <c r="O119" i="14"/>
  <c r="Q119" i="14"/>
  <c r="V119" i="14"/>
  <c r="G124" i="14"/>
  <c r="M124" i="14" s="1"/>
  <c r="I124" i="14"/>
  <c r="K124" i="14"/>
  <c r="O124" i="14"/>
  <c r="Q124" i="14"/>
  <c r="V124" i="14"/>
  <c r="G129" i="14"/>
  <c r="I129" i="14"/>
  <c r="K129" i="14"/>
  <c r="M129" i="14"/>
  <c r="O129" i="14"/>
  <c r="Q129" i="14"/>
  <c r="V129" i="14"/>
  <c r="G133" i="14"/>
  <c r="I133" i="14"/>
  <c r="K133" i="14"/>
  <c r="M133" i="14"/>
  <c r="O133" i="14"/>
  <c r="Q133" i="14"/>
  <c r="V133" i="14"/>
  <c r="G138" i="14"/>
  <c r="I138" i="14"/>
  <c r="K138" i="14"/>
  <c r="M138" i="14"/>
  <c r="O138" i="14"/>
  <c r="Q138" i="14"/>
  <c r="V138" i="14"/>
  <c r="G143" i="14"/>
  <c r="I143" i="14"/>
  <c r="K143" i="14"/>
  <c r="M143" i="14"/>
  <c r="O143" i="14"/>
  <c r="Q143" i="14"/>
  <c r="V143" i="14"/>
  <c r="G146" i="14"/>
  <c r="I146" i="14"/>
  <c r="K146" i="14"/>
  <c r="M146" i="14"/>
  <c r="O146" i="14"/>
  <c r="Q146" i="14"/>
  <c r="V146" i="14"/>
  <c r="G149" i="14"/>
  <c r="I149" i="14"/>
  <c r="K149" i="14"/>
  <c r="M149" i="14"/>
  <c r="O149" i="14"/>
  <c r="Q149" i="14"/>
  <c r="V149" i="14"/>
  <c r="G153" i="14"/>
  <c r="I153" i="14"/>
  <c r="K153" i="14"/>
  <c r="M153" i="14"/>
  <c r="O153" i="14"/>
  <c r="Q153" i="14"/>
  <c r="V153" i="14"/>
  <c r="G157" i="14"/>
  <c r="I157" i="14"/>
  <c r="K157" i="14"/>
  <c r="M157" i="14"/>
  <c r="O157" i="14"/>
  <c r="Q157" i="14"/>
  <c r="V157" i="14"/>
  <c r="G161" i="14"/>
  <c r="M161" i="14" s="1"/>
  <c r="I161" i="14"/>
  <c r="K161" i="14"/>
  <c r="O161" i="14"/>
  <c r="Q161" i="14"/>
  <c r="V161" i="14"/>
  <c r="G165" i="14"/>
  <c r="I165" i="14"/>
  <c r="K165" i="14"/>
  <c r="M165" i="14"/>
  <c r="O165" i="14"/>
  <c r="Q165" i="14"/>
  <c r="V165" i="14"/>
  <c r="G169" i="14"/>
  <c r="I169" i="14"/>
  <c r="K169" i="14"/>
  <c r="M169" i="14"/>
  <c r="O169" i="14"/>
  <c r="Q169" i="14"/>
  <c r="V169" i="14"/>
  <c r="G177" i="14"/>
  <c r="I177" i="14"/>
  <c r="K177" i="14"/>
  <c r="M177" i="14"/>
  <c r="O177" i="14"/>
  <c r="Q177" i="14"/>
  <c r="V177" i="14"/>
  <c r="G184" i="14"/>
  <c r="I184" i="14"/>
  <c r="K184" i="14"/>
  <c r="M184" i="14"/>
  <c r="O184" i="14"/>
  <c r="Q184" i="14"/>
  <c r="V184" i="14"/>
  <c r="G188" i="14"/>
  <c r="I188" i="14"/>
  <c r="K188" i="14"/>
  <c r="M188" i="14"/>
  <c r="O188" i="14"/>
  <c r="Q188" i="14"/>
  <c r="V188" i="14"/>
  <c r="G192" i="14"/>
  <c r="I192" i="14"/>
  <c r="K192" i="14"/>
  <c r="M192" i="14"/>
  <c r="O192" i="14"/>
  <c r="Q192" i="14"/>
  <c r="V192" i="14"/>
  <c r="G196" i="14"/>
  <c r="I196" i="14"/>
  <c r="K196" i="14"/>
  <c r="M196" i="14"/>
  <c r="O196" i="14"/>
  <c r="Q196" i="14"/>
  <c r="V196" i="14"/>
  <c r="G198" i="14"/>
  <c r="I198" i="14"/>
  <c r="K198" i="14"/>
  <c r="M198" i="14"/>
  <c r="O198" i="14"/>
  <c r="Q198" i="14"/>
  <c r="V198" i="14"/>
  <c r="G200" i="14"/>
  <c r="M200" i="14" s="1"/>
  <c r="I200" i="14"/>
  <c r="K200" i="14"/>
  <c r="O200" i="14"/>
  <c r="Q200" i="14"/>
  <c r="V200" i="14"/>
  <c r="G204" i="14"/>
  <c r="G203" i="14" s="1"/>
  <c r="I204" i="14"/>
  <c r="I203" i="14" s="1"/>
  <c r="K204" i="14"/>
  <c r="K203" i="14" s="1"/>
  <c r="M204" i="14"/>
  <c r="M203" i="14" s="1"/>
  <c r="O204" i="14"/>
  <c r="O203" i="14" s="1"/>
  <c r="Q204" i="14"/>
  <c r="Q203" i="14" s="1"/>
  <c r="V204" i="14"/>
  <c r="V203" i="14" s="1"/>
  <c r="G208" i="14"/>
  <c r="I208" i="14"/>
  <c r="K208" i="14"/>
  <c r="M208" i="14"/>
  <c r="O208" i="14"/>
  <c r="Q208" i="14"/>
  <c r="V208" i="14"/>
  <c r="G211" i="14"/>
  <c r="I211" i="14"/>
  <c r="K211" i="14"/>
  <c r="M211" i="14"/>
  <c r="O211" i="14"/>
  <c r="Q211" i="14"/>
  <c r="V211" i="14"/>
  <c r="G214" i="14"/>
  <c r="I214" i="14"/>
  <c r="K214" i="14"/>
  <c r="M214" i="14"/>
  <c r="O214" i="14"/>
  <c r="Q214" i="14"/>
  <c r="V214" i="14"/>
  <c r="G217" i="14"/>
  <c r="I217" i="14"/>
  <c r="K217" i="14"/>
  <c r="M217" i="14"/>
  <c r="O217" i="14"/>
  <c r="Q217" i="14"/>
  <c r="V217" i="14"/>
  <c r="G220" i="14"/>
  <c r="I220" i="14"/>
  <c r="K220" i="14"/>
  <c r="M220" i="14"/>
  <c r="O220" i="14"/>
  <c r="Q220" i="14"/>
  <c r="V220" i="14"/>
  <c r="G223" i="14"/>
  <c r="I223" i="14"/>
  <c r="K223" i="14"/>
  <c r="M223" i="14"/>
  <c r="O223" i="14"/>
  <c r="Q223" i="14"/>
  <c r="V223" i="14"/>
  <c r="G225" i="14"/>
  <c r="I225" i="14"/>
  <c r="K225" i="14"/>
  <c r="M225" i="14"/>
  <c r="O225" i="14"/>
  <c r="Q225" i="14"/>
  <c r="V225" i="14"/>
  <c r="G228" i="14"/>
  <c r="I228" i="14"/>
  <c r="K228" i="14"/>
  <c r="M228" i="14"/>
  <c r="O228" i="14"/>
  <c r="Q228" i="14"/>
  <c r="V228" i="14"/>
  <c r="G231" i="14"/>
  <c r="I231" i="14"/>
  <c r="K231" i="14"/>
  <c r="M231" i="14"/>
  <c r="O231" i="14"/>
  <c r="Q231" i="14"/>
  <c r="V231" i="14"/>
  <c r="G235" i="14"/>
  <c r="I235" i="14"/>
  <c r="K235" i="14"/>
  <c r="M235" i="14"/>
  <c r="O235" i="14"/>
  <c r="Q235" i="14"/>
  <c r="V235" i="14"/>
  <c r="G240" i="14"/>
  <c r="I240" i="14"/>
  <c r="K240" i="14"/>
  <c r="M240" i="14"/>
  <c r="O240" i="14"/>
  <c r="Q240" i="14"/>
  <c r="V240" i="14"/>
  <c r="G243" i="14"/>
  <c r="M243" i="14" s="1"/>
  <c r="I243" i="14"/>
  <c r="K243" i="14"/>
  <c r="O243" i="14"/>
  <c r="Q243" i="14"/>
  <c r="V243" i="14"/>
  <c r="G245" i="14"/>
  <c r="I245" i="14"/>
  <c r="K245" i="14"/>
  <c r="M245" i="14"/>
  <c r="O245" i="14"/>
  <c r="Q245" i="14"/>
  <c r="V245" i="14"/>
  <c r="G247" i="14"/>
  <c r="I247" i="14"/>
  <c r="K247" i="14"/>
  <c r="M247" i="14"/>
  <c r="O247" i="14"/>
  <c r="Q247" i="14"/>
  <c r="V247" i="14"/>
  <c r="G249" i="14"/>
  <c r="I249" i="14"/>
  <c r="K249" i="14"/>
  <c r="M249" i="14"/>
  <c r="O249" i="14"/>
  <c r="Q249" i="14"/>
  <c r="V249" i="14"/>
  <c r="G251" i="14"/>
  <c r="I251" i="14"/>
  <c r="K251" i="14"/>
  <c r="M251" i="14"/>
  <c r="O251" i="14"/>
  <c r="Q251" i="14"/>
  <c r="V251" i="14"/>
  <c r="G256" i="14"/>
  <c r="I256" i="14"/>
  <c r="K256" i="14"/>
  <c r="M256" i="14"/>
  <c r="O256" i="14"/>
  <c r="Q256" i="14"/>
  <c r="V256" i="14"/>
  <c r="G259" i="14"/>
  <c r="I259" i="14"/>
  <c r="K259" i="14"/>
  <c r="M259" i="14"/>
  <c r="O259" i="14"/>
  <c r="Q259" i="14"/>
  <c r="V259" i="14"/>
  <c r="G262" i="14"/>
  <c r="I262" i="14"/>
  <c r="K262" i="14"/>
  <c r="M262" i="14"/>
  <c r="O262" i="14"/>
  <c r="Q262" i="14"/>
  <c r="V262" i="14"/>
  <c r="G266" i="14"/>
  <c r="I266" i="14"/>
  <c r="K266" i="14"/>
  <c r="M266" i="14"/>
  <c r="O266" i="14"/>
  <c r="Q266" i="14"/>
  <c r="V266" i="14"/>
  <c r="G269" i="14"/>
  <c r="M269" i="14" s="1"/>
  <c r="I269" i="14"/>
  <c r="K269" i="14"/>
  <c r="O269" i="14"/>
  <c r="Q269" i="14"/>
  <c r="V269" i="14"/>
  <c r="G272" i="14"/>
  <c r="I272" i="14"/>
  <c r="K272" i="14"/>
  <c r="M272" i="14"/>
  <c r="O272" i="14"/>
  <c r="Q272" i="14"/>
  <c r="V272" i="14"/>
  <c r="G276" i="14"/>
  <c r="I276" i="14"/>
  <c r="K276" i="14"/>
  <c r="M276" i="14"/>
  <c r="O276" i="14"/>
  <c r="Q276" i="14"/>
  <c r="V276" i="14"/>
  <c r="G280" i="14"/>
  <c r="I280" i="14"/>
  <c r="K280" i="14"/>
  <c r="M280" i="14"/>
  <c r="O280" i="14"/>
  <c r="Q280" i="14"/>
  <c r="V280" i="14"/>
  <c r="O285" i="14"/>
  <c r="Q285" i="14"/>
  <c r="G286" i="14"/>
  <c r="I286" i="14"/>
  <c r="K286" i="14"/>
  <c r="M286" i="14"/>
  <c r="O286" i="14"/>
  <c r="Q286" i="14"/>
  <c r="V286" i="14"/>
  <c r="V285" i="14" s="1"/>
  <c r="G289" i="14"/>
  <c r="I289" i="14"/>
  <c r="K289" i="14"/>
  <c r="M289" i="14"/>
  <c r="O289" i="14"/>
  <c r="Q289" i="14"/>
  <c r="V289" i="14"/>
  <c r="G293" i="14"/>
  <c r="I293" i="14"/>
  <c r="K293" i="14"/>
  <c r="M293" i="14"/>
  <c r="O293" i="14"/>
  <c r="Q293" i="14"/>
  <c r="V293" i="14"/>
  <c r="G296" i="14"/>
  <c r="I296" i="14"/>
  <c r="K296" i="14"/>
  <c r="M296" i="14"/>
  <c r="O296" i="14"/>
  <c r="Q296" i="14"/>
  <c r="V296" i="14"/>
  <c r="G298" i="14"/>
  <c r="M298" i="14" s="1"/>
  <c r="M285" i="14" s="1"/>
  <c r="I298" i="14"/>
  <c r="I285" i="14" s="1"/>
  <c r="K298" i="14"/>
  <c r="K285" i="14" s="1"/>
  <c r="O298" i="14"/>
  <c r="Q298" i="14"/>
  <c r="V298" i="14"/>
  <c r="G300" i="14"/>
  <c r="G299" i="14" s="1"/>
  <c r="I300" i="14"/>
  <c r="I299" i="14" s="1"/>
  <c r="K300" i="14"/>
  <c r="K299" i="14" s="1"/>
  <c r="M300" i="14"/>
  <c r="M299" i="14" s="1"/>
  <c r="O300" i="14"/>
  <c r="O299" i="14" s="1"/>
  <c r="Q300" i="14"/>
  <c r="Q299" i="14" s="1"/>
  <c r="V300" i="14"/>
  <c r="V299" i="14" s="1"/>
  <c r="AE302" i="14"/>
  <c r="G199" i="13"/>
  <c r="BA153" i="13"/>
  <c r="BA142" i="13"/>
  <c r="BA136" i="13"/>
  <c r="BA112" i="13"/>
  <c r="BA104" i="13"/>
  <c r="BA84" i="13"/>
  <c r="G8" i="13"/>
  <c r="G9" i="13"/>
  <c r="AF199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2" i="13"/>
  <c r="I12" i="13"/>
  <c r="K12" i="13"/>
  <c r="M12" i="13"/>
  <c r="O12" i="13"/>
  <c r="Q12" i="13"/>
  <c r="V12" i="13"/>
  <c r="G15" i="13"/>
  <c r="I15" i="13"/>
  <c r="K15" i="13"/>
  <c r="M15" i="13"/>
  <c r="O15" i="13"/>
  <c r="Q15" i="13"/>
  <c r="V15" i="13"/>
  <c r="G21" i="13"/>
  <c r="I21" i="13"/>
  <c r="K21" i="13"/>
  <c r="M21" i="13"/>
  <c r="O21" i="13"/>
  <c r="Q21" i="13"/>
  <c r="V21" i="13"/>
  <c r="G24" i="13"/>
  <c r="I24" i="13"/>
  <c r="K24" i="13"/>
  <c r="M24" i="13"/>
  <c r="O24" i="13"/>
  <c r="Q24" i="13"/>
  <c r="V24" i="13"/>
  <c r="G28" i="13"/>
  <c r="I28" i="13"/>
  <c r="K28" i="13"/>
  <c r="M28" i="13"/>
  <c r="O28" i="13"/>
  <c r="Q28" i="13"/>
  <c r="V28" i="13"/>
  <c r="G31" i="13"/>
  <c r="I31" i="13"/>
  <c r="K31" i="13"/>
  <c r="M31" i="13"/>
  <c r="O31" i="13"/>
  <c r="Q31" i="13"/>
  <c r="V31" i="13"/>
  <c r="G34" i="13"/>
  <c r="M34" i="13" s="1"/>
  <c r="I34" i="13"/>
  <c r="K34" i="13"/>
  <c r="O34" i="13"/>
  <c r="Q34" i="13"/>
  <c r="V34" i="13"/>
  <c r="G37" i="13"/>
  <c r="M37" i="13" s="1"/>
  <c r="I37" i="13"/>
  <c r="K37" i="13"/>
  <c r="O37" i="13"/>
  <c r="Q37" i="13"/>
  <c r="V37" i="13"/>
  <c r="G43" i="13"/>
  <c r="I43" i="13"/>
  <c r="K43" i="13"/>
  <c r="M43" i="13"/>
  <c r="O43" i="13"/>
  <c r="Q43" i="13"/>
  <c r="V43" i="13"/>
  <c r="G48" i="13"/>
  <c r="I48" i="13"/>
  <c r="K48" i="13"/>
  <c r="M48" i="13"/>
  <c r="O48" i="13"/>
  <c r="Q48" i="13"/>
  <c r="V48" i="13"/>
  <c r="G54" i="13"/>
  <c r="I54" i="13"/>
  <c r="K54" i="13"/>
  <c r="M54" i="13"/>
  <c r="O54" i="13"/>
  <c r="Q54" i="13"/>
  <c r="V54" i="13"/>
  <c r="G57" i="13"/>
  <c r="I57" i="13"/>
  <c r="K57" i="13"/>
  <c r="M57" i="13"/>
  <c r="O57" i="13"/>
  <c r="Q57" i="13"/>
  <c r="V57" i="13"/>
  <c r="G60" i="13"/>
  <c r="I60" i="13"/>
  <c r="K60" i="13"/>
  <c r="M60" i="13"/>
  <c r="O60" i="13"/>
  <c r="Q60" i="13"/>
  <c r="V60" i="13"/>
  <c r="G66" i="13"/>
  <c r="I66" i="13"/>
  <c r="K66" i="13"/>
  <c r="M66" i="13"/>
  <c r="O66" i="13"/>
  <c r="Q66" i="13"/>
  <c r="V66" i="13"/>
  <c r="G71" i="13"/>
  <c r="I71" i="13"/>
  <c r="K71" i="13"/>
  <c r="M71" i="13"/>
  <c r="O71" i="13"/>
  <c r="Q71" i="13"/>
  <c r="V71" i="13"/>
  <c r="G77" i="13"/>
  <c r="M77" i="13" s="1"/>
  <c r="I77" i="13"/>
  <c r="K77" i="13"/>
  <c r="O77" i="13"/>
  <c r="Q77" i="13"/>
  <c r="V77" i="13"/>
  <c r="K80" i="13"/>
  <c r="G81" i="13"/>
  <c r="I81" i="13"/>
  <c r="K81" i="13"/>
  <c r="M81" i="13"/>
  <c r="M80" i="13" s="1"/>
  <c r="O81" i="13"/>
  <c r="O80" i="13" s="1"/>
  <c r="Q81" i="13"/>
  <c r="Q80" i="13" s="1"/>
  <c r="V81" i="13"/>
  <c r="V80" i="13" s="1"/>
  <c r="G86" i="13"/>
  <c r="G80" i="13" s="1"/>
  <c r="I86" i="13"/>
  <c r="I80" i="13" s="1"/>
  <c r="K86" i="13"/>
  <c r="M86" i="13"/>
  <c r="O86" i="13"/>
  <c r="Q86" i="13"/>
  <c r="V86" i="13"/>
  <c r="G89" i="13"/>
  <c r="I89" i="13"/>
  <c r="K89" i="13"/>
  <c r="M89" i="13"/>
  <c r="O89" i="13"/>
  <c r="Q89" i="13"/>
  <c r="V89" i="13"/>
  <c r="G92" i="13"/>
  <c r="I92" i="13"/>
  <c r="K92" i="13"/>
  <c r="M92" i="13"/>
  <c r="O92" i="13"/>
  <c r="Q92" i="13"/>
  <c r="V92" i="13"/>
  <c r="G95" i="13"/>
  <c r="I95" i="13"/>
  <c r="K95" i="13"/>
  <c r="M95" i="13"/>
  <c r="O95" i="13"/>
  <c r="Q95" i="13"/>
  <c r="V95" i="13"/>
  <c r="G97" i="13"/>
  <c r="I97" i="13"/>
  <c r="K97" i="13"/>
  <c r="M97" i="13"/>
  <c r="O97" i="13"/>
  <c r="Q97" i="13"/>
  <c r="V97" i="13"/>
  <c r="G99" i="13"/>
  <c r="I99" i="13"/>
  <c r="K99" i="13"/>
  <c r="M99" i="13"/>
  <c r="O99" i="13"/>
  <c r="Q99" i="13"/>
  <c r="V99" i="13"/>
  <c r="G102" i="13"/>
  <c r="I102" i="13"/>
  <c r="K102" i="13"/>
  <c r="G103" i="13"/>
  <c r="I103" i="13"/>
  <c r="K103" i="13"/>
  <c r="M103" i="13"/>
  <c r="M102" i="13" s="1"/>
  <c r="O103" i="13"/>
  <c r="O102" i="13" s="1"/>
  <c r="Q103" i="13"/>
  <c r="Q102" i="13" s="1"/>
  <c r="V103" i="13"/>
  <c r="V102" i="13" s="1"/>
  <c r="G105" i="13"/>
  <c r="I105" i="13"/>
  <c r="K105" i="13"/>
  <c r="M105" i="13"/>
  <c r="O105" i="13"/>
  <c r="Q105" i="13"/>
  <c r="V105" i="13"/>
  <c r="G108" i="13"/>
  <c r="I108" i="13"/>
  <c r="K108" i="13"/>
  <c r="M108" i="13"/>
  <c r="O108" i="13"/>
  <c r="Q108" i="13"/>
  <c r="V108" i="13"/>
  <c r="G111" i="13"/>
  <c r="I111" i="13"/>
  <c r="K111" i="13"/>
  <c r="M111" i="13"/>
  <c r="O111" i="13"/>
  <c r="Q111" i="13"/>
  <c r="V111" i="13"/>
  <c r="G116" i="13"/>
  <c r="M116" i="13" s="1"/>
  <c r="M115" i="13" s="1"/>
  <c r="I116" i="13"/>
  <c r="I115" i="13" s="1"/>
  <c r="K116" i="13"/>
  <c r="K115" i="13" s="1"/>
  <c r="O116" i="13"/>
  <c r="O115" i="13" s="1"/>
  <c r="Q116" i="13"/>
  <c r="V116" i="13"/>
  <c r="G119" i="13"/>
  <c r="I119" i="13"/>
  <c r="K119" i="13"/>
  <c r="M119" i="13"/>
  <c r="O119" i="13"/>
  <c r="Q119" i="13"/>
  <c r="Q115" i="13" s="1"/>
  <c r="V119" i="13"/>
  <c r="V115" i="13" s="1"/>
  <c r="G124" i="13"/>
  <c r="I124" i="13"/>
  <c r="K124" i="13"/>
  <c r="M124" i="13"/>
  <c r="O124" i="13"/>
  <c r="Q124" i="13"/>
  <c r="V124" i="13"/>
  <c r="G129" i="13"/>
  <c r="I129" i="13"/>
  <c r="K129" i="13"/>
  <c r="M129" i="13"/>
  <c r="O129" i="13"/>
  <c r="Q129" i="13"/>
  <c r="V129" i="13"/>
  <c r="G132" i="13"/>
  <c r="I132" i="13"/>
  <c r="K132" i="13"/>
  <c r="M132" i="13"/>
  <c r="O132" i="13"/>
  <c r="Q132" i="13"/>
  <c r="V132" i="13"/>
  <c r="G135" i="13"/>
  <c r="I135" i="13"/>
  <c r="K135" i="13"/>
  <c r="M135" i="13"/>
  <c r="O135" i="13"/>
  <c r="Q135" i="13"/>
  <c r="V135" i="13"/>
  <c r="G139" i="13"/>
  <c r="I139" i="13"/>
  <c r="K139" i="13"/>
  <c r="M139" i="13"/>
  <c r="O139" i="13"/>
  <c r="Q139" i="13"/>
  <c r="V139" i="13"/>
  <c r="G150" i="13"/>
  <c r="I150" i="13"/>
  <c r="K150" i="13"/>
  <c r="M150" i="13"/>
  <c r="O150" i="13"/>
  <c r="Q150" i="13"/>
  <c r="V150" i="13"/>
  <c r="G169" i="13"/>
  <c r="M169" i="13" s="1"/>
  <c r="I169" i="13"/>
  <c r="K169" i="13"/>
  <c r="O169" i="13"/>
  <c r="Q169" i="13"/>
  <c r="V169" i="13"/>
  <c r="G178" i="13"/>
  <c r="M178" i="13" s="1"/>
  <c r="I178" i="13"/>
  <c r="K178" i="13"/>
  <c r="O178" i="13"/>
  <c r="Q178" i="13"/>
  <c r="V178" i="13"/>
  <c r="G187" i="13"/>
  <c r="I187" i="13"/>
  <c r="K187" i="13"/>
  <c r="M187" i="13"/>
  <c r="O187" i="13"/>
  <c r="Q187" i="13"/>
  <c r="V187" i="13"/>
  <c r="G191" i="13"/>
  <c r="I191" i="13"/>
  <c r="K191" i="13"/>
  <c r="M191" i="13"/>
  <c r="O191" i="13"/>
  <c r="Q191" i="13"/>
  <c r="V191" i="13"/>
  <c r="G195" i="13"/>
  <c r="I195" i="13"/>
  <c r="K195" i="13"/>
  <c r="M195" i="13"/>
  <c r="O195" i="13"/>
  <c r="Q195" i="13"/>
  <c r="V195" i="13"/>
  <c r="AE199" i="13"/>
  <c r="G59" i="12"/>
  <c r="BA57" i="12"/>
  <c r="BA50" i="12"/>
  <c r="BA40" i="12"/>
  <c r="BA38" i="12"/>
  <c r="BA36" i="12"/>
  <c r="BA34" i="12"/>
  <c r="BA30" i="12"/>
  <c r="BA26" i="12"/>
  <c r="BA25" i="12"/>
  <c r="BA18" i="12"/>
  <c r="BA16" i="12"/>
  <c r="BA14" i="12"/>
  <c r="BA12" i="12"/>
  <c r="BA10" i="12"/>
  <c r="G9" i="12"/>
  <c r="AF59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21" i="12"/>
  <c r="I21" i="12"/>
  <c r="K21" i="12"/>
  <c r="M21" i="12"/>
  <c r="O21" i="12"/>
  <c r="Q21" i="12"/>
  <c r="V21" i="12"/>
  <c r="G28" i="12"/>
  <c r="G29" i="12"/>
  <c r="I29" i="12"/>
  <c r="I28" i="12" s="1"/>
  <c r="K29" i="12"/>
  <c r="K28" i="12" s="1"/>
  <c r="M29" i="12"/>
  <c r="M28" i="12" s="1"/>
  <c r="O29" i="12"/>
  <c r="O28" i="12" s="1"/>
  <c r="Q29" i="12"/>
  <c r="Q28" i="12" s="1"/>
  <c r="V29" i="12"/>
  <c r="V28" i="12" s="1"/>
  <c r="G32" i="12"/>
  <c r="I32" i="12"/>
  <c r="K32" i="12"/>
  <c r="M32" i="12"/>
  <c r="O32" i="12"/>
  <c r="Q32" i="12"/>
  <c r="V32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5" i="12"/>
  <c r="M55" i="12" s="1"/>
  <c r="I55" i="12"/>
  <c r="K55" i="12"/>
  <c r="O55" i="12"/>
  <c r="Q55" i="12"/>
  <c r="V55" i="12"/>
  <c r="AE59" i="12"/>
  <c r="I20" i="1"/>
  <c r="I19" i="1"/>
  <c r="I18" i="1"/>
  <c r="I17" i="1"/>
  <c r="I16" i="1"/>
  <c r="I70" i="1"/>
  <c r="J69" i="1"/>
  <c r="J68" i="1"/>
  <c r="J67" i="1"/>
  <c r="J66" i="1"/>
  <c r="J65" i="1"/>
  <c r="J64" i="1"/>
  <c r="J63" i="1"/>
  <c r="J62" i="1"/>
  <c r="J61" i="1"/>
  <c r="J60" i="1"/>
  <c r="J70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46" i="1" s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G23" i="1"/>
  <c r="M8" i="14"/>
  <c r="G285" i="14"/>
  <c r="M8" i="13"/>
  <c r="G115" i="13"/>
  <c r="G8" i="12"/>
  <c r="I21" i="1"/>
  <c r="H46" i="1"/>
  <c r="J45" i="1"/>
  <c r="J44" i="1"/>
  <c r="J43" i="1"/>
  <c r="J42" i="1"/>
  <c r="J41" i="1"/>
  <c r="J40" i="1"/>
  <c r="J39" i="1"/>
  <c r="J46" i="1" s="1"/>
  <c r="A23" i="1" l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D5D36326-26E2-4171-9C66-A606D98AF71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E8D5016-5E03-4369-B7E3-AC258172346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C261A0A7-DF40-40A8-8B9C-E65E8CBE7F9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E8DDD0-1B99-4B4C-A5EE-8EB448ACB2F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DB97F3FF-B3E2-44B0-A9CD-6A08B74332D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B0AFA07-8877-4682-B202-DBA859433B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<sst xmlns="http://schemas.openxmlformats.org/spreadsheetml/2006/main" count="2132" uniqueCount="717">
  <si>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</si>
  <si>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</si>
  <si>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</si>
  <si>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</si>
  <si>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</si>
  <si>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</si>
  <si>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</si>
  <si>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</si>
  <si>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</si>
  <si>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</si>
  <si>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</si>
  <si>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</si>
  <si>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</si>
  <si>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</si>
  <si>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</si>
  <si>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</si>
  <si>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</si>
  <si>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</si>
  <si>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</si>
  <si>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</si>
  <si>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</si>
  <si>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</si>
  <si>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</si>
  <si>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</si>
  <si>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</si>
  <si>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</si>
  <si>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</si>
  <si>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</si>
  <si>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</si>
  <si>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</si>
  <si>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</si>
  <si>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</si>
  <si>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</si>
  <si>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</si>
  <si>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</si>
  <si>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</si>
  <si>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</si>
  <si>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</si>
  <si>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</si>
  <si>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</si>
  <si>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</si>
  <si>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</si>
  <si>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</si>
  <si>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2518</t>
  </si>
  <si>
    <t>Oprava chodníku na ul. Revoluční, Krnov</t>
  </si>
  <si>
    <t>Stavba</t>
  </si>
  <si>
    <t>000</t>
  </si>
  <si>
    <t>Vedlejší a ostatní náklady</t>
  </si>
  <si>
    <t>001</t>
  </si>
  <si>
    <t>Vedlejší a ostatní náklady stavby</t>
  </si>
  <si>
    <t>Zemní práce, příprava staveniště</t>
  </si>
  <si>
    <t>Zemní práce, příprava staveniště - RTS I/2025</t>
  </si>
  <si>
    <t>002</t>
  </si>
  <si>
    <t>Nové konstrukce</t>
  </si>
  <si>
    <t>Zpevněné plochy - RTS I/2025</t>
  </si>
  <si>
    <t>Celkem za stavbu</t>
  </si>
  <si>
    <t>CZK</t>
  </si>
  <si>
    <t>#POPS</t>
  </si>
  <si>
    <t>Popis stavby: 2518 - Oprava chodníku na ul. Revoluční, Krnov</t>
  </si>
  <si>
    <t>#POPO</t>
  </si>
  <si>
    <t>Popis objektu: 000 - Vedlejší a ostatní náklady</t>
  </si>
  <si>
    <t>#POPR</t>
  </si>
  <si>
    <t>Popis rozpočtu: 001 - Vedlejší a ostatní náklady stavby</t>
  </si>
  <si>
    <t>Popis objektu: 001 - Zemní práce, příprava staveniště</t>
  </si>
  <si>
    <t>Popis rozpočtu: 001 - Zemní práce, příprava staveniště - RTS I/2025</t>
  </si>
  <si>
    <t>Popis objektu: 002 - Nové konstrukce</t>
  </si>
  <si>
    <t>Popis rozpočtu: 002 - Zpevněné plochy - RTS I/2025</t>
  </si>
  <si>
    <t>Rekapitulace dílů</t>
  </si>
  <si>
    <t>Typ dílu</t>
  </si>
  <si>
    <t>1</t>
  </si>
  <si>
    <t>Zemní práce</t>
  </si>
  <si>
    <t>18</t>
  </si>
  <si>
    <t>Povrchové úpravy terénu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</si>
  <si>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</si>
  <si>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</si>
  <si>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</si>
  <si>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</si>
  <si>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</si>
  <si>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</si>
  <si>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</si>
  <si>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</si>
  <si>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</si>
  <si>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</si>
  <si>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</si>
  <si>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</si>
  <si>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</si>
  <si>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</si>
  <si>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</si>
  <si>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</si>
  <si>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</si>
  <si>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</si>
  <si>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</si>
  <si>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</si>
  <si>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</si>
  <si>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</si>
  <si>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</si>
  <si>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</si>
  <si>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</si>
  <si>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</si>
  <si>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</si>
  <si>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</si>
  <si>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</si>
  <si>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</si>
  <si>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</si>
  <si>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</si>
  <si>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</si>
  <si>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</si>
  <si>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</si>
  <si>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</si>
  <si>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</si>
  <si>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</si>
  <si>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</si>
  <si>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</si>
  <si>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</si>
  <si>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</si>
  <si>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</si>
  <si>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</si>
  <si>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</si>
  <si>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</si>
  <si>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</t>
  </si>
  <si>
    <t>Indiv</t>
  </si>
  <si>
    <t>VRN</t>
  </si>
  <si>
    <t>Běžná</t>
  </si>
  <si>
    <t>POL99_8</t>
  </si>
  <si>
    <t>-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</si>
  <si>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</si>
  <si>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</si>
  <si>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</si>
  <si>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-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</si>
  <si>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</si>
  <si>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</si>
  <si>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-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</si>
  <si>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02946OA0</t>
  </si>
  <si>
    <t>Fotodokumentace stavby</t>
  </si>
  <si>
    <t>soubor</t>
  </si>
  <si>
    <t>Agregovaná položka</t>
  </si>
  <si>
    <t>POL2_</t>
  </si>
  <si>
    <t>- dodavatel zajistí zpracování fotodokumentace průběhu prací na stavbě, kterou následně předá investorovi. Fotodokumentace bude dokladovat postup prací po jednotlivých dnech, nasazení stavebních mechanismů i provádění zkoušek. Snímky budou předány na CD ve složkách pojmenovaných dle jednotlivých dnů.</t>
  </si>
  <si>
    <t>005261010R</t>
  </si>
  <si>
    <t>Pojištění dodavatele a pojištění díla</t>
  </si>
  <si>
    <t>- náklady spojené s povinným pojištěním dodavatele nebo stavebního díla či jeho části, v rozsahu obchodních podmínek</t>
  </si>
  <si>
    <t>- pojištění dodavatele montážní proti všem rizikům</t>
  </si>
  <si>
    <t>- pojištění bude uzavřeno na plnou hodnotu stavby po celou dobu stavby "ALL RISK"</t>
  </si>
  <si>
    <t>VNP1</t>
  </si>
  <si>
    <t>Náklady vzniklé v souvislosti s realizací stavby</t>
  </si>
  <si>
    <t>Vlastní</t>
  </si>
  <si>
    <t>- náklady související s případným zásahem do silničních pozemků</t>
  </si>
  <si>
    <t>- průběžné čištění znečištěných komunikací stavbou</t>
  </si>
  <si>
    <t>- zajištění zpětného předání dotčených ploch jednotlivým majitelům a správcům</t>
  </si>
  <si>
    <t>- zajištění obslužného provozu - zásobování, svoz kom. odpadu, vjezd vozidel složek integrovaného záchranného systému</t>
  </si>
  <si>
    <t>- zajištění výkopů (zábradlí) a přístupů k objektům (lávky,  budou využity dle postupu výstavby vždy v dotčeném prostoru)</t>
  </si>
  <si>
    <t>- koordinace prací na stavbě a tvorba harmonogramu výstavby</t>
  </si>
  <si>
    <t>005211030R</t>
  </si>
  <si>
    <t xml:space="preserve">Dočasná dopravní opatření </t>
  </si>
  <si>
    <t>- v rámci stavby je možno použít navrženou organizaci výstavby projednanou v rámci DSP</t>
  </si>
  <si>
    <t>005111020R</t>
  </si>
  <si>
    <t>Vytyčení stavby</t>
  </si>
  <si>
    <t>- geodetické práce související s výstavbou</t>
  </si>
  <si>
    <t>- vyhotovení protokolu o vytyčení stavby se seznamem souřadnic vytyčených bodů a jejich polohopisnými (S-JTSK) a výškopisnými (Bpv) hodnotami.</t>
  </si>
  <si>
    <t>005111021R</t>
  </si>
  <si>
    <t>Vytyčení inženýrských sítí</t>
  </si>
  <si>
    <t>- zaměření a vytýčení stávajících inženýrských sítí v místě stavby z hlediska jejich ochrany při provádění stavby.</t>
  </si>
  <si>
    <t>005211020R</t>
  </si>
  <si>
    <t>Ochrana stávaj. inženýrských sítí na staveništi</t>
  </si>
  <si>
    <t>- 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</si>
  <si>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005241020R</t>
  </si>
  <si>
    <t xml:space="preserve">Geodetické zaměření skutečného provedení  </t>
  </si>
  <si>
    <t>- geodetické zaměření skutečného stavu jednotlivých objektů oprávněnou osobou (tiskopis v graf. formě 3x, v digitální formě 1x, všech objektů stavby), zaměření bude provedeno také pro opravu VO</t>
  </si>
  <si>
    <t>- doklady ke kolaudaci, revizní zprávy jsou-li vyžadovány</t>
  </si>
  <si>
    <t>00511 R</t>
  </si>
  <si>
    <t xml:space="preserve">Geodetické práce </t>
  </si>
  <si>
    <t>- vypracování geometrického plánu stavby (pro všechny požadované stavební objekty)</t>
  </si>
  <si>
    <t>- schválení návrhu vkladu do katastru nemovitostí příslušným katastrálním úřadem</t>
  </si>
  <si>
    <t>005241010R</t>
  </si>
  <si>
    <t>Dokumentace skutečného provedení stavby</t>
  </si>
  <si>
    <t>- náklady na vyhotovení dokumentace skutečného provedení stavby a její předání objednateli v požadované formě a požadovaném počtu</t>
  </si>
  <si>
    <t>ONP1</t>
  </si>
  <si>
    <t>Statická zatěžovací zkouška</t>
  </si>
  <si>
    <t xml:space="preserve">ks    </t>
  </si>
  <si>
    <t>Práce</t>
  </si>
  <si>
    <t>POL1_</t>
  </si>
  <si>
    <t>- statická zatěžovací zkouška dle ČSN 736190 a ČSN 72 1006</t>
  </si>
  <si>
    <t>- místa určená investorem a TDS, popř. správcem komunikace</t>
  </si>
  <si>
    <t>VV</t>
  </si>
  <si>
    <t>ONP2</t>
  </si>
  <si>
    <t>Rázová zatěžovací zkouška</t>
  </si>
  <si>
    <t xml:space="preserve"> -rázová zatěžovací zkouška dle ČSN 736192 a ČSN 72 1006</t>
  </si>
  <si>
    <t>- bude prováděn 1ks zkoušky na 50 bm chodníku + zkoušky prováděné lokálně v místech úpravy chodníků v křižovatce apod., dle specifikace projektanta a investora</t>
  </si>
  <si>
    <t>SUM</t>
  </si>
  <si>
    <t>Poznámky uchazeče k zadání</t>
  </si>
  <si>
    <t>POPUZIV</t>
  </si>
  <si>
    <t>- 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</si>
  <si>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- přípravu podkladů, podání žádosti na katastrální úřad</t>
  </si>
  <si>
    <t>- polní práce spojené s vyhotovením geometrického plánu</t>
  </si>
  <si>
    <t>- výpočetní a grafické kancelářské práce</t>
  </si>
  <si>
    <t>- úřední ověření výsledného elaborátu</t>
  </si>
  <si>
    <t>END</t>
  </si>
  <si>
    <t>113151119R00</t>
  </si>
  <si>
    <t>Fréz.živič.krytu pl.do 500 m2,pruh do 75cm,tl.10cm</t>
  </si>
  <si>
    <t>m2</t>
  </si>
  <si>
    <t>- frézování asf. povrchu tl. 100 mm v prostoru MK</t>
  </si>
  <si>
    <t>(120+4,5)</t>
  </si>
  <si>
    <t>113151150R00</t>
  </si>
  <si>
    <t>Fréz.živič.krytu pl.do 500 m2,pruh do 75cm,tl.15cm</t>
  </si>
  <si>
    <t>- frézování asf. povrchu v tl. 150 mm - komunikace a zálivy</t>
  </si>
  <si>
    <t>(15+27+33,5+25+76,7+78)</t>
  </si>
  <si>
    <t>113107635R00</t>
  </si>
  <si>
    <t>Odstranění podkladu nad 50 m2,kam.drcené tl.35 cm</t>
  </si>
  <si>
    <t>- odstranění podkladní vrstvy silnice a zálivů</t>
  </si>
  <si>
    <t>- odstranění podkladní vrstvy MK</t>
  </si>
  <si>
    <t>- 90% materiálu k použití do nových konstrukcí, 10% odvoz na skládku</t>
  </si>
  <si>
    <t>v prostoru silnice a zálivu : (15+27+33,5+25+76,7+78)*1,2</t>
  </si>
  <si>
    <t>v prostoru MK : (120+4,5)*1,2</t>
  </si>
  <si>
    <t>113107620R00</t>
  </si>
  <si>
    <t>Odstranění podkladu nad 50 m2,kam.drcené tl.20 cm</t>
  </si>
  <si>
    <t>- odstranění podkladní vrstvy chodníku</t>
  </si>
  <si>
    <t>(6,5+25,7+31,7+53+141,1+92+12,5+47)+(192+342+188)+(28,9)*1,2</t>
  </si>
  <si>
    <t>113106231R00</t>
  </si>
  <si>
    <t>Rozebrání dlažeb ze zámkové dlažby v kamenivu</t>
  </si>
  <si>
    <t>- rozebrání chodníkových ploch s povrchem ze zámkové dlažby</t>
  </si>
  <si>
    <t>- dlažba bude očištěna a zajištěn odvoz na TS Krnov k uložení</t>
  </si>
  <si>
    <t>Betonová zámková dlažba : (6,5+25,7+31,7+53+141,1+92+12,5+47)+(192+342+188)</t>
  </si>
  <si>
    <t>979054441R00</t>
  </si>
  <si>
    <t>Očištění vybour. dlaždic s výplní kamen. těženým</t>
  </si>
  <si>
    <t>- očištění vybouraných bet. dlažeb pro možnost uložení</t>
  </si>
  <si>
    <t>113106221R00</t>
  </si>
  <si>
    <t>Rozebrání dlažeb z drobných kostek v kam. těženém</t>
  </si>
  <si>
    <t>- rozebrání povrchu chodníku a ploch s dlažbou 4/6, 8/10, 10/12</t>
  </si>
  <si>
    <t>dlažba 10/12 : (9,2+19,7)</t>
  </si>
  <si>
    <t>979071121R00</t>
  </si>
  <si>
    <t>Očištění vybour. kostek drobných s výplní kam. těž</t>
  </si>
  <si>
    <t>- očištění rozebraných kostek</t>
  </si>
  <si>
    <t>460030053R00</t>
  </si>
  <si>
    <t>Vytrhání kostek drobných, lože MC, nezalité spáry</t>
  </si>
  <si>
    <t>- odstranění stávajících řádků z kostek uložených do bet. / MC</t>
  </si>
  <si>
    <t>- materiál bude očištěn, použit na nové dvojřádky, zbytek odevezen na TS Krnov</t>
  </si>
  <si>
    <t>Odstranění jednořádku z žul. kostek : 28,60*0,125</t>
  </si>
  <si>
    <t>Odstranění dvouřádku z žul. kostek : (5,9+15+28,5+5,25+19+5,2+11,9+29,6+60,1+23,3+7,25+52,3+12,7+35,1+31,4+28,5+64,8+2*6,7)*0,25</t>
  </si>
  <si>
    <t>Odstranění trojřádku z žul. kostek : 41,0*0,375</t>
  </si>
  <si>
    <t>979071122R00</t>
  </si>
  <si>
    <t>Očištění vybour.kostek drobných s výplní MC/živicí</t>
  </si>
  <si>
    <t>- očšištění kostek 10/12 řádků</t>
  </si>
  <si>
    <t>113202111R00</t>
  </si>
  <si>
    <t>Vytrhání obrub obrubníků silničních</t>
  </si>
  <si>
    <t>m</t>
  </si>
  <si>
    <t>- odstranění stávajících silničních obrub v prostoru stavby,</t>
  </si>
  <si>
    <t>- ke zpětnému použití 21,30 m KS3, ostatní žulové obruby budou odvezeny na TS Krnov</t>
  </si>
  <si>
    <t>Žulový krajník, šířky 250 mm (odvoz na TS Krnov k dalšímu využití) : 29</t>
  </si>
  <si>
    <t>Žulový obrubník, šířky cca 130-150 mm (odvoz na TS Krnov k dalšímu využití) : (3+19+4,3+17,3+42,6+64,5+75,9+6,2+46,7+152)</t>
  </si>
  <si>
    <t>Silniční bet. obrubník, šířky 150 mm : (5+12+8+14+9)</t>
  </si>
  <si>
    <t>113201111R00</t>
  </si>
  <si>
    <t>Vytrhání obrubníků chodníkových a parkových</t>
  </si>
  <si>
    <t>- odstranění dotčených chodníkových obrub</t>
  </si>
  <si>
    <t>Chodníkový bet. obrubník, šířky 50-100 mm : (3+11+24,7+21+97,5+3+2,5+41,5+4+9+2+4,8+13,5+9,5+6)</t>
  </si>
  <si>
    <t>460030092R00</t>
  </si>
  <si>
    <t>Vytrhání obrubníků, lože MC, ležatých</t>
  </si>
  <si>
    <t>- vytrhání stávající bet. přídlažby</t>
  </si>
  <si>
    <t>Silniční bet. přídlažba šířky 250 mm : (8+14)</t>
  </si>
  <si>
    <t>122202202R00</t>
  </si>
  <si>
    <t>Odkopávky pro silnice v hor. 3 do 1000 m3</t>
  </si>
  <si>
    <t>m3</t>
  </si>
  <si>
    <t>- odkop pro komunikace, chodníky atd. - 90% strojní výkop</t>
  </si>
  <si>
    <t>Odkopávky zeminy pro provedení obrub podél zeleně : 270*0,2*0,2*0,90</t>
  </si>
  <si>
    <t>Odkopávky zeminy pro provedení podsypů silničních obrub a dvouřádků : (224,6)*0,2*0,90</t>
  </si>
  <si>
    <t>Odkopávky zeminy pro provedení pojížděných chodníků : (154,2)*0,05*0,90</t>
  </si>
  <si>
    <t>Odkopávky zeminy pro provedení komunikace : (7,1+4,9+3,7+5,3)*0,3*0,90</t>
  </si>
  <si>
    <t>122207119R00</t>
  </si>
  <si>
    <t>Příplatek za lepivost horniny 3</t>
  </si>
  <si>
    <t>Odkopávky zeminy pro provedení obrub podél zeleně : 270*0,2*0,2</t>
  </si>
  <si>
    <t>Odkopávky zeminy pro provedení podsypů silničních obrub a dvouřádků : (224,6)*0,2</t>
  </si>
  <si>
    <t>Odkopávky zeminy pro provedení pojížděných chodníků : (154,2)*0,05</t>
  </si>
  <si>
    <t>Odkopávky zeminy pro provedení komunikace : (7,1+4,9+3,7+5,3)*0,3</t>
  </si>
  <si>
    <t>139601102R00</t>
  </si>
  <si>
    <t>Ruční výkop jam, rýh a šachet v hornině tř. 3</t>
  </si>
  <si>
    <t>- ruční výkopy v rámci stavby, v blízkosti IS apod.- předpoklad 10% ruční výkop</t>
  </si>
  <si>
    <t>Odkopávky zeminy pro provedení obrub podél zeleně : 270*0,2*0,2*0,10</t>
  </si>
  <si>
    <t>Odkopávky zeminy pro provedení podsypů silničních obrub a dvouřádků : (224,6)*0,2*0,10</t>
  </si>
  <si>
    <t>Odkopávky zeminy pro provedení pojížděných chodníků : (154,2)*0,05*0,10</t>
  </si>
  <si>
    <t>Odkopávky zeminy pro provedení komunikace : (7,1+4,9+3,7+5,3)*0,3*0,10</t>
  </si>
  <si>
    <t>569903311R00</t>
  </si>
  <si>
    <t xml:space="preserve">Zřízení zemních krajnic se zhutněním </t>
  </si>
  <si>
    <t>- hutněný zásyp za obrubou vhodnou zeminou</t>
  </si>
  <si>
    <t>270*0,2*0,2</t>
  </si>
  <si>
    <t>121100001RAA</t>
  </si>
  <si>
    <t>Sejmutí ornice, naložení, odvoz a uložení odvoz do 1 km</t>
  </si>
  <si>
    <t>- v plochách zeleně dotčených stavbou</t>
  </si>
  <si>
    <t>- mezideponie vzdálena do 1,0 km</t>
  </si>
  <si>
    <t>- ornice bude sejmuta, odvezena a uskladněna na meziskládce (zde ošetřována) a následně zpětně přesunuta a rozprostřena, přebytek ornice bude rozhrnut na parcelách investora pro zlepšení vegetačního pokryvu</t>
  </si>
  <si>
    <t>(3,6+5+10+10,5+29+20+9,5)*0,1</t>
  </si>
  <si>
    <t>460600001RT2</t>
  </si>
  <si>
    <t>Naložení a odvoz zeminy odvoz na vzdálenost 1000 m</t>
  </si>
  <si>
    <t>- naložení a odvoz zeminy do prostoru zpětného rozhrnutí</t>
  </si>
  <si>
    <t>(3,6+5+10+10,5+29+20+9,5)*0,1*2</t>
  </si>
  <si>
    <t>181301101R00</t>
  </si>
  <si>
    <t>Rozprostření ornice, rovina, tl. do 10 cm do 500m2</t>
  </si>
  <si>
    <t>- zpětné rozhrnutí ornice</t>
  </si>
  <si>
    <t>(3,6+5+10+10,5+29+20+9,5)</t>
  </si>
  <si>
    <t>182001111R00</t>
  </si>
  <si>
    <t>Plošná úprava terénu, nerovnosti do 10 cm v rovině</t>
  </si>
  <si>
    <t>- úprava povrchu terénu před zpětným položením ornice a osetím, sadových úprav</t>
  </si>
  <si>
    <t>180402111R00</t>
  </si>
  <si>
    <t>Založení trávníku parkového výsevem v rovině</t>
  </si>
  <si>
    <t>POL1_1</t>
  </si>
  <si>
    <t>00572400R</t>
  </si>
  <si>
    <t>Směs travní parková I. běžná zátěž á 25 kg</t>
  </si>
  <si>
    <t>kg</t>
  </si>
  <si>
    <t>SPCM</t>
  </si>
  <si>
    <t>Specifikace</t>
  </si>
  <si>
    <t>POL3_1</t>
  </si>
  <si>
    <t>(3,6+5+10+10,5+29+20+9,5)/100*2,5</t>
  </si>
  <si>
    <t>80001</t>
  </si>
  <si>
    <t>Ozdobnice čínská</t>
  </si>
  <si>
    <t>POL3_</t>
  </si>
  <si>
    <t>- osazení a dodávka ozdobnice čísnké 1 ks na 0,50 m2</t>
  </si>
  <si>
    <t>64/2</t>
  </si>
  <si>
    <t>966004111R00</t>
  </si>
  <si>
    <t>Odstranění betonových zábran</t>
  </si>
  <si>
    <t>- odstranění bet. zábran s chodníkové plochy - odvoz na TS Krnov k dalšímu použití, váha cca 180kg/ks</t>
  </si>
  <si>
    <t>9111A3OA0</t>
  </si>
  <si>
    <t>Zábradlí silniční s vodorovnými madly - demontáž s přesunem</t>
  </si>
  <si>
    <t xml:space="preserve">m     </t>
  </si>
  <si>
    <t>EXP 24</t>
  </si>
  <si>
    <t>- ocelové dvoumadlové trubkové zábradlí výšky cca 1,10 m</t>
  </si>
  <si>
    <t>(9,5+11,8+43,3)</t>
  </si>
  <si>
    <t>915212OA0</t>
  </si>
  <si>
    <t>Vodorovné dopravní značení plastem - odstranění</t>
  </si>
  <si>
    <t xml:space="preserve">m2    </t>
  </si>
  <si>
    <t>- odstranění VDZ podél zastávky</t>
  </si>
  <si>
    <t>'Vodící čára č. V4 / 0,5 / 0,5 / šířky 0,25 m – podél autobusové zastávky : (16+16,5+20+17,5)*0,5*0,25</t>
  </si>
  <si>
    <t>914123OA0</t>
  </si>
  <si>
    <t>Dopravní značky, základní velikost, ocelová - demontáž</t>
  </si>
  <si>
    <t>- demontáž stávajících SDZ vč. vybourání patek, značky budou posazeny do nové plochy viz položka v nových kostrukcích</t>
  </si>
  <si>
    <t>B2 vč. bet. základu : 1</t>
  </si>
  <si>
    <t>5 ks SDZ v prostoru chodníku : 5</t>
  </si>
  <si>
    <t>162201102R00</t>
  </si>
  <si>
    <t>Vodorovné přemístění výkopku z hor.1-4 do 50 m</t>
  </si>
  <si>
    <t>- výkopek pro zpětné použití na stavbě</t>
  </si>
  <si>
    <t>zásypy za obrubami ve směru do zeleně : 10,80</t>
  </si>
  <si>
    <t>167101102R00</t>
  </si>
  <si>
    <t>Nakládání výkopku z hor. 1 ÷ 4 v množství nad 100 m3</t>
  </si>
  <si>
    <t>R-položka</t>
  </si>
  <si>
    <t>POL12_1</t>
  </si>
  <si>
    <t>- naložení sypaniny na meziskládce</t>
  </si>
  <si>
    <t>zpětné použití do prostoru stavby : -10,80</t>
  </si>
  <si>
    <t>odkopávky : 62,757</t>
  </si>
  <si>
    <t>ruční výkop : 6,973</t>
  </si>
  <si>
    <t>162301102R00</t>
  </si>
  <si>
    <t>Vodorovné přemístění výkopku z hor.1-4 do 1000 m</t>
  </si>
  <si>
    <t>- přemístění výkopku na meziskládku a zpět</t>
  </si>
  <si>
    <t>- zpětné využití : -10,80</t>
  </si>
  <si>
    <t>162701109R00</t>
  </si>
  <si>
    <t>Příplatek k vod. přemístění hor.1-4 za další 1 km</t>
  </si>
  <si>
    <t>- přemístění výkopku na skládku do 21 km</t>
  </si>
  <si>
    <t>58,93*20</t>
  </si>
  <si>
    <t>199000002R00</t>
  </si>
  <si>
    <t>Poplatek za skládku horniny 1- 4, č. dle katal. odpadů 17 05 04</t>
  </si>
  <si>
    <t>- poplatek za skládku výkopku a odstraňovaných konstrukcí</t>
  </si>
  <si>
    <t>zemina : 58,93</t>
  </si>
  <si>
    <t>171201101R00</t>
  </si>
  <si>
    <t>Uložení sypaniny do násypů nezhutněných</t>
  </si>
  <si>
    <t>- uložení sypaniny do násypů nebo na skládku s rozprostřením sypaniny ve vrstvách a s hrubým urovnáním.</t>
  </si>
  <si>
    <t>979082314R00</t>
  </si>
  <si>
    <t>Vodorovná doprava suti a hmot po suchu do 2000 m</t>
  </si>
  <si>
    <t>t</t>
  </si>
  <si>
    <t>Včetně: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</si>
  <si>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</si>
  <si>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</si>
  <si>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</si>
  <si>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/>
  </si>
  <si>
    <t>- přemístění rozebraných a vyzískaných konstrukcí na skladku stavebníka - TS Krnov</t>
  </si>
  <si>
    <t>betonová zámková dlažba : 1131,50*0,06*2,5</t>
  </si>
  <si>
    <t>zbývající část řádků z kostek : (131,25-122,2)*0,12*2,75</t>
  </si>
  <si>
    <t>Žulový krajník, šířky 250 mm (odvoz na TS Krnov k dalšímu využití) : (29,0-21,30)*0,25*0,20*2,75</t>
  </si>
  <si>
    <t>Žulový obrubník, šířky cca 130-150 mm (odvoz na TS Krnov k dalšímu využití) : (3+19+4,3+17,3+42,6+64,5+75,9+6,2+46,7+152)*0,20*0,15*2,75</t>
  </si>
  <si>
    <t>979082313R00</t>
  </si>
  <si>
    <t>Vodorovná doprava suti a hmot po suchu do 1000 m</t>
  </si>
  <si>
    <t>- materiály s opětovným využitím na a z meziskládky - k využití, zbytek na na skládku</t>
  </si>
  <si>
    <t>frézování povrchu MK - 100 mm : 124,50*0,10*2,5</t>
  </si>
  <si>
    <t>frézování povrchu silnice a záliv - 150 mm : 255,20*0,15*2,5</t>
  </si>
  <si>
    <t>odstranění podkladu MK, silnice , zálivu - 80% ke zpětnému využití - na MZSKL a zpět : 455,64*0,35*0,80*2,20*2</t>
  </si>
  <si>
    <t>odstranění podkladu MK, silnice , zálivu - 20% na skládku : 455,64*0,35*0,20*2,20</t>
  </si>
  <si>
    <t>odstranění podkladu chodníku - 200 mm - 60% ke zpětnému využití - na MZSKL a zpět : 1166,18*0,20*0,60*2,20*2</t>
  </si>
  <si>
    <t>odstranění podkladu chodníku - 200 mm - 40% na skládku : 1166,18*0,20*0,40*2,20</t>
  </si>
  <si>
    <t>silniční bet. obrubník, šířky 150 mm : (5+12+8+14+9)*0,15*0,25*2,5</t>
  </si>
  <si>
    <t>chodníkový bet. obrubník : 253,0*0,08*0,20*2,5</t>
  </si>
  <si>
    <t>silniční bet. přídlažba : 22,0*0,08*0,25*2,5*2,50</t>
  </si>
  <si>
    <t>povrch ploch z kostek 10/12 - na MZSKL a zpět : 28,90*0,12*2,75*2</t>
  </si>
  <si>
    <t>betonová zámková dlažba tl. 60 mm - předláždění - na MZSKL a zpět : 97,0*0,06*2,5*2</t>
  </si>
  <si>
    <t>Žulový krajník, šířky 250 mm (k opětovnémiu využití) - na MZSKL a zpět : 21,30*0,25*0,20*2,75*2</t>
  </si>
  <si>
    <t>979082219R00</t>
  </si>
  <si>
    <t>Příplatek za dopravu suti po suchu za další 1 km</t>
  </si>
  <si>
    <t>- přemístění suti na skládku do 15,0 km</t>
  </si>
  <si>
    <t>frézování povrchu MK - 100 mm : 124,50*0,10*2,5*20</t>
  </si>
  <si>
    <t>frézování povrchu silnice a záliv - 150 mm : 255,20*0,15*2,5*20</t>
  </si>
  <si>
    <t>odstranění podkladu MK, silnice , zálivu - 20% na skládku : 455,64*0,35*0,20*2,20*20</t>
  </si>
  <si>
    <t>odstranění podkladu chodníku - 200 mm - 40% na skládku : 1166,18*0,20*0,40*2,20*20</t>
  </si>
  <si>
    <t>silniční bet. obrubník, šířky 150 mm : (5+12+8+14+9)*0,15*0,25*2,5*20</t>
  </si>
  <si>
    <t>chodníkový bet. obrubník : 253,0*0,08*0,20*2,5*20</t>
  </si>
  <si>
    <t>silniční bet. přídlažba : 22,0*0,08*0,25*2,5*2,50*20</t>
  </si>
  <si>
    <t>979093111R00</t>
  </si>
  <si>
    <t>Uložení suti na skládku bez zhutnění</t>
  </si>
  <si>
    <t>- uložení suti do určeného prostoru</t>
  </si>
  <si>
    <t>979990103R00</t>
  </si>
  <si>
    <t>Poplatek za uložení suti - beton, skupina odpadu 170101</t>
  </si>
  <si>
    <t>RTS 23/ II</t>
  </si>
  <si>
    <t>RTS 22/ II</t>
  </si>
  <si>
    <t>979990121R00</t>
  </si>
  <si>
    <t>Poplatek za uložení suti - asfalt, skupina odpadu 170302</t>
  </si>
  <si>
    <t>- poplatek za uložení asfaltu bez obsahu dehtu - kategorie ostatní odpad</t>
  </si>
  <si>
    <t>odstranění podkladu MK, silnice , zálivu - 20% na skládku : 455,64*0,35*0,20</t>
  </si>
  <si>
    <t>odstranění podkladu chodníku - 200 mm - 40% na skládku : 1166,18*0,20*0,40</t>
  </si>
  <si>
    <t>- úprava povrchu terénu před prováděním stavebních úprav</t>
  </si>
  <si>
    <t>SKLADBA 1 : 1353,44+933,0</t>
  </si>
  <si>
    <t>SKLADBA 2 : 200,46</t>
  </si>
  <si>
    <t>SKLADBA 3,4,5, OSTRŮVEK : 637,90+198,0</t>
  </si>
  <si>
    <t>PŘEDLÁŽDĚNÍ : 140,40</t>
  </si>
  <si>
    <t>KAČÍREK : 31,50</t>
  </si>
  <si>
    <t>181101102R00</t>
  </si>
  <si>
    <t>Úprava pláně v zářezech v hor. 1-4, se zhutněním</t>
  </si>
  <si>
    <t>- zhutnění zemní pláně, dle požadavků PD</t>
  </si>
  <si>
    <t>592451124R</t>
  </si>
  <si>
    <t>Dlažba 20x10x6 cm přírodní skladba</t>
  </si>
  <si>
    <t>- povrch z bet. zámkové dlažby tl. 60 mm, u nových materiálů ztratné 5%</t>
  </si>
  <si>
    <t>- SKLADBA 1</t>
  </si>
  <si>
    <t>Betonová zámková dlažba, šedá tl. 60 mm (rozměr 20x10 cm) : (6+14,5)*1,05</t>
  </si>
  <si>
    <t>592451151R</t>
  </si>
  <si>
    <t>Dlažba SLP skladba 20x10x6 cm červená dlažba pro nevidomé</t>
  </si>
  <si>
    <t>- dlažba bezb. úprav - varovné pásy, signální pásy, 5% ztratné</t>
  </si>
  <si>
    <t>SKLADBA 1</t>
  </si>
  <si>
    <t>Betonová hmatná dlažba tl. 60 mm, červená  (varovné a signální pásy) : (1,6+3,5+2,55+1,7+1,4+3,5+2,8+4,7+1,4+1,7+1,6+1,3+2,5+10,4+2,5+4,2+2+1,7+3,2+1,9+3,15)*1,05</t>
  </si>
  <si>
    <t>592451184R</t>
  </si>
  <si>
    <t>Dlažba sklad. 10x10x6 cm  červená</t>
  </si>
  <si>
    <t>RTS 24/ II</t>
  </si>
  <si>
    <t>- povrch z bet. zámkové dlažby tl. 60 mm, vč. 5,0 % ztratné, - vyznačení nástupní hrany</t>
  </si>
  <si>
    <t>Betonová zámková dlažba, červená tl. 60 mm (nehmatný kontrastní pás podél nástupní hrany) : (15*0,3)*2*1,05</t>
  </si>
  <si>
    <t>59245040R</t>
  </si>
  <si>
    <t>Dlažba betonová SLP s vodicí linií 200 x 200 x 60 mm, přírodní</t>
  </si>
  <si>
    <t>- betonová dlažba s vodící drážkou - umělá vodící linie, tl. 60 mm, šedá, 5% ztratné</t>
  </si>
  <si>
    <t>Betonová dlažba s vodící drážkou tl. 60 mm, šedá (umělá vodící linie) : (6,1+4,7+5,5)*1,05</t>
  </si>
  <si>
    <t>5924511900R</t>
  </si>
  <si>
    <t>Dlažba betonová skladebná 200 x 200 x 60 mm, přírodní</t>
  </si>
  <si>
    <t>- povrch chodníkových ploch, dlažba 200/200/60 mm, šedá barva, 5% ztratné</t>
  </si>
  <si>
    <t>Betonová zámková dlažba, šedá tl. 60 mm (rozměr 20x20 cm) : (42,1+88,6+390+119+21+993)*1,05</t>
  </si>
  <si>
    <t>596291111R00</t>
  </si>
  <si>
    <t>Řezání zámkové dlažby tl. 60 mm</t>
  </si>
  <si>
    <t>- řezání zámkové dlažby tl. 60 mm</t>
  </si>
  <si>
    <t>Betonová zámková dlažba, šedá tl. 60 mm (rozměr 20x10 cm) : (6+14,5)*0,10</t>
  </si>
  <si>
    <t>Betonová zámková dlažba, červená tl. 60 mm (nehmatný kontrastní pás podél nástupní hrany) : (15*0,3)*2*0,10</t>
  </si>
  <si>
    <t>Betonová hmatná dlažba tl. 60 mm, červená  (varovné a signální pásy) : (1,6+3,5+2,55+1,7+1,4+3,5+2,8+4,7+1,4+1,7+1,6+1,3+2,5+10,4+2,5+4,2+2+1,7+3,2+1,9+3,15)*0,10</t>
  </si>
  <si>
    <t>Betonová dlažba s vodící drážkou tl. 60 mm, šedá (umělá vodící linie) : (6,1+4,7+5,5)*0,10</t>
  </si>
  <si>
    <t>Betonová zámková dlažba, šedá tl. 60 mm (rozměr 20x20 cm) : (42,1+88,6+390+119+21+993)*0,10</t>
  </si>
  <si>
    <t>596215020R00</t>
  </si>
  <si>
    <t>Kladení zámkové dlažby tl. 6 cm do drtě tl. 3 cm</t>
  </si>
  <si>
    <t>- kladení povrchu ze zámkové dlažby - pochozí plochy</t>
  </si>
  <si>
    <t>Betonová zámková dlažba, šedá tl. 60 mm (rozměr 20x10 cm) : (6+14,5)</t>
  </si>
  <si>
    <t>Betonová zámková dlažba, červená tl. 60 mm (nehmatný kontrastní pás podél nástupní hrany) : (15*0,3)*2</t>
  </si>
  <si>
    <t>Betonová hmatná dlažba tl. 60 mm, červená  (varovné a signální pásy) : (1,6+3,5+2,55+1,7+1,4+3,5+2,8+4,7+1,4+1,7+1,6+1,3+2,5+10,4+2,5+4,2+2+1,7+3,2+1,9+3,15)</t>
  </si>
  <si>
    <t>Betonová dlažba s vodící drážkou tl. 60 mm, šedá (umělá vodící linie) : (6,1+4,7+5,5)</t>
  </si>
  <si>
    <t>Betonová zámková dlažba, šedá tl. 60 mm (rozměr 20x20 cm) : (42,1+88,6+390+119+21+993)</t>
  </si>
  <si>
    <t>564851111RT2</t>
  </si>
  <si>
    <t>Podklad ze štěrkodrti po zhutnění tloušťky 15 cm štěrkodrť frakce 0-32 mm</t>
  </si>
  <si>
    <t>- podkladní vrstva chodníku, tl. 150 mm, ŠD frakce 0/32, vč. rozšíření pod obruby - nový materiál</t>
  </si>
  <si>
    <t>Betonová zámková dlažba, šedá tl. 60 mm (rozměr 20x10 cm) : (6+14,5)*1,3</t>
  </si>
  <si>
    <t>Betonová zámková dlažba, červená tl. 60 mm (nehmatný kontrastní pás podél nástupní hrany) : (15*0,3)*2*1,3</t>
  </si>
  <si>
    <t>Betonová hmatná dlažba tl. 60 mm, červená  (varovné a signální pásy) : (1,6+3,5+2,55+1,7+1,4+3,5+2,8+4,7+1,4+1,7+1,6+1,3+2,5+10,4+2,5+4,2+2+1,7+3,2+1,9+3,15)*1,3</t>
  </si>
  <si>
    <t>Betonová dlažba s vodící drážkou tl. 60 mm, šedá (umělá vodící linie) : (6,1+4,7+5,5)*1,3</t>
  </si>
  <si>
    <t>Betonová zámková dlažba, šedá tl. 60 mm (rozměr 20x20 cm) : (42,1+88,6+390+119+21+993)*1,3</t>
  </si>
  <si>
    <t>- provedeno stávajícím materiálem : -933,0</t>
  </si>
  <si>
    <t>564851111RV1</t>
  </si>
  <si>
    <t>Podklad ze štěrkodrti po zhutnění tloušťky 15 cm bez dodávky kameniva</t>
  </si>
  <si>
    <t>- podkladní vrstva chodníku, tl. 150 mm, ŠD frakce 0/32, vč. rozšíření pod obruby - stávající materiál k využití - z podkaldu chodníku stávajícího - 139,95 m3 k využití</t>
  </si>
  <si>
    <t>139,95/0,15</t>
  </si>
  <si>
    <t>592451170R</t>
  </si>
  <si>
    <t>Dlažba 20x10x8 cm přírodní</t>
  </si>
  <si>
    <t>- povrch z bet. zámkové dlažby tl. 80 mm - v prostoru chodníkového přejezdu, vč. ztratného 5,0%</t>
  </si>
  <si>
    <t>SKLADBA 2</t>
  </si>
  <si>
    <t>Betonová zámková dlažba, šedá tl. 80 mm (10x20 cm) : 67,3*1,05</t>
  </si>
  <si>
    <t>592451158R</t>
  </si>
  <si>
    <t>Dlažba SLP skladba 20x10x8 cm červená dlažba pro nevidomé</t>
  </si>
  <si>
    <t>- dlažba varovného pásu v prostoru s možností pojezdu, 5% ztratné</t>
  </si>
  <si>
    <t>Betonová hmatná dlažba tl. 80 mm, červená (varovný pás) : (5,3+2,5+2,2+1,6+2,5)*1,05</t>
  </si>
  <si>
    <t>59245041R</t>
  </si>
  <si>
    <t>Dlažba betonová SLP s vodicí linií 200 x 200 x 80 mm, šedá</t>
  </si>
  <si>
    <t>- betonová dlažba s vodící drážkou - umělá vodící linie, tl. 80 mm, šedá, ztratné 5%</t>
  </si>
  <si>
    <t>Betonová dlažba s vodící drážkou tl. 80 mm, šedá (umělá vodící linie) : 5,30*1,05</t>
  </si>
  <si>
    <t>5924511910R</t>
  </si>
  <si>
    <t>Dlažba betonová skladebná 200 x 200 x 80 mm, přírodní</t>
  </si>
  <si>
    <t>- povrch chodníkových ploch, dlažba 200/200/80, šedá barva, ztratné 5%</t>
  </si>
  <si>
    <t>Betonová zámková dlažba, šedá tl. 80 mm (20x20 cm) : (17,7+21,7)*1,05</t>
  </si>
  <si>
    <t>596291113R00</t>
  </si>
  <si>
    <t xml:space="preserve">Řezání zámkové dlažby tl. 80 mm </t>
  </si>
  <si>
    <t>- řezání zámkové dlažby tl. 80 mm</t>
  </si>
  <si>
    <t>- SKLADBA 2</t>
  </si>
  <si>
    <t>Betonová hmatná dlažba tl. 80 mm, červená (varovný pás) : (5,3+2,5+2,2+1,6+2,5)*0,10</t>
  </si>
  <si>
    <t>Betonová dlažba s vodící drážkou tl. 80 mm, šedá (umělá vodící linie) : 5,30*0,10</t>
  </si>
  <si>
    <t>Betonová zámková dlažba, šedá tl. 80 mm (10x20 cm) : 67,3*0,10</t>
  </si>
  <si>
    <t>Betonová zámková dlažba, šedá tl. 80 mm (20x20 cm) : (17,7+21,7)*0,10</t>
  </si>
  <si>
    <t>Dlažba z žulových kostek 10/12 : 28,1*0,10</t>
  </si>
  <si>
    <t>596215040R00</t>
  </si>
  <si>
    <t>Kladení zámkové dlažby tl. 8 cm do drtě tl. 4 cm</t>
  </si>
  <si>
    <t>-kladení povrchu ze zámkové dlažby - pojížděné plochy</t>
  </si>
  <si>
    <t>Betonová hmatná dlažba tl. 80 mm, červená (varovný pás) : (5,3+2,5+2,2+1,6+2,5)</t>
  </si>
  <si>
    <t>Betonová dlažba s vodící drážkou tl. 80 mm, šedá (umělá vodící linie) : 5,30</t>
  </si>
  <si>
    <t>Betonová zámková dlažba, šedá tl. 80 mm (10x20 cm) : 67,3</t>
  </si>
  <si>
    <t>Betonová zámková dlažba, šedá tl. 80 mm (20x20 cm) : (17,7+21,7)</t>
  </si>
  <si>
    <t>Dlažba z žulových kostek 10/12 : 28,1</t>
  </si>
  <si>
    <t>591211111R00</t>
  </si>
  <si>
    <t>Kladení dlažby drobné kostky,lože z kamen.tl. 5 cm</t>
  </si>
  <si>
    <t>564861111RT2</t>
  </si>
  <si>
    <t>Podklad ze štěrkodrti po zhutnění tloušťky 20 cm štěrkodrť frakce 0-32 mm</t>
  </si>
  <si>
    <t>- podkladní vrstva ploch s možností pojezdu, ŠD frakce 0/32 tl. 200 mm, vč. rozšíření pod obruby</t>
  </si>
  <si>
    <t>Betonová hmatná dlažba tl. 80 mm, červená (varovný pás) : (5,3+2,5+2,2+1,6+2,5)*1,30</t>
  </si>
  <si>
    <t>Betonová dlažba s vodící drážkou tl. 80 mm, šedá (umělá vodící linie) : 5,30*1,30</t>
  </si>
  <si>
    <t>Betonová zámková dlažba, šedá tl. 80 mm (10x20 cm) : 67,3*1,30</t>
  </si>
  <si>
    <t>Betonová zámková dlažba, šedá tl. 80 mm (20x20 cm) : (17,7+21,7)*1,30</t>
  </si>
  <si>
    <t>Dlažba z žulových kostek 10/12 : 28,1*1,30</t>
  </si>
  <si>
    <t>577132111R00</t>
  </si>
  <si>
    <t>Beton asfalt. ACO 11+ obrusný, š.nad 3 m, tl. 4 cm</t>
  </si>
  <si>
    <t>- obrusná vrstva ACO11+, tl. 40 mm</t>
  </si>
  <si>
    <t>- SKLADBA 3, 4</t>
  </si>
  <si>
    <t>SKLADBA 3 - SILNICE : (24,1+26,6+25)</t>
  </si>
  <si>
    <t>SKLADBA 4 - MÍSTNÍ KOMUNIKACE : (122,8+4,2)</t>
  </si>
  <si>
    <t>573231110R00</t>
  </si>
  <si>
    <t>Postřik živičný spojovací z emulze 0,3-0,5 kg/m2</t>
  </si>
  <si>
    <t>RTS 22/ I</t>
  </si>
  <si>
    <t>- postřik spojovací mezi ACO11+ - ACL16+, mezi ACL16+ - ACP16+</t>
  </si>
  <si>
    <t>SKLADBA 3, 4</t>
  </si>
  <si>
    <t>SKLADBA 3 - SILNICE : (24,1+26,6+25)*2</t>
  </si>
  <si>
    <t>577151123R00</t>
  </si>
  <si>
    <t>Beton asfalt. ACL 16+ ložný, š. do 3 m, tl. 6 cm</t>
  </si>
  <si>
    <t>- podkladní vrstva ACL16+, tl.60 mm</t>
  </si>
  <si>
    <t>565131111R00</t>
  </si>
  <si>
    <t>Podklad z obal kamen. ACP 16+, š. do 3 m, tl. 5 cm</t>
  </si>
  <si>
    <t>- podkladní vrstva ACP16+, tl.50 mm</t>
  </si>
  <si>
    <t>573111111R00</t>
  </si>
  <si>
    <t>Postřik živičný infiltr.+ posyp, asfalt. 0,60kg/m2</t>
  </si>
  <si>
    <t>- postřik infiltrační pod ACP 16+</t>
  </si>
  <si>
    <t>- podkladní vrstva ze štěrkodrti, prům. tl. 150 mm, frakce 0/32</t>
  </si>
  <si>
    <t>- SKLADBA 3,4</t>
  </si>
  <si>
    <t>58380129R</t>
  </si>
  <si>
    <t>Kostka dlažební žulová štípaná, drobná 100 až 120 mm, třída I</t>
  </si>
  <si>
    <t>SKLADBA OSTRŮVEK</t>
  </si>
  <si>
    <t>SKLADBA OSTRŮVEK : 1,70/4</t>
  </si>
  <si>
    <t>SKLADBA OSTRŮVEK : 1,70</t>
  </si>
  <si>
    <t>- obrusná vrstva ACO11+, tl. 40 mm v prostoru aut. zastávek</t>
  </si>
  <si>
    <t>- SKLADBA 5</t>
  </si>
  <si>
    <t>91,50*2</t>
  </si>
  <si>
    <t>- postřik spojovací mezi ACO11+ - ACP16+</t>
  </si>
  <si>
    <t>SKLADBA 5</t>
  </si>
  <si>
    <t>565151211R00</t>
  </si>
  <si>
    <t>Podklad z obal kam.ACP 16+,ACP 22+,nad 3 m,tl.7 cm</t>
  </si>
  <si>
    <t>RTS 18/ II</t>
  </si>
  <si>
    <t>- podkladní vrstva ACP16+, tl.70 mm - v prostoru aut. zastávek</t>
  </si>
  <si>
    <t>567122114R00</t>
  </si>
  <si>
    <t>Podklad z kameniva zpev.cementem SC C8/10 tl.15 cm</t>
  </si>
  <si>
    <t>- podkladní vrstva autobusových zálivů, SC8/10 tl. 150 mm</t>
  </si>
  <si>
    <t>564861111RT4</t>
  </si>
  <si>
    <t>Podklad ze štěrkodrti po zhutnění tloušťky 20 cm štěrkodrť frakce 0-63 mm</t>
  </si>
  <si>
    <t>- podkladní vrstva ze štěrkodrti, prům. tl. 200 mm, frakce 0/63, vč. rozšíření pod obruby</t>
  </si>
  <si>
    <t>SKLADBA 3,4,5</t>
  </si>
  <si>
    <t>- nový materiál</t>
  </si>
  <si>
    <t>SKLADBA 3,4,5 : 75,70+127,0+256,20</t>
  </si>
  <si>
    <t>SKLADBA 3,4 - rozšíření pod obruby, dvojřádek : 224,60+152,40</t>
  </si>
  <si>
    <t>- odečet stávajícího materiálu : -637,90</t>
  </si>
  <si>
    <t>564861111RV1</t>
  </si>
  <si>
    <t>Podklad ze štěrkodrti po zhutnění tloušťky 20 cm bez dodávky kameniva</t>
  </si>
  <si>
    <t>- podkladní vrstva ze štěrkodrti, prům. tl. 200 mm, s použitím stávajícího kameniva z odkopu - předpoklad využitelnosti = 80%, vč. rozšíření pod obruby</t>
  </si>
  <si>
    <t>- stávající vyzískaný materiál bude použit v maximální možné míře ale jen v případě vhodnosti. Tento může být použit i v rámci ostatních položek štěrkových vrstev v rámci tohoto objektu</t>
  </si>
  <si>
    <t>SKLADBA 3, 4, 5</t>
  </si>
  <si>
    <t>- pro položku bude využito - celkem 127,58 m3 = 637,90 m2</t>
  </si>
  <si>
    <t>SKLADBA 3, 4, 5 : 637,90</t>
  </si>
  <si>
    <t>596111111R00</t>
  </si>
  <si>
    <t>Kladení dlažby z kamenné mozaiky jednobarevné, lože z kameniva tl. 40 mm</t>
  </si>
  <si>
    <t>- kladení očištěných kostek 4/6</t>
  </si>
  <si>
    <t>PŘEDLÁŽDĚNÍ</t>
  </si>
  <si>
    <t>očištěné kostky 4/6 : 20,0</t>
  </si>
  <si>
    <t>596215021R00</t>
  </si>
  <si>
    <t>Kladení zámkové dlažby tl. 6 cm do drtě tl. 4 cm</t>
  </si>
  <si>
    <t>očištěná betonová zámková dlažba 200/100 : (4+5+35+5+18+30)</t>
  </si>
  <si>
    <t>- podkladní vrstva ze štěrkodrti pod úseky určené k předláždění, prům. tl. 150 mm, frakce 0/32</t>
  </si>
  <si>
    <t>(20,0+97,0)*1,20</t>
  </si>
  <si>
    <t>639571215R00</t>
  </si>
  <si>
    <t>Kačírek pro okapový chodník tl. 150 mm</t>
  </si>
  <si>
    <t>- navázání na plopchy kačírku v prostoru stavby</t>
  </si>
  <si>
    <t>289971211R00</t>
  </si>
  <si>
    <t>Zřízení vrstvy z geotextilie sklon do 1:5 š.do 3 m</t>
  </si>
  <si>
    <t>- geotextilie pod kačírkem - práce</t>
  </si>
  <si>
    <t>69365042R</t>
  </si>
  <si>
    <t>Geotextilie netkaná 300 g/m2</t>
  </si>
  <si>
    <t>- geotextilie pod kačírkem - materiál vč. přesahů, min 300 g/m2</t>
  </si>
  <si>
    <t>31,50*1,20</t>
  </si>
  <si>
    <t>899331111R00</t>
  </si>
  <si>
    <t>Výšková úprava vstupu do 20 cm, poklopu</t>
  </si>
  <si>
    <t>kus</t>
  </si>
  <si>
    <t>- výšková úprava poklopů kanalizačních šachet</t>
  </si>
  <si>
    <t>poklopy v chodníku : 3</t>
  </si>
  <si>
    <t>poklopy v komunikaci : 1</t>
  </si>
  <si>
    <t>919735113R00</t>
  </si>
  <si>
    <t>Řezání stávajícího živičného krytu tl. 10 - 15 cm</t>
  </si>
  <si>
    <t>- zařezání pracovních spár v asfaltovém povrchu komunikace</t>
  </si>
  <si>
    <t>(31+34,5+37,5+51+37)</t>
  </si>
  <si>
    <t>919726213R00</t>
  </si>
  <si>
    <t>Těsnění spár krytu zálivkou za tepla</t>
  </si>
  <si>
    <t>- zapravení pracovních spár asfaltovou zálivkou za tepla, vč. případného vyčištění a impregnace před zalitím</t>
  </si>
  <si>
    <t>74910806R</t>
  </si>
  <si>
    <t>Sloupek zahrazovací, barva černá</t>
  </si>
  <si>
    <t>- Ocelové zahrazovací sloupky pro zamezení průjezdu vozidel, celkem 6 ks,</t>
  </si>
  <si>
    <t>- po odsouhlasení vartianty stavebníkem</t>
  </si>
  <si>
    <t>275313711R00</t>
  </si>
  <si>
    <t>Beton základových patek prostý C 25/30</t>
  </si>
  <si>
    <t>- betonové patky pro osazení zahrazovacích sloupků</t>
  </si>
  <si>
    <t>6*(0,2*0,2*0,7)</t>
  </si>
  <si>
    <t>59217488R</t>
  </si>
  <si>
    <t>Obrubník silniční 1000/150/250 přírodní</t>
  </si>
  <si>
    <t>- silniční obruba, ztratné 2%</t>
  </si>
  <si>
    <t>(13,0+16,50)*1,02</t>
  </si>
  <si>
    <t>58380333R</t>
  </si>
  <si>
    <t>Obrubník žulový přímý OP3, průřez 250 x 200 mm</t>
  </si>
  <si>
    <t>- žulový obrubník OP3 250/200</t>
  </si>
  <si>
    <t>58380373R</t>
  </si>
  <si>
    <t>Obrubník žulový přímý OP6, průřez 150 x 250 mm</t>
  </si>
  <si>
    <t>- žulový obrubník OP6 150/250</t>
  </si>
  <si>
    <t>(28+48+87+52+190+30,5)</t>
  </si>
  <si>
    <t>592174230R</t>
  </si>
  <si>
    <t>Obrubník chodníkový 1000/80/250 přírodní</t>
  </si>
  <si>
    <t>- obrubník chodníkový betonový1000/250/80, 2% ztratné</t>
  </si>
  <si>
    <t>(3+7,5+7+25+24+98+3+48+9+12,5+13,5*2+6)*1,02</t>
  </si>
  <si>
    <t>917862111R00</t>
  </si>
  <si>
    <t>Osazení stojatého obrubníku betonového, s boční opěrou, do lože z betonu C 12/15</t>
  </si>
  <si>
    <t>- osazení betonových obrub</t>
  </si>
  <si>
    <t>silniční obruba : 29,50</t>
  </si>
  <si>
    <t>chodníková obruba : 270</t>
  </si>
  <si>
    <t>917461111R00</t>
  </si>
  <si>
    <t>Osaz. stoj. obrub. kam. s opěrou, lože z C 12/15</t>
  </si>
  <si>
    <t>- osazení obrub OP3, OP6 + očištěné KS3</t>
  </si>
  <si>
    <t>OP3 : 38</t>
  </si>
  <si>
    <t>OP6 : 435,50</t>
  </si>
  <si>
    <t>KS3 : 21,30</t>
  </si>
  <si>
    <t>917882111RT2</t>
  </si>
  <si>
    <t>Osazení obrubníku betonového zastávkového, lože C 12/15 včetně dodávky přímého zastávk. obrubníku</t>
  </si>
  <si>
    <t>- osazení a dodávka zastávkových obrub 400/290</t>
  </si>
  <si>
    <t>2*15</t>
  </si>
  <si>
    <t>917882123RT2</t>
  </si>
  <si>
    <t>Osazení sady náběhových zastávkových obrubníků, dl. celkem 2 m vč. dod. BZO 290/250 L a P</t>
  </si>
  <si>
    <t>sada</t>
  </si>
  <si>
    <t>- osazení a dodávka zastávkových přechodvých / návehových obrub</t>
  </si>
  <si>
    <t>59217100R</t>
  </si>
  <si>
    <t>Obrubník KO přímý 300 x 195 x 600 mm</t>
  </si>
  <si>
    <t>- betonový obrubník dopravního ostrůvku - přímý</t>
  </si>
  <si>
    <t>59217101R</t>
  </si>
  <si>
    <t>Obrubník KO přímý půlka 300 x 195 x 300 mm</t>
  </si>
  <si>
    <t>- betonový obrubník dopravního ostrůvku - přímý - půlka</t>
  </si>
  <si>
    <t>59217102R</t>
  </si>
  <si>
    <t>Obrubník KO vnější oblouk R 0,5 300 x 195 x 262 mm</t>
  </si>
  <si>
    <t>- betonový orbubník dopravního ostrůvku - R0,50 vnější</t>
  </si>
  <si>
    <t>- osazení obrub dopravního ostrůvku</t>
  </si>
  <si>
    <t>přímý : 7</t>
  </si>
  <si>
    <t>přímý - půlka : 0,5</t>
  </si>
  <si>
    <t>R0,50 : 12</t>
  </si>
  <si>
    <t>592162116R</t>
  </si>
  <si>
    <t>Přídlažba silniční nízká 50/25/8 přírodní</t>
  </si>
  <si>
    <t>- silniční betonová přídlažba 50/25/8 cm, 2% ztratné</t>
  </si>
  <si>
    <t>(13,5+15)/0,5*1,02</t>
  </si>
  <si>
    <t>917932131R00</t>
  </si>
  <si>
    <t>Osazení betonové prefa přídlažby do lože z C20/25</t>
  </si>
  <si>
    <t>- osazení přídlažby</t>
  </si>
  <si>
    <t>(13,5+15)</t>
  </si>
  <si>
    <t>916261111R00</t>
  </si>
  <si>
    <t>Osazení obruby z kostek drobných, s boční opěrou</t>
  </si>
  <si>
    <t>- kostka vnější dvojřádku a jednořádek z ksotek 10/12 - stávajících očištěných</t>
  </si>
  <si>
    <t>dvojřádek : 488,80</t>
  </si>
  <si>
    <t>jednořádek : 40,40</t>
  </si>
  <si>
    <t>916231111R00</t>
  </si>
  <si>
    <t>Osazení obruby z kostek drobných, bez boční opěry</t>
  </si>
  <si>
    <t>- kostka vnitřní dvojřádku z kostek 10/12 - stávajících očištěných</t>
  </si>
  <si>
    <t>9111A1OA0</t>
  </si>
  <si>
    <t>Zábradlí silniční s vodorovnými madly - dodávka a montáž</t>
  </si>
  <si>
    <t>- Ocelové dvoumadlové trubkové zábradlí výšky cca 1,10 m dle TP186 vč. kotvení a bet. patek</t>
  </si>
  <si>
    <t>(10+12+44)</t>
  </si>
  <si>
    <t>914122OA0</t>
  </si>
  <si>
    <t>Dopravní značky, základní velikost, ocelová - montáž s přemístěním</t>
  </si>
  <si>
    <t>- přemístění stávajícího SDZ, položka zahrnuje demnotáž stávající značky, odstranění patky, novou patku a osazení značky do nové polohy</t>
  </si>
  <si>
    <t>B2 : 1</t>
  </si>
  <si>
    <t>SDZ v prostoru chodníku : 5</t>
  </si>
  <si>
    <t>915111OA0</t>
  </si>
  <si>
    <t>Vodorovné dopravní značení barvou, hladké - dodávka a montáž</t>
  </si>
  <si>
    <t>- nové VDZ</t>
  </si>
  <si>
    <t>'Přechod pro chodce č. V 7 – v místě dotčení přechodu pro chodce : (3*0,5)*2</t>
  </si>
  <si>
    <t>'Zastávka autobusu č. V11a – vyznačení autobusových zastávek : 2*(42,7*0,125+2)</t>
  </si>
  <si>
    <t>915211OA0</t>
  </si>
  <si>
    <t>Vodorovné dopravní značení plastem hladké - dodávka a montáž</t>
  </si>
  <si>
    <t>'Vodící čára č. V4 / šířky 0,25 m – podél dotčené části silnice : (28,5+21,3+31,7+2*15+26+2*3+10)*0,25</t>
  </si>
  <si>
    <t>'Podélná čára přerušovaná č. V2b / 1,5/1,5 / šířky 0,25 m : (25)*0,5*0,25</t>
  </si>
  <si>
    <t>711132311R00</t>
  </si>
  <si>
    <t>Prov. izolace nopovou fólií svisle, vč.uchyc.prvků</t>
  </si>
  <si>
    <t>- nopová fólie, izolace budov - práce</t>
  </si>
  <si>
    <t>(22,5+41,5+48+105)*1,0</t>
  </si>
  <si>
    <t>28323140R</t>
  </si>
  <si>
    <t>Fólie nopová tl. 0,6 mm  1,0x20 m</t>
  </si>
  <si>
    <t>- nopová fólie, izolace budov - materiál</t>
  </si>
  <si>
    <t>- 15% ztratné</t>
  </si>
  <si>
    <t>(22,5+41,5+48+105)*1,0*1,15</t>
  </si>
  <si>
    <t>28342406R</t>
  </si>
  <si>
    <t>Ukončovací lišta N8 PVC, l = 2 m</t>
  </si>
  <si>
    <t>RTS 24/ I</t>
  </si>
  <si>
    <t>- ukončovací lišta k nopové folii - 52,0 m/2,0= 26 ks</t>
  </si>
  <si>
    <t>218/2</t>
  </si>
  <si>
    <t>711823129RT1</t>
  </si>
  <si>
    <t>Montáž ukončovací lišty k nopové fólii bez dodávky lišty</t>
  </si>
  <si>
    <t>(22,5+41,5+48+105)</t>
  </si>
  <si>
    <t>998711101R00</t>
  </si>
  <si>
    <t>Přesun hmot pro izolace proti vodě, výšky do 6 m</t>
  </si>
  <si>
    <t>Přesun hmot</t>
  </si>
  <si>
    <t>POL7_</t>
  </si>
  <si>
    <t>998225111R00</t>
  </si>
  <si>
    <t>Přesun hmot, pozemní komunikace, kryt živičný</t>
  </si>
  <si>
    <t>- zpětná pokládka očištěných kostek drobných 10/12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</si>
</sst>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49" fontId="17" fillId="0" borderId="0" xfId="0" applyNumberFormat="1" applyFont="1" applyBorder="1" applyAlignment="1">
      <alignment horizontal="left"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16" fillId="0" borderId="45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SUMIF(F60:F69,A16,I60:I69)+SUMIF(F60:F69,"PSU",I60:I69)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SUMIF(F60:F69,A17,I60:I69)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SUMIF(F60:F69,A18,I60:I69)</f>
        <v>0</v>
      </c>
      <c r="J18" s="85"/>
    </row>
    <row r="19" spans="1:10" ht="23.25" customHeight="1" x14ac:dyDescent="0.2">
      <c r="A19" s="194" t="s">
        <v>86</v>
      </c>
      <c r="B19" s="38" t="s">
        <v>29</v>
      </c>
      <c r="C19" s="62"/>
      <c r="D19" s="63"/>
      <c r="E19" s="83"/>
      <c r="F19" s="84"/>
      <c r="G19" s="83"/>
      <c r="H19" s="84"/>
      <c r="I19" s="83">
        <f>SUMIF(F60:F69,A19,I60:I69)</f>
        <v>0</v>
      </c>
      <c r="J19" s="85"/>
    </row>
    <row r="20" spans="1:10" ht="23.25" customHeight="1" x14ac:dyDescent="0.2">
      <c r="A20" s="194" t="s">
        <v>87</v>
      </c>
      <c r="B20" s="38" t="s">
        <v>30</v>
      </c>
      <c r="C20" s="62"/>
      <c r="D20" s="63"/>
      <c r="E20" s="83"/>
      <c r="F20" s="84"/>
      <c r="G20" s="83"/>
      <c r="H20" s="84"/>
      <c r="I20" s="83">
        <f>SUMIF(F60:F69,A20,I60:I69)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'000 001 Pol'!AE59+'001 001 Pol'!AE199+'002 002 Pol'!AE302</f>
        <v>0</v>
      </c>
      <c r="G39" s="147">
        <f>'000 001 Pol'!AF59+'001 001 Pol'!AF199+'002 002 Pol'!AF302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">
      <c r="A40" s="134">
        <v>2</v>
      </c>
      <c r="B40" s="150" t="s">
        <v>46</v>
      </c>
      <c r="C40" s="151" t="s">
        <v>47</v>
      </c>
      <c r="D40" s="151"/>
      <c r="E40" s="151"/>
      <c r="F40" s="152">
        <f>'000 001 Pol'!AE59</f>
        <v>0</v>
      </c>
      <c r="G40" s="153">
        <f>'000 001 Pol'!AF59</f>
        <v>0</v>
      </c>
      <c r="H40" s="153">
        <f>(F40*SazbaDPH1/100)+(G40*SazbaDPH2/100)</f>
        <v>0</v>
      </c>
      <c r="I40" s="153">
        <f>F40+G40+H40</f>
        <v>0</v>
      </c>
      <c r="J40" s="154" t="str">
        <f>IF(_xlfn.SINGLE(CenaCelkemVypocet)=0,"",I40/_xlfn.SINGLE(CenaCelkemVypocet)*100)</f>
        <v/>
      </c>
    </row>
    <row r="41" spans="1:10" ht="25.5" customHeight="1" x14ac:dyDescent="0.2">
      <c r="A41" s="134">
        <v>3</v>
      </c>
      <c r="B41" s="155" t="s">
        <v>48</v>
      </c>
      <c r="C41" s="145" t="s">
        <v>49</v>
      </c>
      <c r="D41" s="145"/>
      <c r="E41" s="145"/>
      <c r="F41" s="156">
        <f>'000 001 Pol'!AE59</f>
        <v>0</v>
      </c>
      <c r="G41" s="148">
        <f>'000 001 Pol'!AF59</f>
        <v>0</v>
      </c>
      <c r="H41" s="148">
        <f>(F41*SazbaDPH1/100)+(G41*SazbaDPH2/100)</f>
        <v>0</v>
      </c>
      <c r="I41" s="148">
        <f>F41+G41+H41</f>
        <v>0</v>
      </c>
      <c r="J41" s="149" t="str">
        <f>IF(_xlfn.SINGLE(CenaCelkemVypocet)=0,"",I41/_xlfn.SINGLE(CenaCelkemVypocet)*100)</f>
        <v/>
      </c>
    </row>
    <row r="42" spans="1:10" ht="25.5" customHeight="1" x14ac:dyDescent="0.2">
      <c r="A42" s="134">
        <v>2</v>
      </c>
      <c r="B42" s="150" t="s">
        <v>48</v>
      </c>
      <c r="C42" s="151" t="s">
        <v>50</v>
      </c>
      <c r="D42" s="151"/>
      <c r="E42" s="151"/>
      <c r="F42" s="152">
        <f>'001 001 Pol'!AE199</f>
        <v>0</v>
      </c>
      <c r="G42" s="153">
        <f>'001 001 Pol'!AF199</f>
        <v>0</v>
      </c>
      <c r="H42" s="153">
        <f>(F42*SazbaDPH1/100)+(G42*SazbaDPH2/100)</f>
        <v>0</v>
      </c>
      <c r="I42" s="153">
        <f>F42+G42+H42</f>
        <v>0</v>
      </c>
      <c r="J42" s="154" t="str">
        <f>IF(_xlfn.SINGLE(CenaCelkemVypocet)=0,"",I42/_xlfn.SINGLE(CenaCelkemVypocet)*100)</f>
        <v/>
      </c>
    </row>
    <row r="43" spans="1:10" ht="25.5" customHeight="1" x14ac:dyDescent="0.2">
      <c r="A43" s="134">
        <v>3</v>
      </c>
      <c r="B43" s="155" t="s">
        <v>48</v>
      </c>
      <c r="C43" s="145" t="s">
        <v>51</v>
      </c>
      <c r="D43" s="145"/>
      <c r="E43" s="145"/>
      <c r="F43" s="156">
        <f>'001 001 Pol'!AE199</f>
        <v>0</v>
      </c>
      <c r="G43" s="148">
        <f>'001 001 Pol'!AF199</f>
        <v>0</v>
      </c>
      <c r="H43" s="148">
        <f>(F43*SazbaDPH1/100)+(G43*SazbaDPH2/100)</f>
        <v>0</v>
      </c>
      <c r="I43" s="148">
        <f>F43+G43+H43</f>
        <v>0</v>
      </c>
      <c r="J43" s="149" t="str">
        <f>IF(_xlfn.SINGLE(CenaCelkemVypocet)=0,"",I43/_xlfn.SINGLE(CenaCelkemVypocet)*100)</f>
        <v/>
      </c>
    </row>
    <row r="44" spans="1:10" ht="25.5" customHeight="1" x14ac:dyDescent="0.2">
      <c r="A44" s="134">
        <v>2</v>
      </c>
      <c r="B44" s="150" t="s">
        <v>52</v>
      </c>
      <c r="C44" s="151" t="s">
        <v>53</v>
      </c>
      <c r="D44" s="151"/>
      <c r="E44" s="151"/>
      <c r="F44" s="152">
        <f>'002 002 Pol'!AE302</f>
        <v>0</v>
      </c>
      <c r="G44" s="153">
        <f>'002 002 Pol'!AF302</f>
        <v>0</v>
      </c>
      <c r="H44" s="153">
        <f>(F44*SazbaDPH1/100)+(G44*SazbaDPH2/100)</f>
        <v>0</v>
      </c>
      <c r="I44" s="153">
        <f>F44+G44+H44</f>
        <v>0</v>
      </c>
      <c r="J44" s="154" t="str">
        <f>IF(_xlfn.SINGLE(CenaCelkemVypocet)=0,"",I44/_xlfn.SINGLE(CenaCelkemVypocet)*100)</f>
        <v/>
      </c>
    </row>
    <row r="45" spans="1:10" ht="25.5" customHeight="1" x14ac:dyDescent="0.2">
      <c r="A45" s="134">
        <v>3</v>
      </c>
      <c r="B45" s="155" t="s">
        <v>52</v>
      </c>
      <c r="C45" s="145" t="s">
        <v>54</v>
      </c>
      <c r="D45" s="145"/>
      <c r="E45" s="145"/>
      <c r="F45" s="156">
        <f>'002 002 Pol'!AE302</f>
        <v>0</v>
      </c>
      <c r="G45" s="148">
        <f>'002 002 Pol'!AF302</f>
        <v>0</v>
      </c>
      <c r="H45" s="148">
        <f>(F45*SazbaDPH1/100)+(G45*SazbaDPH2/100)</f>
        <v>0</v>
      </c>
      <c r="I45" s="148">
        <f>F45+G45+H45</f>
        <v>0</v>
      </c>
      <c r="J45" s="149" t="str">
        <f>IF(_xlfn.SINGLE(CenaCelkemVypocet)=0,"",I45/_xlfn.SINGLE(CenaCelkemVypocet)*100)</f>
        <v/>
      </c>
    </row>
    <row r="46" spans="1:10" ht="25.5" customHeight="1" x14ac:dyDescent="0.2">
      <c r="A46" s="134"/>
      <c r="B46" s="157" t="s">
        <v>55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">
      <c r="A48" t="s">
        <v>57</v>
      </c>
      <c r="B48" t="s">
        <v>58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59</v>
      </c>
      <c r="B51" t="s">
        <v>63</v>
      </c>
    </row>
    <row r="52" spans="1:10" x14ac:dyDescent="0.2">
      <c r="A52" t="s">
        <v>61</v>
      </c>
      <c r="B52" t="s">
        <v>64</v>
      </c>
    </row>
    <row r="53" spans="1:10" x14ac:dyDescent="0.2">
      <c r="A53" t="s">
        <v>59</v>
      </c>
      <c r="B53" t="s">
        <v>65</v>
      </c>
    </row>
    <row r="54" spans="1:10" x14ac:dyDescent="0.2">
      <c r="A54" t="s">
        <v>61</v>
      </c>
      <c r="B54" t="s">
        <v>66</v>
      </c>
    </row>
    <row r="57" spans="1:10" ht="15.75" x14ac:dyDescent="0.25">
      <c r="B57" s="173" t="s">
        <v>67</v>
      </c>
    </row>
    <row r="59" spans="1:10" ht="25.5" customHeight="1" x14ac:dyDescent="0.2">
      <c r="A59" s="175"/>
      <c r="B59" s="178" t="s">
        <v>18</v>
      </c>
      <c r="C59" s="178" t="s">
        <v>6</v>
      </c>
      <c r="D59" s="179"/>
      <c r="E59" s="179"/>
      <c r="F59" s="180" t="s">
        <v>68</v>
      </c>
      <c r="G59" s="180"/>
      <c r="H59" s="180"/>
      <c r="I59" s="180" t="s">
        <v>31</v>
      </c>
      <c r="J59" s="180" t="s">
        <v>0</v>
      </c>
    </row>
    <row r="60" spans="1:10" ht="36.75" customHeight="1" x14ac:dyDescent="0.2">
      <c r="A60" s="176"/>
      <c r="B60" s="181" t="s">
        <v>69</v>
      </c>
      <c r="C60" s="182" t="s">
        <v>70</v>
      </c>
      <c r="D60" s="183"/>
      <c r="E60" s="183"/>
      <c r="F60" s="190" t="s">
        <v>26</v>
      </c>
      <c r="G60" s="191"/>
      <c r="H60" s="191"/>
      <c r="I60" s="191">
        <f>'001 001 Pol'!G8</f>
        <v>0</v>
      </c>
      <c r="J60" s="187" t="str">
        <f>IF(I70=0,"",I60/I70*100)</f>
        <v/>
      </c>
    </row>
    <row r="61" spans="1:10" ht="36.75" customHeight="1" x14ac:dyDescent="0.2">
      <c r="A61" s="176"/>
      <c r="B61" s="181" t="s">
        <v>71</v>
      </c>
      <c r="C61" s="182" t="s">
        <v>72</v>
      </c>
      <c r="D61" s="183"/>
      <c r="E61" s="183"/>
      <c r="F61" s="190" t="s">
        <v>26</v>
      </c>
      <c r="G61" s="191"/>
      <c r="H61" s="191"/>
      <c r="I61" s="191">
        <f>'001 001 Pol'!G80</f>
        <v>0</v>
      </c>
      <c r="J61" s="187" t="str">
        <f>IF(I70=0,"",I61/I70*100)</f>
        <v/>
      </c>
    </row>
    <row r="62" spans="1:10" ht="36.75" customHeight="1" x14ac:dyDescent="0.2">
      <c r="A62" s="176"/>
      <c r="B62" s="181" t="s">
        <v>73</v>
      </c>
      <c r="C62" s="182" t="s">
        <v>74</v>
      </c>
      <c r="D62" s="183"/>
      <c r="E62" s="183"/>
      <c r="F62" s="190" t="s">
        <v>26</v>
      </c>
      <c r="G62" s="191"/>
      <c r="H62" s="191"/>
      <c r="I62" s="191">
        <f>'002 002 Pol'!G8</f>
        <v>0</v>
      </c>
      <c r="J62" s="187" t="str">
        <f>IF(I70=0,"",I62/I70*100)</f>
        <v/>
      </c>
    </row>
    <row r="63" spans="1:10" ht="36.75" customHeight="1" x14ac:dyDescent="0.2">
      <c r="A63" s="176"/>
      <c r="B63" s="181" t="s">
        <v>75</v>
      </c>
      <c r="C63" s="182" t="s">
        <v>76</v>
      </c>
      <c r="D63" s="183"/>
      <c r="E63" s="183"/>
      <c r="F63" s="190" t="s">
        <v>26</v>
      </c>
      <c r="G63" s="191"/>
      <c r="H63" s="191"/>
      <c r="I63" s="191">
        <f>'002 002 Pol'!G203</f>
        <v>0</v>
      </c>
      <c r="J63" s="187" t="str">
        <f>IF(I70=0,"",I63/I70*100)</f>
        <v/>
      </c>
    </row>
    <row r="64" spans="1:10" ht="36.75" customHeight="1" x14ac:dyDescent="0.2">
      <c r="A64" s="176"/>
      <c r="B64" s="181" t="s">
        <v>77</v>
      </c>
      <c r="C64" s="182" t="s">
        <v>78</v>
      </c>
      <c r="D64" s="183"/>
      <c r="E64" s="183"/>
      <c r="F64" s="190" t="s">
        <v>26</v>
      </c>
      <c r="G64" s="191"/>
      <c r="H64" s="191"/>
      <c r="I64" s="191">
        <f>'001 001 Pol'!G102</f>
        <v>0</v>
      </c>
      <c r="J64" s="187" t="str">
        <f>IF(I70=0,"",I64/I70*100)</f>
        <v/>
      </c>
    </row>
    <row r="65" spans="1:10" ht="36.75" customHeight="1" x14ac:dyDescent="0.2">
      <c r="A65" s="176"/>
      <c r="B65" s="181" t="s">
        <v>79</v>
      </c>
      <c r="C65" s="182" t="s">
        <v>80</v>
      </c>
      <c r="D65" s="183"/>
      <c r="E65" s="183"/>
      <c r="F65" s="190" t="s">
        <v>26</v>
      </c>
      <c r="G65" s="191"/>
      <c r="H65" s="191"/>
      <c r="I65" s="191">
        <f>'002 002 Pol'!G299</f>
        <v>0</v>
      </c>
      <c r="J65" s="187" t="str">
        <f>IF(I70=0,"",I65/I70*100)</f>
        <v/>
      </c>
    </row>
    <row r="66" spans="1:10" ht="36.75" customHeight="1" x14ac:dyDescent="0.2">
      <c r="A66" s="176"/>
      <c r="B66" s="181" t="s">
        <v>81</v>
      </c>
      <c r="C66" s="182" t="s">
        <v>82</v>
      </c>
      <c r="D66" s="183"/>
      <c r="E66" s="183"/>
      <c r="F66" s="190" t="s">
        <v>27</v>
      </c>
      <c r="G66" s="191"/>
      <c r="H66" s="191"/>
      <c r="I66" s="191">
        <f>'002 002 Pol'!G285</f>
        <v>0</v>
      </c>
      <c r="J66" s="187" t="str">
        <f>IF(I70=0,"",I66/I70*100)</f>
        <v/>
      </c>
    </row>
    <row r="67" spans="1:10" ht="36.75" customHeight="1" x14ac:dyDescent="0.2">
      <c r="A67" s="176"/>
      <c r="B67" s="181" t="s">
        <v>83</v>
      </c>
      <c r="C67" s="182" t="s">
        <v>84</v>
      </c>
      <c r="D67" s="183"/>
      <c r="E67" s="183"/>
      <c r="F67" s="190" t="s">
        <v>85</v>
      </c>
      <c r="G67" s="191"/>
      <c r="H67" s="191"/>
      <c r="I67" s="191">
        <f>'001 001 Pol'!G115</f>
        <v>0</v>
      </c>
      <c r="J67" s="187" t="str">
        <f>IF(I70=0,"",I67/I70*100)</f>
        <v/>
      </c>
    </row>
    <row r="68" spans="1:10" ht="36.75" customHeight="1" x14ac:dyDescent="0.2">
      <c r="A68" s="176"/>
      <c r="B68" s="181" t="s">
        <v>86</v>
      </c>
      <c r="C68" s="182" t="s">
        <v>29</v>
      </c>
      <c r="D68" s="183"/>
      <c r="E68" s="183"/>
      <c r="F68" s="190" t="s">
        <v>86</v>
      </c>
      <c r="G68" s="191"/>
      <c r="H68" s="191"/>
      <c r="I68" s="191">
        <f>'000 001 Pol'!G8</f>
        <v>0</v>
      </c>
      <c r="J68" s="187" t="str">
        <f>IF(I70=0,"",I68/I70*100)</f>
        <v/>
      </c>
    </row>
    <row r="69" spans="1:10" ht="36.75" customHeight="1" x14ac:dyDescent="0.2">
      <c r="A69" s="176"/>
      <c r="B69" s="181" t="s">
        <v>87</v>
      </c>
      <c r="C69" s="182" t="s">
        <v>30</v>
      </c>
      <c r="D69" s="183"/>
      <c r="E69" s="183"/>
      <c r="F69" s="190" t="s">
        <v>87</v>
      </c>
      <c r="G69" s="191"/>
      <c r="H69" s="191"/>
      <c r="I69" s="191">
        <f>'000 001 Pol'!G28</f>
        <v>0</v>
      </c>
      <c r="J69" s="187" t="str">
        <f>IF(I70=0,"",I69/I70*100)</f>
        <v/>
      </c>
    </row>
    <row r="70" spans="1:10" ht="25.5" customHeight="1" x14ac:dyDescent="0.2">
      <c r="A70" s="177"/>
      <c r="B70" s="184" t="s">
        <v>1</v>
      </c>
      <c r="C70" s="185"/>
      <c r="D70" s="186"/>
      <c r="E70" s="186"/>
      <c r="F70" s="192"/>
      <c r="G70" s="193"/>
      <c r="H70" s="193"/>
      <c r="I70" s="193">
        <f>SUM(I60:I69)</f>
        <v>0</v>
      </c>
      <c r="J70" s="188">
        <f>SUM(J60:J69)</f>
        <v>0</v>
      </c>
    </row>
    <row r="71" spans="1:10" x14ac:dyDescent="0.2">
      <c r="F71" s="133"/>
      <c r="G71" s="133"/>
      <c r="H71" s="133"/>
      <c r="I71" s="133"/>
      <c r="J71" s="189"/>
    </row>
    <row r="72" spans="1:10" x14ac:dyDescent="0.2">
      <c r="F72" s="133"/>
      <c r="G72" s="133"/>
      <c r="H72" s="133"/>
      <c r="I72" s="133"/>
      <c r="J72" s="189"/>
    </row>
    <row r="73" spans="1:10" x14ac:dyDescent="0.2">
      <c r="F73" s="133"/>
      <c r="G73" s="133"/>
      <c r="H73" s="133"/>
      <c r="I73" s="133"/>
      <c r="J73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7:E67"/>
    <mergeCell ref="C68:E68"/>
    <mergeCell ref="C69:E69"/>
    <mergeCell ref="C62:E62"/>
    <mergeCell ref="C63:E63"/>
    <mergeCell ref="C64:E64"/>
    <mergeCell ref="C65:E65"/>
    <mergeCell ref="C66:E66"/>
    <mergeCell ref="C44:E44"/>
    <mergeCell ref="C45:E45"/>
    <mergeCell ref="B46:E46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AA3F-5C23-4DA0-AF38-9881003B14C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88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89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4" t="s">
        <v>89</v>
      </c>
      <c r="AG3" t="s">
        <v>90</v>
      </c>
    </row>
    <row r="4" spans="1:60" ht="24.95" customHeight="1" x14ac:dyDescent="0.2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91</v>
      </c>
    </row>
    <row r="5" spans="1:60" x14ac:dyDescent="0.2">
      <c r="D5" s="10"/>
    </row>
    <row r="6" spans="1:60" ht="38.25" x14ac:dyDescent="0.2">
      <c r="A6" s="206" t="s">
        <v>92</v>
      </c>
      <c r="B6" s="208" t="s">
        <v>93</v>
      </c>
      <c r="C6" s="208" t="s">
        <v>94</v>
      </c>
      <c r="D6" s="207" t="s">
        <v>95</v>
      </c>
      <c r="E6" s="206" t="s">
        <v>96</v>
      </c>
      <c r="F6" s="205" t="s">
        <v>97</v>
      </c>
      <c r="G6" s="206" t="s">
        <v>31</v>
      </c>
      <c r="H6" s="209" t="s">
        <v>32</v>
      </c>
      <c r="I6" s="209" t="s">
        <v>98</v>
      </c>
      <c r="J6" s="209" t="s">
        <v>33</v>
      </c>
      <c r="K6" s="209" t="s">
        <v>99</v>
      </c>
      <c r="L6" s="209" t="s">
        <v>100</v>
      </c>
      <c r="M6" s="209" t="s">
        <v>101</v>
      </c>
      <c r="N6" s="209" t="s">
        <v>102</v>
      </c>
      <c r="O6" s="209" t="s">
        <v>103</v>
      </c>
      <c r="P6" s="209" t="s">
        <v>104</v>
      </c>
      <c r="Q6" s="209" t="s">
        <v>105</v>
      </c>
      <c r="R6" s="209" t="s">
        <v>106</v>
      </c>
      <c r="S6" s="209" t="s">
        <v>107</v>
      </c>
      <c r="T6" s="209" t="s">
        <v>108</v>
      </c>
      <c r="U6" s="209" t="s">
        <v>109</v>
      </c>
      <c r="V6" s="209" t="s">
        <v>110</v>
      </c>
      <c r="W6" s="209" t="s">
        <v>111</v>
      </c>
      <c r="X6" s="209" t="s">
        <v>112</v>
      </c>
      <c r="Y6" s="209" t="s">
        <v>113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9" t="s">
        <v>114</v>
      </c>
      <c r="B8" s="240" t="s">
        <v>86</v>
      </c>
      <c r="C8" s="255" t="s">
        <v>29</v>
      </c>
      <c r="D8" s="241"/>
      <c r="E8" s="242"/>
      <c r="F8" s="243"/>
      <c r="G8" s="244">
        <f>SUMIF(AG9:AG27,"&lt;&gt;NOR",G9:G27)</f>
        <v>0</v>
      </c>
      <c r="H8" s="238"/>
      <c r="I8" s="238">
        <f>SUM(I9:I27)</f>
        <v>0</v>
      </c>
      <c r="J8" s="238"/>
      <c r="K8" s="238">
        <f>SUM(K9:K27)</f>
        <v>0</v>
      </c>
      <c r="L8" s="238"/>
      <c r="M8" s="238">
        <f>SUM(M9:M27)</f>
        <v>0</v>
      </c>
      <c r="N8" s="237"/>
      <c r="O8" s="237">
        <f>SUM(O9:O27)</f>
        <v>0</v>
      </c>
      <c r="P8" s="237"/>
      <c r="Q8" s="237">
        <f>SUM(Q9:Q27)</f>
        <v>0</v>
      </c>
      <c r="R8" s="238"/>
      <c r="S8" s="238"/>
      <c r="T8" s="238"/>
      <c r="U8" s="238"/>
      <c r="V8" s="238">
        <f>SUM(V9:V27)</f>
        <v>0</v>
      </c>
      <c r="W8" s="238"/>
      <c r="X8" s="238"/>
      <c r="Y8" s="238"/>
      <c r="AG8" t="s">
        <v>115</v>
      </c>
    </row>
    <row r="9" spans="1:60" outlineLevel="1" x14ac:dyDescent="0.2">
      <c r="A9" s="246">
        <v>1</v>
      </c>
      <c r="B9" s="247" t="s">
        <v>116</v>
      </c>
      <c r="C9" s="256" t="s">
        <v>117</v>
      </c>
      <c r="D9" s="248" t="s">
        <v>118</v>
      </c>
      <c r="E9" s="249">
        <v>1</v>
      </c>
      <c r="F9" s="250"/>
      <c r="G9" s="251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119</v>
      </c>
      <c r="T9" s="230" t="s">
        <v>120</v>
      </c>
      <c r="U9" s="230">
        <v>0</v>
      </c>
      <c r="V9" s="230">
        <f>ROUND(E9*U9,2)</f>
        <v>0</v>
      </c>
      <c r="W9" s="230"/>
      <c r="X9" s="230" t="s">
        <v>121</v>
      </c>
      <c r="Y9" s="230" t="s">
        <v>122</v>
      </c>
      <c r="Z9" s="210"/>
      <c r="AA9" s="210"/>
      <c r="AB9" s="210"/>
      <c r="AC9" s="210"/>
      <c r="AD9" s="210"/>
      <c r="AE9" s="210"/>
      <c r="AF9" s="210"/>
      <c r="AG9" s="210" t="s">
        <v>123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33.75" outlineLevel="2" x14ac:dyDescent="0.2">
      <c r="A10" s="227"/>
      <c r="B10" s="228"/>
      <c r="C10" s="257" t="s">
        <v>124</v>
      </c>
      <c r="D10" s="253"/>
      <c r="E10" s="253"/>
      <c r="F10" s="253"/>
      <c r="G10" s="253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52" t="str">
        <f>C10</f>
        <v>- 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46">
        <v>2</v>
      </c>
      <c r="B11" s="247" t="s">
        <v>126</v>
      </c>
      <c r="C11" s="256" t="s">
        <v>127</v>
      </c>
      <c r="D11" s="248" t="s">
        <v>118</v>
      </c>
      <c r="E11" s="249">
        <v>1</v>
      </c>
      <c r="F11" s="250"/>
      <c r="G11" s="251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119</v>
      </c>
      <c r="T11" s="230" t="s">
        <v>120</v>
      </c>
      <c r="U11" s="230">
        <v>0</v>
      </c>
      <c r="V11" s="230">
        <f>ROUND(E11*U11,2)</f>
        <v>0</v>
      </c>
      <c r="W11" s="230"/>
      <c r="X11" s="230" t="s">
        <v>121</v>
      </c>
      <c r="Y11" s="230" t="s">
        <v>122</v>
      </c>
      <c r="Z11" s="210"/>
      <c r="AA11" s="210"/>
      <c r="AB11" s="210"/>
      <c r="AC11" s="210"/>
      <c r="AD11" s="210"/>
      <c r="AE11" s="210"/>
      <c r="AF11" s="210"/>
      <c r="AG11" s="210" t="s">
        <v>123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45" outlineLevel="2" x14ac:dyDescent="0.2">
      <c r="A12" s="227"/>
      <c r="B12" s="228"/>
      <c r="C12" s="257" t="s">
        <v>128</v>
      </c>
      <c r="D12" s="253"/>
      <c r="E12" s="253"/>
      <c r="F12" s="253"/>
      <c r="G12" s="253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125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52" t="str">
        <f>C12</f>
        <v>- 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6">
        <v>3</v>
      </c>
      <c r="B13" s="247" t="s">
        <v>129</v>
      </c>
      <c r="C13" s="256" t="s">
        <v>130</v>
      </c>
      <c r="D13" s="248" t="s">
        <v>118</v>
      </c>
      <c r="E13" s="249">
        <v>1</v>
      </c>
      <c r="F13" s="250"/>
      <c r="G13" s="251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119</v>
      </c>
      <c r="T13" s="230" t="s">
        <v>120</v>
      </c>
      <c r="U13" s="230">
        <v>0</v>
      </c>
      <c r="V13" s="230">
        <f>ROUND(E13*U13,2)</f>
        <v>0</v>
      </c>
      <c r="W13" s="230"/>
      <c r="X13" s="230" t="s">
        <v>121</v>
      </c>
      <c r="Y13" s="230" t="s">
        <v>122</v>
      </c>
      <c r="Z13" s="210"/>
      <c r="AA13" s="210"/>
      <c r="AB13" s="210"/>
      <c r="AC13" s="210"/>
      <c r="AD13" s="210"/>
      <c r="AE13" s="210"/>
      <c r="AF13" s="210"/>
      <c r="AG13" s="210" t="s">
        <v>123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33.75" outlineLevel="2" x14ac:dyDescent="0.2">
      <c r="A14" s="227"/>
      <c r="B14" s="228"/>
      <c r="C14" s="257" t="s">
        <v>131</v>
      </c>
      <c r="D14" s="253"/>
      <c r="E14" s="253"/>
      <c r="F14" s="253"/>
      <c r="G14" s="253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125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52" t="str">
        <f>C14</f>
        <v>-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6">
        <v>4</v>
      </c>
      <c r="B15" s="247" t="s">
        <v>132</v>
      </c>
      <c r="C15" s="256" t="s">
        <v>133</v>
      </c>
      <c r="D15" s="248" t="s">
        <v>134</v>
      </c>
      <c r="E15" s="249">
        <v>1</v>
      </c>
      <c r="F15" s="250"/>
      <c r="G15" s="251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119</v>
      </c>
      <c r="T15" s="230" t="s">
        <v>120</v>
      </c>
      <c r="U15" s="230">
        <v>0</v>
      </c>
      <c r="V15" s="230">
        <f>ROUND(E15*U15,2)</f>
        <v>0</v>
      </c>
      <c r="W15" s="230"/>
      <c r="X15" s="230" t="s">
        <v>135</v>
      </c>
      <c r="Y15" s="230" t="s">
        <v>122</v>
      </c>
      <c r="Z15" s="210"/>
      <c r="AA15" s="210"/>
      <c r="AB15" s="210"/>
      <c r="AC15" s="210"/>
      <c r="AD15" s="210"/>
      <c r="AE15" s="210"/>
      <c r="AF15" s="210"/>
      <c r="AG15" s="210" t="s">
        <v>136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45" outlineLevel="2" x14ac:dyDescent="0.2">
      <c r="A16" s="227"/>
      <c r="B16" s="228"/>
      <c r="C16" s="257" t="s">
        <v>137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52" t="str">
        <f>C16</f>
        <v>- dodavatel zajistí zpracování fotodokumentace průběhu prací na stavbě, kterou následně předá investorovi. Fotodokumentace bude dokladovat postup prací po jednotlivých dnech, nasazení stavebních mechanismů i provádění zkoušek. Snímky budou předány na CD ve složkách pojmenovaných dle jednotlivých dnů.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6">
        <v>5</v>
      </c>
      <c r="B17" s="247" t="s">
        <v>138</v>
      </c>
      <c r="C17" s="256" t="s">
        <v>139</v>
      </c>
      <c r="D17" s="248" t="s">
        <v>118</v>
      </c>
      <c r="E17" s="249">
        <v>1</v>
      </c>
      <c r="F17" s="250"/>
      <c r="G17" s="251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0</v>
      </c>
      <c r="O17" s="229">
        <f>ROUND(E17*N17,2)</f>
        <v>0</v>
      </c>
      <c r="P17" s="229">
        <v>0</v>
      </c>
      <c r="Q17" s="229">
        <f>ROUND(E17*P17,2)</f>
        <v>0</v>
      </c>
      <c r="R17" s="230"/>
      <c r="S17" s="230" t="s">
        <v>119</v>
      </c>
      <c r="T17" s="230" t="s">
        <v>120</v>
      </c>
      <c r="U17" s="230">
        <v>0</v>
      </c>
      <c r="V17" s="230">
        <f>ROUND(E17*U17,2)</f>
        <v>0</v>
      </c>
      <c r="W17" s="230"/>
      <c r="X17" s="230" t="s">
        <v>121</v>
      </c>
      <c r="Y17" s="230" t="s">
        <v>122</v>
      </c>
      <c r="Z17" s="210"/>
      <c r="AA17" s="210"/>
      <c r="AB17" s="210"/>
      <c r="AC17" s="210"/>
      <c r="AD17" s="210"/>
      <c r="AE17" s="210"/>
      <c r="AF17" s="210"/>
      <c r="AG17" s="210" t="s">
        <v>123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2" x14ac:dyDescent="0.2">
      <c r="A18" s="227"/>
      <c r="B18" s="228"/>
      <c r="C18" s="257" t="s">
        <v>140</v>
      </c>
      <c r="D18" s="253"/>
      <c r="E18" s="253"/>
      <c r="F18" s="253"/>
      <c r="G18" s="253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52" t="str">
        <f>C18</f>
        <v>- náklady spojené s povinným pojištěním dodavatele nebo stavebního díla či jeho části, v rozsahu obchodních podmínek</v>
      </c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8" t="s">
        <v>141</v>
      </c>
      <c r="D19" s="254"/>
      <c r="E19" s="254"/>
      <c r="F19" s="254"/>
      <c r="G19" s="254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8" t="s">
        <v>142</v>
      </c>
      <c r="D20" s="254"/>
      <c r="E20" s="254"/>
      <c r="F20" s="254"/>
      <c r="G20" s="254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6">
        <v>6</v>
      </c>
      <c r="B21" s="247" t="s">
        <v>143</v>
      </c>
      <c r="C21" s="256" t="s">
        <v>144</v>
      </c>
      <c r="D21" s="248" t="s">
        <v>134</v>
      </c>
      <c r="E21" s="249">
        <v>1</v>
      </c>
      <c r="F21" s="250"/>
      <c r="G21" s="251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145</v>
      </c>
      <c r="T21" s="230" t="s">
        <v>120</v>
      </c>
      <c r="U21" s="230">
        <v>0</v>
      </c>
      <c r="V21" s="230">
        <f>ROUND(E21*U21,2)</f>
        <v>0</v>
      </c>
      <c r="W21" s="230"/>
      <c r="X21" s="230" t="s">
        <v>121</v>
      </c>
      <c r="Y21" s="230" t="s">
        <v>122</v>
      </c>
      <c r="Z21" s="210"/>
      <c r="AA21" s="210"/>
      <c r="AB21" s="210"/>
      <c r="AC21" s="210"/>
      <c r="AD21" s="210"/>
      <c r="AE21" s="210"/>
      <c r="AF21" s="210"/>
      <c r="AG21" s="210" t="s">
        <v>123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7" t="s">
        <v>146</v>
      </c>
      <c r="D22" s="253"/>
      <c r="E22" s="253"/>
      <c r="F22" s="253"/>
      <c r="G22" s="253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58" t="s">
        <v>147</v>
      </c>
      <c r="D23" s="254"/>
      <c r="E23" s="254"/>
      <c r="F23" s="254"/>
      <c r="G23" s="254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27"/>
      <c r="B24" s="228"/>
      <c r="C24" s="258" t="s">
        <v>148</v>
      </c>
      <c r="D24" s="254"/>
      <c r="E24" s="254"/>
      <c r="F24" s="254"/>
      <c r="G24" s="254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125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2.5" outlineLevel="3" x14ac:dyDescent="0.2">
      <c r="A25" s="227"/>
      <c r="B25" s="228"/>
      <c r="C25" s="258" t="s">
        <v>149</v>
      </c>
      <c r="D25" s="254"/>
      <c r="E25" s="254"/>
      <c r="F25" s="254"/>
      <c r="G25" s="254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52" t="str">
        <f>C25</f>
        <v>- zajištění obslužného provozu - zásobování, svoz kom. odpadu, vjezd vozidel složek integrovaného záchranného systému</v>
      </c>
      <c r="BB25" s="210"/>
      <c r="BC25" s="210"/>
      <c r="BD25" s="210"/>
      <c r="BE25" s="210"/>
      <c r="BF25" s="210"/>
      <c r="BG25" s="210"/>
      <c r="BH25" s="210"/>
    </row>
    <row r="26" spans="1:60" ht="22.5" outlineLevel="3" x14ac:dyDescent="0.2">
      <c r="A26" s="227"/>
      <c r="B26" s="228"/>
      <c r="C26" s="258" t="s">
        <v>150</v>
      </c>
      <c r="D26" s="254"/>
      <c r="E26" s="254"/>
      <c r="F26" s="254"/>
      <c r="G26" s="254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52" t="str">
        <f>C26</f>
        <v>- zajištění výkopů (zábradlí) a přístupů k objektům (lávky,  budou využity dle postupu výstavby vždy v dotčeném prostoru)</v>
      </c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27"/>
      <c r="B27" s="228"/>
      <c r="C27" s="258" t="s">
        <v>151</v>
      </c>
      <c r="D27" s="254"/>
      <c r="E27" s="254"/>
      <c r="F27" s="254"/>
      <c r="G27" s="254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125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39" t="s">
        <v>114</v>
      </c>
      <c r="B28" s="240" t="s">
        <v>87</v>
      </c>
      <c r="C28" s="255" t="s">
        <v>30</v>
      </c>
      <c r="D28" s="241"/>
      <c r="E28" s="242"/>
      <c r="F28" s="243"/>
      <c r="G28" s="244">
        <f>SUMIF(AG29:AG57,"&lt;&gt;NOR",G29:G57)</f>
        <v>0</v>
      </c>
      <c r="H28" s="238"/>
      <c r="I28" s="238">
        <f>SUM(I29:I57)</f>
        <v>0</v>
      </c>
      <c r="J28" s="238"/>
      <c r="K28" s="238">
        <f>SUM(K29:K57)</f>
        <v>0</v>
      </c>
      <c r="L28" s="238"/>
      <c r="M28" s="238">
        <f>SUM(M29:M57)</f>
        <v>0</v>
      </c>
      <c r="N28" s="237"/>
      <c r="O28" s="237">
        <f>SUM(O29:O57)</f>
        <v>0</v>
      </c>
      <c r="P28" s="237"/>
      <c r="Q28" s="237">
        <f>SUM(Q29:Q57)</f>
        <v>0</v>
      </c>
      <c r="R28" s="238"/>
      <c r="S28" s="238"/>
      <c r="T28" s="238"/>
      <c r="U28" s="238"/>
      <c r="V28" s="238">
        <f>SUM(V29:V57)</f>
        <v>0</v>
      </c>
      <c r="W28" s="238"/>
      <c r="X28" s="238"/>
      <c r="Y28" s="238"/>
      <c r="AG28" t="s">
        <v>115</v>
      </c>
    </row>
    <row r="29" spans="1:60" outlineLevel="1" x14ac:dyDescent="0.2">
      <c r="A29" s="246">
        <v>7</v>
      </c>
      <c r="B29" s="247" t="s">
        <v>152</v>
      </c>
      <c r="C29" s="256" t="s">
        <v>153</v>
      </c>
      <c r="D29" s="248" t="s">
        <v>118</v>
      </c>
      <c r="E29" s="249">
        <v>1</v>
      </c>
      <c r="F29" s="250"/>
      <c r="G29" s="251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119</v>
      </c>
      <c r="T29" s="230" t="s">
        <v>120</v>
      </c>
      <c r="U29" s="230">
        <v>0</v>
      </c>
      <c r="V29" s="230">
        <f>ROUND(E29*U29,2)</f>
        <v>0</v>
      </c>
      <c r="W29" s="230"/>
      <c r="X29" s="230" t="s">
        <v>121</v>
      </c>
      <c r="Y29" s="230" t="s">
        <v>122</v>
      </c>
      <c r="Z29" s="210"/>
      <c r="AA29" s="210"/>
      <c r="AB29" s="210"/>
      <c r="AC29" s="210"/>
      <c r="AD29" s="210"/>
      <c r="AE29" s="210"/>
      <c r="AF29" s="210"/>
      <c r="AG29" s="210" t="s">
        <v>123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33.75" outlineLevel="2" x14ac:dyDescent="0.2">
      <c r="A30" s="227"/>
      <c r="B30" s="228"/>
      <c r="C30" s="257" t="s">
        <v>191</v>
      </c>
      <c r="D30" s="253"/>
      <c r="E30" s="253"/>
      <c r="F30" s="253"/>
      <c r="G30" s="253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125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52" t="str">
        <f>C30</f>
        <v>- 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27"/>
      <c r="B31" s="228"/>
      <c r="C31" s="258" t="s">
        <v>154</v>
      </c>
      <c r="D31" s="254"/>
      <c r="E31" s="254"/>
      <c r="F31" s="254"/>
      <c r="G31" s="254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46">
        <v>8</v>
      </c>
      <c r="B32" s="247" t="s">
        <v>155</v>
      </c>
      <c r="C32" s="256" t="s">
        <v>156</v>
      </c>
      <c r="D32" s="248" t="s">
        <v>118</v>
      </c>
      <c r="E32" s="249">
        <v>1</v>
      </c>
      <c r="F32" s="250"/>
      <c r="G32" s="251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119</v>
      </c>
      <c r="T32" s="230" t="s">
        <v>120</v>
      </c>
      <c r="U32" s="230">
        <v>0</v>
      </c>
      <c r="V32" s="230">
        <f>ROUND(E32*U32,2)</f>
        <v>0</v>
      </c>
      <c r="W32" s="230"/>
      <c r="X32" s="230" t="s">
        <v>121</v>
      </c>
      <c r="Y32" s="230" t="s">
        <v>122</v>
      </c>
      <c r="Z32" s="210"/>
      <c r="AA32" s="210"/>
      <c r="AB32" s="210"/>
      <c r="AC32" s="210"/>
      <c r="AD32" s="210"/>
      <c r="AE32" s="210"/>
      <c r="AF32" s="210"/>
      <c r="AG32" s="210" t="s">
        <v>123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7" t="s">
        <v>157</v>
      </c>
      <c r="D33" s="253"/>
      <c r="E33" s="253"/>
      <c r="F33" s="253"/>
      <c r="G33" s="25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22.5" outlineLevel="3" x14ac:dyDescent="0.2">
      <c r="A34" s="227"/>
      <c r="B34" s="228"/>
      <c r="C34" s="258" t="s">
        <v>158</v>
      </c>
      <c r="D34" s="254"/>
      <c r="E34" s="254"/>
      <c r="F34" s="254"/>
      <c r="G34" s="254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125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52" t="str">
        <f>C34</f>
        <v>- vyhotovení protokolu o vytyčení stavby se seznamem souřadnic vytyčených bodů a jejich polohopisnými (S-JTSK) a výškopisnými (Bpv) hodnotami.</v>
      </c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6">
        <v>9</v>
      </c>
      <c r="B35" s="247" t="s">
        <v>159</v>
      </c>
      <c r="C35" s="256" t="s">
        <v>160</v>
      </c>
      <c r="D35" s="248" t="s">
        <v>118</v>
      </c>
      <c r="E35" s="249">
        <v>1</v>
      </c>
      <c r="F35" s="250"/>
      <c r="G35" s="251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0</v>
      </c>
      <c r="O35" s="229">
        <f>ROUND(E35*N35,2)</f>
        <v>0</v>
      </c>
      <c r="P35" s="229">
        <v>0</v>
      </c>
      <c r="Q35" s="229">
        <f>ROUND(E35*P35,2)</f>
        <v>0</v>
      </c>
      <c r="R35" s="230"/>
      <c r="S35" s="230" t="s">
        <v>119</v>
      </c>
      <c r="T35" s="230" t="s">
        <v>120</v>
      </c>
      <c r="U35" s="230">
        <v>0</v>
      </c>
      <c r="V35" s="230">
        <f>ROUND(E35*U35,2)</f>
        <v>0</v>
      </c>
      <c r="W35" s="230"/>
      <c r="X35" s="230" t="s">
        <v>121</v>
      </c>
      <c r="Y35" s="230" t="s">
        <v>122</v>
      </c>
      <c r="Z35" s="210"/>
      <c r="AA35" s="210"/>
      <c r="AB35" s="210"/>
      <c r="AC35" s="210"/>
      <c r="AD35" s="210"/>
      <c r="AE35" s="210"/>
      <c r="AF35" s="210"/>
      <c r="AG35" s="210" t="s">
        <v>123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2" x14ac:dyDescent="0.2">
      <c r="A36" s="227"/>
      <c r="B36" s="228"/>
      <c r="C36" s="257" t="s">
        <v>161</v>
      </c>
      <c r="D36" s="253"/>
      <c r="E36" s="253"/>
      <c r="F36" s="253"/>
      <c r="G36" s="253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125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52" t="str">
        <f>C36</f>
        <v>- zaměření a vytýčení stávajících inženýrských sítí v místě stavby z hlediska jejich ochrany při provádění stavby.</v>
      </c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6">
        <v>10</v>
      </c>
      <c r="B37" s="247" t="s">
        <v>162</v>
      </c>
      <c r="C37" s="256" t="s">
        <v>163</v>
      </c>
      <c r="D37" s="248" t="s">
        <v>118</v>
      </c>
      <c r="E37" s="249">
        <v>1</v>
      </c>
      <c r="F37" s="250"/>
      <c r="G37" s="251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0</v>
      </c>
      <c r="O37" s="229">
        <f>ROUND(E37*N37,2)</f>
        <v>0</v>
      </c>
      <c r="P37" s="229">
        <v>0</v>
      </c>
      <c r="Q37" s="229">
        <f>ROUND(E37*P37,2)</f>
        <v>0</v>
      </c>
      <c r="R37" s="230"/>
      <c r="S37" s="230" t="s">
        <v>119</v>
      </c>
      <c r="T37" s="230" t="s">
        <v>120</v>
      </c>
      <c r="U37" s="230">
        <v>0</v>
      </c>
      <c r="V37" s="230">
        <f>ROUND(E37*U37,2)</f>
        <v>0</v>
      </c>
      <c r="W37" s="230"/>
      <c r="X37" s="230" t="s">
        <v>121</v>
      </c>
      <c r="Y37" s="230" t="s">
        <v>122</v>
      </c>
      <c r="Z37" s="210"/>
      <c r="AA37" s="210"/>
      <c r="AB37" s="210"/>
      <c r="AC37" s="210"/>
      <c r="AD37" s="210"/>
      <c r="AE37" s="210"/>
      <c r="AF37" s="210"/>
      <c r="AG37" s="210" t="s">
        <v>123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33.75" outlineLevel="2" x14ac:dyDescent="0.2">
      <c r="A38" s="227"/>
      <c r="B38" s="228"/>
      <c r="C38" s="257" t="s">
        <v>164</v>
      </c>
      <c r="D38" s="253"/>
      <c r="E38" s="253"/>
      <c r="F38" s="253"/>
      <c r="G38" s="253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125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52" t="str">
        <f>C38</f>
        <v>- 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6">
        <v>11</v>
      </c>
      <c r="B39" s="247" t="s">
        <v>165</v>
      </c>
      <c r="C39" s="256" t="s">
        <v>166</v>
      </c>
      <c r="D39" s="248" t="s">
        <v>118</v>
      </c>
      <c r="E39" s="249">
        <v>1</v>
      </c>
      <c r="F39" s="250"/>
      <c r="G39" s="251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0</v>
      </c>
      <c r="O39" s="229">
        <f>ROUND(E39*N39,2)</f>
        <v>0</v>
      </c>
      <c r="P39" s="229">
        <v>0</v>
      </c>
      <c r="Q39" s="229">
        <f>ROUND(E39*P39,2)</f>
        <v>0</v>
      </c>
      <c r="R39" s="230"/>
      <c r="S39" s="230" t="s">
        <v>119</v>
      </c>
      <c r="T39" s="230" t="s">
        <v>120</v>
      </c>
      <c r="U39" s="230">
        <v>0</v>
      </c>
      <c r="V39" s="230">
        <f>ROUND(E39*U39,2)</f>
        <v>0</v>
      </c>
      <c r="W39" s="230"/>
      <c r="X39" s="230" t="s">
        <v>121</v>
      </c>
      <c r="Y39" s="230" t="s">
        <v>122</v>
      </c>
      <c r="Z39" s="210"/>
      <c r="AA39" s="210"/>
      <c r="AB39" s="210"/>
      <c r="AC39" s="210"/>
      <c r="AD39" s="210"/>
      <c r="AE39" s="210"/>
      <c r="AF39" s="210"/>
      <c r="AG39" s="210" t="s">
        <v>123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2.5" outlineLevel="2" x14ac:dyDescent="0.2">
      <c r="A40" s="227"/>
      <c r="B40" s="228"/>
      <c r="C40" s="257" t="s">
        <v>167</v>
      </c>
      <c r="D40" s="253"/>
      <c r="E40" s="253"/>
      <c r="F40" s="253"/>
      <c r="G40" s="253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125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52" t="str">
        <f>C40</f>
        <v>- geodetické zaměření skutečného stavu jednotlivých objektů oprávněnou osobou (tiskopis v graf. formě 3x, v digitální formě 1x, všech objektů stavby), zaměření bude provedeno také pro opravu VO</v>
      </c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58" t="s">
        <v>168</v>
      </c>
      <c r="D41" s="254"/>
      <c r="E41" s="254"/>
      <c r="F41" s="254"/>
      <c r="G41" s="254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125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6">
        <v>12</v>
      </c>
      <c r="B42" s="247" t="s">
        <v>169</v>
      </c>
      <c r="C42" s="256" t="s">
        <v>170</v>
      </c>
      <c r="D42" s="248" t="s">
        <v>118</v>
      </c>
      <c r="E42" s="249">
        <v>1</v>
      </c>
      <c r="F42" s="250"/>
      <c r="G42" s="251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0</v>
      </c>
      <c r="O42" s="229">
        <f>ROUND(E42*N42,2)</f>
        <v>0</v>
      </c>
      <c r="P42" s="229">
        <v>0</v>
      </c>
      <c r="Q42" s="229">
        <f>ROUND(E42*P42,2)</f>
        <v>0</v>
      </c>
      <c r="R42" s="230"/>
      <c r="S42" s="230" t="s">
        <v>119</v>
      </c>
      <c r="T42" s="230" t="s">
        <v>120</v>
      </c>
      <c r="U42" s="230">
        <v>0</v>
      </c>
      <c r="V42" s="230">
        <f>ROUND(E42*U42,2)</f>
        <v>0</v>
      </c>
      <c r="W42" s="230"/>
      <c r="X42" s="230" t="s">
        <v>121</v>
      </c>
      <c r="Y42" s="230" t="s">
        <v>122</v>
      </c>
      <c r="Z42" s="210"/>
      <c r="AA42" s="210"/>
      <c r="AB42" s="210"/>
      <c r="AC42" s="210"/>
      <c r="AD42" s="210"/>
      <c r="AE42" s="210"/>
      <c r="AF42" s="210"/>
      <c r="AG42" s="210" t="s">
        <v>123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7" t="s">
        <v>171</v>
      </c>
      <c r="D43" s="253"/>
      <c r="E43" s="253"/>
      <c r="F43" s="253"/>
      <c r="G43" s="253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">
      <c r="A44" s="227"/>
      <c r="B44" s="228"/>
      <c r="C44" s="258" t="s">
        <v>192</v>
      </c>
      <c r="D44" s="254"/>
      <c r="E44" s="254"/>
      <c r="F44" s="254"/>
      <c r="G44" s="254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125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27"/>
      <c r="B45" s="228"/>
      <c r="C45" s="258" t="s">
        <v>193</v>
      </c>
      <c r="D45" s="254"/>
      <c r="E45" s="254"/>
      <c r="F45" s="254"/>
      <c r="G45" s="254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125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27"/>
      <c r="B46" s="228"/>
      <c r="C46" s="258" t="s">
        <v>194</v>
      </c>
      <c r="D46" s="254"/>
      <c r="E46" s="254"/>
      <c r="F46" s="254"/>
      <c r="G46" s="254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125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8" t="s">
        <v>195</v>
      </c>
      <c r="D47" s="254"/>
      <c r="E47" s="254"/>
      <c r="F47" s="254"/>
      <c r="G47" s="254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125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">
      <c r="A48" s="227"/>
      <c r="B48" s="228"/>
      <c r="C48" s="258" t="s">
        <v>172</v>
      </c>
      <c r="D48" s="254"/>
      <c r="E48" s="254"/>
      <c r="F48" s="254"/>
      <c r="G48" s="254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125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46">
        <v>13</v>
      </c>
      <c r="B49" s="247" t="s">
        <v>173</v>
      </c>
      <c r="C49" s="256" t="s">
        <v>174</v>
      </c>
      <c r="D49" s="248" t="s">
        <v>118</v>
      </c>
      <c r="E49" s="249">
        <v>1</v>
      </c>
      <c r="F49" s="250"/>
      <c r="G49" s="251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9">
        <v>0</v>
      </c>
      <c r="O49" s="229">
        <f>ROUND(E49*N49,2)</f>
        <v>0</v>
      </c>
      <c r="P49" s="229">
        <v>0</v>
      </c>
      <c r="Q49" s="229">
        <f>ROUND(E49*P49,2)</f>
        <v>0</v>
      </c>
      <c r="R49" s="230"/>
      <c r="S49" s="230" t="s">
        <v>119</v>
      </c>
      <c r="T49" s="230" t="s">
        <v>120</v>
      </c>
      <c r="U49" s="230">
        <v>0</v>
      </c>
      <c r="V49" s="230">
        <f>ROUND(E49*U49,2)</f>
        <v>0</v>
      </c>
      <c r="W49" s="230"/>
      <c r="X49" s="230" t="s">
        <v>121</v>
      </c>
      <c r="Y49" s="230" t="s">
        <v>122</v>
      </c>
      <c r="Z49" s="210"/>
      <c r="AA49" s="210"/>
      <c r="AB49" s="210"/>
      <c r="AC49" s="210"/>
      <c r="AD49" s="210"/>
      <c r="AE49" s="210"/>
      <c r="AF49" s="210"/>
      <c r="AG49" s="210" t="s">
        <v>123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2" x14ac:dyDescent="0.2">
      <c r="A50" s="227"/>
      <c r="B50" s="228"/>
      <c r="C50" s="257" t="s">
        <v>175</v>
      </c>
      <c r="D50" s="253"/>
      <c r="E50" s="253"/>
      <c r="F50" s="253"/>
      <c r="G50" s="253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125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52" t="str">
        <f>C50</f>
        <v>- náklady na vyhotovení dokumentace skutečného provedení stavby a její předání objednateli v požadované formě a požadovaném počtu</v>
      </c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6">
        <v>14</v>
      </c>
      <c r="B51" s="247" t="s">
        <v>176</v>
      </c>
      <c r="C51" s="256" t="s">
        <v>177</v>
      </c>
      <c r="D51" s="248" t="s">
        <v>178</v>
      </c>
      <c r="E51" s="249">
        <v>5</v>
      </c>
      <c r="F51" s="250"/>
      <c r="G51" s="251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9">
        <v>0</v>
      </c>
      <c r="O51" s="229">
        <f>ROUND(E51*N51,2)</f>
        <v>0</v>
      </c>
      <c r="P51" s="229">
        <v>0</v>
      </c>
      <c r="Q51" s="229">
        <f>ROUND(E51*P51,2)</f>
        <v>0</v>
      </c>
      <c r="R51" s="230"/>
      <c r="S51" s="230" t="s">
        <v>145</v>
      </c>
      <c r="T51" s="230" t="s">
        <v>120</v>
      </c>
      <c r="U51" s="230">
        <v>0</v>
      </c>
      <c r="V51" s="230">
        <f>ROUND(E51*U51,2)</f>
        <v>0</v>
      </c>
      <c r="W51" s="230"/>
      <c r="X51" s="230" t="s">
        <v>179</v>
      </c>
      <c r="Y51" s="230" t="s">
        <v>122</v>
      </c>
      <c r="Z51" s="210"/>
      <c r="AA51" s="210"/>
      <c r="AB51" s="210"/>
      <c r="AC51" s="210"/>
      <c r="AD51" s="210"/>
      <c r="AE51" s="210"/>
      <c r="AF51" s="210"/>
      <c r="AG51" s="210" t="s">
        <v>180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27"/>
      <c r="B52" s="228"/>
      <c r="C52" s="257" t="s">
        <v>181</v>
      </c>
      <c r="D52" s="253"/>
      <c r="E52" s="253"/>
      <c r="F52" s="253"/>
      <c r="G52" s="253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125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8" t="s">
        <v>182</v>
      </c>
      <c r="D53" s="254"/>
      <c r="E53" s="254"/>
      <c r="F53" s="254"/>
      <c r="G53" s="254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125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27"/>
      <c r="B54" s="228"/>
      <c r="C54" s="259" t="s">
        <v>73</v>
      </c>
      <c r="D54" s="235"/>
      <c r="E54" s="236">
        <v>5</v>
      </c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183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46">
        <v>15</v>
      </c>
      <c r="B55" s="247" t="s">
        <v>184</v>
      </c>
      <c r="C55" s="256" t="s">
        <v>185</v>
      </c>
      <c r="D55" s="248" t="s">
        <v>178</v>
      </c>
      <c r="E55" s="249">
        <v>30</v>
      </c>
      <c r="F55" s="250"/>
      <c r="G55" s="251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9">
        <v>0</v>
      </c>
      <c r="O55" s="229">
        <f>ROUND(E55*N55,2)</f>
        <v>0</v>
      </c>
      <c r="P55" s="229">
        <v>0</v>
      </c>
      <c r="Q55" s="229">
        <f>ROUND(E55*P55,2)</f>
        <v>0</v>
      </c>
      <c r="R55" s="230"/>
      <c r="S55" s="230" t="s">
        <v>145</v>
      </c>
      <c r="T55" s="230" t="s">
        <v>120</v>
      </c>
      <c r="U55" s="230">
        <v>0</v>
      </c>
      <c r="V55" s="230">
        <f>ROUND(E55*U55,2)</f>
        <v>0</v>
      </c>
      <c r="W55" s="230"/>
      <c r="X55" s="230" t="s">
        <v>179</v>
      </c>
      <c r="Y55" s="230" t="s">
        <v>122</v>
      </c>
      <c r="Z55" s="210"/>
      <c r="AA55" s="210"/>
      <c r="AB55" s="210"/>
      <c r="AC55" s="210"/>
      <c r="AD55" s="210"/>
      <c r="AE55" s="210"/>
      <c r="AF55" s="210"/>
      <c r="AG55" s="210" t="s">
        <v>180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27"/>
      <c r="B56" s="228"/>
      <c r="C56" s="257" t="s">
        <v>186</v>
      </c>
      <c r="D56" s="253"/>
      <c r="E56" s="253"/>
      <c r="F56" s="253"/>
      <c r="G56" s="253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125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3" x14ac:dyDescent="0.2">
      <c r="A57" s="227"/>
      <c r="B57" s="228"/>
      <c r="C57" s="258" t="s">
        <v>187</v>
      </c>
      <c r="D57" s="254"/>
      <c r="E57" s="254"/>
      <c r="F57" s="254"/>
      <c r="G57" s="254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125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52" t="str">
        <f>C57</f>
        <v>- bude prováděn 1ks zkoušky na 50 bm chodníku + zkoušky prováděné lokálně v místech úpravy chodníků v křižovatce apod., dle specifikace projektanta a investora</v>
      </c>
      <c r="BB57" s="210"/>
      <c r="BC57" s="210"/>
      <c r="BD57" s="210"/>
      <c r="BE57" s="210"/>
      <c r="BF57" s="210"/>
      <c r="BG57" s="210"/>
      <c r="BH57" s="210"/>
    </row>
    <row r="58" spans="1:60" x14ac:dyDescent="0.2">
      <c r="A58" s="3"/>
      <c r="B58" s="4"/>
      <c r="C58" s="260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E58">
        <v>15</v>
      </c>
      <c r="AF58">
        <v>21</v>
      </c>
      <c r="AG58" t="s">
        <v>100</v>
      </c>
    </row>
    <row r="59" spans="1:60" x14ac:dyDescent="0.2">
      <c r="A59" s="213"/>
      <c r="B59" s="214" t="s">
        <v>31</v>
      </c>
      <c r="C59" s="261"/>
      <c r="D59" s="215"/>
      <c r="E59" s="216"/>
      <c r="F59" s="216"/>
      <c r="G59" s="245">
        <f>G8+G28</f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f>SUMIF(L7:L57,AE58,G7:G57)</f>
        <v>0</v>
      </c>
      <c r="AF59">
        <f>SUMIF(L7:L57,AF58,G7:G57)</f>
        <v>0</v>
      </c>
      <c r="AG59" t="s">
        <v>188</v>
      </c>
    </row>
    <row r="60" spans="1:60" x14ac:dyDescent="0.2">
      <c r="A60" s="3"/>
      <c r="B60" s="4"/>
      <c r="C60" s="260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3"/>
      <c r="B61" s="4"/>
      <c r="C61" s="260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17" t="s">
        <v>189</v>
      </c>
      <c r="B62" s="217"/>
      <c r="C62" s="262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18"/>
      <c r="B63" s="219"/>
      <c r="C63" s="263"/>
      <c r="D63" s="219"/>
      <c r="E63" s="219"/>
      <c r="F63" s="219"/>
      <c r="G63" s="22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G63" t="s">
        <v>190</v>
      </c>
    </row>
    <row r="64" spans="1:60" x14ac:dyDescent="0.2">
      <c r="A64" s="221"/>
      <c r="B64" s="222"/>
      <c r="C64" s="264"/>
      <c r="D64" s="222"/>
      <c r="E64" s="222"/>
      <c r="F64" s="222"/>
      <c r="G64" s="22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21"/>
      <c r="B65" s="222"/>
      <c r="C65" s="264"/>
      <c r="D65" s="222"/>
      <c r="E65" s="222"/>
      <c r="F65" s="222"/>
      <c r="G65" s="22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21"/>
      <c r="B66" s="222"/>
      <c r="C66" s="264"/>
      <c r="D66" s="222"/>
      <c r="E66" s="222"/>
      <c r="F66" s="222"/>
      <c r="G66" s="22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224"/>
      <c r="B67" s="225"/>
      <c r="C67" s="265"/>
      <c r="D67" s="225"/>
      <c r="E67" s="225"/>
      <c r="F67" s="225"/>
      <c r="G67" s="2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3"/>
      <c r="B68" s="4"/>
      <c r="C68" s="260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C69" s="266"/>
      <c r="D69" s="10"/>
      <c r="AG69" t="s">
        <v>196</v>
      </c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38">
    <mergeCell ref="C52:G52"/>
    <mergeCell ref="C53:G53"/>
    <mergeCell ref="C56:G56"/>
    <mergeCell ref="C57:G57"/>
    <mergeCell ref="C44:G44"/>
    <mergeCell ref="C45:G45"/>
    <mergeCell ref="C46:G46"/>
    <mergeCell ref="C47:G47"/>
    <mergeCell ref="C48:G48"/>
    <mergeCell ref="C50:G50"/>
    <mergeCell ref="C34:G34"/>
    <mergeCell ref="C36:G36"/>
    <mergeCell ref="C38:G38"/>
    <mergeCell ref="C40:G40"/>
    <mergeCell ref="C41:G41"/>
    <mergeCell ref="C43:G43"/>
    <mergeCell ref="C25:G25"/>
    <mergeCell ref="C26:G26"/>
    <mergeCell ref="C27:G27"/>
    <mergeCell ref="C30:G30"/>
    <mergeCell ref="C31:G31"/>
    <mergeCell ref="C33:G33"/>
    <mergeCell ref="C18:G18"/>
    <mergeCell ref="C19:G19"/>
    <mergeCell ref="C20:G20"/>
    <mergeCell ref="C22:G22"/>
    <mergeCell ref="C23:G23"/>
    <mergeCell ref="C24:G24"/>
    <mergeCell ref="A1:G1"/>
    <mergeCell ref="C2:G2"/>
    <mergeCell ref="C3:G3"/>
    <mergeCell ref="C4:G4"/>
    <mergeCell ref="A62:C62"/>
    <mergeCell ref="A63:G67"/>
    <mergeCell ref="C10:G10"/>
    <mergeCell ref="C12:G12"/>
    <mergeCell ref="C14:G14"/>
    <mergeCell ref="C16:G1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DA9E-1C42-4843-96EC-9446426877D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88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89</v>
      </c>
    </row>
    <row r="3" spans="1:60" ht="24.95" customHeight="1" x14ac:dyDescent="0.2">
      <c r="A3" s="196" t="s">
        <v>9</v>
      </c>
      <c r="B3" s="49" t="s">
        <v>48</v>
      </c>
      <c r="C3" s="199" t="s">
        <v>50</v>
      </c>
      <c r="D3" s="197"/>
      <c r="E3" s="197"/>
      <c r="F3" s="197"/>
      <c r="G3" s="198"/>
      <c r="AC3" s="174" t="s">
        <v>89</v>
      </c>
      <c r="AG3" t="s">
        <v>90</v>
      </c>
    </row>
    <row r="4" spans="1:60" ht="24.95" customHeight="1" x14ac:dyDescent="0.2">
      <c r="A4" s="200" t="s">
        <v>10</v>
      </c>
      <c r="B4" s="201" t="s">
        <v>48</v>
      </c>
      <c r="C4" s="202" t="s">
        <v>51</v>
      </c>
      <c r="D4" s="203"/>
      <c r="E4" s="203"/>
      <c r="F4" s="203"/>
      <c r="G4" s="204"/>
      <c r="AG4" t="s">
        <v>91</v>
      </c>
    </row>
    <row r="5" spans="1:60" x14ac:dyDescent="0.2">
      <c r="D5" s="10"/>
    </row>
    <row r="6" spans="1:60" ht="38.25" x14ac:dyDescent="0.2">
      <c r="A6" s="206" t="s">
        <v>92</v>
      </c>
      <c r="B6" s="208" t="s">
        <v>93</v>
      </c>
      <c r="C6" s="208" t="s">
        <v>94</v>
      </c>
      <c r="D6" s="207" t="s">
        <v>95</v>
      </c>
      <c r="E6" s="206" t="s">
        <v>96</v>
      </c>
      <c r="F6" s="205" t="s">
        <v>97</v>
      </c>
      <c r="G6" s="206" t="s">
        <v>31</v>
      </c>
      <c r="H6" s="209" t="s">
        <v>32</v>
      </c>
      <c r="I6" s="209" t="s">
        <v>98</v>
      </c>
      <c r="J6" s="209" t="s">
        <v>33</v>
      </c>
      <c r="K6" s="209" t="s">
        <v>99</v>
      </c>
      <c r="L6" s="209" t="s">
        <v>100</v>
      </c>
      <c r="M6" s="209" t="s">
        <v>101</v>
      </c>
      <c r="N6" s="209" t="s">
        <v>102</v>
      </c>
      <c r="O6" s="209" t="s">
        <v>103</v>
      </c>
      <c r="P6" s="209" t="s">
        <v>104</v>
      </c>
      <c r="Q6" s="209" t="s">
        <v>105</v>
      </c>
      <c r="R6" s="209" t="s">
        <v>106</v>
      </c>
      <c r="S6" s="209" t="s">
        <v>107</v>
      </c>
      <c r="T6" s="209" t="s">
        <v>108</v>
      </c>
      <c r="U6" s="209" t="s">
        <v>109</v>
      </c>
      <c r="V6" s="209" t="s">
        <v>110</v>
      </c>
      <c r="W6" s="209" t="s">
        <v>111</v>
      </c>
      <c r="X6" s="209" t="s">
        <v>112</v>
      </c>
      <c r="Y6" s="209" t="s">
        <v>113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9" t="s">
        <v>114</v>
      </c>
      <c r="B8" s="240" t="s">
        <v>69</v>
      </c>
      <c r="C8" s="255" t="s">
        <v>70</v>
      </c>
      <c r="D8" s="241"/>
      <c r="E8" s="242"/>
      <c r="F8" s="243"/>
      <c r="G8" s="244">
        <f>SUMIF(AG9:AG79,"&lt;&gt;NOR",G9:G79)</f>
        <v>0</v>
      </c>
      <c r="H8" s="238"/>
      <c r="I8" s="238">
        <f>SUM(I9:I79)</f>
        <v>0</v>
      </c>
      <c r="J8" s="238"/>
      <c r="K8" s="238">
        <f>SUM(K9:K79)</f>
        <v>0</v>
      </c>
      <c r="L8" s="238"/>
      <c r="M8" s="238">
        <f>SUM(M9:M79)</f>
        <v>0</v>
      </c>
      <c r="N8" s="237"/>
      <c r="O8" s="237">
        <f>SUM(O9:O79)</f>
        <v>0</v>
      </c>
      <c r="P8" s="237"/>
      <c r="Q8" s="237">
        <f>SUM(Q9:Q79)</f>
        <v>1428.8999999999999</v>
      </c>
      <c r="R8" s="238"/>
      <c r="S8" s="238"/>
      <c r="T8" s="238"/>
      <c r="U8" s="238"/>
      <c r="V8" s="238">
        <f>SUM(V9:V79)</f>
        <v>729.90999999999974</v>
      </c>
      <c r="W8" s="238"/>
      <c r="X8" s="238"/>
      <c r="Y8" s="238"/>
      <c r="AG8" t="s">
        <v>115</v>
      </c>
    </row>
    <row r="9" spans="1:60" outlineLevel="1" x14ac:dyDescent="0.2">
      <c r="A9" s="246">
        <v>1</v>
      </c>
      <c r="B9" s="247" t="s">
        <v>197</v>
      </c>
      <c r="C9" s="256" t="s">
        <v>198</v>
      </c>
      <c r="D9" s="248" t="s">
        <v>199</v>
      </c>
      <c r="E9" s="249">
        <v>124.5</v>
      </c>
      <c r="F9" s="250"/>
      <c r="G9" s="251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0.22</v>
      </c>
      <c r="Q9" s="229">
        <f>ROUND(E9*P9,2)</f>
        <v>27.39</v>
      </c>
      <c r="R9" s="230"/>
      <c r="S9" s="230" t="s">
        <v>119</v>
      </c>
      <c r="T9" s="230" t="s">
        <v>119</v>
      </c>
      <c r="U9" s="230">
        <v>0.12</v>
      </c>
      <c r="V9" s="230">
        <f>ROUND(E9*U9,2)</f>
        <v>14.94</v>
      </c>
      <c r="W9" s="230"/>
      <c r="X9" s="230" t="s">
        <v>179</v>
      </c>
      <c r="Y9" s="230" t="s">
        <v>122</v>
      </c>
      <c r="Z9" s="210"/>
      <c r="AA9" s="210"/>
      <c r="AB9" s="210"/>
      <c r="AC9" s="210"/>
      <c r="AD9" s="210"/>
      <c r="AE9" s="210"/>
      <c r="AF9" s="210"/>
      <c r="AG9" s="210" t="s">
        <v>180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57" t="s">
        <v>200</v>
      </c>
      <c r="D10" s="253"/>
      <c r="E10" s="253"/>
      <c r="F10" s="253"/>
      <c r="G10" s="253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27"/>
      <c r="B11" s="228"/>
      <c r="C11" s="259" t="s">
        <v>201</v>
      </c>
      <c r="D11" s="235"/>
      <c r="E11" s="236">
        <v>124.5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183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6">
        <v>2</v>
      </c>
      <c r="B12" s="247" t="s">
        <v>202</v>
      </c>
      <c r="C12" s="256" t="s">
        <v>203</v>
      </c>
      <c r="D12" s="248" t="s">
        <v>199</v>
      </c>
      <c r="E12" s="249">
        <v>255.2</v>
      </c>
      <c r="F12" s="250"/>
      <c r="G12" s="251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0.33</v>
      </c>
      <c r="Q12" s="229">
        <f>ROUND(E12*P12,2)</f>
        <v>84.22</v>
      </c>
      <c r="R12" s="230"/>
      <c r="S12" s="230" t="s">
        <v>119</v>
      </c>
      <c r="T12" s="230" t="s">
        <v>119</v>
      </c>
      <c r="U12" s="230">
        <v>0.16</v>
      </c>
      <c r="V12" s="230">
        <f>ROUND(E12*U12,2)</f>
        <v>40.83</v>
      </c>
      <c r="W12" s="230"/>
      <c r="X12" s="230" t="s">
        <v>179</v>
      </c>
      <c r="Y12" s="230" t="s">
        <v>122</v>
      </c>
      <c r="Z12" s="210"/>
      <c r="AA12" s="210"/>
      <c r="AB12" s="210"/>
      <c r="AC12" s="210"/>
      <c r="AD12" s="210"/>
      <c r="AE12" s="210"/>
      <c r="AF12" s="210"/>
      <c r="AG12" s="210" t="s">
        <v>180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57" t="s">
        <v>204</v>
      </c>
      <c r="D13" s="253"/>
      <c r="E13" s="253"/>
      <c r="F13" s="253"/>
      <c r="G13" s="253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27"/>
      <c r="B14" s="228"/>
      <c r="C14" s="259" t="s">
        <v>205</v>
      </c>
      <c r="D14" s="235"/>
      <c r="E14" s="236">
        <v>255.2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183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6">
        <v>3</v>
      </c>
      <c r="B15" s="247" t="s">
        <v>206</v>
      </c>
      <c r="C15" s="256" t="s">
        <v>207</v>
      </c>
      <c r="D15" s="248" t="s">
        <v>199</v>
      </c>
      <c r="E15" s="249">
        <v>455.64</v>
      </c>
      <c r="F15" s="250"/>
      <c r="G15" s="251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0.77</v>
      </c>
      <c r="Q15" s="229">
        <f>ROUND(E15*P15,2)</f>
        <v>350.84</v>
      </c>
      <c r="R15" s="230"/>
      <c r="S15" s="230" t="s">
        <v>119</v>
      </c>
      <c r="T15" s="230" t="s">
        <v>119</v>
      </c>
      <c r="U15" s="230">
        <v>0.13</v>
      </c>
      <c r="V15" s="230">
        <f>ROUND(E15*U15,2)</f>
        <v>59.23</v>
      </c>
      <c r="W15" s="230"/>
      <c r="X15" s="230" t="s">
        <v>179</v>
      </c>
      <c r="Y15" s="230" t="s">
        <v>122</v>
      </c>
      <c r="Z15" s="210"/>
      <c r="AA15" s="210"/>
      <c r="AB15" s="210"/>
      <c r="AC15" s="210"/>
      <c r="AD15" s="210"/>
      <c r="AE15" s="210"/>
      <c r="AF15" s="210"/>
      <c r="AG15" s="210" t="s">
        <v>180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7" t="s">
        <v>208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8" t="s">
        <v>209</v>
      </c>
      <c r="D17" s="254"/>
      <c r="E17" s="254"/>
      <c r="F17" s="254"/>
      <c r="G17" s="254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27"/>
      <c r="B18" s="228"/>
      <c r="C18" s="258" t="s">
        <v>210</v>
      </c>
      <c r="D18" s="254"/>
      <c r="E18" s="254"/>
      <c r="F18" s="254"/>
      <c r="G18" s="254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2" x14ac:dyDescent="0.2">
      <c r="A19" s="227"/>
      <c r="B19" s="228"/>
      <c r="C19" s="259" t="s">
        <v>211</v>
      </c>
      <c r="D19" s="235"/>
      <c r="E19" s="236">
        <v>306.24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183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9" t="s">
        <v>212</v>
      </c>
      <c r="D20" s="235"/>
      <c r="E20" s="236">
        <v>149.4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183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6">
        <v>4</v>
      </c>
      <c r="B21" s="247" t="s">
        <v>213</v>
      </c>
      <c r="C21" s="256" t="s">
        <v>214</v>
      </c>
      <c r="D21" s="248" t="s">
        <v>199</v>
      </c>
      <c r="E21" s="249">
        <v>1166.18</v>
      </c>
      <c r="F21" s="250"/>
      <c r="G21" s="251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0.44</v>
      </c>
      <c r="Q21" s="229">
        <f>ROUND(E21*P21,2)</f>
        <v>513.12</v>
      </c>
      <c r="R21" s="230"/>
      <c r="S21" s="230" t="s">
        <v>119</v>
      </c>
      <c r="T21" s="230" t="s">
        <v>119</v>
      </c>
      <c r="U21" s="230">
        <v>7.0000000000000007E-2</v>
      </c>
      <c r="V21" s="230">
        <f>ROUND(E21*U21,2)</f>
        <v>81.63</v>
      </c>
      <c r="W21" s="230"/>
      <c r="X21" s="230" t="s">
        <v>179</v>
      </c>
      <c r="Y21" s="230" t="s">
        <v>122</v>
      </c>
      <c r="Z21" s="210"/>
      <c r="AA21" s="210"/>
      <c r="AB21" s="210"/>
      <c r="AC21" s="210"/>
      <c r="AD21" s="210"/>
      <c r="AE21" s="210"/>
      <c r="AF21" s="210"/>
      <c r="AG21" s="210" t="s">
        <v>180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7" t="s">
        <v>215</v>
      </c>
      <c r="D22" s="253"/>
      <c r="E22" s="253"/>
      <c r="F22" s="253"/>
      <c r="G22" s="253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2" x14ac:dyDescent="0.2">
      <c r="A23" s="227"/>
      <c r="B23" s="228"/>
      <c r="C23" s="259" t="s">
        <v>216</v>
      </c>
      <c r="D23" s="235"/>
      <c r="E23" s="236">
        <v>1166.18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183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6">
        <v>5</v>
      </c>
      <c r="B24" s="247" t="s">
        <v>217</v>
      </c>
      <c r="C24" s="256" t="s">
        <v>218</v>
      </c>
      <c r="D24" s="248" t="s">
        <v>199</v>
      </c>
      <c r="E24" s="249">
        <v>1131.5</v>
      </c>
      <c r="F24" s="250"/>
      <c r="G24" s="251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0</v>
      </c>
      <c r="O24" s="229">
        <f>ROUND(E24*N24,2)</f>
        <v>0</v>
      </c>
      <c r="P24" s="229">
        <v>0.22500000000000001</v>
      </c>
      <c r="Q24" s="229">
        <f>ROUND(E24*P24,2)</f>
        <v>254.59</v>
      </c>
      <c r="R24" s="230"/>
      <c r="S24" s="230" t="s">
        <v>119</v>
      </c>
      <c r="T24" s="230" t="s">
        <v>119</v>
      </c>
      <c r="U24" s="230">
        <v>0.14000000000000001</v>
      </c>
      <c r="V24" s="230">
        <f>ROUND(E24*U24,2)</f>
        <v>158.41</v>
      </c>
      <c r="W24" s="230"/>
      <c r="X24" s="230" t="s">
        <v>179</v>
      </c>
      <c r="Y24" s="230" t="s">
        <v>122</v>
      </c>
      <c r="Z24" s="210"/>
      <c r="AA24" s="210"/>
      <c r="AB24" s="210"/>
      <c r="AC24" s="210"/>
      <c r="AD24" s="210"/>
      <c r="AE24" s="210"/>
      <c r="AF24" s="210"/>
      <c r="AG24" s="210" t="s">
        <v>180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7" t="s">
        <v>219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8" t="s">
        <v>220</v>
      </c>
      <c r="D26" s="254"/>
      <c r="E26" s="254"/>
      <c r="F26" s="254"/>
      <c r="G26" s="254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33.75" outlineLevel="2" x14ac:dyDescent="0.2">
      <c r="A27" s="227"/>
      <c r="B27" s="228"/>
      <c r="C27" s="259" t="s">
        <v>221</v>
      </c>
      <c r="D27" s="235"/>
      <c r="E27" s="236">
        <v>1131.5</v>
      </c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10"/>
      <c r="AA27" s="210"/>
      <c r="AB27" s="210"/>
      <c r="AC27" s="210"/>
      <c r="AD27" s="210"/>
      <c r="AE27" s="210"/>
      <c r="AF27" s="210"/>
      <c r="AG27" s="210" t="s">
        <v>183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46">
        <v>6</v>
      </c>
      <c r="B28" s="247" t="s">
        <v>222</v>
      </c>
      <c r="C28" s="256" t="s">
        <v>223</v>
      </c>
      <c r="D28" s="248" t="s">
        <v>199</v>
      </c>
      <c r="E28" s="249">
        <v>1131.5</v>
      </c>
      <c r="F28" s="250"/>
      <c r="G28" s="251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0</v>
      </c>
      <c r="O28" s="229">
        <f>ROUND(E28*N28,2)</f>
        <v>0</v>
      </c>
      <c r="P28" s="229">
        <v>0</v>
      </c>
      <c r="Q28" s="229">
        <f>ROUND(E28*P28,2)</f>
        <v>0</v>
      </c>
      <c r="R28" s="230"/>
      <c r="S28" s="230" t="s">
        <v>119</v>
      </c>
      <c r="T28" s="230" t="s">
        <v>119</v>
      </c>
      <c r="U28" s="230">
        <v>0.12</v>
      </c>
      <c r="V28" s="230">
        <f>ROUND(E28*U28,2)</f>
        <v>135.78</v>
      </c>
      <c r="W28" s="230"/>
      <c r="X28" s="230" t="s">
        <v>179</v>
      </c>
      <c r="Y28" s="230" t="s">
        <v>122</v>
      </c>
      <c r="Z28" s="210"/>
      <c r="AA28" s="210"/>
      <c r="AB28" s="210"/>
      <c r="AC28" s="210"/>
      <c r="AD28" s="210"/>
      <c r="AE28" s="210"/>
      <c r="AF28" s="210"/>
      <c r="AG28" s="210" t="s">
        <v>180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27"/>
      <c r="B29" s="228"/>
      <c r="C29" s="257" t="s">
        <v>224</v>
      </c>
      <c r="D29" s="253"/>
      <c r="E29" s="253"/>
      <c r="F29" s="253"/>
      <c r="G29" s="253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125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33.75" outlineLevel="2" x14ac:dyDescent="0.2">
      <c r="A30" s="227"/>
      <c r="B30" s="228"/>
      <c r="C30" s="259" t="s">
        <v>221</v>
      </c>
      <c r="D30" s="235"/>
      <c r="E30" s="236">
        <v>1131.5</v>
      </c>
      <c r="F30" s="230"/>
      <c r="G30" s="230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183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6">
        <v>7</v>
      </c>
      <c r="B31" s="247" t="s">
        <v>225</v>
      </c>
      <c r="C31" s="256" t="s">
        <v>226</v>
      </c>
      <c r="D31" s="248" t="s">
        <v>199</v>
      </c>
      <c r="E31" s="249">
        <v>28.9</v>
      </c>
      <c r="F31" s="250"/>
      <c r="G31" s="251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0.2</v>
      </c>
      <c r="Q31" s="229">
        <f>ROUND(E31*P31,2)</f>
        <v>5.78</v>
      </c>
      <c r="R31" s="230"/>
      <c r="S31" s="230" t="s">
        <v>119</v>
      </c>
      <c r="T31" s="230" t="s">
        <v>119</v>
      </c>
      <c r="U31" s="230">
        <v>0.1</v>
      </c>
      <c r="V31" s="230">
        <f>ROUND(E31*U31,2)</f>
        <v>2.89</v>
      </c>
      <c r="W31" s="230"/>
      <c r="X31" s="230" t="s">
        <v>179</v>
      </c>
      <c r="Y31" s="230" t="s">
        <v>122</v>
      </c>
      <c r="Z31" s="210"/>
      <c r="AA31" s="210"/>
      <c r="AB31" s="210"/>
      <c r="AC31" s="210"/>
      <c r="AD31" s="210"/>
      <c r="AE31" s="210"/>
      <c r="AF31" s="210"/>
      <c r="AG31" s="210" t="s">
        <v>180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27"/>
      <c r="B32" s="228"/>
      <c r="C32" s="257" t="s">
        <v>227</v>
      </c>
      <c r="D32" s="253"/>
      <c r="E32" s="253"/>
      <c r="F32" s="253"/>
      <c r="G32" s="253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125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9" t="s">
        <v>228</v>
      </c>
      <c r="D33" s="235"/>
      <c r="E33" s="236">
        <v>28.9</v>
      </c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183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6">
        <v>8</v>
      </c>
      <c r="B34" s="247" t="s">
        <v>229</v>
      </c>
      <c r="C34" s="256" t="s">
        <v>230</v>
      </c>
      <c r="D34" s="248" t="s">
        <v>199</v>
      </c>
      <c r="E34" s="249">
        <v>28.9</v>
      </c>
      <c r="F34" s="250"/>
      <c r="G34" s="251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</v>
      </c>
      <c r="Q34" s="229">
        <f>ROUND(E34*P34,2)</f>
        <v>0</v>
      </c>
      <c r="R34" s="230"/>
      <c r="S34" s="230" t="s">
        <v>119</v>
      </c>
      <c r="T34" s="230" t="s">
        <v>119</v>
      </c>
      <c r="U34" s="230">
        <v>0.1</v>
      </c>
      <c r="V34" s="230">
        <f>ROUND(E34*U34,2)</f>
        <v>2.89</v>
      </c>
      <c r="W34" s="230"/>
      <c r="X34" s="230" t="s">
        <v>179</v>
      </c>
      <c r="Y34" s="230" t="s">
        <v>122</v>
      </c>
      <c r="Z34" s="210"/>
      <c r="AA34" s="210"/>
      <c r="AB34" s="210"/>
      <c r="AC34" s="210"/>
      <c r="AD34" s="210"/>
      <c r="AE34" s="210"/>
      <c r="AF34" s="210"/>
      <c r="AG34" s="210" t="s">
        <v>180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27"/>
      <c r="B35" s="228"/>
      <c r="C35" s="257" t="s">
        <v>231</v>
      </c>
      <c r="D35" s="253"/>
      <c r="E35" s="253"/>
      <c r="F35" s="253"/>
      <c r="G35" s="253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27"/>
      <c r="B36" s="228"/>
      <c r="C36" s="259" t="s">
        <v>228</v>
      </c>
      <c r="D36" s="235"/>
      <c r="E36" s="236">
        <v>28.9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183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6">
        <v>9</v>
      </c>
      <c r="B37" s="247" t="s">
        <v>232</v>
      </c>
      <c r="C37" s="256" t="s">
        <v>233</v>
      </c>
      <c r="D37" s="248" t="s">
        <v>199</v>
      </c>
      <c r="E37" s="249">
        <v>131.25</v>
      </c>
      <c r="F37" s="250"/>
      <c r="G37" s="251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0</v>
      </c>
      <c r="O37" s="229">
        <f>ROUND(E37*N37,2)</f>
        <v>0</v>
      </c>
      <c r="P37" s="229">
        <v>0</v>
      </c>
      <c r="Q37" s="229">
        <f>ROUND(E37*P37,2)</f>
        <v>0</v>
      </c>
      <c r="R37" s="230"/>
      <c r="S37" s="230" t="s">
        <v>119</v>
      </c>
      <c r="T37" s="230" t="s">
        <v>119</v>
      </c>
      <c r="U37" s="230">
        <v>0.37</v>
      </c>
      <c r="V37" s="230">
        <f>ROUND(E37*U37,2)</f>
        <v>48.56</v>
      </c>
      <c r="W37" s="230"/>
      <c r="X37" s="230" t="s">
        <v>179</v>
      </c>
      <c r="Y37" s="230" t="s">
        <v>122</v>
      </c>
      <c r="Z37" s="210"/>
      <c r="AA37" s="210"/>
      <c r="AB37" s="210"/>
      <c r="AC37" s="210"/>
      <c r="AD37" s="210"/>
      <c r="AE37" s="210"/>
      <c r="AF37" s="210"/>
      <c r="AG37" s="210" t="s">
        <v>180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27"/>
      <c r="B38" s="228"/>
      <c r="C38" s="257" t="s">
        <v>234</v>
      </c>
      <c r="D38" s="253"/>
      <c r="E38" s="253"/>
      <c r="F38" s="253"/>
      <c r="G38" s="253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125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27"/>
      <c r="B39" s="228"/>
      <c r="C39" s="258" t="s">
        <v>235</v>
      </c>
      <c r="D39" s="254"/>
      <c r="E39" s="254"/>
      <c r="F39" s="254"/>
      <c r="G39" s="254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27"/>
      <c r="B40" s="228"/>
      <c r="C40" s="259" t="s">
        <v>236</v>
      </c>
      <c r="D40" s="235"/>
      <c r="E40" s="236">
        <v>3.5750000000000002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183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33.75" outlineLevel="3" x14ac:dyDescent="0.2">
      <c r="A41" s="227"/>
      <c r="B41" s="228"/>
      <c r="C41" s="259" t="s">
        <v>237</v>
      </c>
      <c r="D41" s="235"/>
      <c r="E41" s="236">
        <v>112.3</v>
      </c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183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">
      <c r="A42" s="227"/>
      <c r="B42" s="228"/>
      <c r="C42" s="259" t="s">
        <v>238</v>
      </c>
      <c r="D42" s="235"/>
      <c r="E42" s="236">
        <v>15.375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183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46">
        <v>10</v>
      </c>
      <c r="B43" s="247" t="s">
        <v>239</v>
      </c>
      <c r="C43" s="256" t="s">
        <v>240</v>
      </c>
      <c r="D43" s="248" t="s">
        <v>199</v>
      </c>
      <c r="E43" s="249">
        <v>131.25</v>
      </c>
      <c r="F43" s="250"/>
      <c r="G43" s="251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0</v>
      </c>
      <c r="O43" s="229">
        <f>ROUND(E43*N43,2)</f>
        <v>0</v>
      </c>
      <c r="P43" s="229">
        <v>0</v>
      </c>
      <c r="Q43" s="229">
        <f>ROUND(E43*P43,2)</f>
        <v>0</v>
      </c>
      <c r="R43" s="230"/>
      <c r="S43" s="230" t="s">
        <v>119</v>
      </c>
      <c r="T43" s="230" t="s">
        <v>119</v>
      </c>
      <c r="U43" s="230">
        <v>0.25</v>
      </c>
      <c r="V43" s="230">
        <f>ROUND(E43*U43,2)</f>
        <v>32.81</v>
      </c>
      <c r="W43" s="230"/>
      <c r="X43" s="230" t="s">
        <v>179</v>
      </c>
      <c r="Y43" s="230" t="s">
        <v>122</v>
      </c>
      <c r="Z43" s="210"/>
      <c r="AA43" s="210"/>
      <c r="AB43" s="210"/>
      <c r="AC43" s="210"/>
      <c r="AD43" s="210"/>
      <c r="AE43" s="210"/>
      <c r="AF43" s="210"/>
      <c r="AG43" s="210" t="s">
        <v>180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27"/>
      <c r="B44" s="228"/>
      <c r="C44" s="257" t="s">
        <v>241</v>
      </c>
      <c r="D44" s="253"/>
      <c r="E44" s="253"/>
      <c r="F44" s="253"/>
      <c r="G44" s="253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125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27"/>
      <c r="B45" s="228"/>
      <c r="C45" s="259" t="s">
        <v>236</v>
      </c>
      <c r="D45" s="235"/>
      <c r="E45" s="236">
        <v>3.5750000000000002</v>
      </c>
      <c r="F45" s="230"/>
      <c r="G45" s="23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183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33.75" outlineLevel="3" x14ac:dyDescent="0.2">
      <c r="A46" s="227"/>
      <c r="B46" s="228"/>
      <c r="C46" s="259" t="s">
        <v>237</v>
      </c>
      <c r="D46" s="235"/>
      <c r="E46" s="236">
        <v>112.3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183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27"/>
      <c r="B47" s="228"/>
      <c r="C47" s="259" t="s">
        <v>238</v>
      </c>
      <c r="D47" s="235"/>
      <c r="E47" s="236">
        <v>15.375</v>
      </c>
      <c r="F47" s="230"/>
      <c r="G47" s="230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183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6">
        <v>11</v>
      </c>
      <c r="B48" s="247" t="s">
        <v>242</v>
      </c>
      <c r="C48" s="256" t="s">
        <v>243</v>
      </c>
      <c r="D48" s="248" t="s">
        <v>244</v>
      </c>
      <c r="E48" s="249">
        <v>508.5</v>
      </c>
      <c r="F48" s="250"/>
      <c r="G48" s="251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9">
        <v>0</v>
      </c>
      <c r="O48" s="229">
        <f>ROUND(E48*N48,2)</f>
        <v>0</v>
      </c>
      <c r="P48" s="229">
        <v>0.27</v>
      </c>
      <c r="Q48" s="229">
        <f>ROUND(E48*P48,2)</f>
        <v>137.30000000000001</v>
      </c>
      <c r="R48" s="230"/>
      <c r="S48" s="230" t="s">
        <v>119</v>
      </c>
      <c r="T48" s="230" t="s">
        <v>119</v>
      </c>
      <c r="U48" s="230">
        <v>0.12</v>
      </c>
      <c r="V48" s="230">
        <f>ROUND(E48*U48,2)</f>
        <v>61.02</v>
      </c>
      <c r="W48" s="230"/>
      <c r="X48" s="230" t="s">
        <v>179</v>
      </c>
      <c r="Y48" s="230" t="s">
        <v>122</v>
      </c>
      <c r="Z48" s="210"/>
      <c r="AA48" s="210"/>
      <c r="AB48" s="210"/>
      <c r="AC48" s="210"/>
      <c r="AD48" s="210"/>
      <c r="AE48" s="210"/>
      <c r="AF48" s="210"/>
      <c r="AG48" s="210" t="s">
        <v>180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27"/>
      <c r="B49" s="228"/>
      <c r="C49" s="257" t="s">
        <v>245</v>
      </c>
      <c r="D49" s="253"/>
      <c r="E49" s="253"/>
      <c r="F49" s="253"/>
      <c r="G49" s="253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125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27"/>
      <c r="B50" s="228"/>
      <c r="C50" s="258" t="s">
        <v>246</v>
      </c>
      <c r="D50" s="254"/>
      <c r="E50" s="254"/>
      <c r="F50" s="254"/>
      <c r="G50" s="254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125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ht="22.5" outlineLevel="2" x14ac:dyDescent="0.2">
      <c r="A51" s="227"/>
      <c r="B51" s="228"/>
      <c r="C51" s="259" t="s">
        <v>247</v>
      </c>
      <c r="D51" s="235"/>
      <c r="E51" s="236">
        <v>29</v>
      </c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10"/>
      <c r="AA51" s="210"/>
      <c r="AB51" s="210"/>
      <c r="AC51" s="210"/>
      <c r="AD51" s="210"/>
      <c r="AE51" s="210"/>
      <c r="AF51" s="210"/>
      <c r="AG51" s="210" t="s">
        <v>183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ht="33.75" outlineLevel="3" x14ac:dyDescent="0.2">
      <c r="A52" s="227"/>
      <c r="B52" s="228"/>
      <c r="C52" s="259" t="s">
        <v>248</v>
      </c>
      <c r="D52" s="235"/>
      <c r="E52" s="236">
        <v>431.5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183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9" t="s">
        <v>249</v>
      </c>
      <c r="D53" s="235"/>
      <c r="E53" s="236">
        <v>48</v>
      </c>
      <c r="F53" s="230"/>
      <c r="G53" s="230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183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46">
        <v>12</v>
      </c>
      <c r="B54" s="247" t="s">
        <v>250</v>
      </c>
      <c r="C54" s="256" t="s">
        <v>251</v>
      </c>
      <c r="D54" s="248" t="s">
        <v>244</v>
      </c>
      <c r="E54" s="249">
        <v>253</v>
      </c>
      <c r="F54" s="250"/>
      <c r="G54" s="251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0</v>
      </c>
      <c r="O54" s="229">
        <f>ROUND(E54*N54,2)</f>
        <v>0</v>
      </c>
      <c r="P54" s="229">
        <v>0.22</v>
      </c>
      <c r="Q54" s="229">
        <f>ROUND(E54*P54,2)</f>
        <v>55.66</v>
      </c>
      <c r="R54" s="230"/>
      <c r="S54" s="230" t="s">
        <v>119</v>
      </c>
      <c r="T54" s="230" t="s">
        <v>119</v>
      </c>
      <c r="U54" s="230">
        <v>0.14000000000000001</v>
      </c>
      <c r="V54" s="230">
        <f>ROUND(E54*U54,2)</f>
        <v>35.42</v>
      </c>
      <c r="W54" s="230"/>
      <c r="X54" s="230" t="s">
        <v>179</v>
      </c>
      <c r="Y54" s="230" t="s">
        <v>122</v>
      </c>
      <c r="Z54" s="210"/>
      <c r="AA54" s="210"/>
      <c r="AB54" s="210"/>
      <c r="AC54" s="210"/>
      <c r="AD54" s="210"/>
      <c r="AE54" s="210"/>
      <c r="AF54" s="210"/>
      <c r="AG54" s="210" t="s">
        <v>180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27"/>
      <c r="B55" s="228"/>
      <c r="C55" s="257" t="s">
        <v>252</v>
      </c>
      <c r="D55" s="253"/>
      <c r="E55" s="253"/>
      <c r="F55" s="253"/>
      <c r="G55" s="253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125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33.75" outlineLevel="2" x14ac:dyDescent="0.2">
      <c r="A56" s="227"/>
      <c r="B56" s="228"/>
      <c r="C56" s="259" t="s">
        <v>253</v>
      </c>
      <c r="D56" s="235"/>
      <c r="E56" s="236">
        <v>253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183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46">
        <v>13</v>
      </c>
      <c r="B57" s="247" t="s">
        <v>254</v>
      </c>
      <c r="C57" s="256" t="s">
        <v>255</v>
      </c>
      <c r="D57" s="248" t="s">
        <v>244</v>
      </c>
      <c r="E57" s="249">
        <v>22</v>
      </c>
      <c r="F57" s="250"/>
      <c r="G57" s="251">
        <f>ROUND(E57*F57,2)</f>
        <v>0</v>
      </c>
      <c r="H57" s="231"/>
      <c r="I57" s="230">
        <f>ROUND(E57*H57,2)</f>
        <v>0</v>
      </c>
      <c r="J57" s="231"/>
      <c r="K57" s="230">
        <f>ROUND(E57*J57,2)</f>
        <v>0</v>
      </c>
      <c r="L57" s="230">
        <v>21</v>
      </c>
      <c r="M57" s="230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30"/>
      <c r="S57" s="230" t="s">
        <v>119</v>
      </c>
      <c r="T57" s="230" t="s">
        <v>119</v>
      </c>
      <c r="U57" s="230">
        <v>0.21</v>
      </c>
      <c r="V57" s="230">
        <f>ROUND(E57*U57,2)</f>
        <v>4.62</v>
      </c>
      <c r="W57" s="230"/>
      <c r="X57" s="230" t="s">
        <v>179</v>
      </c>
      <c r="Y57" s="230" t="s">
        <v>122</v>
      </c>
      <c r="Z57" s="210"/>
      <c r="AA57" s="210"/>
      <c r="AB57" s="210"/>
      <c r="AC57" s="210"/>
      <c r="AD57" s="210"/>
      <c r="AE57" s="210"/>
      <c r="AF57" s="210"/>
      <c r="AG57" s="210" t="s">
        <v>180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27"/>
      <c r="B58" s="228"/>
      <c r="C58" s="257" t="s">
        <v>256</v>
      </c>
      <c r="D58" s="253"/>
      <c r="E58" s="253"/>
      <c r="F58" s="253"/>
      <c r="G58" s="253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125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27"/>
      <c r="B59" s="228"/>
      <c r="C59" s="259" t="s">
        <v>257</v>
      </c>
      <c r="D59" s="235"/>
      <c r="E59" s="236">
        <v>22</v>
      </c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10"/>
      <c r="AA59" s="210"/>
      <c r="AB59" s="210"/>
      <c r="AC59" s="210"/>
      <c r="AD59" s="210"/>
      <c r="AE59" s="210"/>
      <c r="AF59" s="210"/>
      <c r="AG59" s="210" t="s">
        <v>183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46">
        <v>14</v>
      </c>
      <c r="B60" s="247" t="s">
        <v>258</v>
      </c>
      <c r="C60" s="256" t="s">
        <v>259</v>
      </c>
      <c r="D60" s="248" t="s">
        <v>260</v>
      </c>
      <c r="E60" s="249">
        <v>62.756999999999998</v>
      </c>
      <c r="F60" s="250"/>
      <c r="G60" s="251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9">
        <v>0</v>
      </c>
      <c r="O60" s="229">
        <f>ROUND(E60*N60,2)</f>
        <v>0</v>
      </c>
      <c r="P60" s="229">
        <v>0</v>
      </c>
      <c r="Q60" s="229">
        <f>ROUND(E60*P60,2)</f>
        <v>0</v>
      </c>
      <c r="R60" s="230"/>
      <c r="S60" s="230" t="s">
        <v>119</v>
      </c>
      <c r="T60" s="230" t="s">
        <v>119</v>
      </c>
      <c r="U60" s="230">
        <v>0.22</v>
      </c>
      <c r="V60" s="230">
        <f>ROUND(E60*U60,2)</f>
        <v>13.81</v>
      </c>
      <c r="W60" s="230"/>
      <c r="X60" s="230" t="s">
        <v>179</v>
      </c>
      <c r="Y60" s="230" t="s">
        <v>122</v>
      </c>
      <c r="Z60" s="210"/>
      <c r="AA60" s="210"/>
      <c r="AB60" s="210"/>
      <c r="AC60" s="210"/>
      <c r="AD60" s="210"/>
      <c r="AE60" s="210"/>
      <c r="AF60" s="210"/>
      <c r="AG60" s="210" t="s">
        <v>180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27"/>
      <c r="B61" s="228"/>
      <c r="C61" s="257" t="s">
        <v>261</v>
      </c>
      <c r="D61" s="253"/>
      <c r="E61" s="253"/>
      <c r="F61" s="253"/>
      <c r="G61" s="253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125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2" x14ac:dyDescent="0.2">
      <c r="A62" s="227"/>
      <c r="B62" s="228"/>
      <c r="C62" s="259" t="s">
        <v>262</v>
      </c>
      <c r="D62" s="235"/>
      <c r="E62" s="236">
        <v>9.7200000000000006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183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22.5" outlineLevel="3" x14ac:dyDescent="0.2">
      <c r="A63" s="227"/>
      <c r="B63" s="228"/>
      <c r="C63" s="259" t="s">
        <v>263</v>
      </c>
      <c r="D63" s="235"/>
      <c r="E63" s="236">
        <v>40.427999999999997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183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3" x14ac:dyDescent="0.2">
      <c r="A64" s="227"/>
      <c r="B64" s="228"/>
      <c r="C64" s="259" t="s">
        <v>264</v>
      </c>
      <c r="D64" s="235"/>
      <c r="E64" s="236">
        <v>6.9390000000000001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183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2.5" outlineLevel="3" x14ac:dyDescent="0.2">
      <c r="A65" s="227"/>
      <c r="B65" s="228"/>
      <c r="C65" s="259" t="s">
        <v>265</v>
      </c>
      <c r="D65" s="235"/>
      <c r="E65" s="236">
        <v>5.67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183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46">
        <v>15</v>
      </c>
      <c r="B66" s="247" t="s">
        <v>266</v>
      </c>
      <c r="C66" s="256" t="s">
        <v>267</v>
      </c>
      <c r="D66" s="248" t="s">
        <v>260</v>
      </c>
      <c r="E66" s="249">
        <v>69.73</v>
      </c>
      <c r="F66" s="250"/>
      <c r="G66" s="251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30"/>
      <c r="S66" s="230" t="s">
        <v>119</v>
      </c>
      <c r="T66" s="230" t="s">
        <v>119</v>
      </c>
      <c r="U66" s="230">
        <v>0.03</v>
      </c>
      <c r="V66" s="230">
        <f>ROUND(E66*U66,2)</f>
        <v>2.09</v>
      </c>
      <c r="W66" s="230"/>
      <c r="X66" s="230" t="s">
        <v>179</v>
      </c>
      <c r="Y66" s="230" t="s">
        <v>122</v>
      </c>
      <c r="Z66" s="210"/>
      <c r="AA66" s="210"/>
      <c r="AB66" s="210"/>
      <c r="AC66" s="210"/>
      <c r="AD66" s="210"/>
      <c r="AE66" s="210"/>
      <c r="AF66" s="210"/>
      <c r="AG66" s="210" t="s">
        <v>180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2.5" outlineLevel="2" x14ac:dyDescent="0.2">
      <c r="A67" s="227"/>
      <c r="B67" s="228"/>
      <c r="C67" s="259" t="s">
        <v>268</v>
      </c>
      <c r="D67" s="235"/>
      <c r="E67" s="236">
        <v>10.8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183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3" x14ac:dyDescent="0.2">
      <c r="A68" s="227"/>
      <c r="B68" s="228"/>
      <c r="C68" s="259" t="s">
        <v>269</v>
      </c>
      <c r="D68" s="235"/>
      <c r="E68" s="236">
        <v>44.92</v>
      </c>
      <c r="F68" s="230"/>
      <c r="G68" s="230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30"/>
      <c r="Z68" s="210"/>
      <c r="AA68" s="210"/>
      <c r="AB68" s="210"/>
      <c r="AC68" s="210"/>
      <c r="AD68" s="210"/>
      <c r="AE68" s="210"/>
      <c r="AF68" s="210"/>
      <c r="AG68" s="210" t="s">
        <v>183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ht="22.5" outlineLevel="3" x14ac:dyDescent="0.2">
      <c r="A69" s="227"/>
      <c r="B69" s="228"/>
      <c r="C69" s="259" t="s">
        <v>270</v>
      </c>
      <c r="D69" s="235"/>
      <c r="E69" s="236">
        <v>7.71</v>
      </c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183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22.5" outlineLevel="3" x14ac:dyDescent="0.2">
      <c r="A70" s="227"/>
      <c r="B70" s="228"/>
      <c r="C70" s="259" t="s">
        <v>271</v>
      </c>
      <c r="D70" s="235"/>
      <c r="E70" s="236">
        <v>6.3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183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46">
        <v>16</v>
      </c>
      <c r="B71" s="247" t="s">
        <v>272</v>
      </c>
      <c r="C71" s="256" t="s">
        <v>273</v>
      </c>
      <c r="D71" s="248" t="s">
        <v>260</v>
      </c>
      <c r="E71" s="249">
        <v>6.9729999999999999</v>
      </c>
      <c r="F71" s="250"/>
      <c r="G71" s="251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9">
        <v>0</v>
      </c>
      <c r="O71" s="229">
        <f>ROUND(E71*N71,2)</f>
        <v>0</v>
      </c>
      <c r="P71" s="229">
        <v>0</v>
      </c>
      <c r="Q71" s="229">
        <f>ROUND(E71*P71,2)</f>
        <v>0</v>
      </c>
      <c r="R71" s="230"/>
      <c r="S71" s="230" t="s">
        <v>119</v>
      </c>
      <c r="T71" s="230" t="s">
        <v>119</v>
      </c>
      <c r="U71" s="230">
        <v>3.53</v>
      </c>
      <c r="V71" s="230">
        <f>ROUND(E71*U71,2)</f>
        <v>24.61</v>
      </c>
      <c r="W71" s="230"/>
      <c r="X71" s="230" t="s">
        <v>179</v>
      </c>
      <c r="Y71" s="230" t="s">
        <v>122</v>
      </c>
      <c r="Z71" s="210"/>
      <c r="AA71" s="210"/>
      <c r="AB71" s="210"/>
      <c r="AC71" s="210"/>
      <c r="AD71" s="210"/>
      <c r="AE71" s="210"/>
      <c r="AF71" s="210"/>
      <c r="AG71" s="210" t="s">
        <v>180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27"/>
      <c r="B72" s="228"/>
      <c r="C72" s="257" t="s">
        <v>274</v>
      </c>
      <c r="D72" s="253"/>
      <c r="E72" s="253"/>
      <c r="F72" s="253"/>
      <c r="G72" s="253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10"/>
      <c r="AA72" s="210"/>
      <c r="AB72" s="210"/>
      <c r="AC72" s="210"/>
      <c r="AD72" s="210"/>
      <c r="AE72" s="210"/>
      <c r="AF72" s="210"/>
      <c r="AG72" s="210" t="s">
        <v>125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22.5" outlineLevel="2" x14ac:dyDescent="0.2">
      <c r="A73" s="227"/>
      <c r="B73" s="228"/>
      <c r="C73" s="259" t="s">
        <v>275</v>
      </c>
      <c r="D73" s="235"/>
      <c r="E73" s="236">
        <v>1.08</v>
      </c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183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ht="22.5" outlineLevel="3" x14ac:dyDescent="0.2">
      <c r="A74" s="227"/>
      <c r="B74" s="228"/>
      <c r="C74" s="259" t="s">
        <v>276</v>
      </c>
      <c r="D74" s="235"/>
      <c r="E74" s="236">
        <v>4.492</v>
      </c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30"/>
      <c r="Z74" s="210"/>
      <c r="AA74" s="210"/>
      <c r="AB74" s="210"/>
      <c r="AC74" s="210"/>
      <c r="AD74" s="210"/>
      <c r="AE74" s="210"/>
      <c r="AF74" s="210"/>
      <c r="AG74" s="210" t="s">
        <v>183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ht="22.5" outlineLevel="3" x14ac:dyDescent="0.2">
      <c r="A75" s="227"/>
      <c r="B75" s="228"/>
      <c r="C75" s="259" t="s">
        <v>277</v>
      </c>
      <c r="D75" s="235"/>
      <c r="E75" s="236">
        <v>0.77100000000000002</v>
      </c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10"/>
      <c r="AA75" s="210"/>
      <c r="AB75" s="210"/>
      <c r="AC75" s="210"/>
      <c r="AD75" s="210"/>
      <c r="AE75" s="210"/>
      <c r="AF75" s="210"/>
      <c r="AG75" s="210" t="s">
        <v>183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2.5" outlineLevel="3" x14ac:dyDescent="0.2">
      <c r="A76" s="227"/>
      <c r="B76" s="228"/>
      <c r="C76" s="259" t="s">
        <v>278</v>
      </c>
      <c r="D76" s="235"/>
      <c r="E76" s="236">
        <v>0.63</v>
      </c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10"/>
      <c r="AA76" s="210"/>
      <c r="AB76" s="210"/>
      <c r="AC76" s="210"/>
      <c r="AD76" s="210"/>
      <c r="AE76" s="210"/>
      <c r="AF76" s="210"/>
      <c r="AG76" s="210" t="s">
        <v>183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46">
        <v>17</v>
      </c>
      <c r="B77" s="247" t="s">
        <v>279</v>
      </c>
      <c r="C77" s="256" t="s">
        <v>280</v>
      </c>
      <c r="D77" s="248" t="s">
        <v>260</v>
      </c>
      <c r="E77" s="249">
        <v>10.8</v>
      </c>
      <c r="F77" s="250"/>
      <c r="G77" s="251">
        <f>ROUND(E77*F77,2)</f>
        <v>0</v>
      </c>
      <c r="H77" s="231"/>
      <c r="I77" s="230">
        <f>ROUND(E77*H77,2)</f>
        <v>0</v>
      </c>
      <c r="J77" s="231"/>
      <c r="K77" s="230">
        <f>ROUND(E77*J77,2)</f>
        <v>0</v>
      </c>
      <c r="L77" s="230">
        <v>21</v>
      </c>
      <c r="M77" s="230">
        <f>G77*(1+L77/100)</f>
        <v>0</v>
      </c>
      <c r="N77" s="229">
        <v>0</v>
      </c>
      <c r="O77" s="229">
        <f>ROUND(E77*N77,2)</f>
        <v>0</v>
      </c>
      <c r="P77" s="229">
        <v>0</v>
      </c>
      <c r="Q77" s="229">
        <f>ROUND(E77*P77,2)</f>
        <v>0</v>
      </c>
      <c r="R77" s="230"/>
      <c r="S77" s="230" t="s">
        <v>119</v>
      </c>
      <c r="T77" s="230" t="s">
        <v>119</v>
      </c>
      <c r="U77" s="230">
        <v>0.96</v>
      </c>
      <c r="V77" s="230">
        <f>ROUND(E77*U77,2)</f>
        <v>10.37</v>
      </c>
      <c r="W77" s="230"/>
      <c r="X77" s="230" t="s">
        <v>179</v>
      </c>
      <c r="Y77" s="230" t="s">
        <v>122</v>
      </c>
      <c r="Z77" s="210"/>
      <c r="AA77" s="210"/>
      <c r="AB77" s="210"/>
      <c r="AC77" s="210"/>
      <c r="AD77" s="210"/>
      <c r="AE77" s="210"/>
      <c r="AF77" s="210"/>
      <c r="AG77" s="210" t="s">
        <v>180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27"/>
      <c r="B78" s="228"/>
      <c r="C78" s="257" t="s">
        <v>281</v>
      </c>
      <c r="D78" s="253"/>
      <c r="E78" s="253"/>
      <c r="F78" s="253"/>
      <c r="G78" s="253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10"/>
      <c r="AA78" s="210"/>
      <c r="AB78" s="210"/>
      <c r="AC78" s="210"/>
      <c r="AD78" s="210"/>
      <c r="AE78" s="210"/>
      <c r="AF78" s="210"/>
      <c r="AG78" s="210" t="s">
        <v>125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27"/>
      <c r="B79" s="228"/>
      <c r="C79" s="259" t="s">
        <v>282</v>
      </c>
      <c r="D79" s="235"/>
      <c r="E79" s="236">
        <v>10.8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183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x14ac:dyDescent="0.2">
      <c r="A80" s="239" t="s">
        <v>114</v>
      </c>
      <c r="B80" s="240" t="s">
        <v>71</v>
      </c>
      <c r="C80" s="255" t="s">
        <v>72</v>
      </c>
      <c r="D80" s="241"/>
      <c r="E80" s="242"/>
      <c r="F80" s="243"/>
      <c r="G80" s="244">
        <f>SUMIF(AG81:AG101,"&lt;&gt;NOR",G81:G101)</f>
        <v>0</v>
      </c>
      <c r="H80" s="238"/>
      <c r="I80" s="238">
        <f>SUM(I81:I101)</f>
        <v>0</v>
      </c>
      <c r="J80" s="238"/>
      <c r="K80" s="238">
        <f>SUM(K81:K101)</f>
        <v>0</v>
      </c>
      <c r="L80" s="238"/>
      <c r="M80" s="238">
        <f>SUM(M81:M101)</f>
        <v>0</v>
      </c>
      <c r="N80" s="237"/>
      <c r="O80" s="237">
        <f>SUM(O81:O101)</f>
        <v>0</v>
      </c>
      <c r="P80" s="237"/>
      <c r="Q80" s="237">
        <f>SUM(Q81:Q101)</f>
        <v>0</v>
      </c>
      <c r="R80" s="238"/>
      <c r="S80" s="238"/>
      <c r="T80" s="238"/>
      <c r="U80" s="238"/>
      <c r="V80" s="238">
        <f>SUM(V81:V101)</f>
        <v>36.090000000000003</v>
      </c>
      <c r="W80" s="238"/>
      <c r="X80" s="238"/>
      <c r="Y80" s="238"/>
      <c r="AG80" t="s">
        <v>115</v>
      </c>
    </row>
    <row r="81" spans="1:60" ht="22.5" outlineLevel="1" x14ac:dyDescent="0.2">
      <c r="A81" s="246">
        <v>18</v>
      </c>
      <c r="B81" s="247" t="s">
        <v>283</v>
      </c>
      <c r="C81" s="256" t="s">
        <v>284</v>
      </c>
      <c r="D81" s="248" t="s">
        <v>260</v>
      </c>
      <c r="E81" s="249">
        <v>8.76</v>
      </c>
      <c r="F81" s="250"/>
      <c r="G81" s="251">
        <f>ROUND(E81*F81,2)</f>
        <v>0</v>
      </c>
      <c r="H81" s="231"/>
      <c r="I81" s="230">
        <f>ROUND(E81*H81,2)</f>
        <v>0</v>
      </c>
      <c r="J81" s="231"/>
      <c r="K81" s="230">
        <f>ROUND(E81*J81,2)</f>
        <v>0</v>
      </c>
      <c r="L81" s="230">
        <v>21</v>
      </c>
      <c r="M81" s="230">
        <f>G81*(1+L81/100)</f>
        <v>0</v>
      </c>
      <c r="N81" s="229">
        <v>0</v>
      </c>
      <c r="O81" s="229">
        <f>ROUND(E81*N81,2)</f>
        <v>0</v>
      </c>
      <c r="P81" s="229">
        <v>0</v>
      </c>
      <c r="Q81" s="229">
        <f>ROUND(E81*P81,2)</f>
        <v>0</v>
      </c>
      <c r="R81" s="230"/>
      <c r="S81" s="230" t="s">
        <v>119</v>
      </c>
      <c r="T81" s="230" t="s">
        <v>119</v>
      </c>
      <c r="U81" s="230">
        <v>0</v>
      </c>
      <c r="V81" s="230">
        <f>ROUND(E81*U81,2)</f>
        <v>0</v>
      </c>
      <c r="W81" s="230"/>
      <c r="X81" s="230" t="s">
        <v>135</v>
      </c>
      <c r="Y81" s="230" t="s">
        <v>122</v>
      </c>
      <c r="Z81" s="210"/>
      <c r="AA81" s="210"/>
      <c r="AB81" s="210"/>
      <c r="AC81" s="210"/>
      <c r="AD81" s="210"/>
      <c r="AE81" s="210"/>
      <c r="AF81" s="210"/>
      <c r="AG81" s="210" t="s">
        <v>136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27"/>
      <c r="B82" s="228"/>
      <c r="C82" s="257" t="s">
        <v>285</v>
      </c>
      <c r="D82" s="253"/>
      <c r="E82" s="253"/>
      <c r="F82" s="253"/>
      <c r="G82" s="253"/>
      <c r="H82" s="230"/>
      <c r="I82" s="230"/>
      <c r="J82" s="230"/>
      <c r="K82" s="230"/>
      <c r="L82" s="230"/>
      <c r="M82" s="230"/>
      <c r="N82" s="229"/>
      <c r="O82" s="229"/>
      <c r="P82" s="229"/>
      <c r="Q82" s="229"/>
      <c r="R82" s="230"/>
      <c r="S82" s="230"/>
      <c r="T82" s="230"/>
      <c r="U82" s="230"/>
      <c r="V82" s="230"/>
      <c r="W82" s="230"/>
      <c r="X82" s="230"/>
      <c r="Y82" s="230"/>
      <c r="Z82" s="210"/>
      <c r="AA82" s="210"/>
      <c r="AB82" s="210"/>
      <c r="AC82" s="210"/>
      <c r="AD82" s="210"/>
      <c r="AE82" s="210"/>
      <c r="AF82" s="210"/>
      <c r="AG82" s="210" t="s">
        <v>125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">
      <c r="A83" s="227"/>
      <c r="B83" s="228"/>
      <c r="C83" s="258" t="s">
        <v>286</v>
      </c>
      <c r="D83" s="254"/>
      <c r="E83" s="254"/>
      <c r="F83" s="254"/>
      <c r="G83" s="254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125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33.75" outlineLevel="3" x14ac:dyDescent="0.2">
      <c r="A84" s="227"/>
      <c r="B84" s="228"/>
      <c r="C84" s="258" t="s">
        <v>287</v>
      </c>
      <c r="D84" s="254"/>
      <c r="E84" s="254"/>
      <c r="F84" s="254"/>
      <c r="G84" s="254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30"/>
      <c r="Z84" s="210"/>
      <c r="AA84" s="210"/>
      <c r="AB84" s="210"/>
      <c r="AC84" s="210"/>
      <c r="AD84" s="210"/>
      <c r="AE84" s="210"/>
      <c r="AF84" s="210"/>
      <c r="AG84" s="210" t="s">
        <v>125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52" t="str">
        <f>C84</f>
        <v>- ornice bude sejmuta, odvezena a uskladněna na meziskládce (zde ošetřována) a následně zpětně přesunuta a rozprostřena, přebytek ornice bude rozhrnut na parcelách investora pro zlepšení vegetačního pokryvu</v>
      </c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27"/>
      <c r="B85" s="228"/>
      <c r="C85" s="259" t="s">
        <v>288</v>
      </c>
      <c r="D85" s="235"/>
      <c r="E85" s="236">
        <v>8.76</v>
      </c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183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ht="22.5" outlineLevel="1" x14ac:dyDescent="0.2">
      <c r="A86" s="246">
        <v>19</v>
      </c>
      <c r="B86" s="247" t="s">
        <v>289</v>
      </c>
      <c r="C86" s="256" t="s">
        <v>290</v>
      </c>
      <c r="D86" s="248" t="s">
        <v>260</v>
      </c>
      <c r="E86" s="249">
        <v>17.52</v>
      </c>
      <c r="F86" s="250"/>
      <c r="G86" s="251">
        <f>ROUND(E86*F86,2)</f>
        <v>0</v>
      </c>
      <c r="H86" s="231"/>
      <c r="I86" s="230">
        <f>ROUND(E86*H86,2)</f>
        <v>0</v>
      </c>
      <c r="J86" s="231"/>
      <c r="K86" s="230">
        <f>ROUND(E86*J86,2)</f>
        <v>0</v>
      </c>
      <c r="L86" s="230">
        <v>21</v>
      </c>
      <c r="M86" s="230">
        <f>G86*(1+L86/100)</f>
        <v>0</v>
      </c>
      <c r="N86" s="229">
        <v>0</v>
      </c>
      <c r="O86" s="229">
        <f>ROUND(E86*N86,2)</f>
        <v>0</v>
      </c>
      <c r="P86" s="229">
        <v>0</v>
      </c>
      <c r="Q86" s="229">
        <f>ROUND(E86*P86,2)</f>
        <v>0</v>
      </c>
      <c r="R86" s="230"/>
      <c r="S86" s="230" t="s">
        <v>119</v>
      </c>
      <c r="T86" s="230" t="s">
        <v>119</v>
      </c>
      <c r="U86" s="230">
        <v>0.66</v>
      </c>
      <c r="V86" s="230">
        <f>ROUND(E86*U86,2)</f>
        <v>11.56</v>
      </c>
      <c r="W86" s="230"/>
      <c r="X86" s="230" t="s">
        <v>179</v>
      </c>
      <c r="Y86" s="230" t="s">
        <v>122</v>
      </c>
      <c r="Z86" s="210"/>
      <c r="AA86" s="210"/>
      <c r="AB86" s="210"/>
      <c r="AC86" s="210"/>
      <c r="AD86" s="210"/>
      <c r="AE86" s="210"/>
      <c r="AF86" s="210"/>
      <c r="AG86" s="210" t="s">
        <v>180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27"/>
      <c r="B87" s="228"/>
      <c r="C87" s="257" t="s">
        <v>291</v>
      </c>
      <c r="D87" s="253"/>
      <c r="E87" s="253"/>
      <c r="F87" s="253"/>
      <c r="G87" s="253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30"/>
      <c r="Z87" s="210"/>
      <c r="AA87" s="210"/>
      <c r="AB87" s="210"/>
      <c r="AC87" s="210"/>
      <c r="AD87" s="210"/>
      <c r="AE87" s="210"/>
      <c r="AF87" s="210"/>
      <c r="AG87" s="210" t="s">
        <v>125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27"/>
      <c r="B88" s="228"/>
      <c r="C88" s="259" t="s">
        <v>292</v>
      </c>
      <c r="D88" s="235"/>
      <c r="E88" s="236">
        <v>17.52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183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46">
        <v>20</v>
      </c>
      <c r="B89" s="247" t="s">
        <v>293</v>
      </c>
      <c r="C89" s="256" t="s">
        <v>294</v>
      </c>
      <c r="D89" s="248" t="s">
        <v>199</v>
      </c>
      <c r="E89" s="249">
        <v>87.6</v>
      </c>
      <c r="F89" s="250"/>
      <c r="G89" s="251">
        <f>ROUND(E89*F89,2)</f>
        <v>0</v>
      </c>
      <c r="H89" s="231"/>
      <c r="I89" s="230">
        <f>ROUND(E89*H89,2)</f>
        <v>0</v>
      </c>
      <c r="J89" s="231"/>
      <c r="K89" s="230">
        <f>ROUND(E89*J89,2)</f>
        <v>0</v>
      </c>
      <c r="L89" s="230">
        <v>21</v>
      </c>
      <c r="M89" s="230">
        <f>G89*(1+L89/100)</f>
        <v>0</v>
      </c>
      <c r="N89" s="229">
        <v>0</v>
      </c>
      <c r="O89" s="229">
        <f>ROUND(E89*N89,2)</f>
        <v>0</v>
      </c>
      <c r="P89" s="229">
        <v>0</v>
      </c>
      <c r="Q89" s="229">
        <f>ROUND(E89*P89,2)</f>
        <v>0</v>
      </c>
      <c r="R89" s="230"/>
      <c r="S89" s="230" t="s">
        <v>119</v>
      </c>
      <c r="T89" s="230" t="s">
        <v>119</v>
      </c>
      <c r="U89" s="230">
        <v>0.13</v>
      </c>
      <c r="V89" s="230">
        <f>ROUND(E89*U89,2)</f>
        <v>11.39</v>
      </c>
      <c r="W89" s="230"/>
      <c r="X89" s="230" t="s">
        <v>179</v>
      </c>
      <c r="Y89" s="230" t="s">
        <v>122</v>
      </c>
      <c r="Z89" s="210"/>
      <c r="AA89" s="210"/>
      <c r="AB89" s="210"/>
      <c r="AC89" s="210"/>
      <c r="AD89" s="210"/>
      <c r="AE89" s="210"/>
      <c r="AF89" s="210"/>
      <c r="AG89" s="210" t="s">
        <v>180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27"/>
      <c r="B90" s="228"/>
      <c r="C90" s="257" t="s">
        <v>295</v>
      </c>
      <c r="D90" s="253"/>
      <c r="E90" s="253"/>
      <c r="F90" s="253"/>
      <c r="G90" s="253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10"/>
      <c r="AA90" s="210"/>
      <c r="AB90" s="210"/>
      <c r="AC90" s="210"/>
      <c r="AD90" s="210"/>
      <c r="AE90" s="210"/>
      <c r="AF90" s="210"/>
      <c r="AG90" s="210" t="s">
        <v>125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">
      <c r="A91" s="227"/>
      <c r="B91" s="228"/>
      <c r="C91" s="259" t="s">
        <v>296</v>
      </c>
      <c r="D91" s="235"/>
      <c r="E91" s="236">
        <v>87.6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183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46">
        <v>21</v>
      </c>
      <c r="B92" s="247" t="s">
        <v>297</v>
      </c>
      <c r="C92" s="256" t="s">
        <v>298</v>
      </c>
      <c r="D92" s="248" t="s">
        <v>199</v>
      </c>
      <c r="E92" s="249">
        <v>87.6</v>
      </c>
      <c r="F92" s="250"/>
      <c r="G92" s="251">
        <f>ROUND(E92*F92,2)</f>
        <v>0</v>
      </c>
      <c r="H92" s="231"/>
      <c r="I92" s="230">
        <f>ROUND(E92*H92,2)</f>
        <v>0</v>
      </c>
      <c r="J92" s="231"/>
      <c r="K92" s="230">
        <f>ROUND(E92*J92,2)</f>
        <v>0</v>
      </c>
      <c r="L92" s="230">
        <v>21</v>
      </c>
      <c r="M92" s="230">
        <f>G92*(1+L92/100)</f>
        <v>0</v>
      </c>
      <c r="N92" s="229">
        <v>0</v>
      </c>
      <c r="O92" s="229">
        <f>ROUND(E92*N92,2)</f>
        <v>0</v>
      </c>
      <c r="P92" s="229">
        <v>0</v>
      </c>
      <c r="Q92" s="229">
        <f>ROUND(E92*P92,2)</f>
        <v>0</v>
      </c>
      <c r="R92" s="230"/>
      <c r="S92" s="230" t="s">
        <v>119</v>
      </c>
      <c r="T92" s="230" t="s">
        <v>119</v>
      </c>
      <c r="U92" s="230">
        <v>0.09</v>
      </c>
      <c r="V92" s="230">
        <f>ROUND(E92*U92,2)</f>
        <v>7.88</v>
      </c>
      <c r="W92" s="230"/>
      <c r="X92" s="230" t="s">
        <v>179</v>
      </c>
      <c r="Y92" s="230" t="s">
        <v>122</v>
      </c>
      <c r="Z92" s="210"/>
      <c r="AA92" s="210"/>
      <c r="AB92" s="210"/>
      <c r="AC92" s="210"/>
      <c r="AD92" s="210"/>
      <c r="AE92" s="210"/>
      <c r="AF92" s="210"/>
      <c r="AG92" s="210" t="s">
        <v>180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27"/>
      <c r="B93" s="228"/>
      <c r="C93" s="257" t="s">
        <v>299</v>
      </c>
      <c r="D93" s="253"/>
      <c r="E93" s="253"/>
      <c r="F93" s="253"/>
      <c r="G93" s="253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10"/>
      <c r="AA93" s="210"/>
      <c r="AB93" s="210"/>
      <c r="AC93" s="210"/>
      <c r="AD93" s="210"/>
      <c r="AE93" s="210"/>
      <c r="AF93" s="210"/>
      <c r="AG93" s="210" t="s">
        <v>125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27"/>
      <c r="B94" s="228"/>
      <c r="C94" s="259" t="s">
        <v>296</v>
      </c>
      <c r="D94" s="235"/>
      <c r="E94" s="236">
        <v>87.6</v>
      </c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183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46">
        <v>22</v>
      </c>
      <c r="B95" s="247" t="s">
        <v>300</v>
      </c>
      <c r="C95" s="256" t="s">
        <v>301</v>
      </c>
      <c r="D95" s="248" t="s">
        <v>199</v>
      </c>
      <c r="E95" s="249">
        <v>87.6</v>
      </c>
      <c r="F95" s="250"/>
      <c r="G95" s="251">
        <f>ROUND(E95*F95,2)</f>
        <v>0</v>
      </c>
      <c r="H95" s="231"/>
      <c r="I95" s="230">
        <f>ROUND(E95*H95,2)</f>
        <v>0</v>
      </c>
      <c r="J95" s="231"/>
      <c r="K95" s="230">
        <f>ROUND(E95*J95,2)</f>
        <v>0</v>
      </c>
      <c r="L95" s="230">
        <v>21</v>
      </c>
      <c r="M95" s="230">
        <f>G95*(1+L95/100)</f>
        <v>0</v>
      </c>
      <c r="N95" s="229">
        <v>0</v>
      </c>
      <c r="O95" s="229">
        <f>ROUND(E95*N95,2)</f>
        <v>0</v>
      </c>
      <c r="P95" s="229">
        <v>0</v>
      </c>
      <c r="Q95" s="229">
        <f>ROUND(E95*P95,2)</f>
        <v>0</v>
      </c>
      <c r="R95" s="230"/>
      <c r="S95" s="230" t="s">
        <v>119</v>
      </c>
      <c r="T95" s="230" t="s">
        <v>119</v>
      </c>
      <c r="U95" s="230">
        <v>0.06</v>
      </c>
      <c r="V95" s="230">
        <f>ROUND(E95*U95,2)</f>
        <v>5.26</v>
      </c>
      <c r="W95" s="230"/>
      <c r="X95" s="230" t="s">
        <v>179</v>
      </c>
      <c r="Y95" s="230" t="s">
        <v>122</v>
      </c>
      <c r="Z95" s="210"/>
      <c r="AA95" s="210"/>
      <c r="AB95" s="210"/>
      <c r="AC95" s="210"/>
      <c r="AD95" s="210"/>
      <c r="AE95" s="210"/>
      <c r="AF95" s="210"/>
      <c r="AG95" s="210" t="s">
        <v>302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27"/>
      <c r="B96" s="228"/>
      <c r="C96" s="259" t="s">
        <v>296</v>
      </c>
      <c r="D96" s="235"/>
      <c r="E96" s="236">
        <v>87.6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183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6">
        <v>23</v>
      </c>
      <c r="B97" s="247" t="s">
        <v>303</v>
      </c>
      <c r="C97" s="256" t="s">
        <v>304</v>
      </c>
      <c r="D97" s="248" t="s">
        <v>305</v>
      </c>
      <c r="E97" s="249">
        <v>2.19</v>
      </c>
      <c r="F97" s="250"/>
      <c r="G97" s="251">
        <f>ROUND(E97*F97,2)</f>
        <v>0</v>
      </c>
      <c r="H97" s="231"/>
      <c r="I97" s="230">
        <f>ROUND(E97*H97,2)</f>
        <v>0</v>
      </c>
      <c r="J97" s="231"/>
      <c r="K97" s="230">
        <f>ROUND(E97*J97,2)</f>
        <v>0</v>
      </c>
      <c r="L97" s="230">
        <v>21</v>
      </c>
      <c r="M97" s="230">
        <f>G97*(1+L97/100)</f>
        <v>0</v>
      </c>
      <c r="N97" s="229">
        <v>1E-3</v>
      </c>
      <c r="O97" s="229">
        <f>ROUND(E97*N97,2)</f>
        <v>0</v>
      </c>
      <c r="P97" s="229">
        <v>0</v>
      </c>
      <c r="Q97" s="229">
        <f>ROUND(E97*P97,2)</f>
        <v>0</v>
      </c>
      <c r="R97" s="230" t="s">
        <v>306</v>
      </c>
      <c r="S97" s="230" t="s">
        <v>119</v>
      </c>
      <c r="T97" s="230" t="s">
        <v>119</v>
      </c>
      <c r="U97" s="230">
        <v>0</v>
      </c>
      <c r="V97" s="230">
        <f>ROUND(E97*U97,2)</f>
        <v>0</v>
      </c>
      <c r="W97" s="230"/>
      <c r="X97" s="230" t="s">
        <v>307</v>
      </c>
      <c r="Y97" s="230" t="s">
        <v>122</v>
      </c>
      <c r="Z97" s="210"/>
      <c r="AA97" s="210"/>
      <c r="AB97" s="210"/>
      <c r="AC97" s="210"/>
      <c r="AD97" s="210"/>
      <c r="AE97" s="210"/>
      <c r="AF97" s="210"/>
      <c r="AG97" s="210" t="s">
        <v>308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27"/>
      <c r="B98" s="228"/>
      <c r="C98" s="259" t="s">
        <v>309</v>
      </c>
      <c r="D98" s="235"/>
      <c r="E98" s="236">
        <v>2.19</v>
      </c>
      <c r="F98" s="230"/>
      <c r="G98" s="23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10"/>
      <c r="AA98" s="210"/>
      <c r="AB98" s="210"/>
      <c r="AC98" s="210"/>
      <c r="AD98" s="210"/>
      <c r="AE98" s="210"/>
      <c r="AF98" s="210"/>
      <c r="AG98" s="210" t="s">
        <v>183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46">
        <v>24</v>
      </c>
      <c r="B99" s="247" t="s">
        <v>310</v>
      </c>
      <c r="C99" s="256" t="s">
        <v>311</v>
      </c>
      <c r="D99" s="248" t="s">
        <v>178</v>
      </c>
      <c r="E99" s="249">
        <v>32</v>
      </c>
      <c r="F99" s="250"/>
      <c r="G99" s="251">
        <f>ROUND(E99*F99,2)</f>
        <v>0</v>
      </c>
      <c r="H99" s="231"/>
      <c r="I99" s="230">
        <f>ROUND(E99*H99,2)</f>
        <v>0</v>
      </c>
      <c r="J99" s="231"/>
      <c r="K99" s="230">
        <f>ROUND(E99*J99,2)</f>
        <v>0</v>
      </c>
      <c r="L99" s="230">
        <v>21</v>
      </c>
      <c r="M99" s="230">
        <f>G99*(1+L99/100)</f>
        <v>0</v>
      </c>
      <c r="N99" s="229">
        <v>0</v>
      </c>
      <c r="O99" s="229">
        <f>ROUND(E99*N99,2)</f>
        <v>0</v>
      </c>
      <c r="P99" s="229">
        <v>0</v>
      </c>
      <c r="Q99" s="229">
        <f>ROUND(E99*P99,2)</f>
        <v>0</v>
      </c>
      <c r="R99" s="230"/>
      <c r="S99" s="230" t="s">
        <v>145</v>
      </c>
      <c r="T99" s="230" t="s">
        <v>120</v>
      </c>
      <c r="U99" s="230">
        <v>0</v>
      </c>
      <c r="V99" s="230">
        <f>ROUND(E99*U99,2)</f>
        <v>0</v>
      </c>
      <c r="W99" s="230"/>
      <c r="X99" s="230" t="s">
        <v>307</v>
      </c>
      <c r="Y99" s="230" t="s">
        <v>122</v>
      </c>
      <c r="Z99" s="210"/>
      <c r="AA99" s="210"/>
      <c r="AB99" s="210"/>
      <c r="AC99" s="210"/>
      <c r="AD99" s="210"/>
      <c r="AE99" s="210"/>
      <c r="AF99" s="210"/>
      <c r="AG99" s="210" t="s">
        <v>312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27"/>
      <c r="B100" s="228"/>
      <c r="C100" s="257" t="s">
        <v>313</v>
      </c>
      <c r="D100" s="253"/>
      <c r="E100" s="253"/>
      <c r="F100" s="253"/>
      <c r="G100" s="253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125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27"/>
      <c r="B101" s="228"/>
      <c r="C101" s="259" t="s">
        <v>314</v>
      </c>
      <c r="D101" s="235"/>
      <c r="E101" s="236">
        <v>32</v>
      </c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30"/>
      <c r="Z101" s="210"/>
      <c r="AA101" s="210"/>
      <c r="AB101" s="210"/>
      <c r="AC101" s="210"/>
      <c r="AD101" s="210"/>
      <c r="AE101" s="210"/>
      <c r="AF101" s="210"/>
      <c r="AG101" s="210" t="s">
        <v>183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x14ac:dyDescent="0.2">
      <c r="A102" s="239" t="s">
        <v>114</v>
      </c>
      <c r="B102" s="240" t="s">
        <v>77</v>
      </c>
      <c r="C102" s="255" t="s">
        <v>78</v>
      </c>
      <c r="D102" s="241"/>
      <c r="E102" s="242"/>
      <c r="F102" s="243"/>
      <c r="G102" s="244">
        <f>SUMIF(AG103:AG114,"&lt;&gt;NOR",G103:G114)</f>
        <v>0</v>
      </c>
      <c r="H102" s="238"/>
      <c r="I102" s="238">
        <f>SUM(I103:I114)</f>
        <v>0</v>
      </c>
      <c r="J102" s="238"/>
      <c r="K102" s="238">
        <f>SUM(K103:K114)</f>
        <v>0</v>
      </c>
      <c r="L102" s="238"/>
      <c r="M102" s="238">
        <f>SUM(M103:M114)</f>
        <v>0</v>
      </c>
      <c r="N102" s="237"/>
      <c r="O102" s="237">
        <f>SUM(O103:O114)</f>
        <v>0</v>
      </c>
      <c r="P102" s="237"/>
      <c r="Q102" s="237">
        <f>SUM(Q103:Q114)</f>
        <v>1.78</v>
      </c>
      <c r="R102" s="238"/>
      <c r="S102" s="238"/>
      <c r="T102" s="238"/>
      <c r="U102" s="238"/>
      <c r="V102" s="238">
        <f>SUM(V103:V114)</f>
        <v>2.23</v>
      </c>
      <c r="W102" s="238"/>
      <c r="X102" s="238"/>
      <c r="Y102" s="238"/>
      <c r="AG102" t="s">
        <v>115</v>
      </c>
    </row>
    <row r="103" spans="1:60" outlineLevel="1" x14ac:dyDescent="0.2">
      <c r="A103" s="246">
        <v>25</v>
      </c>
      <c r="B103" s="247" t="s">
        <v>315</v>
      </c>
      <c r="C103" s="256" t="s">
        <v>316</v>
      </c>
      <c r="D103" s="248" t="s">
        <v>178</v>
      </c>
      <c r="E103" s="249">
        <v>10</v>
      </c>
      <c r="F103" s="250"/>
      <c r="G103" s="251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9">
        <v>0</v>
      </c>
      <c r="O103" s="229">
        <f>ROUND(E103*N103,2)</f>
        <v>0</v>
      </c>
      <c r="P103" s="229">
        <v>0.1285</v>
      </c>
      <c r="Q103" s="229">
        <f>ROUND(E103*P103,2)</f>
        <v>1.29</v>
      </c>
      <c r="R103" s="230"/>
      <c r="S103" s="230" t="s">
        <v>119</v>
      </c>
      <c r="T103" s="230" t="s">
        <v>119</v>
      </c>
      <c r="U103" s="230">
        <v>0.22345999999999999</v>
      </c>
      <c r="V103" s="230">
        <f>ROUND(E103*U103,2)</f>
        <v>2.23</v>
      </c>
      <c r="W103" s="230"/>
      <c r="X103" s="230" t="s">
        <v>179</v>
      </c>
      <c r="Y103" s="230" t="s">
        <v>122</v>
      </c>
      <c r="Z103" s="210"/>
      <c r="AA103" s="210"/>
      <c r="AB103" s="210"/>
      <c r="AC103" s="210"/>
      <c r="AD103" s="210"/>
      <c r="AE103" s="210"/>
      <c r="AF103" s="210"/>
      <c r="AG103" s="210" t="s">
        <v>180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ht="22.5" outlineLevel="2" x14ac:dyDescent="0.2">
      <c r="A104" s="227"/>
      <c r="B104" s="228"/>
      <c r="C104" s="257" t="s">
        <v>317</v>
      </c>
      <c r="D104" s="253"/>
      <c r="E104" s="253"/>
      <c r="F104" s="253"/>
      <c r="G104" s="253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125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52" t="str">
        <f>C104</f>
        <v>- odstranění bet. zábran s chodníkové plochy - odvoz na TS Krnov k dalšímu použití, váha cca 180kg/ks</v>
      </c>
      <c r="BB104" s="210"/>
      <c r="BC104" s="210"/>
      <c r="BD104" s="210"/>
      <c r="BE104" s="210"/>
      <c r="BF104" s="210"/>
      <c r="BG104" s="210"/>
      <c r="BH104" s="210"/>
    </row>
    <row r="105" spans="1:60" ht="22.5" outlineLevel="1" x14ac:dyDescent="0.2">
      <c r="A105" s="246">
        <v>26</v>
      </c>
      <c r="B105" s="247" t="s">
        <v>318</v>
      </c>
      <c r="C105" s="256" t="s">
        <v>319</v>
      </c>
      <c r="D105" s="248" t="s">
        <v>320</v>
      </c>
      <c r="E105" s="249">
        <v>64.599999999999994</v>
      </c>
      <c r="F105" s="250"/>
      <c r="G105" s="251">
        <f>ROUND(E105*F105,2)</f>
        <v>0</v>
      </c>
      <c r="H105" s="231"/>
      <c r="I105" s="230">
        <f>ROUND(E105*H105,2)</f>
        <v>0</v>
      </c>
      <c r="J105" s="231"/>
      <c r="K105" s="230">
        <f>ROUND(E105*J105,2)</f>
        <v>0</v>
      </c>
      <c r="L105" s="230">
        <v>21</v>
      </c>
      <c r="M105" s="230">
        <f>G105*(1+L105/100)</f>
        <v>0</v>
      </c>
      <c r="N105" s="229">
        <v>0</v>
      </c>
      <c r="O105" s="229">
        <f>ROUND(E105*N105,2)</f>
        <v>0</v>
      </c>
      <c r="P105" s="229">
        <v>0</v>
      </c>
      <c r="Q105" s="229">
        <f>ROUND(E105*P105,2)</f>
        <v>0</v>
      </c>
      <c r="R105" s="230"/>
      <c r="S105" s="230" t="s">
        <v>119</v>
      </c>
      <c r="T105" s="230" t="s">
        <v>321</v>
      </c>
      <c r="U105" s="230">
        <v>0</v>
      </c>
      <c r="V105" s="230">
        <f>ROUND(E105*U105,2)</f>
        <v>0</v>
      </c>
      <c r="W105" s="230"/>
      <c r="X105" s="230" t="s">
        <v>135</v>
      </c>
      <c r="Y105" s="230" t="s">
        <v>122</v>
      </c>
      <c r="Z105" s="210"/>
      <c r="AA105" s="210"/>
      <c r="AB105" s="210"/>
      <c r="AC105" s="210"/>
      <c r="AD105" s="210"/>
      <c r="AE105" s="210"/>
      <c r="AF105" s="210"/>
      <c r="AG105" s="210" t="s">
        <v>136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27"/>
      <c r="B106" s="228"/>
      <c r="C106" s="257" t="s">
        <v>322</v>
      </c>
      <c r="D106" s="253"/>
      <c r="E106" s="253"/>
      <c r="F106" s="253"/>
      <c r="G106" s="253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10"/>
      <c r="AA106" s="210"/>
      <c r="AB106" s="210"/>
      <c r="AC106" s="210"/>
      <c r="AD106" s="210"/>
      <c r="AE106" s="210"/>
      <c r="AF106" s="210"/>
      <c r="AG106" s="210" t="s">
        <v>125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27"/>
      <c r="B107" s="228"/>
      <c r="C107" s="259" t="s">
        <v>323</v>
      </c>
      <c r="D107" s="235"/>
      <c r="E107" s="236">
        <v>64.599999999999994</v>
      </c>
      <c r="F107" s="230"/>
      <c r="G107" s="23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10"/>
      <c r="AA107" s="210"/>
      <c r="AB107" s="210"/>
      <c r="AC107" s="210"/>
      <c r="AD107" s="210"/>
      <c r="AE107" s="210"/>
      <c r="AF107" s="210"/>
      <c r="AG107" s="210" t="s">
        <v>183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46">
        <v>27</v>
      </c>
      <c r="B108" s="247" t="s">
        <v>324</v>
      </c>
      <c r="C108" s="256" t="s">
        <v>325</v>
      </c>
      <c r="D108" s="248" t="s">
        <v>326</v>
      </c>
      <c r="E108" s="249">
        <v>8.75</v>
      </c>
      <c r="F108" s="250"/>
      <c r="G108" s="251">
        <f>ROUND(E108*F108,2)</f>
        <v>0</v>
      </c>
      <c r="H108" s="231"/>
      <c r="I108" s="230">
        <f>ROUND(E108*H108,2)</f>
        <v>0</v>
      </c>
      <c r="J108" s="231"/>
      <c r="K108" s="230">
        <f>ROUND(E108*J108,2)</f>
        <v>0</v>
      </c>
      <c r="L108" s="230">
        <v>21</v>
      </c>
      <c r="M108" s="230">
        <f>G108*(1+L108/100)</f>
        <v>0</v>
      </c>
      <c r="N108" s="229">
        <v>0</v>
      </c>
      <c r="O108" s="229">
        <f>ROUND(E108*N108,2)</f>
        <v>0</v>
      </c>
      <c r="P108" s="229">
        <v>0</v>
      </c>
      <c r="Q108" s="229">
        <f>ROUND(E108*P108,2)</f>
        <v>0</v>
      </c>
      <c r="R108" s="230"/>
      <c r="S108" s="230" t="s">
        <v>119</v>
      </c>
      <c r="T108" s="230" t="s">
        <v>321</v>
      </c>
      <c r="U108" s="230">
        <v>0</v>
      </c>
      <c r="V108" s="230">
        <f>ROUND(E108*U108,2)</f>
        <v>0</v>
      </c>
      <c r="W108" s="230"/>
      <c r="X108" s="230" t="s">
        <v>135</v>
      </c>
      <c r="Y108" s="230" t="s">
        <v>122</v>
      </c>
      <c r="Z108" s="210"/>
      <c r="AA108" s="210"/>
      <c r="AB108" s="210"/>
      <c r="AC108" s="210"/>
      <c r="AD108" s="210"/>
      <c r="AE108" s="210"/>
      <c r="AF108" s="210"/>
      <c r="AG108" s="210" t="s">
        <v>136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27"/>
      <c r="B109" s="228"/>
      <c r="C109" s="257" t="s">
        <v>327</v>
      </c>
      <c r="D109" s="253"/>
      <c r="E109" s="253"/>
      <c r="F109" s="253"/>
      <c r="G109" s="253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125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2" x14ac:dyDescent="0.2">
      <c r="A110" s="227"/>
      <c r="B110" s="228"/>
      <c r="C110" s="259" t="s">
        <v>328</v>
      </c>
      <c r="D110" s="235"/>
      <c r="E110" s="236">
        <v>8.75</v>
      </c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10"/>
      <c r="AA110" s="210"/>
      <c r="AB110" s="210"/>
      <c r="AC110" s="210"/>
      <c r="AD110" s="210"/>
      <c r="AE110" s="210"/>
      <c r="AF110" s="210"/>
      <c r="AG110" s="210" t="s">
        <v>183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46">
        <v>28</v>
      </c>
      <c r="B111" s="247" t="s">
        <v>329</v>
      </c>
      <c r="C111" s="256" t="s">
        <v>330</v>
      </c>
      <c r="D111" s="248" t="s">
        <v>178</v>
      </c>
      <c r="E111" s="249">
        <v>6</v>
      </c>
      <c r="F111" s="250"/>
      <c r="G111" s="251">
        <f>ROUND(E111*F111,2)</f>
        <v>0</v>
      </c>
      <c r="H111" s="231"/>
      <c r="I111" s="230">
        <f>ROUND(E111*H111,2)</f>
        <v>0</v>
      </c>
      <c r="J111" s="231"/>
      <c r="K111" s="230">
        <f>ROUND(E111*J111,2)</f>
        <v>0</v>
      </c>
      <c r="L111" s="230">
        <v>21</v>
      </c>
      <c r="M111" s="230">
        <f>G111*(1+L111/100)</f>
        <v>0</v>
      </c>
      <c r="N111" s="229">
        <v>0</v>
      </c>
      <c r="O111" s="229">
        <f>ROUND(E111*N111,2)</f>
        <v>0</v>
      </c>
      <c r="P111" s="229">
        <v>8.2000000000000003E-2</v>
      </c>
      <c r="Q111" s="229">
        <f>ROUND(E111*P111,2)</f>
        <v>0.49</v>
      </c>
      <c r="R111" s="230"/>
      <c r="S111" s="230" t="s">
        <v>119</v>
      </c>
      <c r="T111" s="230" t="s">
        <v>119</v>
      </c>
      <c r="U111" s="230">
        <v>0</v>
      </c>
      <c r="V111" s="230">
        <f>ROUND(E111*U111,2)</f>
        <v>0</v>
      </c>
      <c r="W111" s="230"/>
      <c r="X111" s="230" t="s">
        <v>135</v>
      </c>
      <c r="Y111" s="230" t="s">
        <v>122</v>
      </c>
      <c r="Z111" s="210"/>
      <c r="AA111" s="210"/>
      <c r="AB111" s="210"/>
      <c r="AC111" s="210"/>
      <c r="AD111" s="210"/>
      <c r="AE111" s="210"/>
      <c r="AF111" s="210"/>
      <c r="AG111" s="210" t="s">
        <v>136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ht="22.5" outlineLevel="2" x14ac:dyDescent="0.2">
      <c r="A112" s="227"/>
      <c r="B112" s="228"/>
      <c r="C112" s="257" t="s">
        <v>331</v>
      </c>
      <c r="D112" s="253"/>
      <c r="E112" s="253"/>
      <c r="F112" s="253"/>
      <c r="G112" s="253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125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52" t="str">
        <f>C112</f>
        <v>- demontáž stávajících SDZ vč. vybourání patek, značky budou posazeny do nové plochy viz položka v nových kostrukcích</v>
      </c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27"/>
      <c r="B113" s="228"/>
      <c r="C113" s="259" t="s">
        <v>332</v>
      </c>
      <c r="D113" s="235"/>
      <c r="E113" s="236">
        <v>1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183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">
      <c r="A114" s="227"/>
      <c r="B114" s="228"/>
      <c r="C114" s="259" t="s">
        <v>333</v>
      </c>
      <c r="D114" s="235"/>
      <c r="E114" s="236">
        <v>5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10"/>
      <c r="AA114" s="210"/>
      <c r="AB114" s="210"/>
      <c r="AC114" s="210"/>
      <c r="AD114" s="210"/>
      <c r="AE114" s="210"/>
      <c r="AF114" s="210"/>
      <c r="AG114" s="210" t="s">
        <v>183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x14ac:dyDescent="0.2">
      <c r="A115" s="239" t="s">
        <v>114</v>
      </c>
      <c r="B115" s="240" t="s">
        <v>83</v>
      </c>
      <c r="C115" s="255" t="s">
        <v>84</v>
      </c>
      <c r="D115" s="241"/>
      <c r="E115" s="242"/>
      <c r="F115" s="243"/>
      <c r="G115" s="244">
        <f>SUMIF(AG116:AG197,"&lt;&gt;NOR",G116:G197)</f>
        <v>0</v>
      </c>
      <c r="H115" s="238"/>
      <c r="I115" s="238">
        <f>SUM(I116:I197)</f>
        <v>0</v>
      </c>
      <c r="J115" s="238"/>
      <c r="K115" s="238">
        <f>SUM(K116:K197)</f>
        <v>0</v>
      </c>
      <c r="L115" s="238"/>
      <c r="M115" s="238">
        <f>SUM(M116:M197)</f>
        <v>0</v>
      </c>
      <c r="N115" s="237"/>
      <c r="O115" s="237">
        <f>SUM(O116:O197)</f>
        <v>0</v>
      </c>
      <c r="P115" s="237"/>
      <c r="Q115" s="237">
        <f>SUM(Q116:Q197)</f>
        <v>0</v>
      </c>
      <c r="R115" s="238"/>
      <c r="S115" s="238"/>
      <c r="T115" s="238"/>
      <c r="U115" s="238"/>
      <c r="V115" s="238">
        <f>SUM(V116:V197)</f>
        <v>10.629999999999999</v>
      </c>
      <c r="W115" s="238"/>
      <c r="X115" s="238"/>
      <c r="Y115" s="238"/>
      <c r="AG115" t="s">
        <v>115</v>
      </c>
    </row>
    <row r="116" spans="1:60" outlineLevel="1" x14ac:dyDescent="0.2">
      <c r="A116" s="246">
        <v>29</v>
      </c>
      <c r="B116" s="247" t="s">
        <v>334</v>
      </c>
      <c r="C116" s="256" t="s">
        <v>335</v>
      </c>
      <c r="D116" s="248" t="s">
        <v>260</v>
      </c>
      <c r="E116" s="249">
        <v>10.8</v>
      </c>
      <c r="F116" s="250"/>
      <c r="G116" s="251">
        <f>ROUND(E116*F116,2)</f>
        <v>0</v>
      </c>
      <c r="H116" s="231"/>
      <c r="I116" s="230">
        <f>ROUND(E116*H116,2)</f>
        <v>0</v>
      </c>
      <c r="J116" s="231"/>
      <c r="K116" s="230">
        <f>ROUND(E116*J116,2)</f>
        <v>0</v>
      </c>
      <c r="L116" s="230">
        <v>21</v>
      </c>
      <c r="M116" s="230">
        <f>G116*(1+L116/100)</f>
        <v>0</v>
      </c>
      <c r="N116" s="229">
        <v>0</v>
      </c>
      <c r="O116" s="229">
        <f>ROUND(E116*N116,2)</f>
        <v>0</v>
      </c>
      <c r="P116" s="229">
        <v>0</v>
      </c>
      <c r="Q116" s="229">
        <f>ROUND(E116*P116,2)</f>
        <v>0</v>
      </c>
      <c r="R116" s="230"/>
      <c r="S116" s="230" t="s">
        <v>119</v>
      </c>
      <c r="T116" s="230" t="s">
        <v>119</v>
      </c>
      <c r="U116" s="230">
        <v>7.3999999999999996E-2</v>
      </c>
      <c r="V116" s="230">
        <f>ROUND(E116*U116,2)</f>
        <v>0.8</v>
      </c>
      <c r="W116" s="230"/>
      <c r="X116" s="230" t="s">
        <v>179</v>
      </c>
      <c r="Y116" s="230" t="s">
        <v>122</v>
      </c>
      <c r="Z116" s="210"/>
      <c r="AA116" s="210"/>
      <c r="AB116" s="210"/>
      <c r="AC116" s="210"/>
      <c r="AD116" s="210"/>
      <c r="AE116" s="210"/>
      <c r="AF116" s="210"/>
      <c r="AG116" s="210" t="s">
        <v>180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27"/>
      <c r="B117" s="228"/>
      <c r="C117" s="257" t="s">
        <v>336</v>
      </c>
      <c r="D117" s="253"/>
      <c r="E117" s="253"/>
      <c r="F117" s="253"/>
      <c r="G117" s="253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10"/>
      <c r="AA117" s="210"/>
      <c r="AB117" s="210"/>
      <c r="AC117" s="210"/>
      <c r="AD117" s="210"/>
      <c r="AE117" s="210"/>
      <c r="AF117" s="210"/>
      <c r="AG117" s="210" t="s">
        <v>125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27"/>
      <c r="B118" s="228"/>
      <c r="C118" s="259" t="s">
        <v>337</v>
      </c>
      <c r="D118" s="235"/>
      <c r="E118" s="236">
        <v>10.8</v>
      </c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183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46">
        <v>30</v>
      </c>
      <c r="B119" s="247" t="s">
        <v>338</v>
      </c>
      <c r="C119" s="256" t="s">
        <v>339</v>
      </c>
      <c r="D119" s="248" t="s">
        <v>260</v>
      </c>
      <c r="E119" s="249">
        <v>58.93</v>
      </c>
      <c r="F119" s="250"/>
      <c r="G119" s="251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0</v>
      </c>
      <c r="O119" s="229">
        <f>ROUND(E119*N119,2)</f>
        <v>0</v>
      </c>
      <c r="P119" s="229">
        <v>0</v>
      </c>
      <c r="Q119" s="229">
        <f>ROUND(E119*P119,2)</f>
        <v>0</v>
      </c>
      <c r="R119" s="230"/>
      <c r="S119" s="230" t="s">
        <v>119</v>
      </c>
      <c r="T119" s="230" t="s">
        <v>119</v>
      </c>
      <c r="U119" s="230">
        <v>0.05</v>
      </c>
      <c r="V119" s="230">
        <f>ROUND(E119*U119,2)</f>
        <v>2.95</v>
      </c>
      <c r="W119" s="230"/>
      <c r="X119" s="230" t="s">
        <v>340</v>
      </c>
      <c r="Y119" s="230" t="s">
        <v>122</v>
      </c>
      <c r="Z119" s="210"/>
      <c r="AA119" s="210"/>
      <c r="AB119" s="210"/>
      <c r="AC119" s="210"/>
      <c r="AD119" s="210"/>
      <c r="AE119" s="210"/>
      <c r="AF119" s="210"/>
      <c r="AG119" s="210" t="s">
        <v>341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27"/>
      <c r="B120" s="228"/>
      <c r="C120" s="257" t="s">
        <v>342</v>
      </c>
      <c r="D120" s="253"/>
      <c r="E120" s="253"/>
      <c r="F120" s="253"/>
      <c r="G120" s="253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125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27"/>
      <c r="B121" s="228"/>
      <c r="C121" s="259" t="s">
        <v>343</v>
      </c>
      <c r="D121" s="235"/>
      <c r="E121" s="236">
        <v>-10.8</v>
      </c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183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27"/>
      <c r="B122" s="228"/>
      <c r="C122" s="259" t="s">
        <v>344</v>
      </c>
      <c r="D122" s="235"/>
      <c r="E122" s="236">
        <v>62.756999999999998</v>
      </c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183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27"/>
      <c r="B123" s="228"/>
      <c r="C123" s="259" t="s">
        <v>345</v>
      </c>
      <c r="D123" s="235"/>
      <c r="E123" s="236">
        <v>6.9729999999999999</v>
      </c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10"/>
      <c r="AA123" s="210"/>
      <c r="AB123" s="210"/>
      <c r="AC123" s="210"/>
      <c r="AD123" s="210"/>
      <c r="AE123" s="210"/>
      <c r="AF123" s="210"/>
      <c r="AG123" s="210" t="s">
        <v>183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46">
        <v>31</v>
      </c>
      <c r="B124" s="247" t="s">
        <v>346</v>
      </c>
      <c r="C124" s="256" t="s">
        <v>347</v>
      </c>
      <c r="D124" s="248" t="s">
        <v>260</v>
      </c>
      <c r="E124" s="249">
        <v>58.93</v>
      </c>
      <c r="F124" s="250"/>
      <c r="G124" s="251">
        <f>ROUND(E124*F124,2)</f>
        <v>0</v>
      </c>
      <c r="H124" s="231"/>
      <c r="I124" s="230">
        <f>ROUND(E124*H124,2)</f>
        <v>0</v>
      </c>
      <c r="J124" s="231"/>
      <c r="K124" s="230">
        <f>ROUND(E124*J124,2)</f>
        <v>0</v>
      </c>
      <c r="L124" s="230">
        <v>21</v>
      </c>
      <c r="M124" s="230">
        <f>G124*(1+L124/100)</f>
        <v>0</v>
      </c>
      <c r="N124" s="229">
        <v>0</v>
      </c>
      <c r="O124" s="229">
        <f>ROUND(E124*N124,2)</f>
        <v>0</v>
      </c>
      <c r="P124" s="229">
        <v>0</v>
      </c>
      <c r="Q124" s="229">
        <f>ROUND(E124*P124,2)</f>
        <v>0</v>
      </c>
      <c r="R124" s="230"/>
      <c r="S124" s="230" t="s">
        <v>119</v>
      </c>
      <c r="T124" s="230" t="s">
        <v>119</v>
      </c>
      <c r="U124" s="230">
        <v>0.01</v>
      </c>
      <c r="V124" s="230">
        <f>ROUND(E124*U124,2)</f>
        <v>0.59</v>
      </c>
      <c r="W124" s="230"/>
      <c r="X124" s="230" t="s">
        <v>179</v>
      </c>
      <c r="Y124" s="230" t="s">
        <v>122</v>
      </c>
      <c r="Z124" s="210"/>
      <c r="AA124" s="210"/>
      <c r="AB124" s="210"/>
      <c r="AC124" s="210"/>
      <c r="AD124" s="210"/>
      <c r="AE124" s="210"/>
      <c r="AF124" s="210"/>
      <c r="AG124" s="210" t="s">
        <v>180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27"/>
      <c r="B125" s="228"/>
      <c r="C125" s="257" t="s">
        <v>348</v>
      </c>
      <c r="D125" s="253"/>
      <c r="E125" s="253"/>
      <c r="F125" s="253"/>
      <c r="G125" s="253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30"/>
      <c r="Z125" s="210"/>
      <c r="AA125" s="210"/>
      <c r="AB125" s="210"/>
      <c r="AC125" s="210"/>
      <c r="AD125" s="210"/>
      <c r="AE125" s="210"/>
      <c r="AF125" s="210"/>
      <c r="AG125" s="210" t="s">
        <v>125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27"/>
      <c r="B126" s="228"/>
      <c r="C126" s="259" t="s">
        <v>344</v>
      </c>
      <c r="D126" s="235"/>
      <c r="E126" s="236">
        <v>62.756999999999998</v>
      </c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10"/>
      <c r="AA126" s="210"/>
      <c r="AB126" s="210"/>
      <c r="AC126" s="210"/>
      <c r="AD126" s="210"/>
      <c r="AE126" s="210"/>
      <c r="AF126" s="210"/>
      <c r="AG126" s="210" t="s">
        <v>183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3" x14ac:dyDescent="0.2">
      <c r="A127" s="227"/>
      <c r="B127" s="228"/>
      <c r="C127" s="259" t="s">
        <v>345</v>
      </c>
      <c r="D127" s="235"/>
      <c r="E127" s="236">
        <v>6.9729999999999999</v>
      </c>
      <c r="F127" s="230"/>
      <c r="G127" s="230"/>
      <c r="H127" s="230"/>
      <c r="I127" s="230"/>
      <c r="J127" s="230"/>
      <c r="K127" s="230"/>
      <c r="L127" s="230"/>
      <c r="M127" s="230"/>
      <c r="N127" s="229"/>
      <c r="O127" s="229"/>
      <c r="P127" s="229"/>
      <c r="Q127" s="229"/>
      <c r="R127" s="230"/>
      <c r="S127" s="230"/>
      <c r="T127" s="230"/>
      <c r="U127" s="230"/>
      <c r="V127" s="230"/>
      <c r="W127" s="230"/>
      <c r="X127" s="230"/>
      <c r="Y127" s="230"/>
      <c r="Z127" s="210"/>
      <c r="AA127" s="210"/>
      <c r="AB127" s="210"/>
      <c r="AC127" s="210"/>
      <c r="AD127" s="210"/>
      <c r="AE127" s="210"/>
      <c r="AF127" s="210"/>
      <c r="AG127" s="210" t="s">
        <v>183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3" x14ac:dyDescent="0.2">
      <c r="A128" s="227"/>
      <c r="B128" s="228"/>
      <c r="C128" s="259" t="s">
        <v>349</v>
      </c>
      <c r="D128" s="235"/>
      <c r="E128" s="236">
        <v>-10.8</v>
      </c>
      <c r="F128" s="230"/>
      <c r="G128" s="23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10"/>
      <c r="AA128" s="210"/>
      <c r="AB128" s="210"/>
      <c r="AC128" s="210"/>
      <c r="AD128" s="210"/>
      <c r="AE128" s="210"/>
      <c r="AF128" s="210"/>
      <c r="AG128" s="210" t="s">
        <v>183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46">
        <v>32</v>
      </c>
      <c r="B129" s="247" t="s">
        <v>350</v>
      </c>
      <c r="C129" s="256" t="s">
        <v>351</v>
      </c>
      <c r="D129" s="248" t="s">
        <v>260</v>
      </c>
      <c r="E129" s="249">
        <v>1178.5999999999999</v>
      </c>
      <c r="F129" s="250"/>
      <c r="G129" s="251">
        <f>ROUND(E129*F129,2)</f>
        <v>0</v>
      </c>
      <c r="H129" s="231"/>
      <c r="I129" s="230">
        <f>ROUND(E129*H129,2)</f>
        <v>0</v>
      </c>
      <c r="J129" s="231"/>
      <c r="K129" s="230">
        <f>ROUND(E129*J129,2)</f>
        <v>0</v>
      </c>
      <c r="L129" s="230">
        <v>21</v>
      </c>
      <c r="M129" s="230">
        <f>G129*(1+L129/100)</f>
        <v>0</v>
      </c>
      <c r="N129" s="229">
        <v>0</v>
      </c>
      <c r="O129" s="229">
        <f>ROUND(E129*N129,2)</f>
        <v>0</v>
      </c>
      <c r="P129" s="229">
        <v>0</v>
      </c>
      <c r="Q129" s="229">
        <f>ROUND(E129*P129,2)</f>
        <v>0</v>
      </c>
      <c r="R129" s="230"/>
      <c r="S129" s="230" t="s">
        <v>119</v>
      </c>
      <c r="T129" s="230" t="s">
        <v>119</v>
      </c>
      <c r="U129" s="230">
        <v>0</v>
      </c>
      <c r="V129" s="230">
        <f>ROUND(E129*U129,2)</f>
        <v>0</v>
      </c>
      <c r="W129" s="230"/>
      <c r="X129" s="230" t="s">
        <v>179</v>
      </c>
      <c r="Y129" s="230" t="s">
        <v>122</v>
      </c>
      <c r="Z129" s="210"/>
      <c r="AA129" s="210"/>
      <c r="AB129" s="210"/>
      <c r="AC129" s="210"/>
      <c r="AD129" s="210"/>
      <c r="AE129" s="210"/>
      <c r="AF129" s="210"/>
      <c r="AG129" s="210" t="s">
        <v>180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27"/>
      <c r="B130" s="228"/>
      <c r="C130" s="257" t="s">
        <v>352</v>
      </c>
      <c r="D130" s="253"/>
      <c r="E130" s="253"/>
      <c r="F130" s="253"/>
      <c r="G130" s="253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10"/>
      <c r="AA130" s="210"/>
      <c r="AB130" s="210"/>
      <c r="AC130" s="210"/>
      <c r="AD130" s="210"/>
      <c r="AE130" s="210"/>
      <c r="AF130" s="210"/>
      <c r="AG130" s="210" t="s">
        <v>125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27"/>
      <c r="B131" s="228"/>
      <c r="C131" s="259" t="s">
        <v>353</v>
      </c>
      <c r="D131" s="235"/>
      <c r="E131" s="236">
        <v>1178.5999999999999</v>
      </c>
      <c r="F131" s="230"/>
      <c r="G131" s="230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10"/>
      <c r="AA131" s="210"/>
      <c r="AB131" s="210"/>
      <c r="AC131" s="210"/>
      <c r="AD131" s="210"/>
      <c r="AE131" s="210"/>
      <c r="AF131" s="210"/>
      <c r="AG131" s="210" t="s">
        <v>183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ht="22.5" outlineLevel="1" x14ac:dyDescent="0.2">
      <c r="A132" s="246">
        <v>33</v>
      </c>
      <c r="B132" s="247" t="s">
        <v>354</v>
      </c>
      <c r="C132" s="256" t="s">
        <v>355</v>
      </c>
      <c r="D132" s="248" t="s">
        <v>260</v>
      </c>
      <c r="E132" s="249">
        <v>58.93</v>
      </c>
      <c r="F132" s="250"/>
      <c r="G132" s="251">
        <f>ROUND(E132*F132,2)</f>
        <v>0</v>
      </c>
      <c r="H132" s="231"/>
      <c r="I132" s="230">
        <f>ROUND(E132*H132,2)</f>
        <v>0</v>
      </c>
      <c r="J132" s="231"/>
      <c r="K132" s="230">
        <f>ROUND(E132*J132,2)</f>
        <v>0</v>
      </c>
      <c r="L132" s="230">
        <v>21</v>
      </c>
      <c r="M132" s="230">
        <f>G132*(1+L132/100)</f>
        <v>0</v>
      </c>
      <c r="N132" s="229">
        <v>0</v>
      </c>
      <c r="O132" s="229">
        <f>ROUND(E132*N132,2)</f>
        <v>0</v>
      </c>
      <c r="P132" s="229">
        <v>0</v>
      </c>
      <c r="Q132" s="229">
        <f>ROUND(E132*P132,2)</f>
        <v>0</v>
      </c>
      <c r="R132" s="230"/>
      <c r="S132" s="230" t="s">
        <v>119</v>
      </c>
      <c r="T132" s="230" t="s">
        <v>119</v>
      </c>
      <c r="U132" s="230">
        <v>0</v>
      </c>
      <c r="V132" s="230">
        <f>ROUND(E132*U132,2)</f>
        <v>0</v>
      </c>
      <c r="W132" s="230"/>
      <c r="X132" s="230" t="s">
        <v>179</v>
      </c>
      <c r="Y132" s="230" t="s">
        <v>122</v>
      </c>
      <c r="Z132" s="210"/>
      <c r="AA132" s="210"/>
      <c r="AB132" s="210"/>
      <c r="AC132" s="210"/>
      <c r="AD132" s="210"/>
      <c r="AE132" s="210"/>
      <c r="AF132" s="210"/>
      <c r="AG132" s="210" t="s">
        <v>180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27"/>
      <c r="B133" s="228"/>
      <c r="C133" s="257" t="s">
        <v>356</v>
      </c>
      <c r="D133" s="253"/>
      <c r="E133" s="253"/>
      <c r="F133" s="253"/>
      <c r="G133" s="253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10"/>
      <c r="AA133" s="210"/>
      <c r="AB133" s="210"/>
      <c r="AC133" s="210"/>
      <c r="AD133" s="210"/>
      <c r="AE133" s="210"/>
      <c r="AF133" s="210"/>
      <c r="AG133" s="210" t="s">
        <v>125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27"/>
      <c r="B134" s="228"/>
      <c r="C134" s="259" t="s">
        <v>357</v>
      </c>
      <c r="D134" s="235"/>
      <c r="E134" s="236">
        <v>58.93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183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46">
        <v>34</v>
      </c>
      <c r="B135" s="247" t="s">
        <v>358</v>
      </c>
      <c r="C135" s="256" t="s">
        <v>359</v>
      </c>
      <c r="D135" s="248" t="s">
        <v>260</v>
      </c>
      <c r="E135" s="249">
        <v>69.73</v>
      </c>
      <c r="F135" s="250"/>
      <c r="G135" s="251">
        <f>ROUND(E135*F135,2)</f>
        <v>0</v>
      </c>
      <c r="H135" s="231"/>
      <c r="I135" s="230">
        <f>ROUND(E135*H135,2)</f>
        <v>0</v>
      </c>
      <c r="J135" s="231"/>
      <c r="K135" s="230">
        <f>ROUND(E135*J135,2)</f>
        <v>0</v>
      </c>
      <c r="L135" s="230">
        <v>21</v>
      </c>
      <c r="M135" s="230">
        <f>G135*(1+L135/100)</f>
        <v>0</v>
      </c>
      <c r="N135" s="229">
        <v>0</v>
      </c>
      <c r="O135" s="229">
        <f>ROUND(E135*N135,2)</f>
        <v>0</v>
      </c>
      <c r="P135" s="229">
        <v>0</v>
      </c>
      <c r="Q135" s="229">
        <f>ROUND(E135*P135,2)</f>
        <v>0</v>
      </c>
      <c r="R135" s="230"/>
      <c r="S135" s="230" t="s">
        <v>119</v>
      </c>
      <c r="T135" s="230" t="s">
        <v>119</v>
      </c>
      <c r="U135" s="230">
        <v>0.03</v>
      </c>
      <c r="V135" s="230">
        <f>ROUND(E135*U135,2)</f>
        <v>2.09</v>
      </c>
      <c r="W135" s="230"/>
      <c r="X135" s="230" t="s">
        <v>340</v>
      </c>
      <c r="Y135" s="230" t="s">
        <v>122</v>
      </c>
      <c r="Z135" s="210"/>
      <c r="AA135" s="210"/>
      <c r="AB135" s="210"/>
      <c r="AC135" s="210"/>
      <c r="AD135" s="210"/>
      <c r="AE135" s="210"/>
      <c r="AF135" s="210"/>
      <c r="AG135" s="210" t="s">
        <v>341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2.5" outlineLevel="2" x14ac:dyDescent="0.2">
      <c r="A136" s="227"/>
      <c r="B136" s="228"/>
      <c r="C136" s="257" t="s">
        <v>360</v>
      </c>
      <c r="D136" s="253"/>
      <c r="E136" s="253"/>
      <c r="F136" s="253"/>
      <c r="G136" s="253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125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52" t="str">
        <f>C136</f>
        <v>- uložení sypaniny do násypů nebo na skládku s rozprostřením sypaniny ve vrstvách a s hrubým urovnáním.</v>
      </c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27"/>
      <c r="B137" s="228"/>
      <c r="C137" s="259" t="s">
        <v>344</v>
      </c>
      <c r="D137" s="235"/>
      <c r="E137" s="236">
        <v>62.756999999999998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10"/>
      <c r="AA137" s="210"/>
      <c r="AB137" s="210"/>
      <c r="AC137" s="210"/>
      <c r="AD137" s="210"/>
      <c r="AE137" s="210"/>
      <c r="AF137" s="210"/>
      <c r="AG137" s="210" t="s">
        <v>183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">
      <c r="A138" s="227"/>
      <c r="B138" s="228"/>
      <c r="C138" s="259" t="s">
        <v>345</v>
      </c>
      <c r="D138" s="235"/>
      <c r="E138" s="236">
        <v>6.9729999999999999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10"/>
      <c r="AA138" s="210"/>
      <c r="AB138" s="210"/>
      <c r="AC138" s="210"/>
      <c r="AD138" s="210"/>
      <c r="AE138" s="210"/>
      <c r="AF138" s="210"/>
      <c r="AG138" s="210" t="s">
        <v>183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46">
        <v>35</v>
      </c>
      <c r="B139" s="247" t="s">
        <v>361</v>
      </c>
      <c r="C139" s="256" t="s">
        <v>362</v>
      </c>
      <c r="D139" s="248" t="s">
        <v>363</v>
      </c>
      <c r="E139" s="249">
        <v>209.369</v>
      </c>
      <c r="F139" s="250"/>
      <c r="G139" s="251">
        <f>ROUND(E139*F139,2)</f>
        <v>0</v>
      </c>
      <c r="H139" s="231"/>
      <c r="I139" s="230">
        <f>ROUND(E139*H139,2)</f>
        <v>0</v>
      </c>
      <c r="J139" s="231"/>
      <c r="K139" s="230">
        <f>ROUND(E139*J139,2)</f>
        <v>0</v>
      </c>
      <c r="L139" s="230">
        <v>21</v>
      </c>
      <c r="M139" s="230">
        <f>G139*(1+L139/100)</f>
        <v>0</v>
      </c>
      <c r="N139" s="229">
        <v>0</v>
      </c>
      <c r="O139" s="229">
        <f>ROUND(E139*N139,2)</f>
        <v>0</v>
      </c>
      <c r="P139" s="229">
        <v>0</v>
      </c>
      <c r="Q139" s="229">
        <f>ROUND(E139*P139,2)</f>
        <v>0</v>
      </c>
      <c r="R139" s="230"/>
      <c r="S139" s="230" t="s">
        <v>119</v>
      </c>
      <c r="T139" s="230" t="s">
        <v>119</v>
      </c>
      <c r="U139" s="230">
        <v>0</v>
      </c>
      <c r="V139" s="230">
        <f>ROUND(E139*U139,2)</f>
        <v>0</v>
      </c>
      <c r="W139" s="230"/>
      <c r="X139" s="230" t="s">
        <v>179</v>
      </c>
      <c r="Y139" s="230" t="s">
        <v>122</v>
      </c>
      <c r="Z139" s="210"/>
      <c r="AA139" s="210"/>
      <c r="AB139" s="210"/>
      <c r="AC139" s="210"/>
      <c r="AD139" s="210"/>
      <c r="AE139" s="210"/>
      <c r="AF139" s="210"/>
      <c r="AG139" s="210" t="s">
        <v>180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27"/>
      <c r="B140" s="228"/>
      <c r="C140" s="257" t="s">
        <v>364</v>
      </c>
      <c r="D140" s="253"/>
      <c r="E140" s="253"/>
      <c r="F140" s="253"/>
      <c r="G140" s="253"/>
      <c r="H140" s="230"/>
      <c r="I140" s="230"/>
      <c r="J140" s="230"/>
      <c r="K140" s="230"/>
      <c r="L140" s="230"/>
      <c r="M140" s="230"/>
      <c r="N140" s="229"/>
      <c r="O140" s="229"/>
      <c r="P140" s="229"/>
      <c r="Q140" s="229"/>
      <c r="R140" s="230"/>
      <c r="S140" s="230"/>
      <c r="T140" s="230"/>
      <c r="U140" s="230"/>
      <c r="V140" s="230"/>
      <c r="W140" s="230"/>
      <c r="X140" s="230"/>
      <c r="Y140" s="230"/>
      <c r="Z140" s="210"/>
      <c r="AA140" s="210"/>
      <c r="AB140" s="210"/>
      <c r="AC140" s="210"/>
      <c r="AD140" s="210"/>
      <c r="AE140" s="210"/>
      <c r="AF140" s="210"/>
      <c r="AG140" s="210" t="s">
        <v>125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">
      <c r="A141" s="227"/>
      <c r="B141" s="228"/>
      <c r="C141" s="258" t="s">
        <v>365</v>
      </c>
      <c r="D141" s="254"/>
      <c r="E141" s="254"/>
      <c r="F141" s="254"/>
      <c r="G141" s="254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125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22.5" outlineLevel="3" x14ac:dyDescent="0.2">
      <c r="A142" s="227"/>
      <c r="B142" s="228"/>
      <c r="C142" s="258" t="s">
        <v>366</v>
      </c>
      <c r="D142" s="254"/>
      <c r="E142" s="254"/>
      <c r="F142" s="254"/>
      <c r="G142" s="254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125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52" t="str">
        <f>C142</f>
        <v>- při vodorovné dopravě po vodě : vyložení na hromady na suchu nebo na přeložení na dopravní prostředek na suchu do 15 m vodorovně a současně do 4 m svisle,</v>
      </c>
      <c r="BB142" s="210"/>
      <c r="BC142" s="210"/>
      <c r="BD142" s="210"/>
      <c r="BE142" s="210"/>
      <c r="BF142" s="210"/>
      <c r="BG142" s="210"/>
      <c r="BH142" s="210"/>
    </row>
    <row r="143" spans="1:60" outlineLevel="3" x14ac:dyDescent="0.2">
      <c r="A143" s="227"/>
      <c r="B143" s="228"/>
      <c r="C143" s="258" t="s">
        <v>367</v>
      </c>
      <c r="D143" s="254"/>
      <c r="E143" s="254"/>
      <c r="F143" s="254"/>
      <c r="G143" s="254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30"/>
      <c r="Z143" s="210"/>
      <c r="AA143" s="210"/>
      <c r="AB143" s="210"/>
      <c r="AC143" s="210"/>
      <c r="AD143" s="210"/>
      <c r="AE143" s="210"/>
      <c r="AF143" s="210"/>
      <c r="AG143" s="210" t="s">
        <v>125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3" x14ac:dyDescent="0.2">
      <c r="A144" s="227"/>
      <c r="B144" s="228"/>
      <c r="C144" s="267" t="s">
        <v>368</v>
      </c>
      <c r="D144" s="232"/>
      <c r="E144" s="233"/>
      <c r="F144" s="234"/>
      <c r="G144" s="234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10"/>
      <c r="AA144" s="210"/>
      <c r="AB144" s="210"/>
      <c r="AC144" s="210"/>
      <c r="AD144" s="210"/>
      <c r="AE144" s="210"/>
      <c r="AF144" s="210"/>
      <c r="AG144" s="210" t="s">
        <v>125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3" x14ac:dyDescent="0.2">
      <c r="A145" s="227"/>
      <c r="B145" s="228"/>
      <c r="C145" s="258" t="s">
        <v>369</v>
      </c>
      <c r="D145" s="254"/>
      <c r="E145" s="254"/>
      <c r="F145" s="254"/>
      <c r="G145" s="254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10"/>
      <c r="AA145" s="210"/>
      <c r="AB145" s="210"/>
      <c r="AC145" s="210"/>
      <c r="AD145" s="210"/>
      <c r="AE145" s="210"/>
      <c r="AF145" s="210"/>
      <c r="AG145" s="210" t="s">
        <v>125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27"/>
      <c r="B146" s="228"/>
      <c r="C146" s="259" t="s">
        <v>370</v>
      </c>
      <c r="D146" s="235"/>
      <c r="E146" s="236">
        <v>169.72499999999999</v>
      </c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10"/>
      <c r="AA146" s="210"/>
      <c r="AB146" s="210"/>
      <c r="AC146" s="210"/>
      <c r="AD146" s="210"/>
      <c r="AE146" s="210"/>
      <c r="AF146" s="210"/>
      <c r="AG146" s="210" t="s">
        <v>183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2.5" outlineLevel="3" x14ac:dyDescent="0.2">
      <c r="A147" s="227"/>
      <c r="B147" s="228"/>
      <c r="C147" s="259" t="s">
        <v>371</v>
      </c>
      <c r="D147" s="235"/>
      <c r="E147" s="236">
        <v>2.9864999999999999</v>
      </c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183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3" x14ac:dyDescent="0.2">
      <c r="A148" s="227"/>
      <c r="B148" s="228"/>
      <c r="C148" s="259" t="s">
        <v>372</v>
      </c>
      <c r="D148" s="235"/>
      <c r="E148" s="236">
        <v>1.0587500000000001</v>
      </c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10"/>
      <c r="AA148" s="210"/>
      <c r="AB148" s="210"/>
      <c r="AC148" s="210"/>
      <c r="AD148" s="210"/>
      <c r="AE148" s="210"/>
      <c r="AF148" s="210"/>
      <c r="AG148" s="210" t="s">
        <v>183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45" outlineLevel="3" x14ac:dyDescent="0.2">
      <c r="A149" s="227"/>
      <c r="B149" s="228"/>
      <c r="C149" s="259" t="s">
        <v>373</v>
      </c>
      <c r="D149" s="235"/>
      <c r="E149" s="236">
        <v>35.598750000000003</v>
      </c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10"/>
      <c r="AA149" s="210"/>
      <c r="AB149" s="210"/>
      <c r="AC149" s="210"/>
      <c r="AD149" s="210"/>
      <c r="AE149" s="210"/>
      <c r="AF149" s="210"/>
      <c r="AG149" s="210" t="s">
        <v>183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46">
        <v>36</v>
      </c>
      <c r="B150" s="247" t="s">
        <v>374</v>
      </c>
      <c r="C150" s="256" t="s">
        <v>375</v>
      </c>
      <c r="D150" s="248" t="s">
        <v>363</v>
      </c>
      <c r="E150" s="249">
        <v>1650.7342599999999</v>
      </c>
      <c r="F150" s="250"/>
      <c r="G150" s="251">
        <f>ROUND(E150*F150,2)</f>
        <v>0</v>
      </c>
      <c r="H150" s="231"/>
      <c r="I150" s="230">
        <f>ROUND(E150*H150,2)</f>
        <v>0</v>
      </c>
      <c r="J150" s="231"/>
      <c r="K150" s="230">
        <f>ROUND(E150*J150,2)</f>
        <v>0</v>
      </c>
      <c r="L150" s="230">
        <v>21</v>
      </c>
      <c r="M150" s="230">
        <f>G150*(1+L150/100)</f>
        <v>0</v>
      </c>
      <c r="N150" s="229">
        <v>0</v>
      </c>
      <c r="O150" s="229">
        <f>ROUND(E150*N150,2)</f>
        <v>0</v>
      </c>
      <c r="P150" s="229">
        <v>0</v>
      </c>
      <c r="Q150" s="229">
        <f>ROUND(E150*P150,2)</f>
        <v>0</v>
      </c>
      <c r="R150" s="230"/>
      <c r="S150" s="230" t="s">
        <v>119</v>
      </c>
      <c r="T150" s="230" t="s">
        <v>119</v>
      </c>
      <c r="U150" s="230">
        <v>0</v>
      </c>
      <c r="V150" s="230">
        <f>ROUND(E150*U150,2)</f>
        <v>0</v>
      </c>
      <c r="W150" s="230"/>
      <c r="X150" s="230" t="s">
        <v>179</v>
      </c>
      <c r="Y150" s="230" t="s">
        <v>122</v>
      </c>
      <c r="Z150" s="210"/>
      <c r="AA150" s="210"/>
      <c r="AB150" s="210"/>
      <c r="AC150" s="210"/>
      <c r="AD150" s="210"/>
      <c r="AE150" s="210"/>
      <c r="AF150" s="210"/>
      <c r="AG150" s="210" t="s">
        <v>180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27"/>
      <c r="B151" s="228"/>
      <c r="C151" s="257" t="s">
        <v>364</v>
      </c>
      <c r="D151" s="253"/>
      <c r="E151" s="253"/>
      <c r="F151" s="253"/>
      <c r="G151" s="253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10"/>
      <c r="AA151" s="210"/>
      <c r="AB151" s="210"/>
      <c r="AC151" s="210"/>
      <c r="AD151" s="210"/>
      <c r="AE151" s="210"/>
      <c r="AF151" s="210"/>
      <c r="AG151" s="210" t="s">
        <v>125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">
      <c r="A152" s="227"/>
      <c r="B152" s="228"/>
      <c r="C152" s="258" t="s">
        <v>365</v>
      </c>
      <c r="D152" s="254"/>
      <c r="E152" s="254"/>
      <c r="F152" s="254"/>
      <c r="G152" s="254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10"/>
      <c r="AA152" s="210"/>
      <c r="AB152" s="210"/>
      <c r="AC152" s="210"/>
      <c r="AD152" s="210"/>
      <c r="AE152" s="210"/>
      <c r="AF152" s="210"/>
      <c r="AG152" s="210" t="s">
        <v>125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22.5" outlineLevel="3" x14ac:dyDescent="0.2">
      <c r="A153" s="227"/>
      <c r="B153" s="228"/>
      <c r="C153" s="258" t="s">
        <v>366</v>
      </c>
      <c r="D153" s="254"/>
      <c r="E153" s="254"/>
      <c r="F153" s="254"/>
      <c r="G153" s="254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10"/>
      <c r="AA153" s="210"/>
      <c r="AB153" s="210"/>
      <c r="AC153" s="210"/>
      <c r="AD153" s="210"/>
      <c r="AE153" s="210"/>
      <c r="AF153" s="210"/>
      <c r="AG153" s="210" t="s">
        <v>125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52" t="str">
        <f>C153</f>
        <v>- při vodorovné dopravě po vodě : vyložení na hromady na suchu nebo na přeložení na dopravní prostředek na suchu do 15 m vodorovně a současně do 4 m svisle,</v>
      </c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27"/>
      <c r="B154" s="228"/>
      <c r="C154" s="258" t="s">
        <v>367</v>
      </c>
      <c r="D154" s="254"/>
      <c r="E154" s="254"/>
      <c r="F154" s="254"/>
      <c r="G154" s="254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125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">
      <c r="A155" s="227"/>
      <c r="B155" s="228"/>
      <c r="C155" s="267" t="s">
        <v>368</v>
      </c>
      <c r="D155" s="232"/>
      <c r="E155" s="233"/>
      <c r="F155" s="234"/>
      <c r="G155" s="234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125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">
      <c r="A156" s="227"/>
      <c r="B156" s="228"/>
      <c r="C156" s="258" t="s">
        <v>376</v>
      </c>
      <c r="D156" s="254"/>
      <c r="E156" s="254"/>
      <c r="F156" s="254"/>
      <c r="G156" s="254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30"/>
      <c r="Z156" s="210"/>
      <c r="AA156" s="210"/>
      <c r="AB156" s="210"/>
      <c r="AC156" s="210"/>
      <c r="AD156" s="210"/>
      <c r="AE156" s="210"/>
      <c r="AF156" s="210"/>
      <c r="AG156" s="210" t="s">
        <v>125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27"/>
      <c r="B157" s="228"/>
      <c r="C157" s="259" t="s">
        <v>377</v>
      </c>
      <c r="D157" s="235"/>
      <c r="E157" s="236">
        <v>31.125</v>
      </c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10"/>
      <c r="AA157" s="210"/>
      <c r="AB157" s="210"/>
      <c r="AC157" s="210"/>
      <c r="AD157" s="210"/>
      <c r="AE157" s="210"/>
      <c r="AF157" s="210"/>
      <c r="AG157" s="210" t="s">
        <v>183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22.5" outlineLevel="3" x14ac:dyDescent="0.2">
      <c r="A158" s="227"/>
      <c r="B158" s="228"/>
      <c r="C158" s="259" t="s">
        <v>378</v>
      </c>
      <c r="D158" s="235"/>
      <c r="E158" s="236">
        <v>95.7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183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33.75" outlineLevel="3" x14ac:dyDescent="0.2">
      <c r="A159" s="227"/>
      <c r="B159" s="228"/>
      <c r="C159" s="259" t="s">
        <v>379</v>
      </c>
      <c r="D159" s="235"/>
      <c r="E159" s="236">
        <v>561.34848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183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2.5" outlineLevel="3" x14ac:dyDescent="0.2">
      <c r="A160" s="227"/>
      <c r="B160" s="228"/>
      <c r="C160" s="259" t="s">
        <v>380</v>
      </c>
      <c r="D160" s="235"/>
      <c r="E160" s="236">
        <v>70.168559999999999</v>
      </c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30"/>
      <c r="Z160" s="210"/>
      <c r="AA160" s="210"/>
      <c r="AB160" s="210"/>
      <c r="AC160" s="210"/>
      <c r="AD160" s="210"/>
      <c r="AE160" s="210"/>
      <c r="AF160" s="210"/>
      <c r="AG160" s="210" t="s">
        <v>183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33.75" outlineLevel="3" x14ac:dyDescent="0.2">
      <c r="A161" s="227"/>
      <c r="B161" s="228"/>
      <c r="C161" s="259" t="s">
        <v>381</v>
      </c>
      <c r="D161" s="235"/>
      <c r="E161" s="236">
        <v>615.74303999999995</v>
      </c>
      <c r="F161" s="230"/>
      <c r="G161" s="230"/>
      <c r="H161" s="230"/>
      <c r="I161" s="230"/>
      <c r="J161" s="230"/>
      <c r="K161" s="230"/>
      <c r="L161" s="230"/>
      <c r="M161" s="230"/>
      <c r="N161" s="229"/>
      <c r="O161" s="229"/>
      <c r="P161" s="229"/>
      <c r="Q161" s="229"/>
      <c r="R161" s="230"/>
      <c r="S161" s="230"/>
      <c r="T161" s="230"/>
      <c r="U161" s="230"/>
      <c r="V161" s="230"/>
      <c r="W161" s="230"/>
      <c r="X161" s="230"/>
      <c r="Y161" s="230"/>
      <c r="Z161" s="210"/>
      <c r="AA161" s="210"/>
      <c r="AB161" s="210"/>
      <c r="AC161" s="210"/>
      <c r="AD161" s="210"/>
      <c r="AE161" s="210"/>
      <c r="AF161" s="210"/>
      <c r="AG161" s="210" t="s">
        <v>183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22.5" outlineLevel="3" x14ac:dyDescent="0.2">
      <c r="A162" s="227"/>
      <c r="B162" s="228"/>
      <c r="C162" s="259" t="s">
        <v>382</v>
      </c>
      <c r="D162" s="235"/>
      <c r="E162" s="236">
        <v>205.24768</v>
      </c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183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t="22.5" outlineLevel="3" x14ac:dyDescent="0.2">
      <c r="A163" s="227"/>
      <c r="B163" s="228"/>
      <c r="C163" s="259" t="s">
        <v>383</v>
      </c>
      <c r="D163" s="235"/>
      <c r="E163" s="236">
        <v>4.5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10"/>
      <c r="AA163" s="210"/>
      <c r="AB163" s="210"/>
      <c r="AC163" s="210"/>
      <c r="AD163" s="210"/>
      <c r="AE163" s="210"/>
      <c r="AF163" s="210"/>
      <c r="AG163" s="210" t="s">
        <v>183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3" x14ac:dyDescent="0.2">
      <c r="A164" s="227"/>
      <c r="B164" s="228"/>
      <c r="C164" s="259" t="s">
        <v>384</v>
      </c>
      <c r="D164" s="235"/>
      <c r="E164" s="236">
        <v>10.119999999999999</v>
      </c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30"/>
      <c r="Z164" s="210"/>
      <c r="AA164" s="210"/>
      <c r="AB164" s="210"/>
      <c r="AC164" s="210"/>
      <c r="AD164" s="210"/>
      <c r="AE164" s="210"/>
      <c r="AF164" s="210"/>
      <c r="AG164" s="210" t="s">
        <v>183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3" x14ac:dyDescent="0.2">
      <c r="A165" s="227"/>
      <c r="B165" s="228"/>
      <c r="C165" s="259" t="s">
        <v>385</v>
      </c>
      <c r="D165" s="235"/>
      <c r="E165" s="236">
        <v>2.75</v>
      </c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30"/>
      <c r="Z165" s="210"/>
      <c r="AA165" s="210"/>
      <c r="AB165" s="210"/>
      <c r="AC165" s="210"/>
      <c r="AD165" s="210"/>
      <c r="AE165" s="210"/>
      <c r="AF165" s="210"/>
      <c r="AG165" s="210" t="s">
        <v>183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ht="22.5" outlineLevel="3" x14ac:dyDescent="0.2">
      <c r="A166" s="227"/>
      <c r="B166" s="228"/>
      <c r="C166" s="259" t="s">
        <v>386</v>
      </c>
      <c r="D166" s="235"/>
      <c r="E166" s="236">
        <v>19.074000000000002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183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2.5" outlineLevel="3" x14ac:dyDescent="0.2">
      <c r="A167" s="227"/>
      <c r="B167" s="228"/>
      <c r="C167" s="259" t="s">
        <v>387</v>
      </c>
      <c r="D167" s="235"/>
      <c r="E167" s="236">
        <v>29.1</v>
      </c>
      <c r="F167" s="230"/>
      <c r="G167" s="230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30"/>
      <c r="Z167" s="210"/>
      <c r="AA167" s="210"/>
      <c r="AB167" s="210"/>
      <c r="AC167" s="210"/>
      <c r="AD167" s="210"/>
      <c r="AE167" s="210"/>
      <c r="AF167" s="210"/>
      <c r="AG167" s="210" t="s">
        <v>183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22.5" outlineLevel="3" x14ac:dyDescent="0.2">
      <c r="A168" s="227"/>
      <c r="B168" s="228"/>
      <c r="C168" s="259" t="s">
        <v>388</v>
      </c>
      <c r="D168" s="235"/>
      <c r="E168" s="236">
        <v>5.8574999999999999</v>
      </c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183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46">
        <v>37</v>
      </c>
      <c r="B169" s="247" t="s">
        <v>389</v>
      </c>
      <c r="C169" s="256" t="s">
        <v>390</v>
      </c>
      <c r="D169" s="248" t="s">
        <v>363</v>
      </c>
      <c r="E169" s="249">
        <v>8392.2248</v>
      </c>
      <c r="F169" s="250"/>
      <c r="G169" s="251">
        <f>ROUND(E169*F169,2)</f>
        <v>0</v>
      </c>
      <c r="H169" s="231"/>
      <c r="I169" s="230">
        <f>ROUND(E169*H169,2)</f>
        <v>0</v>
      </c>
      <c r="J169" s="231"/>
      <c r="K169" s="230">
        <f>ROUND(E169*J169,2)</f>
        <v>0</v>
      </c>
      <c r="L169" s="230">
        <v>21</v>
      </c>
      <c r="M169" s="230">
        <f>G169*(1+L169/100)</f>
        <v>0</v>
      </c>
      <c r="N169" s="229">
        <v>0</v>
      </c>
      <c r="O169" s="229">
        <f>ROUND(E169*N169,2)</f>
        <v>0</v>
      </c>
      <c r="P169" s="229">
        <v>0</v>
      </c>
      <c r="Q169" s="229">
        <f>ROUND(E169*P169,2)</f>
        <v>0</v>
      </c>
      <c r="R169" s="230"/>
      <c r="S169" s="230" t="s">
        <v>119</v>
      </c>
      <c r="T169" s="230" t="s">
        <v>119</v>
      </c>
      <c r="U169" s="230">
        <v>0</v>
      </c>
      <c r="V169" s="230">
        <f>ROUND(E169*U169,2)</f>
        <v>0</v>
      </c>
      <c r="W169" s="230"/>
      <c r="X169" s="230" t="s">
        <v>179</v>
      </c>
      <c r="Y169" s="230" t="s">
        <v>122</v>
      </c>
      <c r="Z169" s="210"/>
      <c r="AA169" s="210"/>
      <c r="AB169" s="210"/>
      <c r="AC169" s="210"/>
      <c r="AD169" s="210"/>
      <c r="AE169" s="210"/>
      <c r="AF169" s="210"/>
      <c r="AG169" s="210" t="s">
        <v>180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27"/>
      <c r="B170" s="228"/>
      <c r="C170" s="257" t="s">
        <v>391</v>
      </c>
      <c r="D170" s="253"/>
      <c r="E170" s="253"/>
      <c r="F170" s="253"/>
      <c r="G170" s="253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10"/>
      <c r="AA170" s="210"/>
      <c r="AB170" s="210"/>
      <c r="AC170" s="210"/>
      <c r="AD170" s="210"/>
      <c r="AE170" s="210"/>
      <c r="AF170" s="210"/>
      <c r="AG170" s="210" t="s">
        <v>125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ht="22.5" outlineLevel="2" x14ac:dyDescent="0.2">
      <c r="A171" s="227"/>
      <c r="B171" s="228"/>
      <c r="C171" s="259" t="s">
        <v>392</v>
      </c>
      <c r="D171" s="235"/>
      <c r="E171" s="236">
        <v>622.5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10"/>
      <c r="AA171" s="210"/>
      <c r="AB171" s="210"/>
      <c r="AC171" s="210"/>
      <c r="AD171" s="210"/>
      <c r="AE171" s="210"/>
      <c r="AF171" s="210"/>
      <c r="AG171" s="210" t="s">
        <v>183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ht="22.5" outlineLevel="3" x14ac:dyDescent="0.2">
      <c r="A172" s="227"/>
      <c r="B172" s="228"/>
      <c r="C172" s="259" t="s">
        <v>393</v>
      </c>
      <c r="D172" s="235"/>
      <c r="E172" s="236">
        <v>1914</v>
      </c>
      <c r="F172" s="230"/>
      <c r="G172" s="23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183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ht="22.5" outlineLevel="3" x14ac:dyDescent="0.2">
      <c r="A173" s="227"/>
      <c r="B173" s="228"/>
      <c r="C173" s="259" t="s">
        <v>394</v>
      </c>
      <c r="D173" s="235"/>
      <c r="E173" s="236">
        <v>1403.3712</v>
      </c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183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ht="22.5" outlineLevel="3" x14ac:dyDescent="0.2">
      <c r="A174" s="227"/>
      <c r="B174" s="228"/>
      <c r="C174" s="259" t="s">
        <v>395</v>
      </c>
      <c r="D174" s="235"/>
      <c r="E174" s="236">
        <v>4104.9535999999998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10"/>
      <c r="AA174" s="210"/>
      <c r="AB174" s="210"/>
      <c r="AC174" s="210"/>
      <c r="AD174" s="210"/>
      <c r="AE174" s="210"/>
      <c r="AF174" s="210"/>
      <c r="AG174" s="210" t="s">
        <v>183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ht="22.5" outlineLevel="3" x14ac:dyDescent="0.2">
      <c r="A175" s="227"/>
      <c r="B175" s="228"/>
      <c r="C175" s="259" t="s">
        <v>396</v>
      </c>
      <c r="D175" s="235"/>
      <c r="E175" s="236">
        <v>90</v>
      </c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183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27"/>
      <c r="B176" s="228"/>
      <c r="C176" s="259" t="s">
        <v>397</v>
      </c>
      <c r="D176" s="235"/>
      <c r="E176" s="236">
        <v>202.4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183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">
      <c r="A177" s="227"/>
      <c r="B177" s="228"/>
      <c r="C177" s="259" t="s">
        <v>398</v>
      </c>
      <c r="D177" s="235"/>
      <c r="E177" s="236">
        <v>55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30"/>
      <c r="Z177" s="210"/>
      <c r="AA177" s="210"/>
      <c r="AB177" s="210"/>
      <c r="AC177" s="210"/>
      <c r="AD177" s="210"/>
      <c r="AE177" s="210"/>
      <c r="AF177" s="210"/>
      <c r="AG177" s="210" t="s">
        <v>183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46">
        <v>38</v>
      </c>
      <c r="B178" s="247" t="s">
        <v>399</v>
      </c>
      <c r="C178" s="256" t="s">
        <v>400</v>
      </c>
      <c r="D178" s="248" t="s">
        <v>363</v>
      </c>
      <c r="E178" s="249">
        <v>419.61124000000001</v>
      </c>
      <c r="F178" s="250"/>
      <c r="G178" s="251">
        <f>ROUND(E178*F178,2)</f>
        <v>0</v>
      </c>
      <c r="H178" s="231"/>
      <c r="I178" s="230">
        <f>ROUND(E178*H178,2)</f>
        <v>0</v>
      </c>
      <c r="J178" s="231"/>
      <c r="K178" s="230">
        <f>ROUND(E178*J178,2)</f>
        <v>0</v>
      </c>
      <c r="L178" s="230">
        <v>21</v>
      </c>
      <c r="M178" s="230">
        <f>G178*(1+L178/100)</f>
        <v>0</v>
      </c>
      <c r="N178" s="229">
        <v>0</v>
      </c>
      <c r="O178" s="229">
        <f>ROUND(E178*N178,2)</f>
        <v>0</v>
      </c>
      <c r="P178" s="229">
        <v>0</v>
      </c>
      <c r="Q178" s="229">
        <f>ROUND(E178*P178,2)</f>
        <v>0</v>
      </c>
      <c r="R178" s="230"/>
      <c r="S178" s="230" t="s">
        <v>119</v>
      </c>
      <c r="T178" s="230" t="s">
        <v>119</v>
      </c>
      <c r="U178" s="230">
        <v>0.01</v>
      </c>
      <c r="V178" s="230">
        <f>ROUND(E178*U178,2)</f>
        <v>4.2</v>
      </c>
      <c r="W178" s="230"/>
      <c r="X178" s="230" t="s">
        <v>179</v>
      </c>
      <c r="Y178" s="230" t="s">
        <v>122</v>
      </c>
      <c r="Z178" s="210"/>
      <c r="AA178" s="210"/>
      <c r="AB178" s="210"/>
      <c r="AC178" s="210"/>
      <c r="AD178" s="210"/>
      <c r="AE178" s="210"/>
      <c r="AF178" s="210"/>
      <c r="AG178" s="210" t="s">
        <v>180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">
      <c r="A179" s="227"/>
      <c r="B179" s="228"/>
      <c r="C179" s="257" t="s">
        <v>401</v>
      </c>
      <c r="D179" s="253"/>
      <c r="E179" s="253"/>
      <c r="F179" s="253"/>
      <c r="G179" s="253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30"/>
      <c r="Z179" s="210"/>
      <c r="AA179" s="210"/>
      <c r="AB179" s="210"/>
      <c r="AC179" s="210"/>
      <c r="AD179" s="210"/>
      <c r="AE179" s="210"/>
      <c r="AF179" s="210"/>
      <c r="AG179" s="210" t="s">
        <v>125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27"/>
      <c r="B180" s="228"/>
      <c r="C180" s="259" t="s">
        <v>377</v>
      </c>
      <c r="D180" s="235"/>
      <c r="E180" s="236">
        <v>31.125</v>
      </c>
      <c r="F180" s="230"/>
      <c r="G180" s="23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183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ht="22.5" outlineLevel="3" x14ac:dyDescent="0.2">
      <c r="A181" s="227"/>
      <c r="B181" s="228"/>
      <c r="C181" s="259" t="s">
        <v>378</v>
      </c>
      <c r="D181" s="235"/>
      <c r="E181" s="236">
        <v>95.7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10"/>
      <c r="AA181" s="210"/>
      <c r="AB181" s="210"/>
      <c r="AC181" s="210"/>
      <c r="AD181" s="210"/>
      <c r="AE181" s="210"/>
      <c r="AF181" s="210"/>
      <c r="AG181" s="210" t="s">
        <v>183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ht="22.5" outlineLevel="3" x14ac:dyDescent="0.2">
      <c r="A182" s="227"/>
      <c r="B182" s="228"/>
      <c r="C182" s="259" t="s">
        <v>380</v>
      </c>
      <c r="D182" s="235"/>
      <c r="E182" s="236">
        <v>70.168559999999999</v>
      </c>
      <c r="F182" s="230"/>
      <c r="G182" s="230"/>
      <c r="H182" s="230"/>
      <c r="I182" s="230"/>
      <c r="J182" s="230"/>
      <c r="K182" s="230"/>
      <c r="L182" s="230"/>
      <c r="M182" s="230"/>
      <c r="N182" s="229"/>
      <c r="O182" s="229"/>
      <c r="P182" s="229"/>
      <c r="Q182" s="229"/>
      <c r="R182" s="230"/>
      <c r="S182" s="230"/>
      <c r="T182" s="230"/>
      <c r="U182" s="230"/>
      <c r="V182" s="230"/>
      <c r="W182" s="230"/>
      <c r="X182" s="230"/>
      <c r="Y182" s="230"/>
      <c r="Z182" s="210"/>
      <c r="AA182" s="210"/>
      <c r="AB182" s="210"/>
      <c r="AC182" s="210"/>
      <c r="AD182" s="210"/>
      <c r="AE182" s="210"/>
      <c r="AF182" s="210"/>
      <c r="AG182" s="210" t="s">
        <v>183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ht="22.5" outlineLevel="3" x14ac:dyDescent="0.2">
      <c r="A183" s="227"/>
      <c r="B183" s="228"/>
      <c r="C183" s="259" t="s">
        <v>382</v>
      </c>
      <c r="D183" s="235"/>
      <c r="E183" s="236">
        <v>205.24768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183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ht="22.5" outlineLevel="3" x14ac:dyDescent="0.2">
      <c r="A184" s="227"/>
      <c r="B184" s="228"/>
      <c r="C184" s="259" t="s">
        <v>383</v>
      </c>
      <c r="D184" s="235"/>
      <c r="E184" s="236">
        <v>4.5</v>
      </c>
      <c r="F184" s="230"/>
      <c r="G184" s="230"/>
      <c r="H184" s="230"/>
      <c r="I184" s="230"/>
      <c r="J184" s="230"/>
      <c r="K184" s="230"/>
      <c r="L184" s="230"/>
      <c r="M184" s="230"/>
      <c r="N184" s="229"/>
      <c r="O184" s="229"/>
      <c r="P184" s="229"/>
      <c r="Q184" s="229"/>
      <c r="R184" s="230"/>
      <c r="S184" s="230"/>
      <c r="T184" s="230"/>
      <c r="U184" s="230"/>
      <c r="V184" s="230"/>
      <c r="W184" s="230"/>
      <c r="X184" s="230"/>
      <c r="Y184" s="230"/>
      <c r="Z184" s="210"/>
      <c r="AA184" s="210"/>
      <c r="AB184" s="210"/>
      <c r="AC184" s="210"/>
      <c r="AD184" s="210"/>
      <c r="AE184" s="210"/>
      <c r="AF184" s="210"/>
      <c r="AG184" s="210" t="s">
        <v>183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">
      <c r="A185" s="227"/>
      <c r="B185" s="228"/>
      <c r="C185" s="259" t="s">
        <v>384</v>
      </c>
      <c r="D185" s="235"/>
      <c r="E185" s="236">
        <v>10.119999999999999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183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27"/>
      <c r="B186" s="228"/>
      <c r="C186" s="259" t="s">
        <v>385</v>
      </c>
      <c r="D186" s="235"/>
      <c r="E186" s="236">
        <v>2.75</v>
      </c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183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ht="22.5" outlineLevel="1" x14ac:dyDescent="0.2">
      <c r="A187" s="246">
        <v>39</v>
      </c>
      <c r="B187" s="247" t="s">
        <v>402</v>
      </c>
      <c r="C187" s="256" t="s">
        <v>403</v>
      </c>
      <c r="D187" s="248" t="s">
        <v>363</v>
      </c>
      <c r="E187" s="249">
        <v>17.37</v>
      </c>
      <c r="F187" s="250"/>
      <c r="G187" s="251">
        <f>ROUND(E187*F187,2)</f>
        <v>0</v>
      </c>
      <c r="H187" s="231"/>
      <c r="I187" s="230">
        <f>ROUND(E187*H187,2)</f>
        <v>0</v>
      </c>
      <c r="J187" s="231"/>
      <c r="K187" s="230">
        <f>ROUND(E187*J187,2)</f>
        <v>0</v>
      </c>
      <c r="L187" s="230">
        <v>21</v>
      </c>
      <c r="M187" s="230">
        <f>G187*(1+L187/100)</f>
        <v>0</v>
      </c>
      <c r="N187" s="229">
        <v>0</v>
      </c>
      <c r="O187" s="229">
        <f>ROUND(E187*N187,2)</f>
        <v>0</v>
      </c>
      <c r="P187" s="229">
        <v>0</v>
      </c>
      <c r="Q187" s="229">
        <f>ROUND(E187*P187,2)</f>
        <v>0</v>
      </c>
      <c r="R187" s="230"/>
      <c r="S187" s="230" t="s">
        <v>404</v>
      </c>
      <c r="T187" s="230" t="s">
        <v>405</v>
      </c>
      <c r="U187" s="230">
        <v>0</v>
      </c>
      <c r="V187" s="230">
        <f>ROUND(E187*U187,2)</f>
        <v>0</v>
      </c>
      <c r="W187" s="230"/>
      <c r="X187" s="230" t="s">
        <v>179</v>
      </c>
      <c r="Y187" s="230" t="s">
        <v>122</v>
      </c>
      <c r="Z187" s="210"/>
      <c r="AA187" s="210"/>
      <c r="AB187" s="210"/>
      <c r="AC187" s="210"/>
      <c r="AD187" s="210"/>
      <c r="AE187" s="210"/>
      <c r="AF187" s="210"/>
      <c r="AG187" s="210" t="s">
        <v>180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ht="22.5" outlineLevel="2" x14ac:dyDescent="0.2">
      <c r="A188" s="227"/>
      <c r="B188" s="228"/>
      <c r="C188" s="259" t="s">
        <v>383</v>
      </c>
      <c r="D188" s="235"/>
      <c r="E188" s="236">
        <v>4.5</v>
      </c>
      <c r="F188" s="230"/>
      <c r="G188" s="230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30"/>
      <c r="Z188" s="210"/>
      <c r="AA188" s="210"/>
      <c r="AB188" s="210"/>
      <c r="AC188" s="210"/>
      <c r="AD188" s="210"/>
      <c r="AE188" s="210"/>
      <c r="AF188" s="210"/>
      <c r="AG188" s="210" t="s">
        <v>183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27"/>
      <c r="B189" s="228"/>
      <c r="C189" s="259" t="s">
        <v>384</v>
      </c>
      <c r="D189" s="235"/>
      <c r="E189" s="236">
        <v>10.119999999999999</v>
      </c>
      <c r="F189" s="230"/>
      <c r="G189" s="230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30"/>
      <c r="Z189" s="210"/>
      <c r="AA189" s="210"/>
      <c r="AB189" s="210"/>
      <c r="AC189" s="210"/>
      <c r="AD189" s="210"/>
      <c r="AE189" s="210"/>
      <c r="AF189" s="210"/>
      <c r="AG189" s="210" t="s">
        <v>183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27"/>
      <c r="B190" s="228"/>
      <c r="C190" s="259" t="s">
        <v>385</v>
      </c>
      <c r="D190" s="235"/>
      <c r="E190" s="236">
        <v>2.75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183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ht="22.5" outlineLevel="1" x14ac:dyDescent="0.2">
      <c r="A191" s="246">
        <v>40</v>
      </c>
      <c r="B191" s="247" t="s">
        <v>406</v>
      </c>
      <c r="C191" s="256" t="s">
        <v>407</v>
      </c>
      <c r="D191" s="248" t="s">
        <v>363</v>
      </c>
      <c r="E191" s="249">
        <v>126.825</v>
      </c>
      <c r="F191" s="250"/>
      <c r="G191" s="251">
        <f>ROUND(E191*F191,2)</f>
        <v>0</v>
      </c>
      <c r="H191" s="231"/>
      <c r="I191" s="230">
        <f>ROUND(E191*H191,2)</f>
        <v>0</v>
      </c>
      <c r="J191" s="231"/>
      <c r="K191" s="230">
        <f>ROUND(E191*J191,2)</f>
        <v>0</v>
      </c>
      <c r="L191" s="230">
        <v>21</v>
      </c>
      <c r="M191" s="230">
        <f>G191*(1+L191/100)</f>
        <v>0</v>
      </c>
      <c r="N191" s="229">
        <v>0</v>
      </c>
      <c r="O191" s="229">
        <f>ROUND(E191*N191,2)</f>
        <v>0</v>
      </c>
      <c r="P191" s="229">
        <v>0</v>
      </c>
      <c r="Q191" s="229">
        <f>ROUND(E191*P191,2)</f>
        <v>0</v>
      </c>
      <c r="R191" s="230"/>
      <c r="S191" s="230" t="s">
        <v>119</v>
      </c>
      <c r="T191" s="230" t="s">
        <v>119</v>
      </c>
      <c r="U191" s="230">
        <v>0</v>
      </c>
      <c r="V191" s="230">
        <f>ROUND(E191*U191,2)</f>
        <v>0</v>
      </c>
      <c r="W191" s="230"/>
      <c r="X191" s="230" t="s">
        <v>179</v>
      </c>
      <c r="Y191" s="230" t="s">
        <v>122</v>
      </c>
      <c r="Z191" s="210"/>
      <c r="AA191" s="210"/>
      <c r="AB191" s="210"/>
      <c r="AC191" s="210"/>
      <c r="AD191" s="210"/>
      <c r="AE191" s="210"/>
      <c r="AF191" s="210"/>
      <c r="AG191" s="210" t="s">
        <v>180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2" x14ac:dyDescent="0.2">
      <c r="A192" s="227"/>
      <c r="B192" s="228"/>
      <c r="C192" s="257" t="s">
        <v>408</v>
      </c>
      <c r="D192" s="253"/>
      <c r="E192" s="253"/>
      <c r="F192" s="253"/>
      <c r="G192" s="253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30"/>
      <c r="Z192" s="210"/>
      <c r="AA192" s="210"/>
      <c r="AB192" s="210"/>
      <c r="AC192" s="210"/>
      <c r="AD192" s="210"/>
      <c r="AE192" s="210"/>
      <c r="AF192" s="210"/>
      <c r="AG192" s="210" t="s">
        <v>125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27"/>
      <c r="B193" s="228"/>
      <c r="C193" s="259" t="s">
        <v>377</v>
      </c>
      <c r="D193" s="235"/>
      <c r="E193" s="236">
        <v>31.125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10"/>
      <c r="AA193" s="210"/>
      <c r="AB193" s="210"/>
      <c r="AC193" s="210"/>
      <c r="AD193" s="210"/>
      <c r="AE193" s="210"/>
      <c r="AF193" s="210"/>
      <c r="AG193" s="210" t="s">
        <v>183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ht="22.5" outlineLevel="3" x14ac:dyDescent="0.2">
      <c r="A194" s="227"/>
      <c r="B194" s="228"/>
      <c r="C194" s="259" t="s">
        <v>378</v>
      </c>
      <c r="D194" s="235"/>
      <c r="E194" s="236">
        <v>95.7</v>
      </c>
      <c r="F194" s="230"/>
      <c r="G194" s="230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10"/>
      <c r="AA194" s="210"/>
      <c r="AB194" s="210"/>
      <c r="AC194" s="210"/>
      <c r="AD194" s="210"/>
      <c r="AE194" s="210"/>
      <c r="AF194" s="210"/>
      <c r="AG194" s="210" t="s">
        <v>183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ht="22.5" outlineLevel="1" x14ac:dyDescent="0.2">
      <c r="A195" s="246">
        <v>41</v>
      </c>
      <c r="B195" s="247" t="s">
        <v>354</v>
      </c>
      <c r="C195" s="256" t="s">
        <v>355</v>
      </c>
      <c r="D195" s="248" t="s">
        <v>260</v>
      </c>
      <c r="E195" s="249">
        <v>125.1892</v>
      </c>
      <c r="F195" s="250"/>
      <c r="G195" s="251">
        <f>ROUND(E195*F195,2)</f>
        <v>0</v>
      </c>
      <c r="H195" s="231"/>
      <c r="I195" s="230">
        <f>ROUND(E195*H195,2)</f>
        <v>0</v>
      </c>
      <c r="J195" s="231"/>
      <c r="K195" s="230">
        <f>ROUND(E195*J195,2)</f>
        <v>0</v>
      </c>
      <c r="L195" s="230">
        <v>21</v>
      </c>
      <c r="M195" s="230">
        <f>G195*(1+L195/100)</f>
        <v>0</v>
      </c>
      <c r="N195" s="229">
        <v>0</v>
      </c>
      <c r="O195" s="229">
        <f>ROUND(E195*N195,2)</f>
        <v>0</v>
      </c>
      <c r="P195" s="229">
        <v>0</v>
      </c>
      <c r="Q195" s="229">
        <f>ROUND(E195*P195,2)</f>
        <v>0</v>
      </c>
      <c r="R195" s="230"/>
      <c r="S195" s="230" t="s">
        <v>119</v>
      </c>
      <c r="T195" s="230" t="s">
        <v>119</v>
      </c>
      <c r="U195" s="230">
        <v>0</v>
      </c>
      <c r="V195" s="230">
        <f>ROUND(E195*U195,2)</f>
        <v>0</v>
      </c>
      <c r="W195" s="230"/>
      <c r="X195" s="230" t="s">
        <v>179</v>
      </c>
      <c r="Y195" s="230" t="s">
        <v>122</v>
      </c>
      <c r="Z195" s="210"/>
      <c r="AA195" s="210"/>
      <c r="AB195" s="210"/>
      <c r="AC195" s="210"/>
      <c r="AD195" s="210"/>
      <c r="AE195" s="210"/>
      <c r="AF195" s="210"/>
      <c r="AG195" s="210" t="s">
        <v>180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22.5" outlineLevel="2" x14ac:dyDescent="0.2">
      <c r="A196" s="227"/>
      <c r="B196" s="228"/>
      <c r="C196" s="259" t="s">
        <v>409</v>
      </c>
      <c r="D196" s="235"/>
      <c r="E196" s="236">
        <v>31.8948</v>
      </c>
      <c r="F196" s="230"/>
      <c r="G196" s="230"/>
      <c r="H196" s="230"/>
      <c r="I196" s="230"/>
      <c r="J196" s="230"/>
      <c r="K196" s="230"/>
      <c r="L196" s="230"/>
      <c r="M196" s="230"/>
      <c r="N196" s="229"/>
      <c r="O196" s="229"/>
      <c r="P196" s="229"/>
      <c r="Q196" s="229"/>
      <c r="R196" s="230"/>
      <c r="S196" s="230"/>
      <c r="T196" s="230"/>
      <c r="U196" s="230"/>
      <c r="V196" s="230"/>
      <c r="W196" s="230"/>
      <c r="X196" s="230"/>
      <c r="Y196" s="230"/>
      <c r="Z196" s="210"/>
      <c r="AA196" s="210"/>
      <c r="AB196" s="210"/>
      <c r="AC196" s="210"/>
      <c r="AD196" s="210"/>
      <c r="AE196" s="210"/>
      <c r="AF196" s="210"/>
      <c r="AG196" s="210" t="s">
        <v>183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ht="22.5" outlineLevel="3" x14ac:dyDescent="0.2">
      <c r="A197" s="227"/>
      <c r="B197" s="228"/>
      <c r="C197" s="259" t="s">
        <v>410</v>
      </c>
      <c r="D197" s="235"/>
      <c r="E197" s="236">
        <v>93.294399999999996</v>
      </c>
      <c r="F197" s="230"/>
      <c r="G197" s="230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183</v>
      </c>
      <c r="AH197" s="210">
        <v>0</v>
      </c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x14ac:dyDescent="0.2">
      <c r="A198" s="3"/>
      <c r="B198" s="4"/>
      <c r="C198" s="260"/>
      <c r="D198" s="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E198">
        <v>15</v>
      </c>
      <c r="AF198">
        <v>21</v>
      </c>
      <c r="AG198" t="s">
        <v>100</v>
      </c>
    </row>
    <row r="199" spans="1:60" x14ac:dyDescent="0.2">
      <c r="A199" s="213"/>
      <c r="B199" s="214" t="s">
        <v>31</v>
      </c>
      <c r="C199" s="261"/>
      <c r="D199" s="215"/>
      <c r="E199" s="216"/>
      <c r="F199" s="216"/>
      <c r="G199" s="245">
        <f>G8+G80+G102+G115</f>
        <v>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AE199">
        <f>SUMIF(L7:L197,AE198,G7:G197)</f>
        <v>0</v>
      </c>
      <c r="AF199">
        <f>SUMIF(L7:L197,AF198,G7:G197)</f>
        <v>0</v>
      </c>
      <c r="AG199" t="s">
        <v>188</v>
      </c>
    </row>
    <row r="200" spans="1:60" x14ac:dyDescent="0.2">
      <c r="A200" s="3"/>
      <c r="B200" s="4"/>
      <c r="C200" s="260"/>
      <c r="D200" s="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60" x14ac:dyDescent="0.2">
      <c r="A201" s="3"/>
      <c r="B201" s="4"/>
      <c r="C201" s="260"/>
      <c r="D201" s="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60" x14ac:dyDescent="0.2">
      <c r="A202" s="217" t="s">
        <v>189</v>
      </c>
      <c r="B202" s="217"/>
      <c r="C202" s="262"/>
      <c r="D202" s="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60" x14ac:dyDescent="0.2">
      <c r="A203" s="218"/>
      <c r="B203" s="219"/>
      <c r="C203" s="263"/>
      <c r="D203" s="219"/>
      <c r="E203" s="219"/>
      <c r="F203" s="219"/>
      <c r="G203" s="220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G203" t="s">
        <v>190</v>
      </c>
    </row>
    <row r="204" spans="1:60" x14ac:dyDescent="0.2">
      <c r="A204" s="221"/>
      <c r="B204" s="222"/>
      <c r="C204" s="264"/>
      <c r="D204" s="222"/>
      <c r="E204" s="222"/>
      <c r="F204" s="222"/>
      <c r="G204" s="22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60" x14ac:dyDescent="0.2">
      <c r="A205" s="221"/>
      <c r="B205" s="222"/>
      <c r="C205" s="264"/>
      <c r="D205" s="222"/>
      <c r="E205" s="222"/>
      <c r="F205" s="222"/>
      <c r="G205" s="22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60" x14ac:dyDescent="0.2">
      <c r="A206" s="221"/>
      <c r="B206" s="222"/>
      <c r="C206" s="264"/>
      <c r="D206" s="222"/>
      <c r="E206" s="222"/>
      <c r="F206" s="222"/>
      <c r="G206" s="22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60" x14ac:dyDescent="0.2">
      <c r="A207" s="224"/>
      <c r="B207" s="225"/>
      <c r="C207" s="265"/>
      <c r="D207" s="225"/>
      <c r="E207" s="225"/>
      <c r="F207" s="225"/>
      <c r="G207" s="22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60" x14ac:dyDescent="0.2">
      <c r="A208" s="3"/>
      <c r="B208" s="4"/>
      <c r="C208" s="260"/>
      <c r="D208" s="6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3:33" x14ac:dyDescent="0.2">
      <c r="C209" s="266"/>
      <c r="D209" s="10"/>
      <c r="AG209" t="s">
        <v>196</v>
      </c>
    </row>
    <row r="210" spans="3:33" x14ac:dyDescent="0.2">
      <c r="D210" s="10"/>
    </row>
    <row r="211" spans="3:33" x14ac:dyDescent="0.2">
      <c r="D211" s="10"/>
    </row>
    <row r="212" spans="3:33" x14ac:dyDescent="0.2">
      <c r="D212" s="10"/>
    </row>
    <row r="213" spans="3:33" x14ac:dyDescent="0.2">
      <c r="D213" s="10"/>
    </row>
    <row r="214" spans="3:33" x14ac:dyDescent="0.2">
      <c r="D214" s="10"/>
    </row>
    <row r="215" spans="3:33" x14ac:dyDescent="0.2">
      <c r="D215" s="10"/>
    </row>
    <row r="216" spans="3:33" x14ac:dyDescent="0.2">
      <c r="D216" s="10"/>
    </row>
    <row r="217" spans="3:33" x14ac:dyDescent="0.2">
      <c r="D217" s="10"/>
    </row>
    <row r="218" spans="3:33" x14ac:dyDescent="0.2">
      <c r="D218" s="10"/>
    </row>
    <row r="219" spans="3:33" x14ac:dyDescent="0.2">
      <c r="D219" s="10"/>
    </row>
    <row r="220" spans="3:33" x14ac:dyDescent="0.2">
      <c r="D220" s="10"/>
    </row>
    <row r="221" spans="3:33" x14ac:dyDescent="0.2">
      <c r="D221" s="10"/>
    </row>
    <row r="222" spans="3:33" x14ac:dyDescent="0.2">
      <c r="D222" s="10"/>
    </row>
    <row r="223" spans="3:33" x14ac:dyDescent="0.2">
      <c r="D223" s="10"/>
    </row>
    <row r="224" spans="3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57">
    <mergeCell ref="C154:G154"/>
    <mergeCell ref="C156:G156"/>
    <mergeCell ref="C170:G170"/>
    <mergeCell ref="C179:G179"/>
    <mergeCell ref="C192:G192"/>
    <mergeCell ref="C142:G142"/>
    <mergeCell ref="C143:G143"/>
    <mergeCell ref="C145:G145"/>
    <mergeCell ref="C151:G151"/>
    <mergeCell ref="C152:G152"/>
    <mergeCell ref="C153:G153"/>
    <mergeCell ref="C125:G125"/>
    <mergeCell ref="C130:G130"/>
    <mergeCell ref="C133:G133"/>
    <mergeCell ref="C136:G136"/>
    <mergeCell ref="C140:G140"/>
    <mergeCell ref="C141:G141"/>
    <mergeCell ref="C104:G104"/>
    <mergeCell ref="C106:G106"/>
    <mergeCell ref="C109:G109"/>
    <mergeCell ref="C112:G112"/>
    <mergeCell ref="C117:G117"/>
    <mergeCell ref="C120:G120"/>
    <mergeCell ref="C83:G83"/>
    <mergeCell ref="C84:G84"/>
    <mergeCell ref="C87:G87"/>
    <mergeCell ref="C90:G90"/>
    <mergeCell ref="C93:G93"/>
    <mergeCell ref="C100:G100"/>
    <mergeCell ref="C55:G55"/>
    <mergeCell ref="C58:G58"/>
    <mergeCell ref="C61:G61"/>
    <mergeCell ref="C72:G72"/>
    <mergeCell ref="C78:G78"/>
    <mergeCell ref="C82:G82"/>
    <mergeCell ref="C35:G35"/>
    <mergeCell ref="C38:G38"/>
    <mergeCell ref="C39:G39"/>
    <mergeCell ref="C44:G44"/>
    <mergeCell ref="C49:G49"/>
    <mergeCell ref="C50:G50"/>
    <mergeCell ref="C18:G18"/>
    <mergeCell ref="C22:G22"/>
    <mergeCell ref="C25:G25"/>
    <mergeCell ref="C26:G26"/>
    <mergeCell ref="C29:G29"/>
    <mergeCell ref="C32:G32"/>
    <mergeCell ref="A1:G1"/>
    <mergeCell ref="C2:G2"/>
    <mergeCell ref="C3:G3"/>
    <mergeCell ref="C4:G4"/>
    <mergeCell ref="A202:C202"/>
    <mergeCell ref="A203:G207"/>
    <mergeCell ref="C10:G10"/>
    <mergeCell ref="C13:G13"/>
    <mergeCell ref="C16:G16"/>
    <mergeCell ref="C17:G1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1253-E865-4C51-AC7B-A0F0EA0BE6D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88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89</v>
      </c>
    </row>
    <row r="3" spans="1:60" ht="24.95" customHeight="1" x14ac:dyDescent="0.2">
      <c r="A3" s="196" t="s">
        <v>9</v>
      </c>
      <c r="B3" s="49" t="s">
        <v>52</v>
      </c>
      <c r="C3" s="199" t="s">
        <v>53</v>
      </c>
      <c r="D3" s="197"/>
      <c r="E3" s="197"/>
      <c r="F3" s="197"/>
      <c r="G3" s="198"/>
      <c r="AC3" s="174" t="s">
        <v>89</v>
      </c>
      <c r="AG3" t="s">
        <v>90</v>
      </c>
    </row>
    <row r="4" spans="1:60" ht="24.95" customHeight="1" x14ac:dyDescent="0.2">
      <c r="A4" s="200" t="s">
        <v>10</v>
      </c>
      <c r="B4" s="201" t="s">
        <v>52</v>
      </c>
      <c r="C4" s="202" t="s">
        <v>54</v>
      </c>
      <c r="D4" s="203"/>
      <c r="E4" s="203"/>
      <c r="F4" s="203"/>
      <c r="G4" s="204"/>
      <c r="AG4" t="s">
        <v>91</v>
      </c>
    </row>
    <row r="5" spans="1:60" x14ac:dyDescent="0.2">
      <c r="D5" s="10"/>
    </row>
    <row r="6" spans="1:60" ht="38.25" x14ac:dyDescent="0.2">
      <c r="A6" s="206" t="s">
        <v>92</v>
      </c>
      <c r="B6" s="208" t="s">
        <v>93</v>
      </c>
      <c r="C6" s="208" t="s">
        <v>94</v>
      </c>
      <c r="D6" s="207" t="s">
        <v>95</v>
      </c>
      <c r="E6" s="206" t="s">
        <v>96</v>
      </c>
      <c r="F6" s="205" t="s">
        <v>97</v>
      </c>
      <c r="G6" s="206" t="s">
        <v>31</v>
      </c>
      <c r="H6" s="209" t="s">
        <v>32</v>
      </c>
      <c r="I6" s="209" t="s">
        <v>98</v>
      </c>
      <c r="J6" s="209" t="s">
        <v>33</v>
      </c>
      <c r="K6" s="209" t="s">
        <v>99</v>
      </c>
      <c r="L6" s="209" t="s">
        <v>100</v>
      </c>
      <c r="M6" s="209" t="s">
        <v>101</v>
      </c>
      <c r="N6" s="209" t="s">
        <v>102</v>
      </c>
      <c r="O6" s="209" t="s">
        <v>103</v>
      </c>
      <c r="P6" s="209" t="s">
        <v>104</v>
      </c>
      <c r="Q6" s="209" t="s">
        <v>105</v>
      </c>
      <c r="R6" s="209" t="s">
        <v>106</v>
      </c>
      <c r="S6" s="209" t="s">
        <v>107</v>
      </c>
      <c r="T6" s="209" t="s">
        <v>108</v>
      </c>
      <c r="U6" s="209" t="s">
        <v>109</v>
      </c>
      <c r="V6" s="209" t="s">
        <v>110</v>
      </c>
      <c r="W6" s="209" t="s">
        <v>111</v>
      </c>
      <c r="X6" s="209" t="s">
        <v>112</v>
      </c>
      <c r="Y6" s="209" t="s">
        <v>113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9" t="s">
        <v>114</v>
      </c>
      <c r="B8" s="240" t="s">
        <v>73</v>
      </c>
      <c r="C8" s="255" t="s">
        <v>74</v>
      </c>
      <c r="D8" s="241"/>
      <c r="E8" s="242"/>
      <c r="F8" s="243"/>
      <c r="G8" s="244">
        <f>SUMIF(AG9:AG202,"&lt;&gt;NOR",G9:G202)</f>
        <v>0</v>
      </c>
      <c r="H8" s="238"/>
      <c r="I8" s="238">
        <f>SUM(I9:I202)</f>
        <v>0</v>
      </c>
      <c r="J8" s="238"/>
      <c r="K8" s="238">
        <f>SUM(K9:K202)</f>
        <v>0</v>
      </c>
      <c r="L8" s="238"/>
      <c r="M8" s="238">
        <f>SUM(M9:M202)</f>
        <v>0</v>
      </c>
      <c r="N8" s="237"/>
      <c r="O8" s="237">
        <f>SUM(O9:O202)</f>
        <v>1763.5600000000002</v>
      </c>
      <c r="P8" s="237"/>
      <c r="Q8" s="237">
        <f>SUM(Q9:Q202)</f>
        <v>0</v>
      </c>
      <c r="R8" s="238"/>
      <c r="S8" s="238"/>
      <c r="T8" s="238"/>
      <c r="U8" s="238"/>
      <c r="V8" s="238">
        <f>SUM(V9:V202)</f>
        <v>1574.1799999999998</v>
      </c>
      <c r="W8" s="238"/>
      <c r="X8" s="238"/>
      <c r="Y8" s="238"/>
      <c r="AG8" t="s">
        <v>115</v>
      </c>
    </row>
    <row r="9" spans="1:60" outlineLevel="1" x14ac:dyDescent="0.2">
      <c r="A9" s="246">
        <v>1</v>
      </c>
      <c r="B9" s="247" t="s">
        <v>297</v>
      </c>
      <c r="C9" s="256" t="s">
        <v>298</v>
      </c>
      <c r="D9" s="248" t="s">
        <v>199</v>
      </c>
      <c r="E9" s="249">
        <v>3494.7</v>
      </c>
      <c r="F9" s="250"/>
      <c r="G9" s="251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119</v>
      </c>
      <c r="T9" s="230" t="s">
        <v>119</v>
      </c>
      <c r="U9" s="230">
        <v>0.09</v>
      </c>
      <c r="V9" s="230">
        <f>ROUND(E9*U9,2)</f>
        <v>314.52</v>
      </c>
      <c r="W9" s="230"/>
      <c r="X9" s="230" t="s">
        <v>179</v>
      </c>
      <c r="Y9" s="230" t="s">
        <v>122</v>
      </c>
      <c r="Z9" s="210"/>
      <c r="AA9" s="210"/>
      <c r="AB9" s="210"/>
      <c r="AC9" s="210"/>
      <c r="AD9" s="210"/>
      <c r="AE9" s="210"/>
      <c r="AF9" s="210"/>
      <c r="AG9" s="210" t="s">
        <v>180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27"/>
      <c r="B10" s="228"/>
      <c r="C10" s="257" t="s">
        <v>411</v>
      </c>
      <c r="D10" s="253"/>
      <c r="E10" s="253"/>
      <c r="F10" s="253"/>
      <c r="G10" s="253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30"/>
      <c r="Z10" s="210"/>
      <c r="AA10" s="210"/>
      <c r="AB10" s="210"/>
      <c r="AC10" s="210"/>
      <c r="AD10" s="210"/>
      <c r="AE10" s="210"/>
      <c r="AF10" s="210"/>
      <c r="AG10" s="210" t="s">
        <v>125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27"/>
      <c r="B11" s="228"/>
      <c r="C11" s="259" t="s">
        <v>412</v>
      </c>
      <c r="D11" s="235"/>
      <c r="E11" s="236">
        <v>2286.44</v>
      </c>
      <c r="F11" s="230"/>
      <c r="G11" s="230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30"/>
      <c r="Z11" s="210"/>
      <c r="AA11" s="210"/>
      <c r="AB11" s="210"/>
      <c r="AC11" s="210"/>
      <c r="AD11" s="210"/>
      <c r="AE11" s="210"/>
      <c r="AF11" s="210"/>
      <c r="AG11" s="210" t="s">
        <v>183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27"/>
      <c r="B12" s="228"/>
      <c r="C12" s="259" t="s">
        <v>413</v>
      </c>
      <c r="D12" s="235"/>
      <c r="E12" s="236">
        <v>200.46</v>
      </c>
      <c r="F12" s="230"/>
      <c r="G12" s="230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30"/>
      <c r="Z12" s="210"/>
      <c r="AA12" s="210"/>
      <c r="AB12" s="210"/>
      <c r="AC12" s="210"/>
      <c r="AD12" s="210"/>
      <c r="AE12" s="210"/>
      <c r="AF12" s="210"/>
      <c r="AG12" s="210" t="s">
        <v>183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27"/>
      <c r="B13" s="228"/>
      <c r="C13" s="259" t="s">
        <v>414</v>
      </c>
      <c r="D13" s="235"/>
      <c r="E13" s="236">
        <v>835.9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183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27"/>
      <c r="B14" s="228"/>
      <c r="C14" s="259" t="s">
        <v>415</v>
      </c>
      <c r="D14" s="235"/>
      <c r="E14" s="236">
        <v>140.4</v>
      </c>
      <c r="F14" s="230"/>
      <c r="G14" s="230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30"/>
      <c r="Z14" s="210"/>
      <c r="AA14" s="210"/>
      <c r="AB14" s="210"/>
      <c r="AC14" s="210"/>
      <c r="AD14" s="210"/>
      <c r="AE14" s="210"/>
      <c r="AF14" s="210"/>
      <c r="AG14" s="210" t="s">
        <v>183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">
      <c r="A15" s="227"/>
      <c r="B15" s="228"/>
      <c r="C15" s="259" t="s">
        <v>416</v>
      </c>
      <c r="D15" s="235"/>
      <c r="E15" s="236">
        <v>31.5</v>
      </c>
      <c r="F15" s="230"/>
      <c r="G15" s="230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30"/>
      <c r="Z15" s="210"/>
      <c r="AA15" s="210"/>
      <c r="AB15" s="210"/>
      <c r="AC15" s="210"/>
      <c r="AD15" s="210"/>
      <c r="AE15" s="210"/>
      <c r="AF15" s="210"/>
      <c r="AG15" s="210" t="s">
        <v>183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6">
        <v>2</v>
      </c>
      <c r="B16" s="247" t="s">
        <v>417</v>
      </c>
      <c r="C16" s="256" t="s">
        <v>418</v>
      </c>
      <c r="D16" s="248" t="s">
        <v>199</v>
      </c>
      <c r="E16" s="249">
        <v>3494.7</v>
      </c>
      <c r="F16" s="250"/>
      <c r="G16" s="251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119</v>
      </c>
      <c r="T16" s="230" t="s">
        <v>119</v>
      </c>
      <c r="U16" s="230">
        <v>0.02</v>
      </c>
      <c r="V16" s="230">
        <f>ROUND(E16*U16,2)</f>
        <v>69.89</v>
      </c>
      <c r="W16" s="230"/>
      <c r="X16" s="230" t="s">
        <v>179</v>
      </c>
      <c r="Y16" s="230" t="s">
        <v>122</v>
      </c>
      <c r="Z16" s="210"/>
      <c r="AA16" s="210"/>
      <c r="AB16" s="210"/>
      <c r="AC16" s="210"/>
      <c r="AD16" s="210"/>
      <c r="AE16" s="210"/>
      <c r="AF16" s="210"/>
      <c r="AG16" s="210" t="s">
        <v>180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27"/>
      <c r="B17" s="228"/>
      <c r="C17" s="257" t="s">
        <v>419</v>
      </c>
      <c r="D17" s="253"/>
      <c r="E17" s="253"/>
      <c r="F17" s="253"/>
      <c r="G17" s="253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9" t="s">
        <v>412</v>
      </c>
      <c r="D18" s="235"/>
      <c r="E18" s="236">
        <v>2286.44</v>
      </c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183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27"/>
      <c r="B19" s="228"/>
      <c r="C19" s="259" t="s">
        <v>413</v>
      </c>
      <c r="D19" s="235"/>
      <c r="E19" s="236">
        <v>200.46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183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9" t="s">
        <v>414</v>
      </c>
      <c r="D20" s="235"/>
      <c r="E20" s="236">
        <v>835.9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183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27"/>
      <c r="B21" s="228"/>
      <c r="C21" s="259" t="s">
        <v>415</v>
      </c>
      <c r="D21" s="235"/>
      <c r="E21" s="236">
        <v>140.4</v>
      </c>
      <c r="F21" s="230"/>
      <c r="G21" s="230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183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27"/>
      <c r="B22" s="228"/>
      <c r="C22" s="259" t="s">
        <v>416</v>
      </c>
      <c r="D22" s="235"/>
      <c r="E22" s="236">
        <v>31.5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183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6">
        <v>3</v>
      </c>
      <c r="B23" s="247" t="s">
        <v>420</v>
      </c>
      <c r="C23" s="256" t="s">
        <v>421</v>
      </c>
      <c r="D23" s="248" t="s">
        <v>199</v>
      </c>
      <c r="E23" s="249">
        <v>21.524999999999999</v>
      </c>
      <c r="F23" s="250"/>
      <c r="G23" s="251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9">
        <v>0.129</v>
      </c>
      <c r="O23" s="229">
        <f>ROUND(E23*N23,2)</f>
        <v>2.78</v>
      </c>
      <c r="P23" s="229">
        <v>0</v>
      </c>
      <c r="Q23" s="229">
        <f>ROUND(E23*P23,2)</f>
        <v>0</v>
      </c>
      <c r="R23" s="230" t="s">
        <v>306</v>
      </c>
      <c r="S23" s="230" t="s">
        <v>119</v>
      </c>
      <c r="T23" s="230" t="s">
        <v>119</v>
      </c>
      <c r="U23" s="230">
        <v>0</v>
      </c>
      <c r="V23" s="230">
        <f>ROUND(E23*U23,2)</f>
        <v>0</v>
      </c>
      <c r="W23" s="230"/>
      <c r="X23" s="230" t="s">
        <v>307</v>
      </c>
      <c r="Y23" s="230" t="s">
        <v>122</v>
      </c>
      <c r="Z23" s="210"/>
      <c r="AA23" s="210"/>
      <c r="AB23" s="210"/>
      <c r="AC23" s="210"/>
      <c r="AD23" s="210"/>
      <c r="AE23" s="210"/>
      <c r="AF23" s="210"/>
      <c r="AG23" s="210" t="s">
        <v>312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27"/>
      <c r="B24" s="228"/>
      <c r="C24" s="257" t="s">
        <v>422</v>
      </c>
      <c r="D24" s="253"/>
      <c r="E24" s="253"/>
      <c r="F24" s="253"/>
      <c r="G24" s="253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10"/>
      <c r="AA24" s="210"/>
      <c r="AB24" s="210"/>
      <c r="AC24" s="210"/>
      <c r="AD24" s="210"/>
      <c r="AE24" s="210"/>
      <c r="AF24" s="210"/>
      <c r="AG24" s="210" t="s">
        <v>125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27"/>
      <c r="B25" s="228"/>
      <c r="C25" s="258" t="s">
        <v>423</v>
      </c>
      <c r="D25" s="254"/>
      <c r="E25" s="254"/>
      <c r="F25" s="254"/>
      <c r="G25" s="254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22.5" outlineLevel="2" x14ac:dyDescent="0.2">
      <c r="A26" s="227"/>
      <c r="B26" s="228"/>
      <c r="C26" s="259" t="s">
        <v>424</v>
      </c>
      <c r="D26" s="235"/>
      <c r="E26" s="236">
        <v>21.524999999999999</v>
      </c>
      <c r="F26" s="230"/>
      <c r="G26" s="23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183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46">
        <v>4</v>
      </c>
      <c r="B27" s="247" t="s">
        <v>425</v>
      </c>
      <c r="C27" s="256" t="s">
        <v>426</v>
      </c>
      <c r="D27" s="248" t="s">
        <v>199</v>
      </c>
      <c r="E27" s="249">
        <v>62.265000000000001</v>
      </c>
      <c r="F27" s="250"/>
      <c r="G27" s="251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0.13150000000000001</v>
      </c>
      <c r="O27" s="229">
        <f>ROUND(E27*N27,2)</f>
        <v>8.19</v>
      </c>
      <c r="P27" s="229">
        <v>0</v>
      </c>
      <c r="Q27" s="229">
        <f>ROUND(E27*P27,2)</f>
        <v>0</v>
      </c>
      <c r="R27" s="230" t="s">
        <v>306</v>
      </c>
      <c r="S27" s="230" t="s">
        <v>119</v>
      </c>
      <c r="T27" s="230" t="s">
        <v>119</v>
      </c>
      <c r="U27" s="230">
        <v>0</v>
      </c>
      <c r="V27" s="230">
        <f>ROUND(E27*U27,2)</f>
        <v>0</v>
      </c>
      <c r="W27" s="230"/>
      <c r="X27" s="230" t="s">
        <v>307</v>
      </c>
      <c r="Y27" s="230" t="s">
        <v>122</v>
      </c>
      <c r="Z27" s="210"/>
      <c r="AA27" s="210"/>
      <c r="AB27" s="210"/>
      <c r="AC27" s="210"/>
      <c r="AD27" s="210"/>
      <c r="AE27" s="210"/>
      <c r="AF27" s="210"/>
      <c r="AG27" s="210" t="s">
        <v>312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27"/>
      <c r="B28" s="228"/>
      <c r="C28" s="257" t="s">
        <v>427</v>
      </c>
      <c r="D28" s="253"/>
      <c r="E28" s="253"/>
      <c r="F28" s="253"/>
      <c r="G28" s="253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10"/>
      <c r="AA28" s="210"/>
      <c r="AB28" s="210"/>
      <c r="AC28" s="210"/>
      <c r="AD28" s="210"/>
      <c r="AE28" s="210"/>
      <c r="AF28" s="210"/>
      <c r="AG28" s="210" t="s">
        <v>125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27"/>
      <c r="B29" s="228"/>
      <c r="C29" s="258" t="s">
        <v>428</v>
      </c>
      <c r="D29" s="254"/>
      <c r="E29" s="254"/>
      <c r="F29" s="254"/>
      <c r="G29" s="254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10"/>
      <c r="AA29" s="210"/>
      <c r="AB29" s="210"/>
      <c r="AC29" s="210"/>
      <c r="AD29" s="210"/>
      <c r="AE29" s="210"/>
      <c r="AF29" s="210"/>
      <c r="AG29" s="210" t="s">
        <v>125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45" outlineLevel="2" x14ac:dyDescent="0.2">
      <c r="A30" s="227"/>
      <c r="B30" s="228"/>
      <c r="C30" s="259" t="s">
        <v>429</v>
      </c>
      <c r="D30" s="235"/>
      <c r="E30" s="236">
        <v>62.265000000000001</v>
      </c>
      <c r="F30" s="230"/>
      <c r="G30" s="230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10"/>
      <c r="AA30" s="210"/>
      <c r="AB30" s="210"/>
      <c r="AC30" s="210"/>
      <c r="AD30" s="210"/>
      <c r="AE30" s="210"/>
      <c r="AF30" s="210"/>
      <c r="AG30" s="210" t="s">
        <v>183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6">
        <v>5</v>
      </c>
      <c r="B31" s="247" t="s">
        <v>430</v>
      </c>
      <c r="C31" s="256" t="s">
        <v>431</v>
      </c>
      <c r="D31" s="248" t="s">
        <v>199</v>
      </c>
      <c r="E31" s="249">
        <v>9.4499999999999993</v>
      </c>
      <c r="F31" s="250"/>
      <c r="G31" s="251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0.12953999999999999</v>
      </c>
      <c r="O31" s="229">
        <f>ROUND(E31*N31,2)</f>
        <v>1.22</v>
      </c>
      <c r="P31" s="229">
        <v>0</v>
      </c>
      <c r="Q31" s="229">
        <f>ROUND(E31*P31,2)</f>
        <v>0</v>
      </c>
      <c r="R31" s="230" t="s">
        <v>306</v>
      </c>
      <c r="S31" s="230" t="s">
        <v>432</v>
      </c>
      <c r="T31" s="230" t="s">
        <v>432</v>
      </c>
      <c r="U31" s="230">
        <v>0</v>
      </c>
      <c r="V31" s="230">
        <f>ROUND(E31*U31,2)</f>
        <v>0</v>
      </c>
      <c r="W31" s="230"/>
      <c r="X31" s="230" t="s">
        <v>307</v>
      </c>
      <c r="Y31" s="230" t="s">
        <v>122</v>
      </c>
      <c r="Z31" s="210"/>
      <c r="AA31" s="210"/>
      <c r="AB31" s="210"/>
      <c r="AC31" s="210"/>
      <c r="AD31" s="210"/>
      <c r="AE31" s="210"/>
      <c r="AF31" s="210"/>
      <c r="AG31" s="210" t="s">
        <v>312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27"/>
      <c r="B32" s="228"/>
      <c r="C32" s="257" t="s">
        <v>433</v>
      </c>
      <c r="D32" s="253"/>
      <c r="E32" s="253"/>
      <c r="F32" s="253"/>
      <c r="G32" s="253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10"/>
      <c r="AA32" s="210"/>
      <c r="AB32" s="210"/>
      <c r="AC32" s="210"/>
      <c r="AD32" s="210"/>
      <c r="AE32" s="210"/>
      <c r="AF32" s="210"/>
      <c r="AG32" s="210" t="s">
        <v>125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3" x14ac:dyDescent="0.2">
      <c r="A33" s="227"/>
      <c r="B33" s="228"/>
      <c r="C33" s="258" t="s">
        <v>423</v>
      </c>
      <c r="D33" s="254"/>
      <c r="E33" s="254"/>
      <c r="F33" s="254"/>
      <c r="G33" s="254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ht="33.75" outlineLevel="2" x14ac:dyDescent="0.2">
      <c r="A34" s="227"/>
      <c r="B34" s="228"/>
      <c r="C34" s="259" t="s">
        <v>434</v>
      </c>
      <c r="D34" s="235"/>
      <c r="E34" s="236">
        <v>9.4499999999999993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10"/>
      <c r="AA34" s="210"/>
      <c r="AB34" s="210"/>
      <c r="AC34" s="210"/>
      <c r="AD34" s="210"/>
      <c r="AE34" s="210"/>
      <c r="AF34" s="210"/>
      <c r="AG34" s="210" t="s">
        <v>183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46">
        <v>6</v>
      </c>
      <c r="B35" s="247" t="s">
        <v>435</v>
      </c>
      <c r="C35" s="256" t="s">
        <v>436</v>
      </c>
      <c r="D35" s="248" t="s">
        <v>199</v>
      </c>
      <c r="E35" s="249">
        <v>17.114999999999998</v>
      </c>
      <c r="F35" s="250"/>
      <c r="G35" s="251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0.13714999999999999</v>
      </c>
      <c r="O35" s="229">
        <f>ROUND(E35*N35,2)</f>
        <v>2.35</v>
      </c>
      <c r="P35" s="229">
        <v>0</v>
      </c>
      <c r="Q35" s="229">
        <f>ROUND(E35*P35,2)</f>
        <v>0</v>
      </c>
      <c r="R35" s="230" t="s">
        <v>306</v>
      </c>
      <c r="S35" s="230" t="s">
        <v>119</v>
      </c>
      <c r="T35" s="230" t="s">
        <v>119</v>
      </c>
      <c r="U35" s="230">
        <v>0</v>
      </c>
      <c r="V35" s="230">
        <f>ROUND(E35*U35,2)</f>
        <v>0</v>
      </c>
      <c r="W35" s="230"/>
      <c r="X35" s="230" t="s">
        <v>307</v>
      </c>
      <c r="Y35" s="230" t="s">
        <v>122</v>
      </c>
      <c r="Z35" s="210"/>
      <c r="AA35" s="210"/>
      <c r="AB35" s="210"/>
      <c r="AC35" s="210"/>
      <c r="AD35" s="210"/>
      <c r="AE35" s="210"/>
      <c r="AF35" s="210"/>
      <c r="AG35" s="210" t="s">
        <v>312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27"/>
      <c r="B36" s="228"/>
      <c r="C36" s="257" t="s">
        <v>437</v>
      </c>
      <c r="D36" s="253"/>
      <c r="E36" s="253"/>
      <c r="F36" s="253"/>
      <c r="G36" s="253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10"/>
      <c r="AA36" s="210"/>
      <c r="AB36" s="210"/>
      <c r="AC36" s="210"/>
      <c r="AD36" s="210"/>
      <c r="AE36" s="210"/>
      <c r="AF36" s="210"/>
      <c r="AG36" s="210" t="s">
        <v>125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27"/>
      <c r="B37" s="228"/>
      <c r="C37" s="258" t="s">
        <v>428</v>
      </c>
      <c r="D37" s="254"/>
      <c r="E37" s="254"/>
      <c r="F37" s="254"/>
      <c r="G37" s="254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2.5" outlineLevel="2" x14ac:dyDescent="0.2">
      <c r="A38" s="227"/>
      <c r="B38" s="228"/>
      <c r="C38" s="259" t="s">
        <v>438</v>
      </c>
      <c r="D38" s="235"/>
      <c r="E38" s="236">
        <v>17.114999999999998</v>
      </c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10"/>
      <c r="AA38" s="210"/>
      <c r="AB38" s="210"/>
      <c r="AC38" s="210"/>
      <c r="AD38" s="210"/>
      <c r="AE38" s="210"/>
      <c r="AF38" s="210"/>
      <c r="AG38" s="210" t="s">
        <v>183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46">
        <v>7</v>
      </c>
      <c r="B39" s="247" t="s">
        <v>439</v>
      </c>
      <c r="C39" s="256" t="s">
        <v>440</v>
      </c>
      <c r="D39" s="248" t="s">
        <v>199</v>
      </c>
      <c r="E39" s="249">
        <v>1736.385</v>
      </c>
      <c r="F39" s="250"/>
      <c r="G39" s="251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0.13100000000000001</v>
      </c>
      <c r="O39" s="229">
        <f>ROUND(E39*N39,2)</f>
        <v>227.47</v>
      </c>
      <c r="P39" s="229">
        <v>0</v>
      </c>
      <c r="Q39" s="229">
        <f>ROUND(E39*P39,2)</f>
        <v>0</v>
      </c>
      <c r="R39" s="230" t="s">
        <v>306</v>
      </c>
      <c r="S39" s="230" t="s">
        <v>119</v>
      </c>
      <c r="T39" s="230" t="s">
        <v>119</v>
      </c>
      <c r="U39" s="230">
        <v>0</v>
      </c>
      <c r="V39" s="230">
        <f>ROUND(E39*U39,2)</f>
        <v>0</v>
      </c>
      <c r="W39" s="230"/>
      <c r="X39" s="230" t="s">
        <v>307</v>
      </c>
      <c r="Y39" s="230" t="s">
        <v>122</v>
      </c>
      <c r="Z39" s="210"/>
      <c r="AA39" s="210"/>
      <c r="AB39" s="210"/>
      <c r="AC39" s="210"/>
      <c r="AD39" s="210"/>
      <c r="AE39" s="210"/>
      <c r="AF39" s="210"/>
      <c r="AG39" s="210" t="s">
        <v>312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27"/>
      <c r="B40" s="228"/>
      <c r="C40" s="257" t="s">
        <v>441</v>
      </c>
      <c r="D40" s="253"/>
      <c r="E40" s="253"/>
      <c r="F40" s="253"/>
      <c r="G40" s="253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30"/>
      <c r="Z40" s="210"/>
      <c r="AA40" s="210"/>
      <c r="AB40" s="210"/>
      <c r="AC40" s="210"/>
      <c r="AD40" s="210"/>
      <c r="AE40" s="210"/>
      <c r="AF40" s="210"/>
      <c r="AG40" s="210" t="s">
        <v>125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27"/>
      <c r="B41" s="228"/>
      <c r="C41" s="258" t="s">
        <v>428</v>
      </c>
      <c r="D41" s="254"/>
      <c r="E41" s="254"/>
      <c r="F41" s="254"/>
      <c r="G41" s="254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10"/>
      <c r="AA41" s="210"/>
      <c r="AB41" s="210"/>
      <c r="AC41" s="210"/>
      <c r="AD41" s="210"/>
      <c r="AE41" s="210"/>
      <c r="AF41" s="210"/>
      <c r="AG41" s="210" t="s">
        <v>125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ht="22.5" outlineLevel="2" x14ac:dyDescent="0.2">
      <c r="A42" s="227"/>
      <c r="B42" s="228"/>
      <c r="C42" s="259" t="s">
        <v>442</v>
      </c>
      <c r="D42" s="235"/>
      <c r="E42" s="236">
        <v>1736.385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10"/>
      <c r="AA42" s="210"/>
      <c r="AB42" s="210"/>
      <c r="AC42" s="210"/>
      <c r="AD42" s="210"/>
      <c r="AE42" s="210"/>
      <c r="AF42" s="210"/>
      <c r="AG42" s="210" t="s">
        <v>183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46">
        <v>8</v>
      </c>
      <c r="B43" s="247" t="s">
        <v>443</v>
      </c>
      <c r="C43" s="256" t="s">
        <v>444</v>
      </c>
      <c r="D43" s="248" t="s">
        <v>244</v>
      </c>
      <c r="E43" s="249">
        <v>175.88</v>
      </c>
      <c r="F43" s="250"/>
      <c r="G43" s="251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3.3E-4</v>
      </c>
      <c r="O43" s="229">
        <f>ROUND(E43*N43,2)</f>
        <v>0.06</v>
      </c>
      <c r="P43" s="229">
        <v>0</v>
      </c>
      <c r="Q43" s="229">
        <f>ROUND(E43*P43,2)</f>
        <v>0</v>
      </c>
      <c r="R43" s="230"/>
      <c r="S43" s="230" t="s">
        <v>119</v>
      </c>
      <c r="T43" s="230" t="s">
        <v>119</v>
      </c>
      <c r="U43" s="230">
        <v>0.41</v>
      </c>
      <c r="V43" s="230">
        <f>ROUND(E43*U43,2)</f>
        <v>72.11</v>
      </c>
      <c r="W43" s="230"/>
      <c r="X43" s="230" t="s">
        <v>179</v>
      </c>
      <c r="Y43" s="230" t="s">
        <v>122</v>
      </c>
      <c r="Z43" s="210"/>
      <c r="AA43" s="210"/>
      <c r="AB43" s="210"/>
      <c r="AC43" s="210"/>
      <c r="AD43" s="210"/>
      <c r="AE43" s="210"/>
      <c r="AF43" s="210"/>
      <c r="AG43" s="210" t="s">
        <v>180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27"/>
      <c r="B44" s="228"/>
      <c r="C44" s="257" t="s">
        <v>445</v>
      </c>
      <c r="D44" s="253"/>
      <c r="E44" s="253"/>
      <c r="F44" s="253"/>
      <c r="G44" s="253"/>
      <c r="H44" s="230"/>
      <c r="I44" s="230"/>
      <c r="J44" s="230"/>
      <c r="K44" s="230"/>
      <c r="L44" s="230"/>
      <c r="M44" s="230"/>
      <c r="N44" s="229"/>
      <c r="O44" s="229"/>
      <c r="P44" s="229"/>
      <c r="Q44" s="229"/>
      <c r="R44" s="230"/>
      <c r="S44" s="230"/>
      <c r="T44" s="230"/>
      <c r="U44" s="230"/>
      <c r="V44" s="230"/>
      <c r="W44" s="230"/>
      <c r="X44" s="230"/>
      <c r="Y44" s="230"/>
      <c r="Z44" s="210"/>
      <c r="AA44" s="210"/>
      <c r="AB44" s="210"/>
      <c r="AC44" s="210"/>
      <c r="AD44" s="210"/>
      <c r="AE44" s="210"/>
      <c r="AF44" s="210"/>
      <c r="AG44" s="210" t="s">
        <v>125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27"/>
      <c r="B45" s="228"/>
      <c r="C45" s="258" t="s">
        <v>423</v>
      </c>
      <c r="D45" s="254"/>
      <c r="E45" s="254"/>
      <c r="F45" s="254"/>
      <c r="G45" s="254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10"/>
      <c r="AA45" s="210"/>
      <c r="AB45" s="210"/>
      <c r="AC45" s="210"/>
      <c r="AD45" s="210"/>
      <c r="AE45" s="210"/>
      <c r="AF45" s="210"/>
      <c r="AG45" s="210" t="s">
        <v>125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22.5" outlineLevel="2" x14ac:dyDescent="0.2">
      <c r="A46" s="227"/>
      <c r="B46" s="228"/>
      <c r="C46" s="259" t="s">
        <v>446</v>
      </c>
      <c r="D46" s="235"/>
      <c r="E46" s="236">
        <v>2.0499999999999998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10"/>
      <c r="AA46" s="210"/>
      <c r="AB46" s="210"/>
      <c r="AC46" s="210"/>
      <c r="AD46" s="210"/>
      <c r="AE46" s="210"/>
      <c r="AF46" s="210"/>
      <c r="AG46" s="210" t="s">
        <v>183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33.75" outlineLevel="3" x14ac:dyDescent="0.2">
      <c r="A47" s="227"/>
      <c r="B47" s="228"/>
      <c r="C47" s="259" t="s">
        <v>447</v>
      </c>
      <c r="D47" s="235"/>
      <c r="E47" s="236">
        <v>0.9</v>
      </c>
      <c r="F47" s="230"/>
      <c r="G47" s="230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30"/>
      <c r="Z47" s="210"/>
      <c r="AA47" s="210"/>
      <c r="AB47" s="210"/>
      <c r="AC47" s="210"/>
      <c r="AD47" s="210"/>
      <c r="AE47" s="210"/>
      <c r="AF47" s="210"/>
      <c r="AG47" s="210" t="s">
        <v>183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ht="45" outlineLevel="3" x14ac:dyDescent="0.2">
      <c r="A48" s="227"/>
      <c r="B48" s="228"/>
      <c r="C48" s="259" t="s">
        <v>448</v>
      </c>
      <c r="D48" s="235"/>
      <c r="E48" s="236">
        <v>5.93</v>
      </c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10"/>
      <c r="AA48" s="210"/>
      <c r="AB48" s="210"/>
      <c r="AC48" s="210"/>
      <c r="AD48" s="210"/>
      <c r="AE48" s="210"/>
      <c r="AF48" s="210"/>
      <c r="AG48" s="210" t="s">
        <v>183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3" x14ac:dyDescent="0.2">
      <c r="A49" s="227"/>
      <c r="B49" s="228"/>
      <c r="C49" s="259" t="s">
        <v>449</v>
      </c>
      <c r="D49" s="235"/>
      <c r="E49" s="236">
        <v>1.63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10"/>
      <c r="AA49" s="210"/>
      <c r="AB49" s="210"/>
      <c r="AC49" s="210"/>
      <c r="AD49" s="210"/>
      <c r="AE49" s="210"/>
      <c r="AF49" s="210"/>
      <c r="AG49" s="210" t="s">
        <v>183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3" x14ac:dyDescent="0.2">
      <c r="A50" s="227"/>
      <c r="B50" s="228"/>
      <c r="C50" s="259" t="s">
        <v>450</v>
      </c>
      <c r="D50" s="235"/>
      <c r="E50" s="236">
        <v>165.37</v>
      </c>
      <c r="F50" s="230"/>
      <c r="G50" s="230"/>
      <c r="H50" s="230"/>
      <c r="I50" s="230"/>
      <c r="J50" s="230"/>
      <c r="K50" s="230"/>
      <c r="L50" s="230"/>
      <c r="M50" s="230"/>
      <c r="N50" s="229"/>
      <c r="O50" s="229"/>
      <c r="P50" s="229"/>
      <c r="Q50" s="229"/>
      <c r="R50" s="230"/>
      <c r="S50" s="230"/>
      <c r="T50" s="230"/>
      <c r="U50" s="230"/>
      <c r="V50" s="230"/>
      <c r="W50" s="230"/>
      <c r="X50" s="230"/>
      <c r="Y50" s="230"/>
      <c r="Z50" s="210"/>
      <c r="AA50" s="210"/>
      <c r="AB50" s="210"/>
      <c r="AC50" s="210"/>
      <c r="AD50" s="210"/>
      <c r="AE50" s="210"/>
      <c r="AF50" s="210"/>
      <c r="AG50" s="210" t="s">
        <v>183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46">
        <v>9</v>
      </c>
      <c r="B51" s="247" t="s">
        <v>451</v>
      </c>
      <c r="C51" s="256" t="s">
        <v>452</v>
      </c>
      <c r="D51" s="248" t="s">
        <v>199</v>
      </c>
      <c r="E51" s="249">
        <v>1758.8</v>
      </c>
      <c r="F51" s="250"/>
      <c r="G51" s="251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9">
        <v>5.5449999999999999E-2</v>
      </c>
      <c r="O51" s="229">
        <f>ROUND(E51*N51,2)</f>
        <v>97.53</v>
      </c>
      <c r="P51" s="229">
        <v>0</v>
      </c>
      <c r="Q51" s="229">
        <f>ROUND(E51*P51,2)</f>
        <v>0</v>
      </c>
      <c r="R51" s="230"/>
      <c r="S51" s="230" t="s">
        <v>119</v>
      </c>
      <c r="T51" s="230" t="s">
        <v>119</v>
      </c>
      <c r="U51" s="230">
        <v>0.44</v>
      </c>
      <c r="V51" s="230">
        <f>ROUND(E51*U51,2)</f>
        <v>773.87</v>
      </c>
      <c r="W51" s="230"/>
      <c r="X51" s="230" t="s">
        <v>179</v>
      </c>
      <c r="Y51" s="230" t="s">
        <v>122</v>
      </c>
      <c r="Z51" s="210"/>
      <c r="AA51" s="210"/>
      <c r="AB51" s="210"/>
      <c r="AC51" s="210"/>
      <c r="AD51" s="210"/>
      <c r="AE51" s="210"/>
      <c r="AF51" s="210"/>
      <c r="AG51" s="210" t="s">
        <v>180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27"/>
      <c r="B52" s="228"/>
      <c r="C52" s="257" t="s">
        <v>453</v>
      </c>
      <c r="D52" s="253"/>
      <c r="E52" s="253"/>
      <c r="F52" s="253"/>
      <c r="G52" s="253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10"/>
      <c r="AA52" s="210"/>
      <c r="AB52" s="210"/>
      <c r="AC52" s="210"/>
      <c r="AD52" s="210"/>
      <c r="AE52" s="210"/>
      <c r="AF52" s="210"/>
      <c r="AG52" s="210" t="s">
        <v>125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27"/>
      <c r="B53" s="228"/>
      <c r="C53" s="258" t="s">
        <v>428</v>
      </c>
      <c r="D53" s="254"/>
      <c r="E53" s="254"/>
      <c r="F53" s="254"/>
      <c r="G53" s="254"/>
      <c r="H53" s="230"/>
      <c r="I53" s="230"/>
      <c r="J53" s="230"/>
      <c r="K53" s="230"/>
      <c r="L53" s="230"/>
      <c r="M53" s="230"/>
      <c r="N53" s="229"/>
      <c r="O53" s="229"/>
      <c r="P53" s="229"/>
      <c r="Q53" s="229"/>
      <c r="R53" s="230"/>
      <c r="S53" s="230"/>
      <c r="T53" s="230"/>
      <c r="U53" s="230"/>
      <c r="V53" s="230"/>
      <c r="W53" s="230"/>
      <c r="X53" s="230"/>
      <c r="Y53" s="230"/>
      <c r="Z53" s="210"/>
      <c r="AA53" s="210"/>
      <c r="AB53" s="210"/>
      <c r="AC53" s="210"/>
      <c r="AD53" s="210"/>
      <c r="AE53" s="210"/>
      <c r="AF53" s="210"/>
      <c r="AG53" s="210" t="s">
        <v>125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22.5" outlineLevel="2" x14ac:dyDescent="0.2">
      <c r="A54" s="227"/>
      <c r="B54" s="228"/>
      <c r="C54" s="259" t="s">
        <v>454</v>
      </c>
      <c r="D54" s="235"/>
      <c r="E54" s="236">
        <v>20.5</v>
      </c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10"/>
      <c r="AA54" s="210"/>
      <c r="AB54" s="210"/>
      <c r="AC54" s="210"/>
      <c r="AD54" s="210"/>
      <c r="AE54" s="210"/>
      <c r="AF54" s="210"/>
      <c r="AG54" s="210" t="s">
        <v>183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33.75" outlineLevel="3" x14ac:dyDescent="0.2">
      <c r="A55" s="227"/>
      <c r="B55" s="228"/>
      <c r="C55" s="259" t="s">
        <v>455</v>
      </c>
      <c r="D55" s="235"/>
      <c r="E55" s="236">
        <v>9</v>
      </c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10"/>
      <c r="AA55" s="210"/>
      <c r="AB55" s="210"/>
      <c r="AC55" s="210"/>
      <c r="AD55" s="210"/>
      <c r="AE55" s="210"/>
      <c r="AF55" s="210"/>
      <c r="AG55" s="210" t="s">
        <v>183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45" outlineLevel="3" x14ac:dyDescent="0.2">
      <c r="A56" s="227"/>
      <c r="B56" s="228"/>
      <c r="C56" s="259" t="s">
        <v>456</v>
      </c>
      <c r="D56" s="235"/>
      <c r="E56" s="236">
        <v>59.3</v>
      </c>
      <c r="F56" s="230"/>
      <c r="G56" s="230"/>
      <c r="H56" s="230"/>
      <c r="I56" s="230"/>
      <c r="J56" s="230"/>
      <c r="K56" s="230"/>
      <c r="L56" s="230"/>
      <c r="M56" s="230"/>
      <c r="N56" s="229"/>
      <c r="O56" s="229"/>
      <c r="P56" s="229"/>
      <c r="Q56" s="229"/>
      <c r="R56" s="230"/>
      <c r="S56" s="230"/>
      <c r="T56" s="230"/>
      <c r="U56" s="230"/>
      <c r="V56" s="230"/>
      <c r="W56" s="230"/>
      <c r="X56" s="230"/>
      <c r="Y56" s="230"/>
      <c r="Z56" s="210"/>
      <c r="AA56" s="210"/>
      <c r="AB56" s="210"/>
      <c r="AC56" s="210"/>
      <c r="AD56" s="210"/>
      <c r="AE56" s="210"/>
      <c r="AF56" s="210"/>
      <c r="AG56" s="210" t="s">
        <v>183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3" x14ac:dyDescent="0.2">
      <c r="A57" s="227"/>
      <c r="B57" s="228"/>
      <c r="C57" s="259" t="s">
        <v>457</v>
      </c>
      <c r="D57" s="235"/>
      <c r="E57" s="236">
        <v>16.3</v>
      </c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10"/>
      <c r="AA57" s="210"/>
      <c r="AB57" s="210"/>
      <c r="AC57" s="210"/>
      <c r="AD57" s="210"/>
      <c r="AE57" s="210"/>
      <c r="AF57" s="210"/>
      <c r="AG57" s="210" t="s">
        <v>183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ht="22.5" outlineLevel="3" x14ac:dyDescent="0.2">
      <c r="A58" s="227"/>
      <c r="B58" s="228"/>
      <c r="C58" s="259" t="s">
        <v>458</v>
      </c>
      <c r="D58" s="235"/>
      <c r="E58" s="236">
        <v>1653.7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30"/>
      <c r="Z58" s="210"/>
      <c r="AA58" s="210"/>
      <c r="AB58" s="210"/>
      <c r="AC58" s="210"/>
      <c r="AD58" s="210"/>
      <c r="AE58" s="210"/>
      <c r="AF58" s="210"/>
      <c r="AG58" s="210" t="s">
        <v>183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1" x14ac:dyDescent="0.2">
      <c r="A59" s="246">
        <v>10</v>
      </c>
      <c r="B59" s="247" t="s">
        <v>459</v>
      </c>
      <c r="C59" s="256" t="s">
        <v>460</v>
      </c>
      <c r="D59" s="248" t="s">
        <v>199</v>
      </c>
      <c r="E59" s="249">
        <v>1353.44</v>
      </c>
      <c r="F59" s="250"/>
      <c r="G59" s="251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9">
        <v>0.378</v>
      </c>
      <c r="O59" s="229">
        <f>ROUND(E59*N59,2)</f>
        <v>511.6</v>
      </c>
      <c r="P59" s="229">
        <v>0</v>
      </c>
      <c r="Q59" s="229">
        <f>ROUND(E59*P59,2)</f>
        <v>0</v>
      </c>
      <c r="R59" s="230"/>
      <c r="S59" s="230" t="s">
        <v>119</v>
      </c>
      <c r="T59" s="230" t="s">
        <v>119</v>
      </c>
      <c r="U59" s="230">
        <v>0.03</v>
      </c>
      <c r="V59" s="230">
        <f>ROUND(E59*U59,2)</f>
        <v>40.6</v>
      </c>
      <c r="W59" s="230"/>
      <c r="X59" s="230" t="s">
        <v>179</v>
      </c>
      <c r="Y59" s="230" t="s">
        <v>122</v>
      </c>
      <c r="Z59" s="210"/>
      <c r="AA59" s="210"/>
      <c r="AB59" s="210"/>
      <c r="AC59" s="210"/>
      <c r="AD59" s="210"/>
      <c r="AE59" s="210"/>
      <c r="AF59" s="210"/>
      <c r="AG59" s="210" t="s">
        <v>180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27"/>
      <c r="B60" s="228"/>
      <c r="C60" s="257" t="s">
        <v>461</v>
      </c>
      <c r="D60" s="253"/>
      <c r="E60" s="253"/>
      <c r="F60" s="253"/>
      <c r="G60" s="253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10"/>
      <c r="AA60" s="210"/>
      <c r="AB60" s="210"/>
      <c r="AC60" s="210"/>
      <c r="AD60" s="210"/>
      <c r="AE60" s="210"/>
      <c r="AF60" s="210"/>
      <c r="AG60" s="210" t="s">
        <v>125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27"/>
      <c r="B61" s="228"/>
      <c r="C61" s="258" t="s">
        <v>428</v>
      </c>
      <c r="D61" s="254"/>
      <c r="E61" s="254"/>
      <c r="F61" s="254"/>
      <c r="G61" s="254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10"/>
      <c r="AA61" s="210"/>
      <c r="AB61" s="210"/>
      <c r="AC61" s="210"/>
      <c r="AD61" s="210"/>
      <c r="AE61" s="210"/>
      <c r="AF61" s="210"/>
      <c r="AG61" s="210" t="s">
        <v>125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2.5" outlineLevel="2" x14ac:dyDescent="0.2">
      <c r="A62" s="227"/>
      <c r="B62" s="228"/>
      <c r="C62" s="259" t="s">
        <v>462</v>
      </c>
      <c r="D62" s="235"/>
      <c r="E62" s="236">
        <v>26.65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10"/>
      <c r="AA62" s="210"/>
      <c r="AB62" s="210"/>
      <c r="AC62" s="210"/>
      <c r="AD62" s="210"/>
      <c r="AE62" s="210"/>
      <c r="AF62" s="210"/>
      <c r="AG62" s="210" t="s">
        <v>183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ht="33.75" outlineLevel="3" x14ac:dyDescent="0.2">
      <c r="A63" s="227"/>
      <c r="B63" s="228"/>
      <c r="C63" s="259" t="s">
        <v>463</v>
      </c>
      <c r="D63" s="235"/>
      <c r="E63" s="236">
        <v>11.7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10"/>
      <c r="AA63" s="210"/>
      <c r="AB63" s="210"/>
      <c r="AC63" s="210"/>
      <c r="AD63" s="210"/>
      <c r="AE63" s="210"/>
      <c r="AF63" s="210"/>
      <c r="AG63" s="210" t="s">
        <v>183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45" outlineLevel="3" x14ac:dyDescent="0.2">
      <c r="A64" s="227"/>
      <c r="B64" s="228"/>
      <c r="C64" s="259" t="s">
        <v>464</v>
      </c>
      <c r="D64" s="235"/>
      <c r="E64" s="236">
        <v>77.09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10"/>
      <c r="AA64" s="210"/>
      <c r="AB64" s="210"/>
      <c r="AC64" s="210"/>
      <c r="AD64" s="210"/>
      <c r="AE64" s="210"/>
      <c r="AF64" s="210"/>
      <c r="AG64" s="210" t="s">
        <v>183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ht="22.5" outlineLevel="3" x14ac:dyDescent="0.2">
      <c r="A65" s="227"/>
      <c r="B65" s="228"/>
      <c r="C65" s="259" t="s">
        <v>465</v>
      </c>
      <c r="D65" s="235"/>
      <c r="E65" s="236">
        <v>21.19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10"/>
      <c r="AA65" s="210"/>
      <c r="AB65" s="210"/>
      <c r="AC65" s="210"/>
      <c r="AD65" s="210"/>
      <c r="AE65" s="210"/>
      <c r="AF65" s="210"/>
      <c r="AG65" s="210" t="s">
        <v>183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22.5" outlineLevel="3" x14ac:dyDescent="0.2">
      <c r="A66" s="227"/>
      <c r="B66" s="228"/>
      <c r="C66" s="259" t="s">
        <v>466</v>
      </c>
      <c r="D66" s="235"/>
      <c r="E66" s="236">
        <v>2149.81</v>
      </c>
      <c r="F66" s="230"/>
      <c r="G66" s="230"/>
      <c r="H66" s="230"/>
      <c r="I66" s="230"/>
      <c r="J66" s="230"/>
      <c r="K66" s="230"/>
      <c r="L66" s="230"/>
      <c r="M66" s="230"/>
      <c r="N66" s="229"/>
      <c r="O66" s="229"/>
      <c r="P66" s="229"/>
      <c r="Q66" s="229"/>
      <c r="R66" s="230"/>
      <c r="S66" s="230"/>
      <c r="T66" s="230"/>
      <c r="U66" s="230"/>
      <c r="V66" s="230"/>
      <c r="W66" s="230"/>
      <c r="X66" s="230"/>
      <c r="Y66" s="230"/>
      <c r="Z66" s="210"/>
      <c r="AA66" s="210"/>
      <c r="AB66" s="210"/>
      <c r="AC66" s="210"/>
      <c r="AD66" s="210"/>
      <c r="AE66" s="210"/>
      <c r="AF66" s="210"/>
      <c r="AG66" s="210" t="s">
        <v>183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">
      <c r="A67" s="227"/>
      <c r="B67" s="228"/>
      <c r="C67" s="259" t="s">
        <v>467</v>
      </c>
      <c r="D67" s="235"/>
      <c r="E67" s="236">
        <v>-933</v>
      </c>
      <c r="F67" s="230"/>
      <c r="G67" s="230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30"/>
      <c r="Z67" s="210"/>
      <c r="AA67" s="210"/>
      <c r="AB67" s="210"/>
      <c r="AC67" s="210"/>
      <c r="AD67" s="210"/>
      <c r="AE67" s="210"/>
      <c r="AF67" s="210"/>
      <c r="AG67" s="210" t="s">
        <v>183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46">
        <v>11</v>
      </c>
      <c r="B68" s="247" t="s">
        <v>468</v>
      </c>
      <c r="C68" s="256" t="s">
        <v>469</v>
      </c>
      <c r="D68" s="248" t="s">
        <v>199</v>
      </c>
      <c r="E68" s="249">
        <v>933</v>
      </c>
      <c r="F68" s="250"/>
      <c r="G68" s="251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9">
        <v>0.34499999999999997</v>
      </c>
      <c r="O68" s="229">
        <f>ROUND(E68*N68,2)</f>
        <v>321.89</v>
      </c>
      <c r="P68" s="229">
        <v>0</v>
      </c>
      <c r="Q68" s="229">
        <f>ROUND(E68*P68,2)</f>
        <v>0</v>
      </c>
      <c r="R68" s="230"/>
      <c r="S68" s="230" t="s">
        <v>145</v>
      </c>
      <c r="T68" s="230" t="s">
        <v>120</v>
      </c>
      <c r="U68" s="230">
        <v>0.03</v>
      </c>
      <c r="V68" s="230">
        <f>ROUND(E68*U68,2)</f>
        <v>27.99</v>
      </c>
      <c r="W68" s="230"/>
      <c r="X68" s="230" t="s">
        <v>179</v>
      </c>
      <c r="Y68" s="230" t="s">
        <v>122</v>
      </c>
      <c r="Z68" s="210"/>
      <c r="AA68" s="210"/>
      <c r="AB68" s="210"/>
      <c r="AC68" s="210"/>
      <c r="AD68" s="210"/>
      <c r="AE68" s="210"/>
      <c r="AF68" s="210"/>
      <c r="AG68" s="210" t="s">
        <v>180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ht="22.5" outlineLevel="2" x14ac:dyDescent="0.2">
      <c r="A69" s="227"/>
      <c r="B69" s="228"/>
      <c r="C69" s="257" t="s">
        <v>470</v>
      </c>
      <c r="D69" s="253"/>
      <c r="E69" s="253"/>
      <c r="F69" s="253"/>
      <c r="G69" s="253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10"/>
      <c r="AA69" s="210"/>
      <c r="AB69" s="210"/>
      <c r="AC69" s="210"/>
      <c r="AD69" s="210"/>
      <c r="AE69" s="210"/>
      <c r="AF69" s="210"/>
      <c r="AG69" s="210" t="s">
        <v>125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52" t="str">
        <f>C69</f>
        <v>- podkladní vrstva chodníku, tl. 150 mm, ŠD frakce 0/32, vč. rozšíření pod obruby - stávající materiál k využití - z podkaldu chodníku stávajícího - 139,95 m3 k využití</v>
      </c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27"/>
      <c r="B70" s="228"/>
      <c r="C70" s="258" t="s">
        <v>428</v>
      </c>
      <c r="D70" s="254"/>
      <c r="E70" s="254"/>
      <c r="F70" s="254"/>
      <c r="G70" s="254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10"/>
      <c r="AA70" s="210"/>
      <c r="AB70" s="210"/>
      <c r="AC70" s="210"/>
      <c r="AD70" s="210"/>
      <c r="AE70" s="210"/>
      <c r="AF70" s="210"/>
      <c r="AG70" s="210" t="s">
        <v>125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27"/>
      <c r="B71" s="228"/>
      <c r="C71" s="259" t="s">
        <v>471</v>
      </c>
      <c r="D71" s="235"/>
      <c r="E71" s="236">
        <v>933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10"/>
      <c r="AA71" s="210"/>
      <c r="AB71" s="210"/>
      <c r="AC71" s="210"/>
      <c r="AD71" s="210"/>
      <c r="AE71" s="210"/>
      <c r="AF71" s="210"/>
      <c r="AG71" s="210" t="s">
        <v>183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46">
        <v>12</v>
      </c>
      <c r="B72" s="247" t="s">
        <v>472</v>
      </c>
      <c r="C72" s="256" t="s">
        <v>473</v>
      </c>
      <c r="D72" s="248" t="s">
        <v>199</v>
      </c>
      <c r="E72" s="249">
        <v>70.665000000000006</v>
      </c>
      <c r="F72" s="250"/>
      <c r="G72" s="251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9">
        <v>0.17244999999999999</v>
      </c>
      <c r="O72" s="229">
        <f>ROUND(E72*N72,2)</f>
        <v>12.19</v>
      </c>
      <c r="P72" s="229">
        <v>0</v>
      </c>
      <c r="Q72" s="229">
        <f>ROUND(E72*P72,2)</f>
        <v>0</v>
      </c>
      <c r="R72" s="230" t="s">
        <v>306</v>
      </c>
      <c r="S72" s="230" t="s">
        <v>119</v>
      </c>
      <c r="T72" s="230" t="s">
        <v>119</v>
      </c>
      <c r="U72" s="230">
        <v>0</v>
      </c>
      <c r="V72" s="230">
        <f>ROUND(E72*U72,2)</f>
        <v>0</v>
      </c>
      <c r="W72" s="230"/>
      <c r="X72" s="230" t="s">
        <v>307</v>
      </c>
      <c r="Y72" s="230" t="s">
        <v>122</v>
      </c>
      <c r="Z72" s="210"/>
      <c r="AA72" s="210"/>
      <c r="AB72" s="210"/>
      <c r="AC72" s="210"/>
      <c r="AD72" s="210"/>
      <c r="AE72" s="210"/>
      <c r="AF72" s="210"/>
      <c r="AG72" s="210" t="s">
        <v>312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27"/>
      <c r="B73" s="228"/>
      <c r="C73" s="257" t="s">
        <v>474</v>
      </c>
      <c r="D73" s="253"/>
      <c r="E73" s="253"/>
      <c r="F73" s="253"/>
      <c r="G73" s="253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10"/>
      <c r="AA73" s="210"/>
      <c r="AB73" s="210"/>
      <c r="AC73" s="210"/>
      <c r="AD73" s="210"/>
      <c r="AE73" s="210"/>
      <c r="AF73" s="210"/>
      <c r="AG73" s="210" t="s">
        <v>125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27"/>
      <c r="B74" s="228"/>
      <c r="C74" s="258" t="s">
        <v>475</v>
      </c>
      <c r="D74" s="254"/>
      <c r="E74" s="254"/>
      <c r="F74" s="254"/>
      <c r="G74" s="254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30"/>
      <c r="Z74" s="210"/>
      <c r="AA74" s="210"/>
      <c r="AB74" s="210"/>
      <c r="AC74" s="210"/>
      <c r="AD74" s="210"/>
      <c r="AE74" s="210"/>
      <c r="AF74" s="210"/>
      <c r="AG74" s="210" t="s">
        <v>125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ht="22.5" outlineLevel="2" x14ac:dyDescent="0.2">
      <c r="A75" s="227"/>
      <c r="B75" s="228"/>
      <c r="C75" s="259" t="s">
        <v>476</v>
      </c>
      <c r="D75" s="235"/>
      <c r="E75" s="236">
        <v>70.665000000000006</v>
      </c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10"/>
      <c r="AA75" s="210"/>
      <c r="AB75" s="210"/>
      <c r="AC75" s="210"/>
      <c r="AD75" s="210"/>
      <c r="AE75" s="210"/>
      <c r="AF75" s="210"/>
      <c r="AG75" s="210" t="s">
        <v>183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2.5" outlineLevel="1" x14ac:dyDescent="0.2">
      <c r="A76" s="246">
        <v>13</v>
      </c>
      <c r="B76" s="247" t="s">
        <v>477</v>
      </c>
      <c r="C76" s="256" t="s">
        <v>478</v>
      </c>
      <c r="D76" s="248" t="s">
        <v>199</v>
      </c>
      <c r="E76" s="249">
        <v>14.805</v>
      </c>
      <c r="F76" s="250"/>
      <c r="G76" s="251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9">
        <v>0.17824000000000001</v>
      </c>
      <c r="O76" s="229">
        <f>ROUND(E76*N76,2)</f>
        <v>2.64</v>
      </c>
      <c r="P76" s="229">
        <v>0</v>
      </c>
      <c r="Q76" s="229">
        <f>ROUND(E76*P76,2)</f>
        <v>0</v>
      </c>
      <c r="R76" s="230" t="s">
        <v>306</v>
      </c>
      <c r="S76" s="230" t="s">
        <v>119</v>
      </c>
      <c r="T76" s="230" t="s">
        <v>119</v>
      </c>
      <c r="U76" s="230">
        <v>0</v>
      </c>
      <c r="V76" s="230">
        <f>ROUND(E76*U76,2)</f>
        <v>0</v>
      </c>
      <c r="W76" s="230"/>
      <c r="X76" s="230" t="s">
        <v>307</v>
      </c>
      <c r="Y76" s="230" t="s">
        <v>122</v>
      </c>
      <c r="Z76" s="210"/>
      <c r="AA76" s="210"/>
      <c r="AB76" s="210"/>
      <c r="AC76" s="210"/>
      <c r="AD76" s="210"/>
      <c r="AE76" s="210"/>
      <c r="AF76" s="210"/>
      <c r="AG76" s="210" t="s">
        <v>312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27"/>
      <c r="B77" s="228"/>
      <c r="C77" s="257" t="s">
        <v>479</v>
      </c>
      <c r="D77" s="253"/>
      <c r="E77" s="253"/>
      <c r="F77" s="253"/>
      <c r="G77" s="253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10"/>
      <c r="AA77" s="210"/>
      <c r="AB77" s="210"/>
      <c r="AC77" s="210"/>
      <c r="AD77" s="210"/>
      <c r="AE77" s="210"/>
      <c r="AF77" s="210"/>
      <c r="AG77" s="210" t="s">
        <v>125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">
      <c r="A78" s="227"/>
      <c r="B78" s="228"/>
      <c r="C78" s="258" t="s">
        <v>475</v>
      </c>
      <c r="D78" s="254"/>
      <c r="E78" s="254"/>
      <c r="F78" s="254"/>
      <c r="G78" s="254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10"/>
      <c r="AA78" s="210"/>
      <c r="AB78" s="210"/>
      <c r="AC78" s="210"/>
      <c r="AD78" s="210"/>
      <c r="AE78" s="210"/>
      <c r="AF78" s="210"/>
      <c r="AG78" s="210" t="s">
        <v>125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ht="22.5" outlineLevel="2" x14ac:dyDescent="0.2">
      <c r="A79" s="227"/>
      <c r="B79" s="228"/>
      <c r="C79" s="259" t="s">
        <v>480</v>
      </c>
      <c r="D79" s="235"/>
      <c r="E79" s="236">
        <v>14.805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10"/>
      <c r="AA79" s="210"/>
      <c r="AB79" s="210"/>
      <c r="AC79" s="210"/>
      <c r="AD79" s="210"/>
      <c r="AE79" s="210"/>
      <c r="AF79" s="210"/>
      <c r="AG79" s="210" t="s">
        <v>183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2.5" outlineLevel="1" x14ac:dyDescent="0.2">
      <c r="A80" s="246">
        <v>14</v>
      </c>
      <c r="B80" s="247" t="s">
        <v>481</v>
      </c>
      <c r="C80" s="256" t="s">
        <v>482</v>
      </c>
      <c r="D80" s="248" t="s">
        <v>199</v>
      </c>
      <c r="E80" s="249">
        <v>5.5650000000000004</v>
      </c>
      <c r="F80" s="250"/>
      <c r="G80" s="251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9">
        <v>0.13714999999999999</v>
      </c>
      <c r="O80" s="229">
        <f>ROUND(E80*N80,2)</f>
        <v>0.76</v>
      </c>
      <c r="P80" s="229">
        <v>0</v>
      </c>
      <c r="Q80" s="229">
        <f>ROUND(E80*P80,2)</f>
        <v>0</v>
      </c>
      <c r="R80" s="230" t="s">
        <v>306</v>
      </c>
      <c r="S80" s="230" t="s">
        <v>119</v>
      </c>
      <c r="T80" s="230" t="s">
        <v>119</v>
      </c>
      <c r="U80" s="230">
        <v>0</v>
      </c>
      <c r="V80" s="230">
        <f>ROUND(E80*U80,2)</f>
        <v>0</v>
      </c>
      <c r="W80" s="230"/>
      <c r="X80" s="230" t="s">
        <v>307</v>
      </c>
      <c r="Y80" s="230" t="s">
        <v>122</v>
      </c>
      <c r="Z80" s="210"/>
      <c r="AA80" s="210"/>
      <c r="AB80" s="210"/>
      <c r="AC80" s="210"/>
      <c r="AD80" s="210"/>
      <c r="AE80" s="210"/>
      <c r="AF80" s="210"/>
      <c r="AG80" s="210" t="s">
        <v>312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27"/>
      <c r="B81" s="228"/>
      <c r="C81" s="257" t="s">
        <v>483</v>
      </c>
      <c r="D81" s="253"/>
      <c r="E81" s="253"/>
      <c r="F81" s="253"/>
      <c r="G81" s="253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10"/>
      <c r="AA81" s="210"/>
      <c r="AB81" s="210"/>
      <c r="AC81" s="210"/>
      <c r="AD81" s="210"/>
      <c r="AE81" s="210"/>
      <c r="AF81" s="210"/>
      <c r="AG81" s="210" t="s">
        <v>125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3" x14ac:dyDescent="0.2">
      <c r="A82" s="227"/>
      <c r="B82" s="228"/>
      <c r="C82" s="258" t="s">
        <v>475</v>
      </c>
      <c r="D82" s="254"/>
      <c r="E82" s="254"/>
      <c r="F82" s="254"/>
      <c r="G82" s="254"/>
      <c r="H82" s="230"/>
      <c r="I82" s="230"/>
      <c r="J82" s="230"/>
      <c r="K82" s="230"/>
      <c r="L82" s="230"/>
      <c r="M82" s="230"/>
      <c r="N82" s="229"/>
      <c r="O82" s="229"/>
      <c r="P82" s="229"/>
      <c r="Q82" s="229"/>
      <c r="R82" s="230"/>
      <c r="S82" s="230"/>
      <c r="T82" s="230"/>
      <c r="U82" s="230"/>
      <c r="V82" s="230"/>
      <c r="W82" s="230"/>
      <c r="X82" s="230"/>
      <c r="Y82" s="230"/>
      <c r="Z82" s="210"/>
      <c r="AA82" s="210"/>
      <c r="AB82" s="210"/>
      <c r="AC82" s="210"/>
      <c r="AD82" s="210"/>
      <c r="AE82" s="210"/>
      <c r="AF82" s="210"/>
      <c r="AG82" s="210" t="s">
        <v>125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ht="22.5" outlineLevel="2" x14ac:dyDescent="0.2">
      <c r="A83" s="227"/>
      <c r="B83" s="228"/>
      <c r="C83" s="259" t="s">
        <v>484</v>
      </c>
      <c r="D83" s="235"/>
      <c r="E83" s="236">
        <v>5.5650000000000004</v>
      </c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10"/>
      <c r="AA83" s="210"/>
      <c r="AB83" s="210"/>
      <c r="AC83" s="210"/>
      <c r="AD83" s="210"/>
      <c r="AE83" s="210"/>
      <c r="AF83" s="210"/>
      <c r="AG83" s="210" t="s">
        <v>183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46">
        <v>15</v>
      </c>
      <c r="B84" s="247" t="s">
        <v>485</v>
      </c>
      <c r="C84" s="256" t="s">
        <v>486</v>
      </c>
      <c r="D84" s="248" t="s">
        <v>199</v>
      </c>
      <c r="E84" s="249">
        <v>41.37</v>
      </c>
      <c r="F84" s="250"/>
      <c r="G84" s="251">
        <f>ROUND(E84*F84,2)</f>
        <v>0</v>
      </c>
      <c r="H84" s="231"/>
      <c r="I84" s="230">
        <f>ROUND(E84*H84,2)</f>
        <v>0</v>
      </c>
      <c r="J84" s="231"/>
      <c r="K84" s="230">
        <f>ROUND(E84*J84,2)</f>
        <v>0</v>
      </c>
      <c r="L84" s="230">
        <v>21</v>
      </c>
      <c r="M84" s="230">
        <f>G84*(1+L84/100)</f>
        <v>0</v>
      </c>
      <c r="N84" s="229">
        <v>0.17499999999999999</v>
      </c>
      <c r="O84" s="229">
        <f>ROUND(E84*N84,2)</f>
        <v>7.24</v>
      </c>
      <c r="P84" s="229">
        <v>0</v>
      </c>
      <c r="Q84" s="229">
        <f>ROUND(E84*P84,2)</f>
        <v>0</v>
      </c>
      <c r="R84" s="230" t="s">
        <v>306</v>
      </c>
      <c r="S84" s="230" t="s">
        <v>119</v>
      </c>
      <c r="T84" s="230" t="s">
        <v>119</v>
      </c>
      <c r="U84" s="230">
        <v>0</v>
      </c>
      <c r="V84" s="230">
        <f>ROUND(E84*U84,2)</f>
        <v>0</v>
      </c>
      <c r="W84" s="230"/>
      <c r="X84" s="230" t="s">
        <v>307</v>
      </c>
      <c r="Y84" s="230" t="s">
        <v>122</v>
      </c>
      <c r="Z84" s="210"/>
      <c r="AA84" s="210"/>
      <c r="AB84" s="210"/>
      <c r="AC84" s="210"/>
      <c r="AD84" s="210"/>
      <c r="AE84" s="210"/>
      <c r="AF84" s="210"/>
      <c r="AG84" s="210" t="s">
        <v>312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27"/>
      <c r="B85" s="228"/>
      <c r="C85" s="257" t="s">
        <v>487</v>
      </c>
      <c r="D85" s="253"/>
      <c r="E85" s="253"/>
      <c r="F85" s="253"/>
      <c r="G85" s="253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10"/>
      <c r="AA85" s="210"/>
      <c r="AB85" s="210"/>
      <c r="AC85" s="210"/>
      <c r="AD85" s="210"/>
      <c r="AE85" s="210"/>
      <c r="AF85" s="210"/>
      <c r="AG85" s="210" t="s">
        <v>125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ht="22.5" outlineLevel="2" x14ac:dyDescent="0.2">
      <c r="A86" s="227"/>
      <c r="B86" s="228"/>
      <c r="C86" s="259" t="s">
        <v>488</v>
      </c>
      <c r="D86" s="235"/>
      <c r="E86" s="236">
        <v>41.37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10"/>
      <c r="AA86" s="210"/>
      <c r="AB86" s="210"/>
      <c r="AC86" s="210"/>
      <c r="AD86" s="210"/>
      <c r="AE86" s="210"/>
      <c r="AF86" s="210"/>
      <c r="AG86" s="210" t="s">
        <v>183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46">
        <v>16</v>
      </c>
      <c r="B87" s="247" t="s">
        <v>489</v>
      </c>
      <c r="C87" s="256" t="s">
        <v>490</v>
      </c>
      <c r="D87" s="248" t="s">
        <v>244</v>
      </c>
      <c r="E87" s="249">
        <v>15.42</v>
      </c>
      <c r="F87" s="250"/>
      <c r="G87" s="251">
        <f>ROUND(E87*F87,2)</f>
        <v>0</v>
      </c>
      <c r="H87" s="231"/>
      <c r="I87" s="230">
        <f>ROUND(E87*H87,2)</f>
        <v>0</v>
      </c>
      <c r="J87" s="231"/>
      <c r="K87" s="230">
        <f>ROUND(E87*J87,2)</f>
        <v>0</v>
      </c>
      <c r="L87" s="230">
        <v>21</v>
      </c>
      <c r="M87" s="230">
        <f>G87*(1+L87/100)</f>
        <v>0</v>
      </c>
      <c r="N87" s="229">
        <v>3.6000000000000002E-4</v>
      </c>
      <c r="O87" s="229">
        <f>ROUND(E87*N87,2)</f>
        <v>0.01</v>
      </c>
      <c r="P87" s="229">
        <v>0</v>
      </c>
      <c r="Q87" s="229">
        <f>ROUND(E87*P87,2)</f>
        <v>0</v>
      </c>
      <c r="R87" s="230"/>
      <c r="S87" s="230" t="s">
        <v>119</v>
      </c>
      <c r="T87" s="230" t="s">
        <v>119</v>
      </c>
      <c r="U87" s="230">
        <v>0.43</v>
      </c>
      <c r="V87" s="230">
        <f>ROUND(E87*U87,2)</f>
        <v>6.63</v>
      </c>
      <c r="W87" s="230"/>
      <c r="X87" s="230" t="s">
        <v>179</v>
      </c>
      <c r="Y87" s="230" t="s">
        <v>122</v>
      </c>
      <c r="Z87" s="210"/>
      <c r="AA87" s="210"/>
      <c r="AB87" s="210"/>
      <c r="AC87" s="210"/>
      <c r="AD87" s="210"/>
      <c r="AE87" s="210"/>
      <c r="AF87" s="210"/>
      <c r="AG87" s="210" t="s">
        <v>180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27"/>
      <c r="B88" s="228"/>
      <c r="C88" s="257" t="s">
        <v>491</v>
      </c>
      <c r="D88" s="253"/>
      <c r="E88" s="253"/>
      <c r="F88" s="253"/>
      <c r="G88" s="253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10"/>
      <c r="AA88" s="210"/>
      <c r="AB88" s="210"/>
      <c r="AC88" s="210"/>
      <c r="AD88" s="210"/>
      <c r="AE88" s="210"/>
      <c r="AF88" s="210"/>
      <c r="AG88" s="210" t="s">
        <v>125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27"/>
      <c r="B89" s="228"/>
      <c r="C89" s="258" t="s">
        <v>492</v>
      </c>
      <c r="D89" s="254"/>
      <c r="E89" s="254"/>
      <c r="F89" s="254"/>
      <c r="G89" s="254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10"/>
      <c r="AA89" s="210"/>
      <c r="AB89" s="210"/>
      <c r="AC89" s="210"/>
      <c r="AD89" s="210"/>
      <c r="AE89" s="210"/>
      <c r="AF89" s="210"/>
      <c r="AG89" s="210" t="s">
        <v>125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ht="22.5" outlineLevel="2" x14ac:dyDescent="0.2">
      <c r="A90" s="227"/>
      <c r="B90" s="228"/>
      <c r="C90" s="259" t="s">
        <v>493</v>
      </c>
      <c r="D90" s="235"/>
      <c r="E90" s="236">
        <v>1.41</v>
      </c>
      <c r="F90" s="230"/>
      <c r="G90" s="230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10"/>
      <c r="AA90" s="210"/>
      <c r="AB90" s="210"/>
      <c r="AC90" s="210"/>
      <c r="AD90" s="210"/>
      <c r="AE90" s="210"/>
      <c r="AF90" s="210"/>
      <c r="AG90" s="210" t="s">
        <v>183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3" x14ac:dyDescent="0.2">
      <c r="A91" s="227"/>
      <c r="B91" s="228"/>
      <c r="C91" s="259" t="s">
        <v>494</v>
      </c>
      <c r="D91" s="235"/>
      <c r="E91" s="236">
        <v>0.53</v>
      </c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10"/>
      <c r="AA91" s="210"/>
      <c r="AB91" s="210"/>
      <c r="AC91" s="210"/>
      <c r="AD91" s="210"/>
      <c r="AE91" s="210"/>
      <c r="AF91" s="210"/>
      <c r="AG91" s="210" t="s">
        <v>183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2.5" outlineLevel="3" x14ac:dyDescent="0.2">
      <c r="A92" s="227"/>
      <c r="B92" s="228"/>
      <c r="C92" s="259" t="s">
        <v>495</v>
      </c>
      <c r="D92" s="235"/>
      <c r="E92" s="236">
        <v>6.73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10"/>
      <c r="AA92" s="210"/>
      <c r="AB92" s="210"/>
      <c r="AC92" s="210"/>
      <c r="AD92" s="210"/>
      <c r="AE92" s="210"/>
      <c r="AF92" s="210"/>
      <c r="AG92" s="210" t="s">
        <v>183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ht="22.5" outlineLevel="3" x14ac:dyDescent="0.2">
      <c r="A93" s="227"/>
      <c r="B93" s="228"/>
      <c r="C93" s="259" t="s">
        <v>496</v>
      </c>
      <c r="D93" s="235"/>
      <c r="E93" s="236">
        <v>3.94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10"/>
      <c r="AA93" s="210"/>
      <c r="AB93" s="210"/>
      <c r="AC93" s="210"/>
      <c r="AD93" s="210"/>
      <c r="AE93" s="210"/>
      <c r="AF93" s="210"/>
      <c r="AG93" s="210" t="s">
        <v>183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27"/>
      <c r="B94" s="228"/>
      <c r="C94" s="259" t="s">
        <v>497</v>
      </c>
      <c r="D94" s="235"/>
      <c r="E94" s="236">
        <v>2.81</v>
      </c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10"/>
      <c r="AA94" s="210"/>
      <c r="AB94" s="210"/>
      <c r="AC94" s="210"/>
      <c r="AD94" s="210"/>
      <c r="AE94" s="210"/>
      <c r="AF94" s="210"/>
      <c r="AG94" s="210" t="s">
        <v>183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46">
        <v>17</v>
      </c>
      <c r="B95" s="247" t="s">
        <v>498</v>
      </c>
      <c r="C95" s="256" t="s">
        <v>499</v>
      </c>
      <c r="D95" s="248" t="s">
        <v>199</v>
      </c>
      <c r="E95" s="249">
        <v>154.19999999999999</v>
      </c>
      <c r="F95" s="250"/>
      <c r="G95" s="251">
        <f>ROUND(E95*F95,2)</f>
        <v>0</v>
      </c>
      <c r="H95" s="231"/>
      <c r="I95" s="230">
        <f>ROUND(E95*H95,2)</f>
        <v>0</v>
      </c>
      <c r="J95" s="231"/>
      <c r="K95" s="230">
        <f>ROUND(E95*J95,2)</f>
        <v>0</v>
      </c>
      <c r="L95" s="230">
        <v>21</v>
      </c>
      <c r="M95" s="230">
        <f>G95*(1+L95/100)</f>
        <v>0</v>
      </c>
      <c r="N95" s="229">
        <v>7.3899999999999993E-2</v>
      </c>
      <c r="O95" s="229">
        <f>ROUND(E95*N95,2)</f>
        <v>11.4</v>
      </c>
      <c r="P95" s="229">
        <v>0</v>
      </c>
      <c r="Q95" s="229">
        <f>ROUND(E95*P95,2)</f>
        <v>0</v>
      </c>
      <c r="R95" s="230"/>
      <c r="S95" s="230" t="s">
        <v>119</v>
      </c>
      <c r="T95" s="230" t="s">
        <v>119</v>
      </c>
      <c r="U95" s="230">
        <v>0.48</v>
      </c>
      <c r="V95" s="230">
        <f>ROUND(E95*U95,2)</f>
        <v>74.02</v>
      </c>
      <c r="W95" s="230"/>
      <c r="X95" s="230" t="s">
        <v>179</v>
      </c>
      <c r="Y95" s="230" t="s">
        <v>122</v>
      </c>
      <c r="Z95" s="210"/>
      <c r="AA95" s="210"/>
      <c r="AB95" s="210"/>
      <c r="AC95" s="210"/>
      <c r="AD95" s="210"/>
      <c r="AE95" s="210"/>
      <c r="AF95" s="210"/>
      <c r="AG95" s="210" t="s">
        <v>180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27"/>
      <c r="B96" s="228"/>
      <c r="C96" s="257" t="s">
        <v>500</v>
      </c>
      <c r="D96" s="253"/>
      <c r="E96" s="253"/>
      <c r="F96" s="253"/>
      <c r="G96" s="253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10"/>
      <c r="AA96" s="210"/>
      <c r="AB96" s="210"/>
      <c r="AC96" s="210"/>
      <c r="AD96" s="210"/>
      <c r="AE96" s="210"/>
      <c r="AF96" s="210"/>
      <c r="AG96" s="210" t="s">
        <v>125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27"/>
      <c r="B97" s="228"/>
      <c r="C97" s="258" t="s">
        <v>475</v>
      </c>
      <c r="D97" s="254"/>
      <c r="E97" s="254"/>
      <c r="F97" s="254"/>
      <c r="G97" s="254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10"/>
      <c r="AA97" s="210"/>
      <c r="AB97" s="210"/>
      <c r="AC97" s="210"/>
      <c r="AD97" s="210"/>
      <c r="AE97" s="210"/>
      <c r="AF97" s="210"/>
      <c r="AG97" s="210" t="s">
        <v>125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ht="22.5" outlineLevel="2" x14ac:dyDescent="0.2">
      <c r="A98" s="227"/>
      <c r="B98" s="228"/>
      <c r="C98" s="259" t="s">
        <v>501</v>
      </c>
      <c r="D98" s="235"/>
      <c r="E98" s="236">
        <v>14.1</v>
      </c>
      <c r="F98" s="230"/>
      <c r="G98" s="23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10"/>
      <c r="AA98" s="210"/>
      <c r="AB98" s="210"/>
      <c r="AC98" s="210"/>
      <c r="AD98" s="210"/>
      <c r="AE98" s="210"/>
      <c r="AF98" s="210"/>
      <c r="AG98" s="210" t="s">
        <v>183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3" x14ac:dyDescent="0.2">
      <c r="A99" s="227"/>
      <c r="B99" s="228"/>
      <c r="C99" s="259" t="s">
        <v>502</v>
      </c>
      <c r="D99" s="235"/>
      <c r="E99" s="236">
        <v>5.3</v>
      </c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10"/>
      <c r="AA99" s="210"/>
      <c r="AB99" s="210"/>
      <c r="AC99" s="210"/>
      <c r="AD99" s="210"/>
      <c r="AE99" s="210"/>
      <c r="AF99" s="210"/>
      <c r="AG99" s="210" t="s">
        <v>183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3" x14ac:dyDescent="0.2">
      <c r="A100" s="227"/>
      <c r="B100" s="228"/>
      <c r="C100" s="259" t="s">
        <v>503</v>
      </c>
      <c r="D100" s="235"/>
      <c r="E100" s="236">
        <v>67.3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10"/>
      <c r="AA100" s="210"/>
      <c r="AB100" s="210"/>
      <c r="AC100" s="210"/>
      <c r="AD100" s="210"/>
      <c r="AE100" s="210"/>
      <c r="AF100" s="210"/>
      <c r="AG100" s="210" t="s">
        <v>183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ht="22.5" outlineLevel="3" x14ac:dyDescent="0.2">
      <c r="A101" s="227"/>
      <c r="B101" s="228"/>
      <c r="C101" s="259" t="s">
        <v>504</v>
      </c>
      <c r="D101" s="235"/>
      <c r="E101" s="236">
        <v>39.4</v>
      </c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30"/>
      <c r="Z101" s="210"/>
      <c r="AA101" s="210"/>
      <c r="AB101" s="210"/>
      <c r="AC101" s="210"/>
      <c r="AD101" s="210"/>
      <c r="AE101" s="210"/>
      <c r="AF101" s="210"/>
      <c r="AG101" s="210" t="s">
        <v>183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">
      <c r="A102" s="227"/>
      <c r="B102" s="228"/>
      <c r="C102" s="259" t="s">
        <v>505</v>
      </c>
      <c r="D102" s="235"/>
      <c r="E102" s="236">
        <v>28.1</v>
      </c>
      <c r="F102" s="230"/>
      <c r="G102" s="230"/>
      <c r="H102" s="230"/>
      <c r="I102" s="230"/>
      <c r="J102" s="230"/>
      <c r="K102" s="230"/>
      <c r="L102" s="230"/>
      <c r="M102" s="230"/>
      <c r="N102" s="229"/>
      <c r="O102" s="229"/>
      <c r="P102" s="229"/>
      <c r="Q102" s="229"/>
      <c r="R102" s="230"/>
      <c r="S102" s="230"/>
      <c r="T102" s="230"/>
      <c r="U102" s="230"/>
      <c r="V102" s="230"/>
      <c r="W102" s="230"/>
      <c r="X102" s="230"/>
      <c r="Y102" s="230"/>
      <c r="Z102" s="210"/>
      <c r="AA102" s="210"/>
      <c r="AB102" s="210"/>
      <c r="AC102" s="210"/>
      <c r="AD102" s="210"/>
      <c r="AE102" s="210"/>
      <c r="AF102" s="210"/>
      <c r="AG102" s="210" t="s">
        <v>183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46">
        <v>18</v>
      </c>
      <c r="B103" s="247" t="s">
        <v>506</v>
      </c>
      <c r="C103" s="256" t="s">
        <v>507</v>
      </c>
      <c r="D103" s="248" t="s">
        <v>199</v>
      </c>
      <c r="E103" s="249">
        <v>28.1</v>
      </c>
      <c r="F103" s="250"/>
      <c r="G103" s="251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9">
        <v>0.11</v>
      </c>
      <c r="O103" s="229">
        <f>ROUND(E103*N103,2)</f>
        <v>3.09</v>
      </c>
      <c r="P103" s="229">
        <v>0</v>
      </c>
      <c r="Q103" s="229">
        <f>ROUND(E103*P103,2)</f>
        <v>0</v>
      </c>
      <c r="R103" s="230"/>
      <c r="S103" s="230" t="s">
        <v>119</v>
      </c>
      <c r="T103" s="230" t="s">
        <v>119</v>
      </c>
      <c r="U103" s="230">
        <v>1.19</v>
      </c>
      <c r="V103" s="230">
        <f>ROUND(E103*U103,2)</f>
        <v>33.44</v>
      </c>
      <c r="W103" s="230"/>
      <c r="X103" s="230" t="s">
        <v>179</v>
      </c>
      <c r="Y103" s="230" t="s">
        <v>122</v>
      </c>
      <c r="Z103" s="210"/>
      <c r="AA103" s="210"/>
      <c r="AB103" s="210"/>
      <c r="AC103" s="210"/>
      <c r="AD103" s="210"/>
      <c r="AE103" s="210"/>
      <c r="AF103" s="210"/>
      <c r="AG103" s="210" t="s">
        <v>180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27"/>
      <c r="B104" s="228"/>
      <c r="C104" s="257" t="s">
        <v>716</v>
      </c>
      <c r="D104" s="253"/>
      <c r="E104" s="253"/>
      <c r="F104" s="253"/>
      <c r="G104" s="253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10"/>
      <c r="AA104" s="210"/>
      <c r="AB104" s="210"/>
      <c r="AC104" s="210"/>
      <c r="AD104" s="210"/>
      <c r="AE104" s="210"/>
      <c r="AF104" s="210"/>
      <c r="AG104" s="210" t="s">
        <v>125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27"/>
      <c r="B105" s="228"/>
      <c r="C105" s="258" t="s">
        <v>475</v>
      </c>
      <c r="D105" s="254"/>
      <c r="E105" s="254"/>
      <c r="F105" s="254"/>
      <c r="G105" s="254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10"/>
      <c r="AA105" s="210"/>
      <c r="AB105" s="210"/>
      <c r="AC105" s="210"/>
      <c r="AD105" s="210"/>
      <c r="AE105" s="210"/>
      <c r="AF105" s="210"/>
      <c r="AG105" s="210" t="s">
        <v>125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ht="22.5" outlineLevel="1" x14ac:dyDescent="0.2">
      <c r="A106" s="246">
        <v>19</v>
      </c>
      <c r="B106" s="247" t="s">
        <v>508</v>
      </c>
      <c r="C106" s="256" t="s">
        <v>509</v>
      </c>
      <c r="D106" s="248" t="s">
        <v>199</v>
      </c>
      <c r="E106" s="249">
        <v>200.46</v>
      </c>
      <c r="F106" s="250"/>
      <c r="G106" s="251">
        <f>ROUND(E106*F106,2)</f>
        <v>0</v>
      </c>
      <c r="H106" s="231"/>
      <c r="I106" s="230">
        <f>ROUND(E106*H106,2)</f>
        <v>0</v>
      </c>
      <c r="J106" s="231"/>
      <c r="K106" s="230">
        <f>ROUND(E106*J106,2)</f>
        <v>0</v>
      </c>
      <c r="L106" s="230">
        <v>21</v>
      </c>
      <c r="M106" s="230">
        <f>G106*(1+L106/100)</f>
        <v>0</v>
      </c>
      <c r="N106" s="229">
        <v>0.441</v>
      </c>
      <c r="O106" s="229">
        <f>ROUND(E106*N106,2)</f>
        <v>88.4</v>
      </c>
      <c r="P106" s="229">
        <v>0</v>
      </c>
      <c r="Q106" s="229">
        <f>ROUND(E106*P106,2)</f>
        <v>0</v>
      </c>
      <c r="R106" s="230"/>
      <c r="S106" s="230" t="s">
        <v>119</v>
      </c>
      <c r="T106" s="230" t="s">
        <v>119</v>
      </c>
      <c r="U106" s="230">
        <v>0.03</v>
      </c>
      <c r="V106" s="230">
        <f>ROUND(E106*U106,2)</f>
        <v>6.01</v>
      </c>
      <c r="W106" s="230"/>
      <c r="X106" s="230" t="s">
        <v>179</v>
      </c>
      <c r="Y106" s="230" t="s">
        <v>122</v>
      </c>
      <c r="Z106" s="210"/>
      <c r="AA106" s="210"/>
      <c r="AB106" s="210"/>
      <c r="AC106" s="210"/>
      <c r="AD106" s="210"/>
      <c r="AE106" s="210"/>
      <c r="AF106" s="210"/>
      <c r="AG106" s="210" t="s">
        <v>180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27"/>
      <c r="B107" s="228"/>
      <c r="C107" s="257" t="s">
        <v>510</v>
      </c>
      <c r="D107" s="253"/>
      <c r="E107" s="253"/>
      <c r="F107" s="253"/>
      <c r="G107" s="253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10"/>
      <c r="AA107" s="210"/>
      <c r="AB107" s="210"/>
      <c r="AC107" s="210"/>
      <c r="AD107" s="210"/>
      <c r="AE107" s="210"/>
      <c r="AF107" s="210"/>
      <c r="AG107" s="210" t="s">
        <v>125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">
      <c r="A108" s="227"/>
      <c r="B108" s="228"/>
      <c r="C108" s="258" t="s">
        <v>475</v>
      </c>
      <c r="D108" s="254"/>
      <c r="E108" s="254"/>
      <c r="F108" s="254"/>
      <c r="G108" s="254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10"/>
      <c r="AA108" s="210"/>
      <c r="AB108" s="210"/>
      <c r="AC108" s="210"/>
      <c r="AD108" s="210"/>
      <c r="AE108" s="210"/>
      <c r="AF108" s="210"/>
      <c r="AG108" s="210" t="s">
        <v>125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ht="22.5" outlineLevel="2" x14ac:dyDescent="0.2">
      <c r="A109" s="227"/>
      <c r="B109" s="228"/>
      <c r="C109" s="259" t="s">
        <v>511</v>
      </c>
      <c r="D109" s="235"/>
      <c r="E109" s="236">
        <v>18.329999999999998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10"/>
      <c r="AA109" s="210"/>
      <c r="AB109" s="210"/>
      <c r="AC109" s="210"/>
      <c r="AD109" s="210"/>
      <c r="AE109" s="210"/>
      <c r="AF109" s="210"/>
      <c r="AG109" s="210" t="s">
        <v>183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2.5" outlineLevel="3" x14ac:dyDescent="0.2">
      <c r="A110" s="227"/>
      <c r="B110" s="228"/>
      <c r="C110" s="259" t="s">
        <v>512</v>
      </c>
      <c r="D110" s="235"/>
      <c r="E110" s="236">
        <v>6.89</v>
      </c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10"/>
      <c r="AA110" s="210"/>
      <c r="AB110" s="210"/>
      <c r="AC110" s="210"/>
      <c r="AD110" s="210"/>
      <c r="AE110" s="210"/>
      <c r="AF110" s="210"/>
      <c r="AG110" s="210" t="s">
        <v>183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3" x14ac:dyDescent="0.2">
      <c r="A111" s="227"/>
      <c r="B111" s="228"/>
      <c r="C111" s="259" t="s">
        <v>513</v>
      </c>
      <c r="D111" s="235"/>
      <c r="E111" s="236">
        <v>87.49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10"/>
      <c r="AA111" s="210"/>
      <c r="AB111" s="210"/>
      <c r="AC111" s="210"/>
      <c r="AD111" s="210"/>
      <c r="AE111" s="210"/>
      <c r="AF111" s="210"/>
      <c r="AG111" s="210" t="s">
        <v>183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ht="22.5" outlineLevel="3" x14ac:dyDescent="0.2">
      <c r="A112" s="227"/>
      <c r="B112" s="228"/>
      <c r="C112" s="259" t="s">
        <v>514</v>
      </c>
      <c r="D112" s="235"/>
      <c r="E112" s="236">
        <v>51.22</v>
      </c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10"/>
      <c r="AA112" s="210"/>
      <c r="AB112" s="210"/>
      <c r="AC112" s="210"/>
      <c r="AD112" s="210"/>
      <c r="AE112" s="210"/>
      <c r="AF112" s="210"/>
      <c r="AG112" s="210" t="s">
        <v>183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">
      <c r="A113" s="227"/>
      <c r="B113" s="228"/>
      <c r="C113" s="259" t="s">
        <v>515</v>
      </c>
      <c r="D113" s="235"/>
      <c r="E113" s="236">
        <v>36.53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10"/>
      <c r="AA113" s="210"/>
      <c r="AB113" s="210"/>
      <c r="AC113" s="210"/>
      <c r="AD113" s="210"/>
      <c r="AE113" s="210"/>
      <c r="AF113" s="210"/>
      <c r="AG113" s="210" t="s">
        <v>183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46">
        <v>20</v>
      </c>
      <c r="B114" s="247" t="s">
        <v>516</v>
      </c>
      <c r="C114" s="256" t="s">
        <v>517</v>
      </c>
      <c r="D114" s="248" t="s">
        <v>199</v>
      </c>
      <c r="E114" s="249">
        <v>202.7</v>
      </c>
      <c r="F114" s="250"/>
      <c r="G114" s="251">
        <f>ROUND(E114*F114,2)</f>
        <v>0</v>
      </c>
      <c r="H114" s="231"/>
      <c r="I114" s="230">
        <f>ROUND(E114*H114,2)</f>
        <v>0</v>
      </c>
      <c r="J114" s="231"/>
      <c r="K114" s="230">
        <f>ROUND(E114*J114,2)</f>
        <v>0</v>
      </c>
      <c r="L114" s="230">
        <v>21</v>
      </c>
      <c r="M114" s="230">
        <f>G114*(1+L114/100)</f>
        <v>0</v>
      </c>
      <c r="N114" s="229">
        <v>0.10373</v>
      </c>
      <c r="O114" s="229">
        <f>ROUND(E114*N114,2)</f>
        <v>21.03</v>
      </c>
      <c r="P114" s="229">
        <v>0</v>
      </c>
      <c r="Q114" s="229">
        <f>ROUND(E114*P114,2)</f>
        <v>0</v>
      </c>
      <c r="R114" s="230"/>
      <c r="S114" s="230" t="s">
        <v>119</v>
      </c>
      <c r="T114" s="230" t="s">
        <v>119</v>
      </c>
      <c r="U114" s="230">
        <v>0.02</v>
      </c>
      <c r="V114" s="230">
        <f>ROUND(E114*U114,2)</f>
        <v>4.05</v>
      </c>
      <c r="W114" s="230"/>
      <c r="X114" s="230" t="s">
        <v>179</v>
      </c>
      <c r="Y114" s="230" t="s">
        <v>122</v>
      </c>
      <c r="Z114" s="210"/>
      <c r="AA114" s="210"/>
      <c r="AB114" s="210"/>
      <c r="AC114" s="210"/>
      <c r="AD114" s="210"/>
      <c r="AE114" s="210"/>
      <c r="AF114" s="210"/>
      <c r="AG114" s="210" t="s">
        <v>180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">
      <c r="A115" s="227"/>
      <c r="B115" s="228"/>
      <c r="C115" s="257" t="s">
        <v>518</v>
      </c>
      <c r="D115" s="253"/>
      <c r="E115" s="253"/>
      <c r="F115" s="253"/>
      <c r="G115" s="253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30"/>
      <c r="Z115" s="210"/>
      <c r="AA115" s="210"/>
      <c r="AB115" s="210"/>
      <c r="AC115" s="210"/>
      <c r="AD115" s="210"/>
      <c r="AE115" s="210"/>
      <c r="AF115" s="210"/>
      <c r="AG115" s="210" t="s">
        <v>125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">
      <c r="A116" s="227"/>
      <c r="B116" s="228"/>
      <c r="C116" s="258" t="s">
        <v>519</v>
      </c>
      <c r="D116" s="254"/>
      <c r="E116" s="254"/>
      <c r="F116" s="254"/>
      <c r="G116" s="254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10"/>
      <c r="AA116" s="210"/>
      <c r="AB116" s="210"/>
      <c r="AC116" s="210"/>
      <c r="AD116" s="210"/>
      <c r="AE116" s="210"/>
      <c r="AF116" s="210"/>
      <c r="AG116" s="210" t="s">
        <v>125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27"/>
      <c r="B117" s="228"/>
      <c r="C117" s="259" t="s">
        <v>520</v>
      </c>
      <c r="D117" s="235"/>
      <c r="E117" s="236">
        <v>75.7</v>
      </c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10"/>
      <c r="AA117" s="210"/>
      <c r="AB117" s="210"/>
      <c r="AC117" s="210"/>
      <c r="AD117" s="210"/>
      <c r="AE117" s="210"/>
      <c r="AF117" s="210"/>
      <c r="AG117" s="210" t="s">
        <v>183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">
      <c r="A118" s="227"/>
      <c r="B118" s="228"/>
      <c r="C118" s="259" t="s">
        <v>521</v>
      </c>
      <c r="D118" s="235"/>
      <c r="E118" s="236">
        <v>127</v>
      </c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10"/>
      <c r="AA118" s="210"/>
      <c r="AB118" s="210"/>
      <c r="AC118" s="210"/>
      <c r="AD118" s="210"/>
      <c r="AE118" s="210"/>
      <c r="AF118" s="210"/>
      <c r="AG118" s="210" t="s">
        <v>183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46">
        <v>21</v>
      </c>
      <c r="B119" s="247" t="s">
        <v>522</v>
      </c>
      <c r="C119" s="256" t="s">
        <v>523</v>
      </c>
      <c r="D119" s="248" t="s">
        <v>199</v>
      </c>
      <c r="E119" s="249">
        <v>278.39999999999998</v>
      </c>
      <c r="F119" s="250"/>
      <c r="G119" s="251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5.0000000000000001E-4</v>
      </c>
      <c r="O119" s="229">
        <f>ROUND(E119*N119,2)</f>
        <v>0.14000000000000001</v>
      </c>
      <c r="P119" s="229">
        <v>0</v>
      </c>
      <c r="Q119" s="229">
        <f>ROUND(E119*P119,2)</f>
        <v>0</v>
      </c>
      <c r="R119" s="230"/>
      <c r="S119" s="230" t="s">
        <v>524</v>
      </c>
      <c r="T119" s="230" t="s">
        <v>524</v>
      </c>
      <c r="U119" s="230">
        <v>2E-3</v>
      </c>
      <c r="V119" s="230">
        <f>ROUND(E119*U119,2)</f>
        <v>0.56000000000000005</v>
      </c>
      <c r="W119" s="230"/>
      <c r="X119" s="230" t="s">
        <v>179</v>
      </c>
      <c r="Y119" s="230" t="s">
        <v>122</v>
      </c>
      <c r="Z119" s="210"/>
      <c r="AA119" s="210"/>
      <c r="AB119" s="210"/>
      <c r="AC119" s="210"/>
      <c r="AD119" s="210"/>
      <c r="AE119" s="210"/>
      <c r="AF119" s="210"/>
      <c r="AG119" s="210" t="s">
        <v>180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27"/>
      <c r="B120" s="228"/>
      <c r="C120" s="257" t="s">
        <v>525</v>
      </c>
      <c r="D120" s="253"/>
      <c r="E120" s="253"/>
      <c r="F120" s="253"/>
      <c r="G120" s="253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10"/>
      <c r="AA120" s="210"/>
      <c r="AB120" s="210"/>
      <c r="AC120" s="210"/>
      <c r="AD120" s="210"/>
      <c r="AE120" s="210"/>
      <c r="AF120" s="210"/>
      <c r="AG120" s="210" t="s">
        <v>125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27"/>
      <c r="B121" s="228"/>
      <c r="C121" s="258" t="s">
        <v>526</v>
      </c>
      <c r="D121" s="254"/>
      <c r="E121" s="254"/>
      <c r="F121" s="254"/>
      <c r="G121" s="254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10"/>
      <c r="AA121" s="210"/>
      <c r="AB121" s="210"/>
      <c r="AC121" s="210"/>
      <c r="AD121" s="210"/>
      <c r="AE121" s="210"/>
      <c r="AF121" s="210"/>
      <c r="AG121" s="210" t="s">
        <v>125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27"/>
      <c r="B122" s="228"/>
      <c r="C122" s="259" t="s">
        <v>527</v>
      </c>
      <c r="D122" s="235"/>
      <c r="E122" s="236">
        <v>151.4</v>
      </c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10"/>
      <c r="AA122" s="210"/>
      <c r="AB122" s="210"/>
      <c r="AC122" s="210"/>
      <c r="AD122" s="210"/>
      <c r="AE122" s="210"/>
      <c r="AF122" s="210"/>
      <c r="AG122" s="210" t="s">
        <v>183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27"/>
      <c r="B123" s="228"/>
      <c r="C123" s="259" t="s">
        <v>521</v>
      </c>
      <c r="D123" s="235"/>
      <c r="E123" s="236">
        <v>127</v>
      </c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10"/>
      <c r="AA123" s="210"/>
      <c r="AB123" s="210"/>
      <c r="AC123" s="210"/>
      <c r="AD123" s="210"/>
      <c r="AE123" s="210"/>
      <c r="AF123" s="210"/>
      <c r="AG123" s="210" t="s">
        <v>183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">
      <c r="A124" s="246">
        <v>22</v>
      </c>
      <c r="B124" s="247" t="s">
        <v>528</v>
      </c>
      <c r="C124" s="256" t="s">
        <v>529</v>
      </c>
      <c r="D124" s="248" t="s">
        <v>199</v>
      </c>
      <c r="E124" s="249">
        <v>278.39999999999998</v>
      </c>
      <c r="F124" s="250"/>
      <c r="G124" s="251">
        <f>ROUND(E124*F124,2)</f>
        <v>0</v>
      </c>
      <c r="H124" s="231"/>
      <c r="I124" s="230">
        <f>ROUND(E124*H124,2)</f>
        <v>0</v>
      </c>
      <c r="J124" s="231"/>
      <c r="K124" s="230">
        <f>ROUND(E124*J124,2)</f>
        <v>0</v>
      </c>
      <c r="L124" s="230">
        <v>21</v>
      </c>
      <c r="M124" s="230">
        <f>G124*(1+L124/100)</f>
        <v>0</v>
      </c>
      <c r="N124" s="229">
        <v>0.15559000000000001</v>
      </c>
      <c r="O124" s="229">
        <f>ROUND(E124*N124,2)</f>
        <v>43.32</v>
      </c>
      <c r="P124" s="229">
        <v>0</v>
      </c>
      <c r="Q124" s="229">
        <f>ROUND(E124*P124,2)</f>
        <v>0</v>
      </c>
      <c r="R124" s="230"/>
      <c r="S124" s="230" t="s">
        <v>119</v>
      </c>
      <c r="T124" s="230" t="s">
        <v>119</v>
      </c>
      <c r="U124" s="230">
        <v>0.08</v>
      </c>
      <c r="V124" s="230">
        <f>ROUND(E124*U124,2)</f>
        <v>22.27</v>
      </c>
      <c r="W124" s="230"/>
      <c r="X124" s="230" t="s">
        <v>179</v>
      </c>
      <c r="Y124" s="230" t="s">
        <v>122</v>
      </c>
      <c r="Z124" s="210"/>
      <c r="AA124" s="210"/>
      <c r="AB124" s="210"/>
      <c r="AC124" s="210"/>
      <c r="AD124" s="210"/>
      <c r="AE124" s="210"/>
      <c r="AF124" s="210"/>
      <c r="AG124" s="210" t="s">
        <v>180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27"/>
      <c r="B125" s="228"/>
      <c r="C125" s="257" t="s">
        <v>530</v>
      </c>
      <c r="D125" s="253"/>
      <c r="E125" s="253"/>
      <c r="F125" s="253"/>
      <c r="G125" s="253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30"/>
      <c r="Z125" s="210"/>
      <c r="AA125" s="210"/>
      <c r="AB125" s="210"/>
      <c r="AC125" s="210"/>
      <c r="AD125" s="210"/>
      <c r="AE125" s="210"/>
      <c r="AF125" s="210"/>
      <c r="AG125" s="210" t="s">
        <v>125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">
      <c r="A126" s="227"/>
      <c r="B126" s="228"/>
      <c r="C126" s="258" t="s">
        <v>519</v>
      </c>
      <c r="D126" s="254"/>
      <c r="E126" s="254"/>
      <c r="F126" s="254"/>
      <c r="G126" s="254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10"/>
      <c r="AA126" s="210"/>
      <c r="AB126" s="210"/>
      <c r="AC126" s="210"/>
      <c r="AD126" s="210"/>
      <c r="AE126" s="210"/>
      <c r="AF126" s="210"/>
      <c r="AG126" s="210" t="s">
        <v>125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27"/>
      <c r="B127" s="228"/>
      <c r="C127" s="259" t="s">
        <v>527</v>
      </c>
      <c r="D127" s="235"/>
      <c r="E127" s="236">
        <v>151.4</v>
      </c>
      <c r="F127" s="230"/>
      <c r="G127" s="230"/>
      <c r="H127" s="230"/>
      <c r="I127" s="230"/>
      <c r="J127" s="230"/>
      <c r="K127" s="230"/>
      <c r="L127" s="230"/>
      <c r="M127" s="230"/>
      <c r="N127" s="229"/>
      <c r="O127" s="229"/>
      <c r="P127" s="229"/>
      <c r="Q127" s="229"/>
      <c r="R127" s="230"/>
      <c r="S127" s="230"/>
      <c r="T127" s="230"/>
      <c r="U127" s="230"/>
      <c r="V127" s="230"/>
      <c r="W127" s="230"/>
      <c r="X127" s="230"/>
      <c r="Y127" s="230"/>
      <c r="Z127" s="210"/>
      <c r="AA127" s="210"/>
      <c r="AB127" s="210"/>
      <c r="AC127" s="210"/>
      <c r="AD127" s="210"/>
      <c r="AE127" s="210"/>
      <c r="AF127" s="210"/>
      <c r="AG127" s="210" t="s">
        <v>183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3" x14ac:dyDescent="0.2">
      <c r="A128" s="227"/>
      <c r="B128" s="228"/>
      <c r="C128" s="259" t="s">
        <v>521</v>
      </c>
      <c r="D128" s="235"/>
      <c r="E128" s="236">
        <v>127</v>
      </c>
      <c r="F128" s="230"/>
      <c r="G128" s="23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10"/>
      <c r="AA128" s="210"/>
      <c r="AB128" s="210"/>
      <c r="AC128" s="210"/>
      <c r="AD128" s="210"/>
      <c r="AE128" s="210"/>
      <c r="AF128" s="210"/>
      <c r="AG128" s="210" t="s">
        <v>183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">
      <c r="A129" s="246">
        <v>23</v>
      </c>
      <c r="B129" s="247" t="s">
        <v>531</v>
      </c>
      <c r="C129" s="256" t="s">
        <v>532</v>
      </c>
      <c r="D129" s="248" t="s">
        <v>199</v>
      </c>
      <c r="E129" s="249">
        <v>75.7</v>
      </c>
      <c r="F129" s="250"/>
      <c r="G129" s="251">
        <f>ROUND(E129*F129,2)</f>
        <v>0</v>
      </c>
      <c r="H129" s="231"/>
      <c r="I129" s="230">
        <f>ROUND(E129*H129,2)</f>
        <v>0</v>
      </c>
      <c r="J129" s="231"/>
      <c r="K129" s="230">
        <f>ROUND(E129*J129,2)</f>
        <v>0</v>
      </c>
      <c r="L129" s="230">
        <v>21</v>
      </c>
      <c r="M129" s="230">
        <f>G129*(1+L129/100)</f>
        <v>0</v>
      </c>
      <c r="N129" s="229">
        <v>0.13188</v>
      </c>
      <c r="O129" s="229">
        <f>ROUND(E129*N129,2)</f>
        <v>9.98</v>
      </c>
      <c r="P129" s="229">
        <v>0</v>
      </c>
      <c r="Q129" s="229">
        <f>ROUND(E129*P129,2)</f>
        <v>0</v>
      </c>
      <c r="R129" s="230"/>
      <c r="S129" s="230" t="s">
        <v>119</v>
      </c>
      <c r="T129" s="230" t="s">
        <v>119</v>
      </c>
      <c r="U129" s="230">
        <v>0.05</v>
      </c>
      <c r="V129" s="230">
        <f>ROUND(E129*U129,2)</f>
        <v>3.79</v>
      </c>
      <c r="W129" s="230"/>
      <c r="X129" s="230" t="s">
        <v>179</v>
      </c>
      <c r="Y129" s="230" t="s">
        <v>122</v>
      </c>
      <c r="Z129" s="210"/>
      <c r="AA129" s="210"/>
      <c r="AB129" s="210"/>
      <c r="AC129" s="210"/>
      <c r="AD129" s="210"/>
      <c r="AE129" s="210"/>
      <c r="AF129" s="210"/>
      <c r="AG129" s="210" t="s">
        <v>180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27"/>
      <c r="B130" s="228"/>
      <c r="C130" s="257" t="s">
        <v>533</v>
      </c>
      <c r="D130" s="253"/>
      <c r="E130" s="253"/>
      <c r="F130" s="253"/>
      <c r="G130" s="253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10"/>
      <c r="AA130" s="210"/>
      <c r="AB130" s="210"/>
      <c r="AC130" s="210"/>
      <c r="AD130" s="210"/>
      <c r="AE130" s="210"/>
      <c r="AF130" s="210"/>
      <c r="AG130" s="210" t="s">
        <v>125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3" x14ac:dyDescent="0.2">
      <c r="A131" s="227"/>
      <c r="B131" s="228"/>
      <c r="C131" s="258" t="s">
        <v>519</v>
      </c>
      <c r="D131" s="254"/>
      <c r="E131" s="254"/>
      <c r="F131" s="254"/>
      <c r="G131" s="254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10"/>
      <c r="AA131" s="210"/>
      <c r="AB131" s="210"/>
      <c r="AC131" s="210"/>
      <c r="AD131" s="210"/>
      <c r="AE131" s="210"/>
      <c r="AF131" s="210"/>
      <c r="AG131" s="210" t="s">
        <v>125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27"/>
      <c r="B132" s="228"/>
      <c r="C132" s="259" t="s">
        <v>520</v>
      </c>
      <c r="D132" s="235"/>
      <c r="E132" s="236">
        <v>75.7</v>
      </c>
      <c r="F132" s="230"/>
      <c r="G132" s="23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10"/>
      <c r="AA132" s="210"/>
      <c r="AB132" s="210"/>
      <c r="AC132" s="210"/>
      <c r="AD132" s="210"/>
      <c r="AE132" s="210"/>
      <c r="AF132" s="210"/>
      <c r="AG132" s="210" t="s">
        <v>183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46">
        <v>24</v>
      </c>
      <c r="B133" s="247" t="s">
        <v>534</v>
      </c>
      <c r="C133" s="256" t="s">
        <v>535</v>
      </c>
      <c r="D133" s="248" t="s">
        <v>199</v>
      </c>
      <c r="E133" s="249">
        <v>278.39999999999998</v>
      </c>
      <c r="F133" s="250"/>
      <c r="G133" s="251">
        <f>ROUND(E133*F133,2)</f>
        <v>0</v>
      </c>
      <c r="H133" s="231"/>
      <c r="I133" s="230">
        <f>ROUND(E133*H133,2)</f>
        <v>0</v>
      </c>
      <c r="J133" s="231"/>
      <c r="K133" s="230">
        <f>ROUND(E133*J133,2)</f>
        <v>0</v>
      </c>
      <c r="L133" s="230">
        <v>21</v>
      </c>
      <c r="M133" s="230">
        <f>G133*(1+L133/100)</f>
        <v>0</v>
      </c>
      <c r="N133" s="229">
        <v>5.6100000000000004E-3</v>
      </c>
      <c r="O133" s="229">
        <f>ROUND(E133*N133,2)</f>
        <v>1.56</v>
      </c>
      <c r="P133" s="229">
        <v>0</v>
      </c>
      <c r="Q133" s="229">
        <f>ROUND(E133*P133,2)</f>
        <v>0</v>
      </c>
      <c r="R133" s="230"/>
      <c r="S133" s="230" t="s">
        <v>524</v>
      </c>
      <c r="T133" s="230" t="s">
        <v>524</v>
      </c>
      <c r="U133" s="230">
        <v>4.0000000000000001E-3</v>
      </c>
      <c r="V133" s="230">
        <f>ROUND(E133*U133,2)</f>
        <v>1.1100000000000001</v>
      </c>
      <c r="W133" s="230"/>
      <c r="X133" s="230" t="s">
        <v>179</v>
      </c>
      <c r="Y133" s="230" t="s">
        <v>122</v>
      </c>
      <c r="Z133" s="210"/>
      <c r="AA133" s="210"/>
      <c r="AB133" s="210"/>
      <c r="AC133" s="210"/>
      <c r="AD133" s="210"/>
      <c r="AE133" s="210"/>
      <c r="AF133" s="210"/>
      <c r="AG133" s="210" t="s">
        <v>180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27"/>
      <c r="B134" s="228"/>
      <c r="C134" s="257" t="s">
        <v>536</v>
      </c>
      <c r="D134" s="253"/>
      <c r="E134" s="253"/>
      <c r="F134" s="253"/>
      <c r="G134" s="253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10"/>
      <c r="AA134" s="210"/>
      <c r="AB134" s="210"/>
      <c r="AC134" s="210"/>
      <c r="AD134" s="210"/>
      <c r="AE134" s="210"/>
      <c r="AF134" s="210"/>
      <c r="AG134" s="210" t="s">
        <v>125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27"/>
      <c r="B135" s="228"/>
      <c r="C135" s="258" t="s">
        <v>519</v>
      </c>
      <c r="D135" s="254"/>
      <c r="E135" s="254"/>
      <c r="F135" s="254"/>
      <c r="G135" s="254"/>
      <c r="H135" s="230"/>
      <c r="I135" s="230"/>
      <c r="J135" s="230"/>
      <c r="K135" s="230"/>
      <c r="L135" s="230"/>
      <c r="M135" s="230"/>
      <c r="N135" s="229"/>
      <c r="O135" s="229"/>
      <c r="P135" s="229"/>
      <c r="Q135" s="229"/>
      <c r="R135" s="230"/>
      <c r="S135" s="230"/>
      <c r="T135" s="230"/>
      <c r="U135" s="230"/>
      <c r="V135" s="230"/>
      <c r="W135" s="230"/>
      <c r="X135" s="230"/>
      <c r="Y135" s="230"/>
      <c r="Z135" s="210"/>
      <c r="AA135" s="210"/>
      <c r="AB135" s="210"/>
      <c r="AC135" s="210"/>
      <c r="AD135" s="210"/>
      <c r="AE135" s="210"/>
      <c r="AF135" s="210"/>
      <c r="AG135" s="210" t="s">
        <v>125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27"/>
      <c r="B136" s="228"/>
      <c r="C136" s="259" t="s">
        <v>527</v>
      </c>
      <c r="D136" s="235"/>
      <c r="E136" s="236">
        <v>151.4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10"/>
      <c r="AA136" s="210"/>
      <c r="AB136" s="210"/>
      <c r="AC136" s="210"/>
      <c r="AD136" s="210"/>
      <c r="AE136" s="210"/>
      <c r="AF136" s="210"/>
      <c r="AG136" s="210" t="s">
        <v>183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27"/>
      <c r="B137" s="228"/>
      <c r="C137" s="259" t="s">
        <v>521</v>
      </c>
      <c r="D137" s="235"/>
      <c r="E137" s="236">
        <v>127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10"/>
      <c r="AA137" s="210"/>
      <c r="AB137" s="210"/>
      <c r="AC137" s="210"/>
      <c r="AD137" s="210"/>
      <c r="AE137" s="210"/>
      <c r="AF137" s="210"/>
      <c r="AG137" s="210" t="s">
        <v>183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ht="22.5" outlineLevel="1" x14ac:dyDescent="0.2">
      <c r="A138" s="246">
        <v>25</v>
      </c>
      <c r="B138" s="247" t="s">
        <v>459</v>
      </c>
      <c r="C138" s="256" t="s">
        <v>460</v>
      </c>
      <c r="D138" s="248" t="s">
        <v>199</v>
      </c>
      <c r="E138" s="249">
        <v>278.39999999999998</v>
      </c>
      <c r="F138" s="250"/>
      <c r="G138" s="251">
        <f>ROUND(E138*F138,2)</f>
        <v>0</v>
      </c>
      <c r="H138" s="231"/>
      <c r="I138" s="230">
        <f>ROUND(E138*H138,2)</f>
        <v>0</v>
      </c>
      <c r="J138" s="231"/>
      <c r="K138" s="230">
        <f>ROUND(E138*J138,2)</f>
        <v>0</v>
      </c>
      <c r="L138" s="230">
        <v>21</v>
      </c>
      <c r="M138" s="230">
        <f>G138*(1+L138/100)</f>
        <v>0</v>
      </c>
      <c r="N138" s="229">
        <v>0.378</v>
      </c>
      <c r="O138" s="229">
        <f>ROUND(E138*N138,2)</f>
        <v>105.24</v>
      </c>
      <c r="P138" s="229">
        <v>0</v>
      </c>
      <c r="Q138" s="229">
        <f>ROUND(E138*P138,2)</f>
        <v>0</v>
      </c>
      <c r="R138" s="230"/>
      <c r="S138" s="230" t="s">
        <v>119</v>
      </c>
      <c r="T138" s="230" t="s">
        <v>119</v>
      </c>
      <c r="U138" s="230">
        <v>0.03</v>
      </c>
      <c r="V138" s="230">
        <f>ROUND(E138*U138,2)</f>
        <v>8.35</v>
      </c>
      <c r="W138" s="230"/>
      <c r="X138" s="230" t="s">
        <v>179</v>
      </c>
      <c r="Y138" s="230" t="s">
        <v>122</v>
      </c>
      <c r="Z138" s="210"/>
      <c r="AA138" s="210"/>
      <c r="AB138" s="210"/>
      <c r="AC138" s="210"/>
      <c r="AD138" s="210"/>
      <c r="AE138" s="210"/>
      <c r="AF138" s="210"/>
      <c r="AG138" s="210" t="s">
        <v>180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27"/>
      <c r="B139" s="228"/>
      <c r="C139" s="257" t="s">
        <v>537</v>
      </c>
      <c r="D139" s="253"/>
      <c r="E139" s="253"/>
      <c r="F139" s="253"/>
      <c r="G139" s="253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10"/>
      <c r="AA139" s="210"/>
      <c r="AB139" s="210"/>
      <c r="AC139" s="210"/>
      <c r="AD139" s="210"/>
      <c r="AE139" s="210"/>
      <c r="AF139" s="210"/>
      <c r="AG139" s="210" t="s">
        <v>125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">
      <c r="A140" s="227"/>
      <c r="B140" s="228"/>
      <c r="C140" s="258" t="s">
        <v>538</v>
      </c>
      <c r="D140" s="254"/>
      <c r="E140" s="254"/>
      <c r="F140" s="254"/>
      <c r="G140" s="254"/>
      <c r="H140" s="230"/>
      <c r="I140" s="230"/>
      <c r="J140" s="230"/>
      <c r="K140" s="230"/>
      <c r="L140" s="230"/>
      <c r="M140" s="230"/>
      <c r="N140" s="229"/>
      <c r="O140" s="229"/>
      <c r="P140" s="229"/>
      <c r="Q140" s="229"/>
      <c r="R140" s="230"/>
      <c r="S140" s="230"/>
      <c r="T140" s="230"/>
      <c r="U140" s="230"/>
      <c r="V140" s="230"/>
      <c r="W140" s="230"/>
      <c r="X140" s="230"/>
      <c r="Y140" s="230"/>
      <c r="Z140" s="210"/>
      <c r="AA140" s="210"/>
      <c r="AB140" s="210"/>
      <c r="AC140" s="210"/>
      <c r="AD140" s="210"/>
      <c r="AE140" s="210"/>
      <c r="AF140" s="210"/>
      <c r="AG140" s="210" t="s">
        <v>125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2" x14ac:dyDescent="0.2">
      <c r="A141" s="227"/>
      <c r="B141" s="228"/>
      <c r="C141" s="259" t="s">
        <v>527</v>
      </c>
      <c r="D141" s="235"/>
      <c r="E141" s="236">
        <v>151.4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10"/>
      <c r="AA141" s="210"/>
      <c r="AB141" s="210"/>
      <c r="AC141" s="210"/>
      <c r="AD141" s="210"/>
      <c r="AE141" s="210"/>
      <c r="AF141" s="210"/>
      <c r="AG141" s="210" t="s">
        <v>183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">
      <c r="A142" s="227"/>
      <c r="B142" s="228"/>
      <c r="C142" s="259" t="s">
        <v>521</v>
      </c>
      <c r="D142" s="235"/>
      <c r="E142" s="236">
        <v>127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10"/>
      <c r="AA142" s="210"/>
      <c r="AB142" s="210"/>
      <c r="AC142" s="210"/>
      <c r="AD142" s="210"/>
      <c r="AE142" s="210"/>
      <c r="AF142" s="210"/>
      <c r="AG142" s="210" t="s">
        <v>183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22.5" outlineLevel="1" x14ac:dyDescent="0.2">
      <c r="A143" s="246">
        <v>26</v>
      </c>
      <c r="B143" s="247" t="s">
        <v>539</v>
      </c>
      <c r="C143" s="256" t="s">
        <v>540</v>
      </c>
      <c r="D143" s="248" t="s">
        <v>363</v>
      </c>
      <c r="E143" s="249">
        <v>0.42499999999999999</v>
      </c>
      <c r="F143" s="250"/>
      <c r="G143" s="251">
        <f>ROUND(E143*F143,2)</f>
        <v>0</v>
      </c>
      <c r="H143" s="231"/>
      <c r="I143" s="230">
        <f>ROUND(E143*H143,2)</f>
        <v>0</v>
      </c>
      <c r="J143" s="231"/>
      <c r="K143" s="230">
        <f>ROUND(E143*J143,2)</f>
        <v>0</v>
      </c>
      <c r="L143" s="230">
        <v>21</v>
      </c>
      <c r="M143" s="230">
        <f>G143*(1+L143/100)</f>
        <v>0</v>
      </c>
      <c r="N143" s="229">
        <v>1</v>
      </c>
      <c r="O143" s="229">
        <f>ROUND(E143*N143,2)</f>
        <v>0.43</v>
      </c>
      <c r="P143" s="229">
        <v>0</v>
      </c>
      <c r="Q143" s="229">
        <f>ROUND(E143*P143,2)</f>
        <v>0</v>
      </c>
      <c r="R143" s="230" t="s">
        <v>306</v>
      </c>
      <c r="S143" s="230" t="s">
        <v>119</v>
      </c>
      <c r="T143" s="230" t="s">
        <v>119</v>
      </c>
      <c r="U143" s="230">
        <v>0</v>
      </c>
      <c r="V143" s="230">
        <f>ROUND(E143*U143,2)</f>
        <v>0</v>
      </c>
      <c r="W143" s="230"/>
      <c r="X143" s="230" t="s">
        <v>307</v>
      </c>
      <c r="Y143" s="230" t="s">
        <v>122</v>
      </c>
      <c r="Z143" s="210"/>
      <c r="AA143" s="210"/>
      <c r="AB143" s="210"/>
      <c r="AC143" s="210"/>
      <c r="AD143" s="210"/>
      <c r="AE143" s="210"/>
      <c r="AF143" s="210"/>
      <c r="AG143" s="210" t="s">
        <v>312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27"/>
      <c r="B144" s="228"/>
      <c r="C144" s="257" t="s">
        <v>541</v>
      </c>
      <c r="D144" s="253"/>
      <c r="E144" s="253"/>
      <c r="F144" s="253"/>
      <c r="G144" s="253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10"/>
      <c r="AA144" s="210"/>
      <c r="AB144" s="210"/>
      <c r="AC144" s="210"/>
      <c r="AD144" s="210"/>
      <c r="AE144" s="210"/>
      <c r="AF144" s="210"/>
      <c r="AG144" s="210" t="s">
        <v>125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27"/>
      <c r="B145" s="228"/>
      <c r="C145" s="259" t="s">
        <v>542</v>
      </c>
      <c r="D145" s="235"/>
      <c r="E145" s="236">
        <v>0.42499999999999999</v>
      </c>
      <c r="F145" s="230"/>
      <c r="G145" s="230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10"/>
      <c r="AA145" s="210"/>
      <c r="AB145" s="210"/>
      <c r="AC145" s="210"/>
      <c r="AD145" s="210"/>
      <c r="AE145" s="210"/>
      <c r="AF145" s="210"/>
      <c r="AG145" s="210" t="s">
        <v>183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46">
        <v>27</v>
      </c>
      <c r="B146" s="247" t="s">
        <v>506</v>
      </c>
      <c r="C146" s="256" t="s">
        <v>507</v>
      </c>
      <c r="D146" s="248" t="s">
        <v>199</v>
      </c>
      <c r="E146" s="249">
        <v>1.7</v>
      </c>
      <c r="F146" s="250"/>
      <c r="G146" s="251">
        <f>ROUND(E146*F146,2)</f>
        <v>0</v>
      </c>
      <c r="H146" s="231"/>
      <c r="I146" s="230">
        <f>ROUND(E146*H146,2)</f>
        <v>0</v>
      </c>
      <c r="J146" s="231"/>
      <c r="K146" s="230">
        <f>ROUND(E146*J146,2)</f>
        <v>0</v>
      </c>
      <c r="L146" s="230">
        <v>21</v>
      </c>
      <c r="M146" s="230">
        <f>G146*(1+L146/100)</f>
        <v>0</v>
      </c>
      <c r="N146" s="229">
        <v>0.11</v>
      </c>
      <c r="O146" s="229">
        <f>ROUND(E146*N146,2)</f>
        <v>0.19</v>
      </c>
      <c r="P146" s="229">
        <v>0</v>
      </c>
      <c r="Q146" s="229">
        <f>ROUND(E146*P146,2)</f>
        <v>0</v>
      </c>
      <c r="R146" s="230"/>
      <c r="S146" s="230" t="s">
        <v>119</v>
      </c>
      <c r="T146" s="230" t="s">
        <v>119</v>
      </c>
      <c r="U146" s="230">
        <v>1.19</v>
      </c>
      <c r="V146" s="230">
        <f>ROUND(E146*U146,2)</f>
        <v>2.02</v>
      </c>
      <c r="W146" s="230"/>
      <c r="X146" s="230" t="s">
        <v>179</v>
      </c>
      <c r="Y146" s="230" t="s">
        <v>122</v>
      </c>
      <c r="Z146" s="210"/>
      <c r="AA146" s="210"/>
      <c r="AB146" s="210"/>
      <c r="AC146" s="210"/>
      <c r="AD146" s="210"/>
      <c r="AE146" s="210"/>
      <c r="AF146" s="210"/>
      <c r="AG146" s="210" t="s">
        <v>180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2" x14ac:dyDescent="0.2">
      <c r="A147" s="227"/>
      <c r="B147" s="228"/>
      <c r="C147" s="257" t="s">
        <v>541</v>
      </c>
      <c r="D147" s="253"/>
      <c r="E147" s="253"/>
      <c r="F147" s="253"/>
      <c r="G147" s="253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10"/>
      <c r="AA147" s="210"/>
      <c r="AB147" s="210"/>
      <c r="AC147" s="210"/>
      <c r="AD147" s="210"/>
      <c r="AE147" s="210"/>
      <c r="AF147" s="210"/>
      <c r="AG147" s="210" t="s">
        <v>125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27"/>
      <c r="B148" s="228"/>
      <c r="C148" s="259" t="s">
        <v>543</v>
      </c>
      <c r="D148" s="235"/>
      <c r="E148" s="236">
        <v>1.7</v>
      </c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10"/>
      <c r="AA148" s="210"/>
      <c r="AB148" s="210"/>
      <c r="AC148" s="210"/>
      <c r="AD148" s="210"/>
      <c r="AE148" s="210"/>
      <c r="AF148" s="210"/>
      <c r="AG148" s="210" t="s">
        <v>183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46">
        <v>28</v>
      </c>
      <c r="B149" s="247" t="s">
        <v>516</v>
      </c>
      <c r="C149" s="256" t="s">
        <v>517</v>
      </c>
      <c r="D149" s="248" t="s">
        <v>199</v>
      </c>
      <c r="E149" s="249">
        <v>183</v>
      </c>
      <c r="F149" s="250"/>
      <c r="G149" s="251">
        <f>ROUND(E149*F149,2)</f>
        <v>0</v>
      </c>
      <c r="H149" s="231"/>
      <c r="I149" s="230">
        <f>ROUND(E149*H149,2)</f>
        <v>0</v>
      </c>
      <c r="J149" s="231"/>
      <c r="K149" s="230">
        <f>ROUND(E149*J149,2)</f>
        <v>0</v>
      </c>
      <c r="L149" s="230">
        <v>21</v>
      </c>
      <c r="M149" s="230">
        <f>G149*(1+L149/100)</f>
        <v>0</v>
      </c>
      <c r="N149" s="229">
        <v>0.10373</v>
      </c>
      <c r="O149" s="229">
        <f>ROUND(E149*N149,2)</f>
        <v>18.98</v>
      </c>
      <c r="P149" s="229">
        <v>0</v>
      </c>
      <c r="Q149" s="229">
        <f>ROUND(E149*P149,2)</f>
        <v>0</v>
      </c>
      <c r="R149" s="230"/>
      <c r="S149" s="230" t="s">
        <v>119</v>
      </c>
      <c r="T149" s="230" t="s">
        <v>119</v>
      </c>
      <c r="U149" s="230">
        <v>0.02</v>
      </c>
      <c r="V149" s="230">
        <f>ROUND(E149*U149,2)</f>
        <v>3.66</v>
      </c>
      <c r="W149" s="230"/>
      <c r="X149" s="230" t="s">
        <v>179</v>
      </c>
      <c r="Y149" s="230" t="s">
        <v>122</v>
      </c>
      <c r="Z149" s="210"/>
      <c r="AA149" s="210"/>
      <c r="AB149" s="210"/>
      <c r="AC149" s="210"/>
      <c r="AD149" s="210"/>
      <c r="AE149" s="210"/>
      <c r="AF149" s="210"/>
      <c r="AG149" s="210" t="s">
        <v>180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27"/>
      <c r="B150" s="228"/>
      <c r="C150" s="257" t="s">
        <v>544</v>
      </c>
      <c r="D150" s="253"/>
      <c r="E150" s="253"/>
      <c r="F150" s="253"/>
      <c r="G150" s="253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10"/>
      <c r="AA150" s="210"/>
      <c r="AB150" s="210"/>
      <c r="AC150" s="210"/>
      <c r="AD150" s="210"/>
      <c r="AE150" s="210"/>
      <c r="AF150" s="210"/>
      <c r="AG150" s="210" t="s">
        <v>125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">
      <c r="A151" s="227"/>
      <c r="B151" s="228"/>
      <c r="C151" s="258" t="s">
        <v>545</v>
      </c>
      <c r="D151" s="254"/>
      <c r="E151" s="254"/>
      <c r="F151" s="254"/>
      <c r="G151" s="254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10"/>
      <c r="AA151" s="210"/>
      <c r="AB151" s="210"/>
      <c r="AC151" s="210"/>
      <c r="AD151" s="210"/>
      <c r="AE151" s="210"/>
      <c r="AF151" s="210"/>
      <c r="AG151" s="210" t="s">
        <v>125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27"/>
      <c r="B152" s="228"/>
      <c r="C152" s="259" t="s">
        <v>546</v>
      </c>
      <c r="D152" s="235"/>
      <c r="E152" s="236">
        <v>183</v>
      </c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10"/>
      <c r="AA152" s="210"/>
      <c r="AB152" s="210"/>
      <c r="AC152" s="210"/>
      <c r="AD152" s="210"/>
      <c r="AE152" s="210"/>
      <c r="AF152" s="210"/>
      <c r="AG152" s="210" t="s">
        <v>183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46">
        <v>29</v>
      </c>
      <c r="B153" s="247" t="s">
        <v>522</v>
      </c>
      <c r="C153" s="256" t="s">
        <v>523</v>
      </c>
      <c r="D153" s="248" t="s">
        <v>199</v>
      </c>
      <c r="E153" s="249">
        <v>183</v>
      </c>
      <c r="F153" s="250"/>
      <c r="G153" s="251">
        <f>ROUND(E153*F153,2)</f>
        <v>0</v>
      </c>
      <c r="H153" s="231"/>
      <c r="I153" s="230">
        <f>ROUND(E153*H153,2)</f>
        <v>0</v>
      </c>
      <c r="J153" s="231"/>
      <c r="K153" s="230">
        <f>ROUND(E153*J153,2)</f>
        <v>0</v>
      </c>
      <c r="L153" s="230">
        <v>21</v>
      </c>
      <c r="M153" s="230">
        <f>G153*(1+L153/100)</f>
        <v>0</v>
      </c>
      <c r="N153" s="229">
        <v>5.0000000000000001E-4</v>
      </c>
      <c r="O153" s="229">
        <f>ROUND(E153*N153,2)</f>
        <v>0.09</v>
      </c>
      <c r="P153" s="229">
        <v>0</v>
      </c>
      <c r="Q153" s="229">
        <f>ROUND(E153*P153,2)</f>
        <v>0</v>
      </c>
      <c r="R153" s="230"/>
      <c r="S153" s="230" t="s">
        <v>524</v>
      </c>
      <c r="T153" s="230" t="s">
        <v>524</v>
      </c>
      <c r="U153" s="230">
        <v>2E-3</v>
      </c>
      <c r="V153" s="230">
        <f>ROUND(E153*U153,2)</f>
        <v>0.37</v>
      </c>
      <c r="W153" s="230"/>
      <c r="X153" s="230" t="s">
        <v>179</v>
      </c>
      <c r="Y153" s="230" t="s">
        <v>122</v>
      </c>
      <c r="Z153" s="210"/>
      <c r="AA153" s="210"/>
      <c r="AB153" s="210"/>
      <c r="AC153" s="210"/>
      <c r="AD153" s="210"/>
      <c r="AE153" s="210"/>
      <c r="AF153" s="210"/>
      <c r="AG153" s="210" t="s">
        <v>180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2" x14ac:dyDescent="0.2">
      <c r="A154" s="227"/>
      <c r="B154" s="228"/>
      <c r="C154" s="257" t="s">
        <v>547</v>
      </c>
      <c r="D154" s="253"/>
      <c r="E154" s="253"/>
      <c r="F154" s="253"/>
      <c r="G154" s="253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10"/>
      <c r="AA154" s="210"/>
      <c r="AB154" s="210"/>
      <c r="AC154" s="210"/>
      <c r="AD154" s="210"/>
      <c r="AE154" s="210"/>
      <c r="AF154" s="210"/>
      <c r="AG154" s="210" t="s">
        <v>125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">
      <c r="A155" s="227"/>
      <c r="B155" s="228"/>
      <c r="C155" s="258" t="s">
        <v>548</v>
      </c>
      <c r="D155" s="254"/>
      <c r="E155" s="254"/>
      <c r="F155" s="254"/>
      <c r="G155" s="254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10"/>
      <c r="AA155" s="210"/>
      <c r="AB155" s="210"/>
      <c r="AC155" s="210"/>
      <c r="AD155" s="210"/>
      <c r="AE155" s="210"/>
      <c r="AF155" s="210"/>
      <c r="AG155" s="210" t="s">
        <v>125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27"/>
      <c r="B156" s="228"/>
      <c r="C156" s="259" t="s">
        <v>546</v>
      </c>
      <c r="D156" s="235"/>
      <c r="E156" s="236">
        <v>183</v>
      </c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30"/>
      <c r="Z156" s="210"/>
      <c r="AA156" s="210"/>
      <c r="AB156" s="210"/>
      <c r="AC156" s="210"/>
      <c r="AD156" s="210"/>
      <c r="AE156" s="210"/>
      <c r="AF156" s="210"/>
      <c r="AG156" s="210" t="s">
        <v>183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ht="22.5" outlineLevel="1" x14ac:dyDescent="0.2">
      <c r="A157" s="246">
        <v>30</v>
      </c>
      <c r="B157" s="247" t="s">
        <v>549</v>
      </c>
      <c r="C157" s="256" t="s">
        <v>550</v>
      </c>
      <c r="D157" s="248" t="s">
        <v>199</v>
      </c>
      <c r="E157" s="249">
        <v>183</v>
      </c>
      <c r="F157" s="250"/>
      <c r="G157" s="251">
        <f>ROUND(E157*F157,2)</f>
        <v>0</v>
      </c>
      <c r="H157" s="231"/>
      <c r="I157" s="230">
        <f>ROUND(E157*H157,2)</f>
        <v>0</v>
      </c>
      <c r="J157" s="231"/>
      <c r="K157" s="230">
        <f>ROUND(E157*J157,2)</f>
        <v>0</v>
      </c>
      <c r="L157" s="230">
        <v>21</v>
      </c>
      <c r="M157" s="230">
        <f>G157*(1+L157/100)</f>
        <v>0</v>
      </c>
      <c r="N157" s="229">
        <v>0.18462999999999999</v>
      </c>
      <c r="O157" s="229">
        <f>ROUND(E157*N157,2)</f>
        <v>33.79</v>
      </c>
      <c r="P157" s="229">
        <v>0</v>
      </c>
      <c r="Q157" s="229">
        <f>ROUND(E157*P157,2)</f>
        <v>0</v>
      </c>
      <c r="R157" s="230"/>
      <c r="S157" s="230" t="s">
        <v>119</v>
      </c>
      <c r="T157" s="230" t="s">
        <v>551</v>
      </c>
      <c r="U157" s="230">
        <v>0.03</v>
      </c>
      <c r="V157" s="230">
        <f>ROUND(E157*U157,2)</f>
        <v>5.49</v>
      </c>
      <c r="W157" s="230"/>
      <c r="X157" s="230" t="s">
        <v>179</v>
      </c>
      <c r="Y157" s="230" t="s">
        <v>122</v>
      </c>
      <c r="Z157" s="210"/>
      <c r="AA157" s="210"/>
      <c r="AB157" s="210"/>
      <c r="AC157" s="210"/>
      <c r="AD157" s="210"/>
      <c r="AE157" s="210"/>
      <c r="AF157" s="210"/>
      <c r="AG157" s="210" t="s">
        <v>180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27"/>
      <c r="B158" s="228"/>
      <c r="C158" s="257" t="s">
        <v>552</v>
      </c>
      <c r="D158" s="253"/>
      <c r="E158" s="253"/>
      <c r="F158" s="253"/>
      <c r="G158" s="253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10"/>
      <c r="AA158" s="210"/>
      <c r="AB158" s="210"/>
      <c r="AC158" s="210"/>
      <c r="AD158" s="210"/>
      <c r="AE158" s="210"/>
      <c r="AF158" s="210"/>
      <c r="AG158" s="210" t="s">
        <v>125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">
      <c r="A159" s="227"/>
      <c r="B159" s="228"/>
      <c r="C159" s="258" t="s">
        <v>545</v>
      </c>
      <c r="D159" s="254"/>
      <c r="E159" s="254"/>
      <c r="F159" s="254"/>
      <c r="G159" s="254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10"/>
      <c r="AA159" s="210"/>
      <c r="AB159" s="210"/>
      <c r="AC159" s="210"/>
      <c r="AD159" s="210"/>
      <c r="AE159" s="210"/>
      <c r="AF159" s="210"/>
      <c r="AG159" s="210" t="s">
        <v>125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27"/>
      <c r="B160" s="228"/>
      <c r="C160" s="259" t="s">
        <v>546</v>
      </c>
      <c r="D160" s="235"/>
      <c r="E160" s="236">
        <v>183</v>
      </c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30"/>
      <c r="Z160" s="210"/>
      <c r="AA160" s="210"/>
      <c r="AB160" s="210"/>
      <c r="AC160" s="210"/>
      <c r="AD160" s="210"/>
      <c r="AE160" s="210"/>
      <c r="AF160" s="210"/>
      <c r="AG160" s="210" t="s">
        <v>183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46">
        <v>31</v>
      </c>
      <c r="B161" s="247" t="s">
        <v>534</v>
      </c>
      <c r="C161" s="256" t="s">
        <v>535</v>
      </c>
      <c r="D161" s="248" t="s">
        <v>199</v>
      </c>
      <c r="E161" s="249">
        <v>183</v>
      </c>
      <c r="F161" s="250"/>
      <c r="G161" s="251">
        <f>ROUND(E161*F161,2)</f>
        <v>0</v>
      </c>
      <c r="H161" s="231"/>
      <c r="I161" s="230">
        <f>ROUND(E161*H161,2)</f>
        <v>0</v>
      </c>
      <c r="J161" s="231"/>
      <c r="K161" s="230">
        <f>ROUND(E161*J161,2)</f>
        <v>0</v>
      </c>
      <c r="L161" s="230">
        <v>21</v>
      </c>
      <c r="M161" s="230">
        <f>G161*(1+L161/100)</f>
        <v>0</v>
      </c>
      <c r="N161" s="229">
        <v>5.6100000000000004E-3</v>
      </c>
      <c r="O161" s="229">
        <f>ROUND(E161*N161,2)</f>
        <v>1.03</v>
      </c>
      <c r="P161" s="229">
        <v>0</v>
      </c>
      <c r="Q161" s="229">
        <f>ROUND(E161*P161,2)</f>
        <v>0</v>
      </c>
      <c r="R161" s="230"/>
      <c r="S161" s="230" t="s">
        <v>524</v>
      </c>
      <c r="T161" s="230" t="s">
        <v>524</v>
      </c>
      <c r="U161" s="230">
        <v>4.0000000000000001E-3</v>
      </c>
      <c r="V161" s="230">
        <f>ROUND(E161*U161,2)</f>
        <v>0.73</v>
      </c>
      <c r="W161" s="230"/>
      <c r="X161" s="230" t="s">
        <v>179</v>
      </c>
      <c r="Y161" s="230" t="s">
        <v>122</v>
      </c>
      <c r="Z161" s="210"/>
      <c r="AA161" s="210"/>
      <c r="AB161" s="210"/>
      <c r="AC161" s="210"/>
      <c r="AD161" s="210"/>
      <c r="AE161" s="210"/>
      <c r="AF161" s="210"/>
      <c r="AG161" s="210" t="s">
        <v>180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27"/>
      <c r="B162" s="228"/>
      <c r="C162" s="257" t="s">
        <v>536</v>
      </c>
      <c r="D162" s="253"/>
      <c r="E162" s="253"/>
      <c r="F162" s="253"/>
      <c r="G162" s="253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10"/>
      <c r="AA162" s="210"/>
      <c r="AB162" s="210"/>
      <c r="AC162" s="210"/>
      <c r="AD162" s="210"/>
      <c r="AE162" s="210"/>
      <c r="AF162" s="210"/>
      <c r="AG162" s="210" t="s">
        <v>125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">
      <c r="A163" s="227"/>
      <c r="B163" s="228"/>
      <c r="C163" s="258" t="s">
        <v>545</v>
      </c>
      <c r="D163" s="254"/>
      <c r="E163" s="254"/>
      <c r="F163" s="254"/>
      <c r="G163" s="254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10"/>
      <c r="AA163" s="210"/>
      <c r="AB163" s="210"/>
      <c r="AC163" s="210"/>
      <c r="AD163" s="210"/>
      <c r="AE163" s="210"/>
      <c r="AF163" s="210"/>
      <c r="AG163" s="210" t="s">
        <v>125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27"/>
      <c r="B164" s="228"/>
      <c r="C164" s="259" t="s">
        <v>546</v>
      </c>
      <c r="D164" s="235"/>
      <c r="E164" s="236">
        <v>183</v>
      </c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30"/>
      <c r="Z164" s="210"/>
      <c r="AA164" s="210"/>
      <c r="AB164" s="210"/>
      <c r="AC164" s="210"/>
      <c r="AD164" s="210"/>
      <c r="AE164" s="210"/>
      <c r="AF164" s="210"/>
      <c r="AG164" s="210" t="s">
        <v>183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ht="22.5" outlineLevel="1" x14ac:dyDescent="0.2">
      <c r="A165" s="246">
        <v>32</v>
      </c>
      <c r="B165" s="247" t="s">
        <v>553</v>
      </c>
      <c r="C165" s="256" t="s">
        <v>554</v>
      </c>
      <c r="D165" s="248" t="s">
        <v>199</v>
      </c>
      <c r="E165" s="249">
        <v>183</v>
      </c>
      <c r="F165" s="250"/>
      <c r="G165" s="251">
        <f>ROUND(E165*F165,2)</f>
        <v>0</v>
      </c>
      <c r="H165" s="231"/>
      <c r="I165" s="230">
        <f>ROUND(E165*H165,2)</f>
        <v>0</v>
      </c>
      <c r="J165" s="231"/>
      <c r="K165" s="230">
        <f>ROUND(E165*J165,2)</f>
        <v>0</v>
      </c>
      <c r="L165" s="230">
        <v>21</v>
      </c>
      <c r="M165" s="230">
        <f>G165*(1+L165/100)</f>
        <v>0</v>
      </c>
      <c r="N165" s="229">
        <v>0.38313999999999998</v>
      </c>
      <c r="O165" s="229">
        <f>ROUND(E165*N165,2)</f>
        <v>70.11</v>
      </c>
      <c r="P165" s="229">
        <v>0</v>
      </c>
      <c r="Q165" s="229">
        <f>ROUND(E165*P165,2)</f>
        <v>0</v>
      </c>
      <c r="R165" s="230"/>
      <c r="S165" s="230" t="s">
        <v>119</v>
      </c>
      <c r="T165" s="230" t="s">
        <v>119</v>
      </c>
      <c r="U165" s="230">
        <v>2.5999999999999999E-2</v>
      </c>
      <c r="V165" s="230">
        <f>ROUND(E165*U165,2)</f>
        <v>4.76</v>
      </c>
      <c r="W165" s="230"/>
      <c r="X165" s="230" t="s">
        <v>179</v>
      </c>
      <c r="Y165" s="230" t="s">
        <v>122</v>
      </c>
      <c r="Z165" s="210"/>
      <c r="AA165" s="210"/>
      <c r="AB165" s="210"/>
      <c r="AC165" s="210"/>
      <c r="AD165" s="210"/>
      <c r="AE165" s="210"/>
      <c r="AF165" s="210"/>
      <c r="AG165" s="210" t="s">
        <v>180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27"/>
      <c r="B166" s="228"/>
      <c r="C166" s="257" t="s">
        <v>555</v>
      </c>
      <c r="D166" s="253"/>
      <c r="E166" s="253"/>
      <c r="F166" s="253"/>
      <c r="G166" s="253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30"/>
      <c r="Z166" s="210"/>
      <c r="AA166" s="210"/>
      <c r="AB166" s="210"/>
      <c r="AC166" s="210"/>
      <c r="AD166" s="210"/>
      <c r="AE166" s="210"/>
      <c r="AF166" s="210"/>
      <c r="AG166" s="210" t="s">
        <v>125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">
      <c r="A167" s="227"/>
      <c r="B167" s="228"/>
      <c r="C167" s="258" t="s">
        <v>548</v>
      </c>
      <c r="D167" s="254"/>
      <c r="E167" s="254"/>
      <c r="F167" s="254"/>
      <c r="G167" s="254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30"/>
      <c r="Z167" s="210"/>
      <c r="AA167" s="210"/>
      <c r="AB167" s="210"/>
      <c r="AC167" s="210"/>
      <c r="AD167" s="210"/>
      <c r="AE167" s="210"/>
      <c r="AF167" s="210"/>
      <c r="AG167" s="210" t="s">
        <v>125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27"/>
      <c r="B168" s="228"/>
      <c r="C168" s="259" t="s">
        <v>546</v>
      </c>
      <c r="D168" s="235"/>
      <c r="E168" s="236">
        <v>183</v>
      </c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10"/>
      <c r="AA168" s="210"/>
      <c r="AB168" s="210"/>
      <c r="AC168" s="210"/>
      <c r="AD168" s="210"/>
      <c r="AE168" s="210"/>
      <c r="AF168" s="210"/>
      <c r="AG168" s="210" t="s">
        <v>183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ht="22.5" outlineLevel="1" x14ac:dyDescent="0.2">
      <c r="A169" s="246">
        <v>33</v>
      </c>
      <c r="B169" s="247" t="s">
        <v>556</v>
      </c>
      <c r="C169" s="256" t="s">
        <v>557</v>
      </c>
      <c r="D169" s="248" t="s">
        <v>199</v>
      </c>
      <c r="E169" s="249">
        <v>198</v>
      </c>
      <c r="F169" s="250"/>
      <c r="G169" s="251">
        <f>ROUND(E169*F169,2)</f>
        <v>0</v>
      </c>
      <c r="H169" s="231"/>
      <c r="I169" s="230">
        <f>ROUND(E169*H169,2)</f>
        <v>0</v>
      </c>
      <c r="J169" s="231"/>
      <c r="K169" s="230">
        <f>ROUND(E169*J169,2)</f>
        <v>0</v>
      </c>
      <c r="L169" s="230">
        <v>21</v>
      </c>
      <c r="M169" s="230">
        <f>G169*(1+L169/100)</f>
        <v>0</v>
      </c>
      <c r="N169" s="229">
        <v>0.441</v>
      </c>
      <c r="O169" s="229">
        <f>ROUND(E169*N169,2)</f>
        <v>87.32</v>
      </c>
      <c r="P169" s="229">
        <v>0</v>
      </c>
      <c r="Q169" s="229">
        <f>ROUND(E169*P169,2)</f>
        <v>0</v>
      </c>
      <c r="R169" s="230"/>
      <c r="S169" s="230" t="s">
        <v>119</v>
      </c>
      <c r="T169" s="230" t="s">
        <v>119</v>
      </c>
      <c r="U169" s="230">
        <v>0.03</v>
      </c>
      <c r="V169" s="230">
        <f>ROUND(E169*U169,2)</f>
        <v>5.94</v>
      </c>
      <c r="W169" s="230"/>
      <c r="X169" s="230" t="s">
        <v>179</v>
      </c>
      <c r="Y169" s="230" t="s">
        <v>122</v>
      </c>
      <c r="Z169" s="210"/>
      <c r="AA169" s="210"/>
      <c r="AB169" s="210"/>
      <c r="AC169" s="210"/>
      <c r="AD169" s="210"/>
      <c r="AE169" s="210"/>
      <c r="AF169" s="210"/>
      <c r="AG169" s="210" t="s">
        <v>180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">
      <c r="A170" s="227"/>
      <c r="B170" s="228"/>
      <c r="C170" s="257" t="s">
        <v>558</v>
      </c>
      <c r="D170" s="253"/>
      <c r="E170" s="253"/>
      <c r="F170" s="253"/>
      <c r="G170" s="253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10"/>
      <c r="AA170" s="210"/>
      <c r="AB170" s="210"/>
      <c r="AC170" s="210"/>
      <c r="AD170" s="210"/>
      <c r="AE170" s="210"/>
      <c r="AF170" s="210"/>
      <c r="AG170" s="210" t="s">
        <v>125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">
      <c r="A171" s="227"/>
      <c r="B171" s="228"/>
      <c r="C171" s="258" t="s">
        <v>559</v>
      </c>
      <c r="D171" s="254"/>
      <c r="E171" s="254"/>
      <c r="F171" s="254"/>
      <c r="G171" s="254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10"/>
      <c r="AA171" s="210"/>
      <c r="AB171" s="210"/>
      <c r="AC171" s="210"/>
      <c r="AD171" s="210"/>
      <c r="AE171" s="210"/>
      <c r="AF171" s="210"/>
      <c r="AG171" s="210" t="s">
        <v>125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">
      <c r="A172" s="227"/>
      <c r="B172" s="228"/>
      <c r="C172" s="267" t="s">
        <v>368</v>
      </c>
      <c r="D172" s="232"/>
      <c r="E172" s="233"/>
      <c r="F172" s="234"/>
      <c r="G172" s="234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10"/>
      <c r="AA172" s="210"/>
      <c r="AB172" s="210"/>
      <c r="AC172" s="210"/>
      <c r="AD172" s="210"/>
      <c r="AE172" s="210"/>
      <c r="AF172" s="210"/>
      <c r="AG172" s="210" t="s">
        <v>125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">
      <c r="A173" s="227"/>
      <c r="B173" s="228"/>
      <c r="C173" s="258" t="s">
        <v>560</v>
      </c>
      <c r="D173" s="254"/>
      <c r="E173" s="254"/>
      <c r="F173" s="254"/>
      <c r="G173" s="254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10"/>
      <c r="AA173" s="210"/>
      <c r="AB173" s="210"/>
      <c r="AC173" s="210"/>
      <c r="AD173" s="210"/>
      <c r="AE173" s="210"/>
      <c r="AF173" s="210"/>
      <c r="AG173" s="210" t="s">
        <v>125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27"/>
      <c r="B174" s="228"/>
      <c r="C174" s="259" t="s">
        <v>561</v>
      </c>
      <c r="D174" s="235"/>
      <c r="E174" s="236">
        <v>458.9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10"/>
      <c r="AA174" s="210"/>
      <c r="AB174" s="210"/>
      <c r="AC174" s="210"/>
      <c r="AD174" s="210"/>
      <c r="AE174" s="210"/>
      <c r="AF174" s="210"/>
      <c r="AG174" s="210" t="s">
        <v>183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ht="22.5" outlineLevel="3" x14ac:dyDescent="0.2">
      <c r="A175" s="227"/>
      <c r="B175" s="228"/>
      <c r="C175" s="259" t="s">
        <v>562</v>
      </c>
      <c r="D175" s="235"/>
      <c r="E175" s="236">
        <v>377</v>
      </c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10"/>
      <c r="AA175" s="210"/>
      <c r="AB175" s="210"/>
      <c r="AC175" s="210"/>
      <c r="AD175" s="210"/>
      <c r="AE175" s="210"/>
      <c r="AF175" s="210"/>
      <c r="AG175" s="210" t="s">
        <v>183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27"/>
      <c r="B176" s="228"/>
      <c r="C176" s="259" t="s">
        <v>563</v>
      </c>
      <c r="D176" s="235"/>
      <c r="E176" s="236">
        <v>-637.9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10"/>
      <c r="AA176" s="210"/>
      <c r="AB176" s="210"/>
      <c r="AC176" s="210"/>
      <c r="AD176" s="210"/>
      <c r="AE176" s="210"/>
      <c r="AF176" s="210"/>
      <c r="AG176" s="210" t="s">
        <v>183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ht="22.5" outlineLevel="1" x14ac:dyDescent="0.2">
      <c r="A177" s="246">
        <v>34</v>
      </c>
      <c r="B177" s="247" t="s">
        <v>564</v>
      </c>
      <c r="C177" s="256" t="s">
        <v>565</v>
      </c>
      <c r="D177" s="248" t="s">
        <v>199</v>
      </c>
      <c r="E177" s="249">
        <v>637.9</v>
      </c>
      <c r="F177" s="250"/>
      <c r="G177" s="251">
        <f>ROUND(E177*F177,2)</f>
        <v>0</v>
      </c>
      <c r="H177" s="231"/>
      <c r="I177" s="230">
        <f>ROUND(E177*H177,2)</f>
        <v>0</v>
      </c>
      <c r="J177" s="231"/>
      <c r="K177" s="230">
        <f>ROUND(E177*J177,2)</f>
        <v>0</v>
      </c>
      <c r="L177" s="230">
        <v>21</v>
      </c>
      <c r="M177" s="230">
        <f>G177*(1+L177/100)</f>
        <v>0</v>
      </c>
      <c r="N177" s="229">
        <v>0</v>
      </c>
      <c r="O177" s="229">
        <f>ROUND(E177*N177,2)</f>
        <v>0</v>
      </c>
      <c r="P177" s="229">
        <v>0</v>
      </c>
      <c r="Q177" s="229">
        <f>ROUND(E177*P177,2)</f>
        <v>0</v>
      </c>
      <c r="R177" s="230"/>
      <c r="S177" s="230" t="s">
        <v>119</v>
      </c>
      <c r="T177" s="230" t="s">
        <v>119</v>
      </c>
      <c r="U177" s="230">
        <v>0.03</v>
      </c>
      <c r="V177" s="230">
        <f>ROUND(E177*U177,2)</f>
        <v>19.14</v>
      </c>
      <c r="W177" s="230"/>
      <c r="X177" s="230" t="s">
        <v>179</v>
      </c>
      <c r="Y177" s="230" t="s">
        <v>122</v>
      </c>
      <c r="Z177" s="210"/>
      <c r="AA177" s="210"/>
      <c r="AB177" s="210"/>
      <c r="AC177" s="210"/>
      <c r="AD177" s="210"/>
      <c r="AE177" s="210"/>
      <c r="AF177" s="210"/>
      <c r="AG177" s="210" t="s">
        <v>180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ht="22.5" outlineLevel="2" x14ac:dyDescent="0.2">
      <c r="A178" s="227"/>
      <c r="B178" s="228"/>
      <c r="C178" s="257" t="s">
        <v>566</v>
      </c>
      <c r="D178" s="253"/>
      <c r="E178" s="253"/>
      <c r="F178" s="253"/>
      <c r="G178" s="253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30"/>
      <c r="Z178" s="210"/>
      <c r="AA178" s="210"/>
      <c r="AB178" s="210"/>
      <c r="AC178" s="210"/>
      <c r="AD178" s="210"/>
      <c r="AE178" s="210"/>
      <c r="AF178" s="210"/>
      <c r="AG178" s="210" t="s">
        <v>125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52" t="str">
        <f>C178</f>
        <v>- podkladní vrstva ze štěrkodrti, prům. tl. 200 mm, s použitím stávajícího kameniva z odkopu - předpoklad využitelnosti = 80%, vč. rozšíření pod obruby</v>
      </c>
      <c r="BB178" s="210"/>
      <c r="BC178" s="210"/>
      <c r="BD178" s="210"/>
      <c r="BE178" s="210"/>
      <c r="BF178" s="210"/>
      <c r="BG178" s="210"/>
      <c r="BH178" s="210"/>
    </row>
    <row r="179" spans="1:60" ht="22.5" outlineLevel="3" x14ac:dyDescent="0.2">
      <c r="A179" s="227"/>
      <c r="B179" s="228"/>
      <c r="C179" s="258" t="s">
        <v>567</v>
      </c>
      <c r="D179" s="254"/>
      <c r="E179" s="254"/>
      <c r="F179" s="254"/>
      <c r="G179" s="254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30"/>
      <c r="Z179" s="210"/>
      <c r="AA179" s="210"/>
      <c r="AB179" s="210"/>
      <c r="AC179" s="210"/>
      <c r="AD179" s="210"/>
      <c r="AE179" s="210"/>
      <c r="AF179" s="210"/>
      <c r="AG179" s="210" t="s">
        <v>125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52" t="str">
        <f>C179</f>
        <v>- stávající vyzískaný materiál bude použit v maximální možné míře ale jen v případě vhodnosti. Tento může být použit i v rámci ostatních položek štěrkových vrstev v rámci tohoto objektu</v>
      </c>
      <c r="BB179" s="210"/>
      <c r="BC179" s="210"/>
      <c r="BD179" s="210"/>
      <c r="BE179" s="210"/>
      <c r="BF179" s="210"/>
      <c r="BG179" s="210"/>
      <c r="BH179" s="210"/>
    </row>
    <row r="180" spans="1:60" outlineLevel="3" x14ac:dyDescent="0.2">
      <c r="A180" s="227"/>
      <c r="B180" s="228"/>
      <c r="C180" s="258" t="s">
        <v>568</v>
      </c>
      <c r="D180" s="254"/>
      <c r="E180" s="254"/>
      <c r="F180" s="254"/>
      <c r="G180" s="254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10"/>
      <c r="AA180" s="210"/>
      <c r="AB180" s="210"/>
      <c r="AC180" s="210"/>
      <c r="AD180" s="210"/>
      <c r="AE180" s="210"/>
      <c r="AF180" s="210"/>
      <c r="AG180" s="210" t="s">
        <v>125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">
      <c r="A181" s="227"/>
      <c r="B181" s="228"/>
      <c r="C181" s="267" t="s">
        <v>368</v>
      </c>
      <c r="D181" s="232"/>
      <c r="E181" s="233"/>
      <c r="F181" s="234"/>
      <c r="G181" s="234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10"/>
      <c r="AA181" s="210"/>
      <c r="AB181" s="210"/>
      <c r="AC181" s="210"/>
      <c r="AD181" s="210"/>
      <c r="AE181" s="210"/>
      <c r="AF181" s="210"/>
      <c r="AG181" s="210" t="s">
        <v>125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3" x14ac:dyDescent="0.2">
      <c r="A182" s="227"/>
      <c r="B182" s="228"/>
      <c r="C182" s="258" t="s">
        <v>569</v>
      </c>
      <c r="D182" s="254"/>
      <c r="E182" s="254"/>
      <c r="F182" s="254"/>
      <c r="G182" s="254"/>
      <c r="H182" s="230"/>
      <c r="I182" s="230"/>
      <c r="J182" s="230"/>
      <c r="K182" s="230"/>
      <c r="L182" s="230"/>
      <c r="M182" s="230"/>
      <c r="N182" s="229"/>
      <c r="O182" s="229"/>
      <c r="P182" s="229"/>
      <c r="Q182" s="229"/>
      <c r="R182" s="230"/>
      <c r="S182" s="230"/>
      <c r="T182" s="230"/>
      <c r="U182" s="230"/>
      <c r="V182" s="230"/>
      <c r="W182" s="230"/>
      <c r="X182" s="230"/>
      <c r="Y182" s="230"/>
      <c r="Z182" s="210"/>
      <c r="AA182" s="210"/>
      <c r="AB182" s="210"/>
      <c r="AC182" s="210"/>
      <c r="AD182" s="210"/>
      <c r="AE182" s="210"/>
      <c r="AF182" s="210"/>
      <c r="AG182" s="210" t="s">
        <v>125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27"/>
      <c r="B183" s="228"/>
      <c r="C183" s="259" t="s">
        <v>570</v>
      </c>
      <c r="D183" s="235"/>
      <c r="E183" s="236">
        <v>637.9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10"/>
      <c r="AA183" s="210"/>
      <c r="AB183" s="210"/>
      <c r="AC183" s="210"/>
      <c r="AD183" s="210"/>
      <c r="AE183" s="210"/>
      <c r="AF183" s="210"/>
      <c r="AG183" s="210" t="s">
        <v>183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ht="22.5" outlineLevel="1" x14ac:dyDescent="0.2">
      <c r="A184" s="246">
        <v>35</v>
      </c>
      <c r="B184" s="247" t="s">
        <v>571</v>
      </c>
      <c r="C184" s="256" t="s">
        <v>572</v>
      </c>
      <c r="D184" s="248" t="s">
        <v>199</v>
      </c>
      <c r="E184" s="249">
        <v>20</v>
      </c>
      <c r="F184" s="250"/>
      <c r="G184" s="251">
        <f>ROUND(E184*F184,2)</f>
        <v>0</v>
      </c>
      <c r="H184" s="231"/>
      <c r="I184" s="230">
        <f>ROUND(E184*H184,2)</f>
        <v>0</v>
      </c>
      <c r="J184" s="231"/>
      <c r="K184" s="230">
        <f>ROUND(E184*J184,2)</f>
        <v>0</v>
      </c>
      <c r="L184" s="230">
        <v>21</v>
      </c>
      <c r="M184" s="230">
        <f>G184*(1+L184/100)</f>
        <v>0</v>
      </c>
      <c r="N184" s="229">
        <v>0.16700000000000001</v>
      </c>
      <c r="O184" s="229">
        <f>ROUND(E184*N184,2)</f>
        <v>3.34</v>
      </c>
      <c r="P184" s="229">
        <v>0</v>
      </c>
      <c r="Q184" s="229">
        <f>ROUND(E184*P184,2)</f>
        <v>0</v>
      </c>
      <c r="R184" s="230"/>
      <c r="S184" s="230" t="s">
        <v>119</v>
      </c>
      <c r="T184" s="230" t="s">
        <v>119</v>
      </c>
      <c r="U184" s="230">
        <v>0.755</v>
      </c>
      <c r="V184" s="230">
        <f>ROUND(E184*U184,2)</f>
        <v>15.1</v>
      </c>
      <c r="W184" s="230"/>
      <c r="X184" s="230" t="s">
        <v>179</v>
      </c>
      <c r="Y184" s="230" t="s">
        <v>122</v>
      </c>
      <c r="Z184" s="210"/>
      <c r="AA184" s="210"/>
      <c r="AB184" s="210"/>
      <c r="AC184" s="210"/>
      <c r="AD184" s="210"/>
      <c r="AE184" s="210"/>
      <c r="AF184" s="210"/>
      <c r="AG184" s="210" t="s">
        <v>180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27"/>
      <c r="B185" s="228"/>
      <c r="C185" s="257" t="s">
        <v>573</v>
      </c>
      <c r="D185" s="253"/>
      <c r="E185" s="253"/>
      <c r="F185" s="253"/>
      <c r="G185" s="253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10"/>
      <c r="AA185" s="210"/>
      <c r="AB185" s="210"/>
      <c r="AC185" s="210"/>
      <c r="AD185" s="210"/>
      <c r="AE185" s="210"/>
      <c r="AF185" s="210"/>
      <c r="AG185" s="210" t="s">
        <v>125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27"/>
      <c r="B186" s="228"/>
      <c r="C186" s="258" t="s">
        <v>574</v>
      </c>
      <c r="D186" s="254"/>
      <c r="E186" s="254"/>
      <c r="F186" s="254"/>
      <c r="G186" s="254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30"/>
      <c r="Z186" s="210"/>
      <c r="AA186" s="210"/>
      <c r="AB186" s="210"/>
      <c r="AC186" s="210"/>
      <c r="AD186" s="210"/>
      <c r="AE186" s="210"/>
      <c r="AF186" s="210"/>
      <c r="AG186" s="210" t="s">
        <v>125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2" x14ac:dyDescent="0.2">
      <c r="A187" s="227"/>
      <c r="B187" s="228"/>
      <c r="C187" s="259" t="s">
        <v>575</v>
      </c>
      <c r="D187" s="235"/>
      <c r="E187" s="236">
        <v>20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10"/>
      <c r="AA187" s="210"/>
      <c r="AB187" s="210"/>
      <c r="AC187" s="210"/>
      <c r="AD187" s="210"/>
      <c r="AE187" s="210"/>
      <c r="AF187" s="210"/>
      <c r="AG187" s="210" t="s">
        <v>183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46">
        <v>36</v>
      </c>
      <c r="B188" s="247" t="s">
        <v>576</v>
      </c>
      <c r="C188" s="256" t="s">
        <v>577</v>
      </c>
      <c r="D188" s="248" t="s">
        <v>199</v>
      </c>
      <c r="E188" s="249">
        <v>97</v>
      </c>
      <c r="F188" s="250"/>
      <c r="G188" s="251">
        <f>ROUND(E188*F188,2)</f>
        <v>0</v>
      </c>
      <c r="H188" s="231"/>
      <c r="I188" s="230">
        <f>ROUND(E188*H188,2)</f>
        <v>0</v>
      </c>
      <c r="J188" s="231"/>
      <c r="K188" s="230">
        <f>ROUND(E188*J188,2)</f>
        <v>0</v>
      </c>
      <c r="L188" s="230">
        <v>21</v>
      </c>
      <c r="M188" s="230">
        <f>G188*(1+L188/100)</f>
        <v>0</v>
      </c>
      <c r="N188" s="229">
        <v>7.3899999999999993E-2</v>
      </c>
      <c r="O188" s="229">
        <f>ROUND(E188*N188,2)</f>
        <v>7.17</v>
      </c>
      <c r="P188" s="229">
        <v>0</v>
      </c>
      <c r="Q188" s="229">
        <f>ROUND(E188*P188,2)</f>
        <v>0</v>
      </c>
      <c r="R188" s="230"/>
      <c r="S188" s="230" t="s">
        <v>119</v>
      </c>
      <c r="T188" s="230" t="s">
        <v>119</v>
      </c>
      <c r="U188" s="230">
        <v>0.45</v>
      </c>
      <c r="V188" s="230">
        <f>ROUND(E188*U188,2)</f>
        <v>43.65</v>
      </c>
      <c r="W188" s="230"/>
      <c r="X188" s="230" t="s">
        <v>179</v>
      </c>
      <c r="Y188" s="230" t="s">
        <v>122</v>
      </c>
      <c r="Z188" s="210"/>
      <c r="AA188" s="210"/>
      <c r="AB188" s="210"/>
      <c r="AC188" s="210"/>
      <c r="AD188" s="210"/>
      <c r="AE188" s="210"/>
      <c r="AF188" s="210"/>
      <c r="AG188" s="210" t="s">
        <v>180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2" x14ac:dyDescent="0.2">
      <c r="A189" s="227"/>
      <c r="B189" s="228"/>
      <c r="C189" s="257" t="s">
        <v>453</v>
      </c>
      <c r="D189" s="253"/>
      <c r="E189" s="253"/>
      <c r="F189" s="253"/>
      <c r="G189" s="253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30"/>
      <c r="Z189" s="210"/>
      <c r="AA189" s="210"/>
      <c r="AB189" s="210"/>
      <c r="AC189" s="210"/>
      <c r="AD189" s="210"/>
      <c r="AE189" s="210"/>
      <c r="AF189" s="210"/>
      <c r="AG189" s="210" t="s">
        <v>125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27"/>
      <c r="B190" s="228"/>
      <c r="C190" s="258" t="s">
        <v>574</v>
      </c>
      <c r="D190" s="254"/>
      <c r="E190" s="254"/>
      <c r="F190" s="254"/>
      <c r="G190" s="254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10"/>
      <c r="AA190" s="210"/>
      <c r="AB190" s="210"/>
      <c r="AC190" s="210"/>
      <c r="AD190" s="210"/>
      <c r="AE190" s="210"/>
      <c r="AF190" s="210"/>
      <c r="AG190" s="210" t="s">
        <v>125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ht="22.5" outlineLevel="2" x14ac:dyDescent="0.2">
      <c r="A191" s="227"/>
      <c r="B191" s="228"/>
      <c r="C191" s="259" t="s">
        <v>578</v>
      </c>
      <c r="D191" s="235"/>
      <c r="E191" s="236">
        <v>97</v>
      </c>
      <c r="F191" s="230"/>
      <c r="G191" s="230"/>
      <c r="H191" s="230"/>
      <c r="I191" s="230"/>
      <c r="J191" s="230"/>
      <c r="K191" s="230"/>
      <c r="L191" s="230"/>
      <c r="M191" s="230"/>
      <c r="N191" s="229"/>
      <c r="O191" s="229"/>
      <c r="P191" s="229"/>
      <c r="Q191" s="229"/>
      <c r="R191" s="230"/>
      <c r="S191" s="230"/>
      <c r="T191" s="230"/>
      <c r="U191" s="230"/>
      <c r="V191" s="230"/>
      <c r="W191" s="230"/>
      <c r="X191" s="230"/>
      <c r="Y191" s="230"/>
      <c r="Z191" s="210"/>
      <c r="AA191" s="210"/>
      <c r="AB191" s="210"/>
      <c r="AC191" s="210"/>
      <c r="AD191" s="210"/>
      <c r="AE191" s="210"/>
      <c r="AF191" s="210"/>
      <c r="AG191" s="210" t="s">
        <v>183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ht="22.5" outlineLevel="1" x14ac:dyDescent="0.2">
      <c r="A192" s="246">
        <v>37</v>
      </c>
      <c r="B192" s="247" t="s">
        <v>459</v>
      </c>
      <c r="C192" s="256" t="s">
        <v>460</v>
      </c>
      <c r="D192" s="248" t="s">
        <v>199</v>
      </c>
      <c r="E192" s="249">
        <v>140.4</v>
      </c>
      <c r="F192" s="250"/>
      <c r="G192" s="251">
        <f>ROUND(E192*F192,2)</f>
        <v>0</v>
      </c>
      <c r="H192" s="231"/>
      <c r="I192" s="230">
        <f>ROUND(E192*H192,2)</f>
        <v>0</v>
      </c>
      <c r="J192" s="231"/>
      <c r="K192" s="230">
        <f>ROUND(E192*J192,2)</f>
        <v>0</v>
      </c>
      <c r="L192" s="230">
        <v>21</v>
      </c>
      <c r="M192" s="230">
        <f>G192*(1+L192/100)</f>
        <v>0</v>
      </c>
      <c r="N192" s="229">
        <v>0.378</v>
      </c>
      <c r="O192" s="229">
        <f>ROUND(E192*N192,2)</f>
        <v>53.07</v>
      </c>
      <c r="P192" s="229">
        <v>0</v>
      </c>
      <c r="Q192" s="229">
        <f>ROUND(E192*P192,2)</f>
        <v>0</v>
      </c>
      <c r="R192" s="230"/>
      <c r="S192" s="230" t="s">
        <v>119</v>
      </c>
      <c r="T192" s="230" t="s">
        <v>119</v>
      </c>
      <c r="U192" s="230">
        <v>0.03</v>
      </c>
      <c r="V192" s="230">
        <f>ROUND(E192*U192,2)</f>
        <v>4.21</v>
      </c>
      <c r="W192" s="230"/>
      <c r="X192" s="230" t="s">
        <v>179</v>
      </c>
      <c r="Y192" s="230" t="s">
        <v>122</v>
      </c>
      <c r="Z192" s="210"/>
      <c r="AA192" s="210"/>
      <c r="AB192" s="210"/>
      <c r="AC192" s="210"/>
      <c r="AD192" s="210"/>
      <c r="AE192" s="210"/>
      <c r="AF192" s="210"/>
      <c r="AG192" s="210" t="s">
        <v>180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27"/>
      <c r="B193" s="228"/>
      <c r="C193" s="257" t="s">
        <v>579</v>
      </c>
      <c r="D193" s="253"/>
      <c r="E193" s="253"/>
      <c r="F193" s="253"/>
      <c r="G193" s="253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10"/>
      <c r="AA193" s="210"/>
      <c r="AB193" s="210"/>
      <c r="AC193" s="210"/>
      <c r="AD193" s="210"/>
      <c r="AE193" s="210"/>
      <c r="AF193" s="210"/>
      <c r="AG193" s="210" t="s">
        <v>125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3" x14ac:dyDescent="0.2">
      <c r="A194" s="227"/>
      <c r="B194" s="228"/>
      <c r="C194" s="258" t="s">
        <v>574</v>
      </c>
      <c r="D194" s="254"/>
      <c r="E194" s="254"/>
      <c r="F194" s="254"/>
      <c r="G194" s="254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10"/>
      <c r="AA194" s="210"/>
      <c r="AB194" s="210"/>
      <c r="AC194" s="210"/>
      <c r="AD194" s="210"/>
      <c r="AE194" s="210"/>
      <c r="AF194" s="210"/>
      <c r="AG194" s="210" t="s">
        <v>125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2" x14ac:dyDescent="0.2">
      <c r="A195" s="227"/>
      <c r="B195" s="228"/>
      <c r="C195" s="259" t="s">
        <v>580</v>
      </c>
      <c r="D195" s="235"/>
      <c r="E195" s="236">
        <v>140.4</v>
      </c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30"/>
      <c r="Z195" s="210"/>
      <c r="AA195" s="210"/>
      <c r="AB195" s="210"/>
      <c r="AC195" s="210"/>
      <c r="AD195" s="210"/>
      <c r="AE195" s="210"/>
      <c r="AF195" s="210"/>
      <c r="AG195" s="210" t="s">
        <v>183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46">
        <v>38</v>
      </c>
      <c r="B196" s="247" t="s">
        <v>581</v>
      </c>
      <c r="C196" s="256" t="s">
        <v>582</v>
      </c>
      <c r="D196" s="248" t="s">
        <v>199</v>
      </c>
      <c r="E196" s="249">
        <v>31.5</v>
      </c>
      <c r="F196" s="250"/>
      <c r="G196" s="251">
        <f>ROUND(E196*F196,2)</f>
        <v>0</v>
      </c>
      <c r="H196" s="231"/>
      <c r="I196" s="230">
        <f>ROUND(E196*H196,2)</f>
        <v>0</v>
      </c>
      <c r="J196" s="231"/>
      <c r="K196" s="230">
        <f>ROUND(E196*J196,2)</f>
        <v>0</v>
      </c>
      <c r="L196" s="230">
        <v>21</v>
      </c>
      <c r="M196" s="230">
        <f>G196*(1+L196/100)</f>
        <v>0</v>
      </c>
      <c r="N196" s="229">
        <v>0.252</v>
      </c>
      <c r="O196" s="229">
        <f>ROUND(E196*N196,2)</f>
        <v>7.94</v>
      </c>
      <c r="P196" s="229">
        <v>0</v>
      </c>
      <c r="Q196" s="229">
        <f>ROUND(E196*P196,2)</f>
        <v>0</v>
      </c>
      <c r="R196" s="230"/>
      <c r="S196" s="230" t="s">
        <v>119</v>
      </c>
      <c r="T196" s="230" t="s">
        <v>119</v>
      </c>
      <c r="U196" s="230">
        <v>0.27</v>
      </c>
      <c r="V196" s="230">
        <f>ROUND(E196*U196,2)</f>
        <v>8.51</v>
      </c>
      <c r="W196" s="230"/>
      <c r="X196" s="230" t="s">
        <v>179</v>
      </c>
      <c r="Y196" s="230" t="s">
        <v>122</v>
      </c>
      <c r="Z196" s="210"/>
      <c r="AA196" s="210"/>
      <c r="AB196" s="210"/>
      <c r="AC196" s="210"/>
      <c r="AD196" s="210"/>
      <c r="AE196" s="210"/>
      <c r="AF196" s="210"/>
      <c r="AG196" s="210" t="s">
        <v>180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">
      <c r="A197" s="227"/>
      <c r="B197" s="228"/>
      <c r="C197" s="257" t="s">
        <v>583</v>
      </c>
      <c r="D197" s="253"/>
      <c r="E197" s="253"/>
      <c r="F197" s="253"/>
      <c r="G197" s="253"/>
      <c r="H197" s="230"/>
      <c r="I197" s="230"/>
      <c r="J197" s="230"/>
      <c r="K197" s="230"/>
      <c r="L197" s="230"/>
      <c r="M197" s="230"/>
      <c r="N197" s="229"/>
      <c r="O197" s="229"/>
      <c r="P197" s="229"/>
      <c r="Q197" s="229"/>
      <c r="R197" s="230"/>
      <c r="S197" s="230"/>
      <c r="T197" s="230"/>
      <c r="U197" s="230"/>
      <c r="V197" s="230"/>
      <c r="W197" s="230"/>
      <c r="X197" s="230"/>
      <c r="Y197" s="230"/>
      <c r="Z197" s="210"/>
      <c r="AA197" s="210"/>
      <c r="AB197" s="210"/>
      <c r="AC197" s="210"/>
      <c r="AD197" s="210"/>
      <c r="AE197" s="210"/>
      <c r="AF197" s="210"/>
      <c r="AG197" s="210" t="s">
        <v>125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46">
        <v>39</v>
      </c>
      <c r="B198" s="247" t="s">
        <v>584</v>
      </c>
      <c r="C198" s="256" t="s">
        <v>585</v>
      </c>
      <c r="D198" s="248" t="s">
        <v>199</v>
      </c>
      <c r="E198" s="249">
        <v>31.5</v>
      </c>
      <c r="F198" s="250"/>
      <c r="G198" s="251">
        <f>ROUND(E198*F198,2)</f>
        <v>0</v>
      </c>
      <c r="H198" s="231"/>
      <c r="I198" s="230">
        <f>ROUND(E198*H198,2)</f>
        <v>0</v>
      </c>
      <c r="J198" s="231"/>
      <c r="K198" s="230">
        <f>ROUND(E198*J198,2)</f>
        <v>0</v>
      </c>
      <c r="L198" s="230">
        <v>21</v>
      </c>
      <c r="M198" s="230">
        <f>G198*(1+L198/100)</f>
        <v>0</v>
      </c>
      <c r="N198" s="229">
        <v>3.0000000000000001E-5</v>
      </c>
      <c r="O198" s="229">
        <f>ROUND(E198*N198,2)</f>
        <v>0</v>
      </c>
      <c r="P198" s="229">
        <v>0</v>
      </c>
      <c r="Q198" s="229">
        <f>ROUND(E198*P198,2)</f>
        <v>0</v>
      </c>
      <c r="R198" s="230"/>
      <c r="S198" s="230" t="s">
        <v>119</v>
      </c>
      <c r="T198" s="230" t="s">
        <v>119</v>
      </c>
      <c r="U198" s="230">
        <v>4.3999999999999997E-2</v>
      </c>
      <c r="V198" s="230">
        <f>ROUND(E198*U198,2)</f>
        <v>1.39</v>
      </c>
      <c r="W198" s="230"/>
      <c r="X198" s="230" t="s">
        <v>179</v>
      </c>
      <c r="Y198" s="230" t="s">
        <v>122</v>
      </c>
      <c r="Z198" s="210"/>
      <c r="AA198" s="210"/>
      <c r="AB198" s="210"/>
      <c r="AC198" s="210"/>
      <c r="AD198" s="210"/>
      <c r="AE198" s="210"/>
      <c r="AF198" s="210"/>
      <c r="AG198" s="210" t="s">
        <v>180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27"/>
      <c r="B199" s="228"/>
      <c r="C199" s="257" t="s">
        <v>586</v>
      </c>
      <c r="D199" s="253"/>
      <c r="E199" s="253"/>
      <c r="F199" s="253"/>
      <c r="G199" s="253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30"/>
      <c r="Z199" s="210"/>
      <c r="AA199" s="210"/>
      <c r="AB199" s="210"/>
      <c r="AC199" s="210"/>
      <c r="AD199" s="210"/>
      <c r="AE199" s="210"/>
      <c r="AF199" s="210"/>
      <c r="AG199" s="210" t="s">
        <v>125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46">
        <v>40</v>
      </c>
      <c r="B200" s="247" t="s">
        <v>587</v>
      </c>
      <c r="C200" s="256" t="s">
        <v>588</v>
      </c>
      <c r="D200" s="248" t="s">
        <v>199</v>
      </c>
      <c r="E200" s="249">
        <v>37.799999999999997</v>
      </c>
      <c r="F200" s="250"/>
      <c r="G200" s="251">
        <f>ROUND(E200*F200,2)</f>
        <v>0</v>
      </c>
      <c r="H200" s="231"/>
      <c r="I200" s="230">
        <f>ROUND(E200*H200,2)</f>
        <v>0</v>
      </c>
      <c r="J200" s="231"/>
      <c r="K200" s="230">
        <f>ROUND(E200*J200,2)</f>
        <v>0</v>
      </c>
      <c r="L200" s="230">
        <v>21</v>
      </c>
      <c r="M200" s="230">
        <f>G200*(1+L200/100)</f>
        <v>0</v>
      </c>
      <c r="N200" s="229">
        <v>2.9999999999999997E-4</v>
      </c>
      <c r="O200" s="229">
        <f>ROUND(E200*N200,2)</f>
        <v>0.01</v>
      </c>
      <c r="P200" s="229">
        <v>0</v>
      </c>
      <c r="Q200" s="229">
        <f>ROUND(E200*P200,2)</f>
        <v>0</v>
      </c>
      <c r="R200" s="230" t="s">
        <v>306</v>
      </c>
      <c r="S200" s="230" t="s">
        <v>119</v>
      </c>
      <c r="T200" s="230" t="s">
        <v>119</v>
      </c>
      <c r="U200" s="230">
        <v>0</v>
      </c>
      <c r="V200" s="230">
        <f>ROUND(E200*U200,2)</f>
        <v>0</v>
      </c>
      <c r="W200" s="230"/>
      <c r="X200" s="230" t="s">
        <v>307</v>
      </c>
      <c r="Y200" s="230" t="s">
        <v>122</v>
      </c>
      <c r="Z200" s="210"/>
      <c r="AA200" s="210"/>
      <c r="AB200" s="210"/>
      <c r="AC200" s="210"/>
      <c r="AD200" s="210"/>
      <c r="AE200" s="210"/>
      <c r="AF200" s="210"/>
      <c r="AG200" s="210" t="s">
        <v>312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2" x14ac:dyDescent="0.2">
      <c r="A201" s="227"/>
      <c r="B201" s="228"/>
      <c r="C201" s="257" t="s">
        <v>589</v>
      </c>
      <c r="D201" s="253"/>
      <c r="E201" s="253"/>
      <c r="F201" s="253"/>
      <c r="G201" s="253"/>
      <c r="H201" s="230"/>
      <c r="I201" s="230"/>
      <c r="J201" s="230"/>
      <c r="K201" s="230"/>
      <c r="L201" s="230"/>
      <c r="M201" s="230"/>
      <c r="N201" s="229"/>
      <c r="O201" s="229"/>
      <c r="P201" s="229"/>
      <c r="Q201" s="229"/>
      <c r="R201" s="230"/>
      <c r="S201" s="230"/>
      <c r="T201" s="230"/>
      <c r="U201" s="230"/>
      <c r="V201" s="230"/>
      <c r="W201" s="230"/>
      <c r="X201" s="230"/>
      <c r="Y201" s="230"/>
      <c r="Z201" s="210"/>
      <c r="AA201" s="210"/>
      <c r="AB201" s="210"/>
      <c r="AC201" s="210"/>
      <c r="AD201" s="210"/>
      <c r="AE201" s="210"/>
      <c r="AF201" s="210"/>
      <c r="AG201" s="210" t="s">
        <v>125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27"/>
      <c r="B202" s="228"/>
      <c r="C202" s="259" t="s">
        <v>590</v>
      </c>
      <c r="D202" s="235"/>
      <c r="E202" s="236">
        <v>37.799999999999997</v>
      </c>
      <c r="F202" s="230"/>
      <c r="G202" s="23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30"/>
      <c r="Z202" s="210"/>
      <c r="AA202" s="210"/>
      <c r="AB202" s="210"/>
      <c r="AC202" s="210"/>
      <c r="AD202" s="210"/>
      <c r="AE202" s="210"/>
      <c r="AF202" s="210"/>
      <c r="AG202" s="210" t="s">
        <v>183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x14ac:dyDescent="0.2">
      <c r="A203" s="239" t="s">
        <v>114</v>
      </c>
      <c r="B203" s="240" t="s">
        <v>75</v>
      </c>
      <c r="C203" s="255" t="s">
        <v>76</v>
      </c>
      <c r="D203" s="241"/>
      <c r="E203" s="242"/>
      <c r="F203" s="243"/>
      <c r="G203" s="244">
        <f>SUMIF(AG204:AG284,"&lt;&gt;NOR",G204:G284)</f>
        <v>0</v>
      </c>
      <c r="H203" s="238"/>
      <c r="I203" s="238">
        <f>SUM(I204:I284)</f>
        <v>0</v>
      </c>
      <c r="J203" s="238"/>
      <c r="K203" s="238">
        <f>SUM(K204:K284)</f>
        <v>0</v>
      </c>
      <c r="L203" s="238"/>
      <c r="M203" s="238">
        <f>SUM(M204:M284)</f>
        <v>0</v>
      </c>
      <c r="N203" s="237"/>
      <c r="O203" s="237">
        <f>SUM(O204:O284)</f>
        <v>323.95999999999998</v>
      </c>
      <c r="P203" s="237"/>
      <c r="Q203" s="237">
        <f>SUM(Q204:Q284)</f>
        <v>0</v>
      </c>
      <c r="R203" s="238"/>
      <c r="S203" s="238"/>
      <c r="T203" s="238"/>
      <c r="U203" s="238"/>
      <c r="V203" s="238">
        <f>SUM(V204:V284)</f>
        <v>402.61000000000007</v>
      </c>
      <c r="W203" s="238"/>
      <c r="X203" s="238"/>
      <c r="Y203" s="238"/>
      <c r="AG203" t="s">
        <v>115</v>
      </c>
    </row>
    <row r="204" spans="1:60" outlineLevel="1" x14ac:dyDescent="0.2">
      <c r="A204" s="246">
        <v>41</v>
      </c>
      <c r="B204" s="247" t="s">
        <v>591</v>
      </c>
      <c r="C204" s="256" t="s">
        <v>592</v>
      </c>
      <c r="D204" s="248" t="s">
        <v>593</v>
      </c>
      <c r="E204" s="249">
        <v>4</v>
      </c>
      <c r="F204" s="250"/>
      <c r="G204" s="251">
        <f>ROUND(E204*F204,2)</f>
        <v>0</v>
      </c>
      <c r="H204" s="231"/>
      <c r="I204" s="230">
        <f>ROUND(E204*H204,2)</f>
        <v>0</v>
      </c>
      <c r="J204" s="231"/>
      <c r="K204" s="230">
        <f>ROUND(E204*J204,2)</f>
        <v>0</v>
      </c>
      <c r="L204" s="230">
        <v>21</v>
      </c>
      <c r="M204" s="230">
        <f>G204*(1+L204/100)</f>
        <v>0</v>
      </c>
      <c r="N204" s="229">
        <v>0.43093999999999999</v>
      </c>
      <c r="O204" s="229">
        <f>ROUND(E204*N204,2)</f>
        <v>1.72</v>
      </c>
      <c r="P204" s="229">
        <v>0</v>
      </c>
      <c r="Q204" s="229">
        <f>ROUND(E204*P204,2)</f>
        <v>0</v>
      </c>
      <c r="R204" s="230"/>
      <c r="S204" s="230" t="s">
        <v>119</v>
      </c>
      <c r="T204" s="230" t="s">
        <v>119</v>
      </c>
      <c r="U204" s="230">
        <v>3.82</v>
      </c>
      <c r="V204" s="230">
        <f>ROUND(E204*U204,2)</f>
        <v>15.28</v>
      </c>
      <c r="W204" s="230"/>
      <c r="X204" s="230" t="s">
        <v>179</v>
      </c>
      <c r="Y204" s="230" t="s">
        <v>122</v>
      </c>
      <c r="Z204" s="210"/>
      <c r="AA204" s="210"/>
      <c r="AB204" s="210"/>
      <c r="AC204" s="210"/>
      <c r="AD204" s="210"/>
      <c r="AE204" s="210"/>
      <c r="AF204" s="210"/>
      <c r="AG204" s="210" t="s">
        <v>180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27"/>
      <c r="B205" s="228"/>
      <c r="C205" s="257" t="s">
        <v>594</v>
      </c>
      <c r="D205" s="253"/>
      <c r="E205" s="253"/>
      <c r="F205" s="253"/>
      <c r="G205" s="253"/>
      <c r="H205" s="230"/>
      <c r="I205" s="230"/>
      <c r="J205" s="230"/>
      <c r="K205" s="230"/>
      <c r="L205" s="230"/>
      <c r="M205" s="230"/>
      <c r="N205" s="229"/>
      <c r="O205" s="229"/>
      <c r="P205" s="229"/>
      <c r="Q205" s="229"/>
      <c r="R205" s="230"/>
      <c r="S205" s="230"/>
      <c r="T205" s="230"/>
      <c r="U205" s="230"/>
      <c r="V205" s="230"/>
      <c r="W205" s="230"/>
      <c r="X205" s="230"/>
      <c r="Y205" s="230"/>
      <c r="Z205" s="210"/>
      <c r="AA205" s="210"/>
      <c r="AB205" s="210"/>
      <c r="AC205" s="210"/>
      <c r="AD205" s="210"/>
      <c r="AE205" s="210"/>
      <c r="AF205" s="210"/>
      <c r="AG205" s="210" t="s">
        <v>125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2" x14ac:dyDescent="0.2">
      <c r="A206" s="227"/>
      <c r="B206" s="228"/>
      <c r="C206" s="259" t="s">
        <v>595</v>
      </c>
      <c r="D206" s="235"/>
      <c r="E206" s="236">
        <v>3</v>
      </c>
      <c r="F206" s="230"/>
      <c r="G206" s="230"/>
      <c r="H206" s="230"/>
      <c r="I206" s="230"/>
      <c r="J206" s="230"/>
      <c r="K206" s="230"/>
      <c r="L206" s="230"/>
      <c r="M206" s="230"/>
      <c r="N206" s="229"/>
      <c r="O206" s="229"/>
      <c r="P206" s="229"/>
      <c r="Q206" s="229"/>
      <c r="R206" s="230"/>
      <c r="S206" s="230"/>
      <c r="T206" s="230"/>
      <c r="U206" s="230"/>
      <c r="V206" s="230"/>
      <c r="W206" s="230"/>
      <c r="X206" s="230"/>
      <c r="Y206" s="230"/>
      <c r="Z206" s="210"/>
      <c r="AA206" s="210"/>
      <c r="AB206" s="210"/>
      <c r="AC206" s="210"/>
      <c r="AD206" s="210"/>
      <c r="AE206" s="210"/>
      <c r="AF206" s="210"/>
      <c r="AG206" s="210" t="s">
        <v>183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">
      <c r="A207" s="227"/>
      <c r="B207" s="228"/>
      <c r="C207" s="259" t="s">
        <v>596</v>
      </c>
      <c r="D207" s="235"/>
      <c r="E207" s="236">
        <v>1</v>
      </c>
      <c r="F207" s="230"/>
      <c r="G207" s="230"/>
      <c r="H207" s="230"/>
      <c r="I207" s="230"/>
      <c r="J207" s="230"/>
      <c r="K207" s="230"/>
      <c r="L207" s="230"/>
      <c r="M207" s="230"/>
      <c r="N207" s="229"/>
      <c r="O207" s="229"/>
      <c r="P207" s="229"/>
      <c r="Q207" s="229"/>
      <c r="R207" s="230"/>
      <c r="S207" s="230"/>
      <c r="T207" s="230"/>
      <c r="U207" s="230"/>
      <c r="V207" s="230"/>
      <c r="W207" s="230"/>
      <c r="X207" s="230"/>
      <c r="Y207" s="230"/>
      <c r="Z207" s="210"/>
      <c r="AA207" s="210"/>
      <c r="AB207" s="210"/>
      <c r="AC207" s="210"/>
      <c r="AD207" s="210"/>
      <c r="AE207" s="210"/>
      <c r="AF207" s="210"/>
      <c r="AG207" s="210" t="s">
        <v>183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">
      <c r="A208" s="246">
        <v>42</v>
      </c>
      <c r="B208" s="247" t="s">
        <v>597</v>
      </c>
      <c r="C208" s="256" t="s">
        <v>598</v>
      </c>
      <c r="D208" s="248" t="s">
        <v>244</v>
      </c>
      <c r="E208" s="249">
        <v>191</v>
      </c>
      <c r="F208" s="250"/>
      <c r="G208" s="251">
        <f>ROUND(E208*F208,2)</f>
        <v>0</v>
      </c>
      <c r="H208" s="231"/>
      <c r="I208" s="230">
        <f>ROUND(E208*H208,2)</f>
        <v>0</v>
      </c>
      <c r="J208" s="231"/>
      <c r="K208" s="230">
        <f>ROUND(E208*J208,2)</f>
        <v>0</v>
      </c>
      <c r="L208" s="230">
        <v>21</v>
      </c>
      <c r="M208" s="230">
        <f>G208*(1+L208/100)</f>
        <v>0</v>
      </c>
      <c r="N208" s="229">
        <v>0</v>
      </c>
      <c r="O208" s="229">
        <f>ROUND(E208*N208,2)</f>
        <v>0</v>
      </c>
      <c r="P208" s="229">
        <v>0</v>
      </c>
      <c r="Q208" s="229">
        <f>ROUND(E208*P208,2)</f>
        <v>0</v>
      </c>
      <c r="R208" s="230"/>
      <c r="S208" s="230" t="s">
        <v>119</v>
      </c>
      <c r="T208" s="230" t="s">
        <v>119</v>
      </c>
      <c r="U208" s="230">
        <v>5.5E-2</v>
      </c>
      <c r="V208" s="230">
        <f>ROUND(E208*U208,2)</f>
        <v>10.51</v>
      </c>
      <c r="W208" s="230"/>
      <c r="X208" s="230" t="s">
        <v>179</v>
      </c>
      <c r="Y208" s="230" t="s">
        <v>122</v>
      </c>
      <c r="Z208" s="210"/>
      <c r="AA208" s="210"/>
      <c r="AB208" s="210"/>
      <c r="AC208" s="210"/>
      <c r="AD208" s="210"/>
      <c r="AE208" s="210"/>
      <c r="AF208" s="210"/>
      <c r="AG208" s="210" t="s">
        <v>180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27"/>
      <c r="B209" s="228"/>
      <c r="C209" s="257" t="s">
        <v>599</v>
      </c>
      <c r="D209" s="253"/>
      <c r="E209" s="253"/>
      <c r="F209" s="253"/>
      <c r="G209" s="253"/>
      <c r="H209" s="230"/>
      <c r="I209" s="230"/>
      <c r="J209" s="230"/>
      <c r="K209" s="230"/>
      <c r="L209" s="230"/>
      <c r="M209" s="230"/>
      <c r="N209" s="229"/>
      <c r="O209" s="229"/>
      <c r="P209" s="229"/>
      <c r="Q209" s="229"/>
      <c r="R209" s="230"/>
      <c r="S209" s="230"/>
      <c r="T209" s="230"/>
      <c r="U209" s="230"/>
      <c r="V209" s="230"/>
      <c r="W209" s="230"/>
      <c r="X209" s="230"/>
      <c r="Y209" s="230"/>
      <c r="Z209" s="210"/>
      <c r="AA209" s="210"/>
      <c r="AB209" s="210"/>
      <c r="AC209" s="210"/>
      <c r="AD209" s="210"/>
      <c r="AE209" s="210"/>
      <c r="AF209" s="210"/>
      <c r="AG209" s="210" t="s">
        <v>125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2" x14ac:dyDescent="0.2">
      <c r="A210" s="227"/>
      <c r="B210" s="228"/>
      <c r="C210" s="259" t="s">
        <v>600</v>
      </c>
      <c r="D210" s="235"/>
      <c r="E210" s="236">
        <v>191</v>
      </c>
      <c r="F210" s="230"/>
      <c r="G210" s="230"/>
      <c r="H210" s="230"/>
      <c r="I210" s="230"/>
      <c r="J210" s="230"/>
      <c r="K210" s="230"/>
      <c r="L210" s="230"/>
      <c r="M210" s="230"/>
      <c r="N210" s="229"/>
      <c r="O210" s="229"/>
      <c r="P210" s="229"/>
      <c r="Q210" s="229"/>
      <c r="R210" s="230"/>
      <c r="S210" s="230"/>
      <c r="T210" s="230"/>
      <c r="U210" s="230"/>
      <c r="V210" s="230"/>
      <c r="W210" s="230"/>
      <c r="X210" s="230"/>
      <c r="Y210" s="230"/>
      <c r="Z210" s="210"/>
      <c r="AA210" s="210"/>
      <c r="AB210" s="210"/>
      <c r="AC210" s="210"/>
      <c r="AD210" s="210"/>
      <c r="AE210" s="210"/>
      <c r="AF210" s="210"/>
      <c r="AG210" s="210" t="s">
        <v>183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">
      <c r="A211" s="246">
        <v>43</v>
      </c>
      <c r="B211" s="247" t="s">
        <v>601</v>
      </c>
      <c r="C211" s="256" t="s">
        <v>602</v>
      </c>
      <c r="D211" s="248" t="s">
        <v>244</v>
      </c>
      <c r="E211" s="249">
        <v>191</v>
      </c>
      <c r="F211" s="250"/>
      <c r="G211" s="251">
        <f>ROUND(E211*F211,2)</f>
        <v>0</v>
      </c>
      <c r="H211" s="231"/>
      <c r="I211" s="230">
        <f>ROUND(E211*H211,2)</f>
        <v>0</v>
      </c>
      <c r="J211" s="231"/>
      <c r="K211" s="230">
        <f>ROUND(E211*J211,2)</f>
        <v>0</v>
      </c>
      <c r="L211" s="230">
        <v>21</v>
      </c>
      <c r="M211" s="230">
        <f>G211*(1+L211/100)</f>
        <v>0</v>
      </c>
      <c r="N211" s="229">
        <v>1E-4</v>
      </c>
      <c r="O211" s="229">
        <f>ROUND(E211*N211,2)</f>
        <v>0.02</v>
      </c>
      <c r="P211" s="229">
        <v>0</v>
      </c>
      <c r="Q211" s="229">
        <f>ROUND(E211*P211,2)</f>
        <v>0</v>
      </c>
      <c r="R211" s="230"/>
      <c r="S211" s="230" t="s">
        <v>119</v>
      </c>
      <c r="T211" s="230" t="s">
        <v>119</v>
      </c>
      <c r="U211" s="230">
        <v>7.0000000000000007E-2</v>
      </c>
      <c r="V211" s="230">
        <f>ROUND(E211*U211,2)</f>
        <v>13.37</v>
      </c>
      <c r="W211" s="230"/>
      <c r="X211" s="230" t="s">
        <v>179</v>
      </c>
      <c r="Y211" s="230" t="s">
        <v>122</v>
      </c>
      <c r="Z211" s="210"/>
      <c r="AA211" s="210"/>
      <c r="AB211" s="210"/>
      <c r="AC211" s="210"/>
      <c r="AD211" s="210"/>
      <c r="AE211" s="210"/>
      <c r="AF211" s="210"/>
      <c r="AG211" s="210" t="s">
        <v>180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ht="22.5" outlineLevel="2" x14ac:dyDescent="0.2">
      <c r="A212" s="227"/>
      <c r="B212" s="228"/>
      <c r="C212" s="257" t="s">
        <v>603</v>
      </c>
      <c r="D212" s="253"/>
      <c r="E212" s="253"/>
      <c r="F212" s="253"/>
      <c r="G212" s="253"/>
      <c r="H212" s="230"/>
      <c r="I212" s="230"/>
      <c r="J212" s="230"/>
      <c r="K212" s="230"/>
      <c r="L212" s="230"/>
      <c r="M212" s="230"/>
      <c r="N212" s="229"/>
      <c r="O212" s="229"/>
      <c r="P212" s="229"/>
      <c r="Q212" s="229"/>
      <c r="R212" s="230"/>
      <c r="S212" s="230"/>
      <c r="T212" s="230"/>
      <c r="U212" s="230"/>
      <c r="V212" s="230"/>
      <c r="W212" s="230"/>
      <c r="X212" s="230"/>
      <c r="Y212" s="230"/>
      <c r="Z212" s="210"/>
      <c r="AA212" s="210"/>
      <c r="AB212" s="210"/>
      <c r="AC212" s="210"/>
      <c r="AD212" s="210"/>
      <c r="AE212" s="210"/>
      <c r="AF212" s="210"/>
      <c r="AG212" s="210" t="s">
        <v>125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52" t="str">
        <f>C212</f>
        <v>- zapravení pracovních spár asfaltovou zálivkou za tepla, vč. případného vyčištění a impregnace před zalitím</v>
      </c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27"/>
      <c r="B213" s="228"/>
      <c r="C213" s="259" t="s">
        <v>600</v>
      </c>
      <c r="D213" s="235"/>
      <c r="E213" s="236">
        <v>191</v>
      </c>
      <c r="F213" s="230"/>
      <c r="G213" s="230"/>
      <c r="H213" s="230"/>
      <c r="I213" s="230"/>
      <c r="J213" s="230"/>
      <c r="K213" s="230"/>
      <c r="L213" s="230"/>
      <c r="M213" s="230"/>
      <c r="N213" s="229"/>
      <c r="O213" s="229"/>
      <c r="P213" s="229"/>
      <c r="Q213" s="229"/>
      <c r="R213" s="230"/>
      <c r="S213" s="230"/>
      <c r="T213" s="230"/>
      <c r="U213" s="230"/>
      <c r="V213" s="230"/>
      <c r="W213" s="230"/>
      <c r="X213" s="230"/>
      <c r="Y213" s="230"/>
      <c r="Z213" s="210"/>
      <c r="AA213" s="210"/>
      <c r="AB213" s="210"/>
      <c r="AC213" s="210"/>
      <c r="AD213" s="210"/>
      <c r="AE213" s="210"/>
      <c r="AF213" s="210"/>
      <c r="AG213" s="210" t="s">
        <v>183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46">
        <v>44</v>
      </c>
      <c r="B214" s="247" t="s">
        <v>604</v>
      </c>
      <c r="C214" s="256" t="s">
        <v>605</v>
      </c>
      <c r="D214" s="248" t="s">
        <v>593</v>
      </c>
      <c r="E214" s="249">
        <v>6</v>
      </c>
      <c r="F214" s="250"/>
      <c r="G214" s="251">
        <f>ROUND(E214*F214,2)</f>
        <v>0</v>
      </c>
      <c r="H214" s="231"/>
      <c r="I214" s="230">
        <f>ROUND(E214*H214,2)</f>
        <v>0</v>
      </c>
      <c r="J214" s="231"/>
      <c r="K214" s="230">
        <f>ROUND(E214*J214,2)</f>
        <v>0</v>
      </c>
      <c r="L214" s="230">
        <v>21</v>
      </c>
      <c r="M214" s="230">
        <f>G214*(1+L214/100)</f>
        <v>0</v>
      </c>
      <c r="N214" s="229">
        <v>1.34E-2</v>
      </c>
      <c r="O214" s="229">
        <f>ROUND(E214*N214,2)</f>
        <v>0.08</v>
      </c>
      <c r="P214" s="229">
        <v>0</v>
      </c>
      <c r="Q214" s="229">
        <f>ROUND(E214*P214,2)</f>
        <v>0</v>
      </c>
      <c r="R214" s="230" t="s">
        <v>306</v>
      </c>
      <c r="S214" s="230" t="s">
        <v>119</v>
      </c>
      <c r="T214" s="230" t="s">
        <v>119</v>
      </c>
      <c r="U214" s="230">
        <v>0</v>
      </c>
      <c r="V214" s="230">
        <f>ROUND(E214*U214,2)</f>
        <v>0</v>
      </c>
      <c r="W214" s="230"/>
      <c r="X214" s="230" t="s">
        <v>307</v>
      </c>
      <c r="Y214" s="230" t="s">
        <v>122</v>
      </c>
      <c r="Z214" s="210"/>
      <c r="AA214" s="210"/>
      <c r="AB214" s="210"/>
      <c r="AC214" s="210"/>
      <c r="AD214" s="210"/>
      <c r="AE214" s="210"/>
      <c r="AF214" s="210"/>
      <c r="AG214" s="210" t="s">
        <v>312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27"/>
      <c r="B215" s="228"/>
      <c r="C215" s="257" t="s">
        <v>606</v>
      </c>
      <c r="D215" s="253"/>
      <c r="E215" s="253"/>
      <c r="F215" s="253"/>
      <c r="G215" s="253"/>
      <c r="H215" s="230"/>
      <c r="I215" s="230"/>
      <c r="J215" s="230"/>
      <c r="K215" s="230"/>
      <c r="L215" s="230"/>
      <c r="M215" s="230"/>
      <c r="N215" s="229"/>
      <c r="O215" s="229"/>
      <c r="P215" s="229"/>
      <c r="Q215" s="229"/>
      <c r="R215" s="230"/>
      <c r="S215" s="230"/>
      <c r="T215" s="230"/>
      <c r="U215" s="230"/>
      <c r="V215" s="230"/>
      <c r="W215" s="230"/>
      <c r="X215" s="230"/>
      <c r="Y215" s="230"/>
      <c r="Z215" s="210"/>
      <c r="AA215" s="210"/>
      <c r="AB215" s="210"/>
      <c r="AC215" s="210"/>
      <c r="AD215" s="210"/>
      <c r="AE215" s="210"/>
      <c r="AF215" s="210"/>
      <c r="AG215" s="210" t="s">
        <v>125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3" x14ac:dyDescent="0.2">
      <c r="A216" s="227"/>
      <c r="B216" s="228"/>
      <c r="C216" s="258" t="s">
        <v>607</v>
      </c>
      <c r="D216" s="254"/>
      <c r="E216" s="254"/>
      <c r="F216" s="254"/>
      <c r="G216" s="254"/>
      <c r="H216" s="230"/>
      <c r="I216" s="230"/>
      <c r="J216" s="230"/>
      <c r="K216" s="230"/>
      <c r="L216" s="230"/>
      <c r="M216" s="230"/>
      <c r="N216" s="229"/>
      <c r="O216" s="229"/>
      <c r="P216" s="229"/>
      <c r="Q216" s="229"/>
      <c r="R216" s="230"/>
      <c r="S216" s="230"/>
      <c r="T216" s="230"/>
      <c r="U216" s="230"/>
      <c r="V216" s="230"/>
      <c r="W216" s="230"/>
      <c r="X216" s="230"/>
      <c r="Y216" s="230"/>
      <c r="Z216" s="210"/>
      <c r="AA216" s="210"/>
      <c r="AB216" s="210"/>
      <c r="AC216" s="210"/>
      <c r="AD216" s="210"/>
      <c r="AE216" s="210"/>
      <c r="AF216" s="210"/>
      <c r="AG216" s="210" t="s">
        <v>125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">
      <c r="A217" s="246">
        <v>45</v>
      </c>
      <c r="B217" s="247" t="s">
        <v>608</v>
      </c>
      <c r="C217" s="256" t="s">
        <v>609</v>
      </c>
      <c r="D217" s="248" t="s">
        <v>260</v>
      </c>
      <c r="E217" s="249">
        <v>0.16800000000000001</v>
      </c>
      <c r="F217" s="250"/>
      <c r="G217" s="251">
        <f>ROUND(E217*F217,2)</f>
        <v>0</v>
      </c>
      <c r="H217" s="231"/>
      <c r="I217" s="230">
        <f>ROUND(E217*H217,2)</f>
        <v>0</v>
      </c>
      <c r="J217" s="231"/>
      <c r="K217" s="230">
        <f>ROUND(E217*J217,2)</f>
        <v>0</v>
      </c>
      <c r="L217" s="230">
        <v>21</v>
      </c>
      <c r="M217" s="230">
        <f>G217*(1+L217/100)</f>
        <v>0</v>
      </c>
      <c r="N217" s="229">
        <v>2.5249999999999999</v>
      </c>
      <c r="O217" s="229">
        <f>ROUND(E217*N217,2)</f>
        <v>0.42</v>
      </c>
      <c r="P217" s="229">
        <v>0</v>
      </c>
      <c r="Q217" s="229">
        <f>ROUND(E217*P217,2)</f>
        <v>0</v>
      </c>
      <c r="R217" s="230"/>
      <c r="S217" s="230" t="s">
        <v>119</v>
      </c>
      <c r="T217" s="230" t="s">
        <v>119</v>
      </c>
      <c r="U217" s="230">
        <v>0.48</v>
      </c>
      <c r="V217" s="230">
        <f>ROUND(E217*U217,2)</f>
        <v>0.08</v>
      </c>
      <c r="W217" s="230"/>
      <c r="X217" s="230" t="s">
        <v>179</v>
      </c>
      <c r="Y217" s="230" t="s">
        <v>122</v>
      </c>
      <c r="Z217" s="210"/>
      <c r="AA217" s="210"/>
      <c r="AB217" s="210"/>
      <c r="AC217" s="210"/>
      <c r="AD217" s="210"/>
      <c r="AE217" s="210"/>
      <c r="AF217" s="210"/>
      <c r="AG217" s="210" t="s">
        <v>180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27"/>
      <c r="B218" s="228"/>
      <c r="C218" s="257" t="s">
        <v>610</v>
      </c>
      <c r="D218" s="253"/>
      <c r="E218" s="253"/>
      <c r="F218" s="253"/>
      <c r="G218" s="253"/>
      <c r="H218" s="230"/>
      <c r="I218" s="230"/>
      <c r="J218" s="230"/>
      <c r="K218" s="230"/>
      <c r="L218" s="230"/>
      <c r="M218" s="230"/>
      <c r="N218" s="229"/>
      <c r="O218" s="229"/>
      <c r="P218" s="229"/>
      <c r="Q218" s="229"/>
      <c r="R218" s="230"/>
      <c r="S218" s="230"/>
      <c r="T218" s="230"/>
      <c r="U218" s="230"/>
      <c r="V218" s="230"/>
      <c r="W218" s="230"/>
      <c r="X218" s="230"/>
      <c r="Y218" s="230"/>
      <c r="Z218" s="210"/>
      <c r="AA218" s="210"/>
      <c r="AB218" s="210"/>
      <c r="AC218" s="210"/>
      <c r="AD218" s="210"/>
      <c r="AE218" s="210"/>
      <c r="AF218" s="210"/>
      <c r="AG218" s="210" t="s">
        <v>125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2" x14ac:dyDescent="0.2">
      <c r="A219" s="227"/>
      <c r="B219" s="228"/>
      <c r="C219" s="259" t="s">
        <v>611</v>
      </c>
      <c r="D219" s="235"/>
      <c r="E219" s="236">
        <v>0.16800000000000001</v>
      </c>
      <c r="F219" s="230"/>
      <c r="G219" s="230"/>
      <c r="H219" s="230"/>
      <c r="I219" s="230"/>
      <c r="J219" s="230"/>
      <c r="K219" s="230"/>
      <c r="L219" s="230"/>
      <c r="M219" s="230"/>
      <c r="N219" s="229"/>
      <c r="O219" s="229"/>
      <c r="P219" s="229"/>
      <c r="Q219" s="229"/>
      <c r="R219" s="230"/>
      <c r="S219" s="230"/>
      <c r="T219" s="230"/>
      <c r="U219" s="230"/>
      <c r="V219" s="230"/>
      <c r="W219" s="230"/>
      <c r="X219" s="230"/>
      <c r="Y219" s="230"/>
      <c r="Z219" s="210"/>
      <c r="AA219" s="210"/>
      <c r="AB219" s="210"/>
      <c r="AC219" s="210"/>
      <c r="AD219" s="210"/>
      <c r="AE219" s="210"/>
      <c r="AF219" s="210"/>
      <c r="AG219" s="210" t="s">
        <v>183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46">
        <v>46</v>
      </c>
      <c r="B220" s="247" t="s">
        <v>612</v>
      </c>
      <c r="C220" s="256" t="s">
        <v>613</v>
      </c>
      <c r="D220" s="248" t="s">
        <v>593</v>
      </c>
      <c r="E220" s="249">
        <v>30.09</v>
      </c>
      <c r="F220" s="250"/>
      <c r="G220" s="251">
        <f>ROUND(E220*F220,2)</f>
        <v>0</v>
      </c>
      <c r="H220" s="231"/>
      <c r="I220" s="230">
        <f>ROUND(E220*H220,2)</f>
        <v>0</v>
      </c>
      <c r="J220" s="231"/>
      <c r="K220" s="230">
        <f>ROUND(E220*J220,2)</f>
        <v>0</v>
      </c>
      <c r="L220" s="230">
        <v>21</v>
      </c>
      <c r="M220" s="230">
        <f>G220*(1+L220/100)</f>
        <v>0</v>
      </c>
      <c r="N220" s="229">
        <v>0.08</v>
      </c>
      <c r="O220" s="229">
        <f>ROUND(E220*N220,2)</f>
        <v>2.41</v>
      </c>
      <c r="P220" s="229">
        <v>0</v>
      </c>
      <c r="Q220" s="229">
        <f>ROUND(E220*P220,2)</f>
        <v>0</v>
      </c>
      <c r="R220" s="230" t="s">
        <v>306</v>
      </c>
      <c r="S220" s="230" t="s">
        <v>119</v>
      </c>
      <c r="T220" s="230" t="s">
        <v>119</v>
      </c>
      <c r="U220" s="230">
        <v>0</v>
      </c>
      <c r="V220" s="230">
        <f>ROUND(E220*U220,2)</f>
        <v>0</v>
      </c>
      <c r="W220" s="230"/>
      <c r="X220" s="230" t="s">
        <v>307</v>
      </c>
      <c r="Y220" s="230" t="s">
        <v>122</v>
      </c>
      <c r="Z220" s="210"/>
      <c r="AA220" s="210"/>
      <c r="AB220" s="210"/>
      <c r="AC220" s="210"/>
      <c r="AD220" s="210"/>
      <c r="AE220" s="210"/>
      <c r="AF220" s="210"/>
      <c r="AG220" s="210" t="s">
        <v>312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27"/>
      <c r="B221" s="228"/>
      <c r="C221" s="257" t="s">
        <v>614</v>
      </c>
      <c r="D221" s="253"/>
      <c r="E221" s="253"/>
      <c r="F221" s="253"/>
      <c r="G221" s="253"/>
      <c r="H221" s="230"/>
      <c r="I221" s="230"/>
      <c r="J221" s="230"/>
      <c r="K221" s="230"/>
      <c r="L221" s="230"/>
      <c r="M221" s="230"/>
      <c r="N221" s="229"/>
      <c r="O221" s="229"/>
      <c r="P221" s="229"/>
      <c r="Q221" s="229"/>
      <c r="R221" s="230"/>
      <c r="S221" s="230"/>
      <c r="T221" s="230"/>
      <c r="U221" s="230"/>
      <c r="V221" s="230"/>
      <c r="W221" s="230"/>
      <c r="X221" s="230"/>
      <c r="Y221" s="230"/>
      <c r="Z221" s="210"/>
      <c r="AA221" s="210"/>
      <c r="AB221" s="210"/>
      <c r="AC221" s="210"/>
      <c r="AD221" s="210"/>
      <c r="AE221" s="210"/>
      <c r="AF221" s="210"/>
      <c r="AG221" s="210" t="s">
        <v>125</v>
      </c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2" x14ac:dyDescent="0.2">
      <c r="A222" s="227"/>
      <c r="B222" s="228"/>
      <c r="C222" s="259" t="s">
        <v>615</v>
      </c>
      <c r="D222" s="235"/>
      <c r="E222" s="236">
        <v>30.09</v>
      </c>
      <c r="F222" s="230"/>
      <c r="G222" s="230"/>
      <c r="H222" s="230"/>
      <c r="I222" s="230"/>
      <c r="J222" s="230"/>
      <c r="K222" s="230"/>
      <c r="L222" s="230"/>
      <c r="M222" s="230"/>
      <c r="N222" s="229"/>
      <c r="O222" s="229"/>
      <c r="P222" s="229"/>
      <c r="Q222" s="229"/>
      <c r="R222" s="230"/>
      <c r="S222" s="230"/>
      <c r="T222" s="230"/>
      <c r="U222" s="230"/>
      <c r="V222" s="230"/>
      <c r="W222" s="230"/>
      <c r="X222" s="230"/>
      <c r="Y222" s="230"/>
      <c r="Z222" s="210"/>
      <c r="AA222" s="210"/>
      <c r="AB222" s="210"/>
      <c r="AC222" s="210"/>
      <c r="AD222" s="210"/>
      <c r="AE222" s="210"/>
      <c r="AF222" s="210"/>
      <c r="AG222" s="210" t="s">
        <v>183</v>
      </c>
      <c r="AH222" s="210">
        <v>0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46">
        <v>47</v>
      </c>
      <c r="B223" s="247" t="s">
        <v>616</v>
      </c>
      <c r="C223" s="256" t="s">
        <v>617</v>
      </c>
      <c r="D223" s="248" t="s">
        <v>244</v>
      </c>
      <c r="E223" s="249">
        <v>38</v>
      </c>
      <c r="F223" s="250"/>
      <c r="G223" s="251">
        <f>ROUND(E223*F223,2)</f>
        <v>0</v>
      </c>
      <c r="H223" s="231"/>
      <c r="I223" s="230">
        <f>ROUND(E223*H223,2)</f>
        <v>0</v>
      </c>
      <c r="J223" s="231"/>
      <c r="K223" s="230">
        <f>ROUND(E223*J223,2)</f>
        <v>0</v>
      </c>
      <c r="L223" s="230">
        <v>21</v>
      </c>
      <c r="M223" s="230">
        <f>G223*(1+L223/100)</f>
        <v>0</v>
      </c>
      <c r="N223" s="229">
        <v>0.13700000000000001</v>
      </c>
      <c r="O223" s="229">
        <f>ROUND(E223*N223,2)</f>
        <v>5.21</v>
      </c>
      <c r="P223" s="229">
        <v>0</v>
      </c>
      <c r="Q223" s="229">
        <f>ROUND(E223*P223,2)</f>
        <v>0</v>
      </c>
      <c r="R223" s="230" t="s">
        <v>306</v>
      </c>
      <c r="S223" s="230" t="s">
        <v>119</v>
      </c>
      <c r="T223" s="230" t="s">
        <v>119</v>
      </c>
      <c r="U223" s="230">
        <v>0</v>
      </c>
      <c r="V223" s="230">
        <f>ROUND(E223*U223,2)</f>
        <v>0</v>
      </c>
      <c r="W223" s="230"/>
      <c r="X223" s="230" t="s">
        <v>307</v>
      </c>
      <c r="Y223" s="230" t="s">
        <v>122</v>
      </c>
      <c r="Z223" s="210"/>
      <c r="AA223" s="210"/>
      <c r="AB223" s="210"/>
      <c r="AC223" s="210"/>
      <c r="AD223" s="210"/>
      <c r="AE223" s="210"/>
      <c r="AF223" s="210"/>
      <c r="AG223" s="210" t="s">
        <v>312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2" x14ac:dyDescent="0.2">
      <c r="A224" s="227"/>
      <c r="B224" s="228"/>
      <c r="C224" s="257" t="s">
        <v>618</v>
      </c>
      <c r="D224" s="253"/>
      <c r="E224" s="253"/>
      <c r="F224" s="253"/>
      <c r="G224" s="253"/>
      <c r="H224" s="230"/>
      <c r="I224" s="230"/>
      <c r="J224" s="230"/>
      <c r="K224" s="230"/>
      <c r="L224" s="230"/>
      <c r="M224" s="230"/>
      <c r="N224" s="229"/>
      <c r="O224" s="229"/>
      <c r="P224" s="229"/>
      <c r="Q224" s="229"/>
      <c r="R224" s="230"/>
      <c r="S224" s="230"/>
      <c r="T224" s="230"/>
      <c r="U224" s="230"/>
      <c r="V224" s="230"/>
      <c r="W224" s="230"/>
      <c r="X224" s="230"/>
      <c r="Y224" s="230"/>
      <c r="Z224" s="210"/>
      <c r="AA224" s="210"/>
      <c r="AB224" s="210"/>
      <c r="AC224" s="210"/>
      <c r="AD224" s="210"/>
      <c r="AE224" s="210"/>
      <c r="AF224" s="210"/>
      <c r="AG224" s="210" t="s">
        <v>125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46">
        <v>48</v>
      </c>
      <c r="B225" s="247" t="s">
        <v>619</v>
      </c>
      <c r="C225" s="256" t="s">
        <v>620</v>
      </c>
      <c r="D225" s="248" t="s">
        <v>244</v>
      </c>
      <c r="E225" s="249">
        <v>435.5</v>
      </c>
      <c r="F225" s="250"/>
      <c r="G225" s="251">
        <f>ROUND(E225*F225,2)</f>
        <v>0</v>
      </c>
      <c r="H225" s="231"/>
      <c r="I225" s="230">
        <f>ROUND(E225*H225,2)</f>
        <v>0</v>
      </c>
      <c r="J225" s="231"/>
      <c r="K225" s="230">
        <f>ROUND(E225*J225,2)</f>
        <v>0</v>
      </c>
      <c r="L225" s="230">
        <v>21</v>
      </c>
      <c r="M225" s="230">
        <f>G225*(1+L225/100)</f>
        <v>0</v>
      </c>
      <c r="N225" s="229">
        <v>0.1</v>
      </c>
      <c r="O225" s="229">
        <f>ROUND(E225*N225,2)</f>
        <v>43.55</v>
      </c>
      <c r="P225" s="229">
        <v>0</v>
      </c>
      <c r="Q225" s="229">
        <f>ROUND(E225*P225,2)</f>
        <v>0</v>
      </c>
      <c r="R225" s="230" t="s">
        <v>306</v>
      </c>
      <c r="S225" s="230" t="s">
        <v>119</v>
      </c>
      <c r="T225" s="230" t="s">
        <v>119</v>
      </c>
      <c r="U225" s="230">
        <v>0</v>
      </c>
      <c r="V225" s="230">
        <f>ROUND(E225*U225,2)</f>
        <v>0</v>
      </c>
      <c r="W225" s="230"/>
      <c r="X225" s="230" t="s">
        <v>307</v>
      </c>
      <c r="Y225" s="230" t="s">
        <v>122</v>
      </c>
      <c r="Z225" s="210"/>
      <c r="AA225" s="210"/>
      <c r="AB225" s="210"/>
      <c r="AC225" s="210"/>
      <c r="AD225" s="210"/>
      <c r="AE225" s="210"/>
      <c r="AF225" s="210"/>
      <c r="AG225" s="210" t="s">
        <v>312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27"/>
      <c r="B226" s="228"/>
      <c r="C226" s="257" t="s">
        <v>621</v>
      </c>
      <c r="D226" s="253"/>
      <c r="E226" s="253"/>
      <c r="F226" s="253"/>
      <c r="G226" s="253"/>
      <c r="H226" s="230"/>
      <c r="I226" s="230"/>
      <c r="J226" s="230"/>
      <c r="K226" s="230"/>
      <c r="L226" s="230"/>
      <c r="M226" s="230"/>
      <c r="N226" s="229"/>
      <c r="O226" s="229"/>
      <c r="P226" s="229"/>
      <c r="Q226" s="229"/>
      <c r="R226" s="230"/>
      <c r="S226" s="230"/>
      <c r="T226" s="230"/>
      <c r="U226" s="230"/>
      <c r="V226" s="230"/>
      <c r="W226" s="230"/>
      <c r="X226" s="230"/>
      <c r="Y226" s="230"/>
      <c r="Z226" s="210"/>
      <c r="AA226" s="210"/>
      <c r="AB226" s="210"/>
      <c r="AC226" s="210"/>
      <c r="AD226" s="210"/>
      <c r="AE226" s="210"/>
      <c r="AF226" s="210"/>
      <c r="AG226" s="210" t="s">
        <v>125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2" x14ac:dyDescent="0.2">
      <c r="A227" s="227"/>
      <c r="B227" s="228"/>
      <c r="C227" s="259" t="s">
        <v>622</v>
      </c>
      <c r="D227" s="235"/>
      <c r="E227" s="236">
        <v>435.5</v>
      </c>
      <c r="F227" s="230"/>
      <c r="G227" s="230"/>
      <c r="H227" s="230"/>
      <c r="I227" s="230"/>
      <c r="J227" s="230"/>
      <c r="K227" s="230"/>
      <c r="L227" s="230"/>
      <c r="M227" s="230"/>
      <c r="N227" s="229"/>
      <c r="O227" s="229"/>
      <c r="P227" s="229"/>
      <c r="Q227" s="229"/>
      <c r="R227" s="230"/>
      <c r="S227" s="230"/>
      <c r="T227" s="230"/>
      <c r="U227" s="230"/>
      <c r="V227" s="230"/>
      <c r="W227" s="230"/>
      <c r="X227" s="230"/>
      <c r="Y227" s="230"/>
      <c r="Z227" s="210"/>
      <c r="AA227" s="210"/>
      <c r="AB227" s="210"/>
      <c r="AC227" s="210"/>
      <c r="AD227" s="210"/>
      <c r="AE227" s="210"/>
      <c r="AF227" s="210"/>
      <c r="AG227" s="210" t="s">
        <v>183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">
      <c r="A228" s="246">
        <v>49</v>
      </c>
      <c r="B228" s="247" t="s">
        <v>623</v>
      </c>
      <c r="C228" s="256" t="s">
        <v>624</v>
      </c>
      <c r="D228" s="248" t="s">
        <v>593</v>
      </c>
      <c r="E228" s="249">
        <v>275.39999999999998</v>
      </c>
      <c r="F228" s="250"/>
      <c r="G228" s="251">
        <f>ROUND(E228*F228,2)</f>
        <v>0</v>
      </c>
      <c r="H228" s="231"/>
      <c r="I228" s="230">
        <f>ROUND(E228*H228,2)</f>
        <v>0</v>
      </c>
      <c r="J228" s="231"/>
      <c r="K228" s="230">
        <f>ROUND(E228*J228,2)</f>
        <v>0</v>
      </c>
      <c r="L228" s="230">
        <v>21</v>
      </c>
      <c r="M228" s="230">
        <f>G228*(1+L228/100)</f>
        <v>0</v>
      </c>
      <c r="N228" s="229">
        <v>4.4999999999999998E-2</v>
      </c>
      <c r="O228" s="229">
        <f>ROUND(E228*N228,2)</f>
        <v>12.39</v>
      </c>
      <c r="P228" s="229">
        <v>0</v>
      </c>
      <c r="Q228" s="229">
        <f>ROUND(E228*P228,2)</f>
        <v>0</v>
      </c>
      <c r="R228" s="230" t="s">
        <v>306</v>
      </c>
      <c r="S228" s="230" t="s">
        <v>119</v>
      </c>
      <c r="T228" s="230" t="s">
        <v>119</v>
      </c>
      <c r="U228" s="230">
        <v>0</v>
      </c>
      <c r="V228" s="230">
        <f>ROUND(E228*U228,2)</f>
        <v>0</v>
      </c>
      <c r="W228" s="230"/>
      <c r="X228" s="230" t="s">
        <v>307</v>
      </c>
      <c r="Y228" s="230" t="s">
        <v>122</v>
      </c>
      <c r="Z228" s="210"/>
      <c r="AA228" s="210"/>
      <c r="AB228" s="210"/>
      <c r="AC228" s="210"/>
      <c r="AD228" s="210"/>
      <c r="AE228" s="210"/>
      <c r="AF228" s="210"/>
      <c r="AG228" s="210" t="s">
        <v>312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27"/>
      <c r="B229" s="228"/>
      <c r="C229" s="257" t="s">
        <v>625</v>
      </c>
      <c r="D229" s="253"/>
      <c r="E229" s="253"/>
      <c r="F229" s="253"/>
      <c r="G229" s="253"/>
      <c r="H229" s="230"/>
      <c r="I229" s="230"/>
      <c r="J229" s="230"/>
      <c r="K229" s="230"/>
      <c r="L229" s="230"/>
      <c r="M229" s="230"/>
      <c r="N229" s="229"/>
      <c r="O229" s="229"/>
      <c r="P229" s="229"/>
      <c r="Q229" s="229"/>
      <c r="R229" s="230"/>
      <c r="S229" s="230"/>
      <c r="T229" s="230"/>
      <c r="U229" s="230"/>
      <c r="V229" s="230"/>
      <c r="W229" s="230"/>
      <c r="X229" s="230"/>
      <c r="Y229" s="230"/>
      <c r="Z229" s="210"/>
      <c r="AA229" s="210"/>
      <c r="AB229" s="210"/>
      <c r="AC229" s="210"/>
      <c r="AD229" s="210"/>
      <c r="AE229" s="210"/>
      <c r="AF229" s="210"/>
      <c r="AG229" s="210" t="s">
        <v>125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27"/>
      <c r="B230" s="228"/>
      <c r="C230" s="259" t="s">
        <v>626</v>
      </c>
      <c r="D230" s="235"/>
      <c r="E230" s="236">
        <v>275.39999999999998</v>
      </c>
      <c r="F230" s="230"/>
      <c r="G230" s="230"/>
      <c r="H230" s="230"/>
      <c r="I230" s="230"/>
      <c r="J230" s="230"/>
      <c r="K230" s="230"/>
      <c r="L230" s="230"/>
      <c r="M230" s="230"/>
      <c r="N230" s="229"/>
      <c r="O230" s="229"/>
      <c r="P230" s="229"/>
      <c r="Q230" s="229"/>
      <c r="R230" s="230"/>
      <c r="S230" s="230"/>
      <c r="T230" s="230"/>
      <c r="U230" s="230"/>
      <c r="V230" s="230"/>
      <c r="W230" s="230"/>
      <c r="X230" s="230"/>
      <c r="Y230" s="230"/>
      <c r="Z230" s="210"/>
      <c r="AA230" s="210"/>
      <c r="AB230" s="210"/>
      <c r="AC230" s="210"/>
      <c r="AD230" s="210"/>
      <c r="AE230" s="210"/>
      <c r="AF230" s="210"/>
      <c r="AG230" s="210" t="s">
        <v>183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ht="22.5" outlineLevel="1" x14ac:dyDescent="0.2">
      <c r="A231" s="246">
        <v>50</v>
      </c>
      <c r="B231" s="247" t="s">
        <v>627</v>
      </c>
      <c r="C231" s="256" t="s">
        <v>628</v>
      </c>
      <c r="D231" s="248" t="s">
        <v>244</v>
      </c>
      <c r="E231" s="249">
        <v>299.5</v>
      </c>
      <c r="F231" s="250"/>
      <c r="G231" s="251">
        <f>ROUND(E231*F231,2)</f>
        <v>0</v>
      </c>
      <c r="H231" s="231"/>
      <c r="I231" s="230">
        <f>ROUND(E231*H231,2)</f>
        <v>0</v>
      </c>
      <c r="J231" s="231"/>
      <c r="K231" s="230">
        <f>ROUND(E231*J231,2)</f>
        <v>0</v>
      </c>
      <c r="L231" s="230">
        <v>21</v>
      </c>
      <c r="M231" s="230">
        <f>G231*(1+L231/100)</f>
        <v>0</v>
      </c>
      <c r="N231" s="229">
        <v>0.188</v>
      </c>
      <c r="O231" s="229">
        <f>ROUND(E231*N231,2)</f>
        <v>56.31</v>
      </c>
      <c r="P231" s="229">
        <v>0</v>
      </c>
      <c r="Q231" s="229">
        <f>ROUND(E231*P231,2)</f>
        <v>0</v>
      </c>
      <c r="R231" s="230"/>
      <c r="S231" s="230" t="s">
        <v>119</v>
      </c>
      <c r="T231" s="230" t="s">
        <v>119</v>
      </c>
      <c r="U231" s="230">
        <v>0.27200000000000002</v>
      </c>
      <c r="V231" s="230">
        <f>ROUND(E231*U231,2)</f>
        <v>81.459999999999994</v>
      </c>
      <c r="W231" s="230"/>
      <c r="X231" s="230" t="s">
        <v>179</v>
      </c>
      <c r="Y231" s="230" t="s">
        <v>122</v>
      </c>
      <c r="Z231" s="210"/>
      <c r="AA231" s="210"/>
      <c r="AB231" s="210"/>
      <c r="AC231" s="210"/>
      <c r="AD231" s="210"/>
      <c r="AE231" s="210"/>
      <c r="AF231" s="210"/>
      <c r="AG231" s="210" t="s">
        <v>180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">
      <c r="A232" s="227"/>
      <c r="B232" s="228"/>
      <c r="C232" s="257" t="s">
        <v>629</v>
      </c>
      <c r="D232" s="253"/>
      <c r="E232" s="253"/>
      <c r="F232" s="253"/>
      <c r="G232" s="253"/>
      <c r="H232" s="230"/>
      <c r="I232" s="230"/>
      <c r="J232" s="230"/>
      <c r="K232" s="230"/>
      <c r="L232" s="230"/>
      <c r="M232" s="230"/>
      <c r="N232" s="229"/>
      <c r="O232" s="229"/>
      <c r="P232" s="229"/>
      <c r="Q232" s="229"/>
      <c r="R232" s="230"/>
      <c r="S232" s="230"/>
      <c r="T232" s="230"/>
      <c r="U232" s="230"/>
      <c r="V232" s="230"/>
      <c r="W232" s="230"/>
      <c r="X232" s="230"/>
      <c r="Y232" s="230"/>
      <c r="Z232" s="210"/>
      <c r="AA232" s="210"/>
      <c r="AB232" s="210"/>
      <c r="AC232" s="210"/>
      <c r="AD232" s="210"/>
      <c r="AE232" s="210"/>
      <c r="AF232" s="210"/>
      <c r="AG232" s="210" t="s">
        <v>125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">
      <c r="A233" s="227"/>
      <c r="B233" s="228"/>
      <c r="C233" s="259" t="s">
        <v>630</v>
      </c>
      <c r="D233" s="235"/>
      <c r="E233" s="236">
        <v>29.5</v>
      </c>
      <c r="F233" s="230"/>
      <c r="G233" s="230"/>
      <c r="H233" s="230"/>
      <c r="I233" s="230"/>
      <c r="J233" s="230"/>
      <c r="K233" s="230"/>
      <c r="L233" s="230"/>
      <c r="M233" s="230"/>
      <c r="N233" s="229"/>
      <c r="O233" s="229"/>
      <c r="P233" s="229"/>
      <c r="Q233" s="229"/>
      <c r="R233" s="230"/>
      <c r="S233" s="230"/>
      <c r="T233" s="230"/>
      <c r="U233" s="230"/>
      <c r="V233" s="230"/>
      <c r="W233" s="230"/>
      <c r="X233" s="230"/>
      <c r="Y233" s="230"/>
      <c r="Z233" s="210"/>
      <c r="AA233" s="210"/>
      <c r="AB233" s="210"/>
      <c r="AC233" s="210"/>
      <c r="AD233" s="210"/>
      <c r="AE233" s="210"/>
      <c r="AF233" s="210"/>
      <c r="AG233" s="210" t="s">
        <v>183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27"/>
      <c r="B234" s="228"/>
      <c r="C234" s="259" t="s">
        <v>631</v>
      </c>
      <c r="D234" s="235"/>
      <c r="E234" s="236">
        <v>270</v>
      </c>
      <c r="F234" s="230"/>
      <c r="G234" s="230"/>
      <c r="H234" s="230"/>
      <c r="I234" s="230"/>
      <c r="J234" s="230"/>
      <c r="K234" s="230"/>
      <c r="L234" s="230"/>
      <c r="M234" s="230"/>
      <c r="N234" s="229"/>
      <c r="O234" s="229"/>
      <c r="P234" s="229"/>
      <c r="Q234" s="229"/>
      <c r="R234" s="230"/>
      <c r="S234" s="230"/>
      <c r="T234" s="230"/>
      <c r="U234" s="230"/>
      <c r="V234" s="230"/>
      <c r="W234" s="230"/>
      <c r="X234" s="230"/>
      <c r="Y234" s="230"/>
      <c r="Z234" s="210"/>
      <c r="AA234" s="210"/>
      <c r="AB234" s="210"/>
      <c r="AC234" s="210"/>
      <c r="AD234" s="210"/>
      <c r="AE234" s="210"/>
      <c r="AF234" s="210"/>
      <c r="AG234" s="210" t="s">
        <v>183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">
      <c r="A235" s="246">
        <v>51</v>
      </c>
      <c r="B235" s="247" t="s">
        <v>632</v>
      </c>
      <c r="C235" s="256" t="s">
        <v>633</v>
      </c>
      <c r="D235" s="248" t="s">
        <v>244</v>
      </c>
      <c r="E235" s="249">
        <v>494.8</v>
      </c>
      <c r="F235" s="250"/>
      <c r="G235" s="251">
        <f>ROUND(E235*F235,2)</f>
        <v>0</v>
      </c>
      <c r="H235" s="231"/>
      <c r="I235" s="230">
        <f>ROUND(E235*H235,2)</f>
        <v>0</v>
      </c>
      <c r="J235" s="231"/>
      <c r="K235" s="230">
        <f>ROUND(E235*J235,2)</f>
        <v>0</v>
      </c>
      <c r="L235" s="230">
        <v>21</v>
      </c>
      <c r="M235" s="230">
        <f>G235*(1+L235/100)</f>
        <v>0</v>
      </c>
      <c r="N235" s="229">
        <v>0.15673999999999999</v>
      </c>
      <c r="O235" s="229">
        <f>ROUND(E235*N235,2)</f>
        <v>77.55</v>
      </c>
      <c r="P235" s="229">
        <v>0</v>
      </c>
      <c r="Q235" s="229">
        <f>ROUND(E235*P235,2)</f>
        <v>0</v>
      </c>
      <c r="R235" s="230"/>
      <c r="S235" s="230" t="s">
        <v>119</v>
      </c>
      <c r="T235" s="230" t="s">
        <v>119</v>
      </c>
      <c r="U235" s="230">
        <v>0.3</v>
      </c>
      <c r="V235" s="230">
        <f>ROUND(E235*U235,2)</f>
        <v>148.44</v>
      </c>
      <c r="W235" s="230"/>
      <c r="X235" s="230" t="s">
        <v>179</v>
      </c>
      <c r="Y235" s="230" t="s">
        <v>122</v>
      </c>
      <c r="Z235" s="210"/>
      <c r="AA235" s="210"/>
      <c r="AB235" s="210"/>
      <c r="AC235" s="210"/>
      <c r="AD235" s="210"/>
      <c r="AE235" s="210"/>
      <c r="AF235" s="210"/>
      <c r="AG235" s="210" t="s">
        <v>180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27"/>
      <c r="B236" s="228"/>
      <c r="C236" s="257" t="s">
        <v>634</v>
      </c>
      <c r="D236" s="253"/>
      <c r="E236" s="253"/>
      <c r="F236" s="253"/>
      <c r="G236" s="253"/>
      <c r="H236" s="230"/>
      <c r="I236" s="230"/>
      <c r="J236" s="230"/>
      <c r="K236" s="230"/>
      <c r="L236" s="230"/>
      <c r="M236" s="230"/>
      <c r="N236" s="229"/>
      <c r="O236" s="229"/>
      <c r="P236" s="229"/>
      <c r="Q236" s="229"/>
      <c r="R236" s="230"/>
      <c r="S236" s="230"/>
      <c r="T236" s="230"/>
      <c r="U236" s="230"/>
      <c r="V236" s="230"/>
      <c r="W236" s="230"/>
      <c r="X236" s="230"/>
      <c r="Y236" s="230"/>
      <c r="Z236" s="210"/>
      <c r="AA236" s="210"/>
      <c r="AB236" s="210"/>
      <c r="AC236" s="210"/>
      <c r="AD236" s="210"/>
      <c r="AE236" s="210"/>
      <c r="AF236" s="210"/>
      <c r="AG236" s="210" t="s">
        <v>125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">
      <c r="A237" s="227"/>
      <c r="B237" s="228"/>
      <c r="C237" s="259" t="s">
        <v>635</v>
      </c>
      <c r="D237" s="235"/>
      <c r="E237" s="236">
        <v>38</v>
      </c>
      <c r="F237" s="230"/>
      <c r="G237" s="230"/>
      <c r="H237" s="230"/>
      <c r="I237" s="230"/>
      <c r="J237" s="230"/>
      <c r="K237" s="230"/>
      <c r="L237" s="230"/>
      <c r="M237" s="230"/>
      <c r="N237" s="229"/>
      <c r="O237" s="229"/>
      <c r="P237" s="229"/>
      <c r="Q237" s="229"/>
      <c r="R237" s="230"/>
      <c r="S237" s="230"/>
      <c r="T237" s="230"/>
      <c r="U237" s="230"/>
      <c r="V237" s="230"/>
      <c r="W237" s="230"/>
      <c r="X237" s="230"/>
      <c r="Y237" s="230"/>
      <c r="Z237" s="210"/>
      <c r="AA237" s="210"/>
      <c r="AB237" s="210"/>
      <c r="AC237" s="210"/>
      <c r="AD237" s="210"/>
      <c r="AE237" s="210"/>
      <c r="AF237" s="210"/>
      <c r="AG237" s="210" t="s">
        <v>183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3" x14ac:dyDescent="0.2">
      <c r="A238" s="227"/>
      <c r="B238" s="228"/>
      <c r="C238" s="259" t="s">
        <v>636</v>
      </c>
      <c r="D238" s="235"/>
      <c r="E238" s="236">
        <v>435.5</v>
      </c>
      <c r="F238" s="230"/>
      <c r="G238" s="230"/>
      <c r="H238" s="230"/>
      <c r="I238" s="230"/>
      <c r="J238" s="230"/>
      <c r="K238" s="230"/>
      <c r="L238" s="230"/>
      <c r="M238" s="230"/>
      <c r="N238" s="229"/>
      <c r="O238" s="229"/>
      <c r="P238" s="229"/>
      <c r="Q238" s="229"/>
      <c r="R238" s="230"/>
      <c r="S238" s="230"/>
      <c r="T238" s="230"/>
      <c r="U238" s="230"/>
      <c r="V238" s="230"/>
      <c r="W238" s="230"/>
      <c r="X238" s="230"/>
      <c r="Y238" s="230"/>
      <c r="Z238" s="210"/>
      <c r="AA238" s="210"/>
      <c r="AB238" s="210"/>
      <c r="AC238" s="210"/>
      <c r="AD238" s="210"/>
      <c r="AE238" s="210"/>
      <c r="AF238" s="210"/>
      <c r="AG238" s="210" t="s">
        <v>183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3" x14ac:dyDescent="0.2">
      <c r="A239" s="227"/>
      <c r="B239" s="228"/>
      <c r="C239" s="259" t="s">
        <v>637</v>
      </c>
      <c r="D239" s="235"/>
      <c r="E239" s="236">
        <v>21.3</v>
      </c>
      <c r="F239" s="230"/>
      <c r="G239" s="230"/>
      <c r="H239" s="230"/>
      <c r="I239" s="230"/>
      <c r="J239" s="230"/>
      <c r="K239" s="230"/>
      <c r="L239" s="230"/>
      <c r="M239" s="230"/>
      <c r="N239" s="229"/>
      <c r="O239" s="229"/>
      <c r="P239" s="229"/>
      <c r="Q239" s="229"/>
      <c r="R239" s="230"/>
      <c r="S239" s="230"/>
      <c r="T239" s="230"/>
      <c r="U239" s="230"/>
      <c r="V239" s="230"/>
      <c r="W239" s="230"/>
      <c r="X239" s="230"/>
      <c r="Y239" s="230"/>
      <c r="Z239" s="210"/>
      <c r="AA239" s="210"/>
      <c r="AB239" s="210"/>
      <c r="AC239" s="210"/>
      <c r="AD239" s="210"/>
      <c r="AE239" s="210"/>
      <c r="AF239" s="210"/>
      <c r="AG239" s="210" t="s">
        <v>183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ht="22.5" outlineLevel="1" x14ac:dyDescent="0.2">
      <c r="A240" s="246">
        <v>52</v>
      </c>
      <c r="B240" s="247" t="s">
        <v>638</v>
      </c>
      <c r="C240" s="256" t="s">
        <v>639</v>
      </c>
      <c r="D240" s="248" t="s">
        <v>593</v>
      </c>
      <c r="E240" s="249">
        <v>30</v>
      </c>
      <c r="F240" s="250"/>
      <c r="G240" s="251">
        <f>ROUND(E240*F240,2)</f>
        <v>0</v>
      </c>
      <c r="H240" s="231"/>
      <c r="I240" s="230">
        <f>ROUND(E240*H240,2)</f>
        <v>0</v>
      </c>
      <c r="J240" s="231"/>
      <c r="K240" s="230">
        <f>ROUND(E240*J240,2)</f>
        <v>0</v>
      </c>
      <c r="L240" s="230">
        <v>21</v>
      </c>
      <c r="M240" s="230">
        <f>G240*(1+L240/100)</f>
        <v>0</v>
      </c>
      <c r="N240" s="229">
        <v>0.628</v>
      </c>
      <c r="O240" s="229">
        <f>ROUND(E240*N240,2)</f>
        <v>18.84</v>
      </c>
      <c r="P240" s="229">
        <v>0</v>
      </c>
      <c r="Q240" s="229">
        <f>ROUND(E240*P240,2)</f>
        <v>0</v>
      </c>
      <c r="R240" s="230"/>
      <c r="S240" s="230" t="s">
        <v>119</v>
      </c>
      <c r="T240" s="230" t="s">
        <v>119</v>
      </c>
      <c r="U240" s="230">
        <v>0.42399999999999999</v>
      </c>
      <c r="V240" s="230">
        <f>ROUND(E240*U240,2)</f>
        <v>12.72</v>
      </c>
      <c r="W240" s="230"/>
      <c r="X240" s="230" t="s">
        <v>179</v>
      </c>
      <c r="Y240" s="230" t="s">
        <v>122</v>
      </c>
      <c r="Z240" s="210"/>
      <c r="AA240" s="210"/>
      <c r="AB240" s="210"/>
      <c r="AC240" s="210"/>
      <c r="AD240" s="210"/>
      <c r="AE240" s="210"/>
      <c r="AF240" s="210"/>
      <c r="AG240" s="210" t="s">
        <v>180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27"/>
      <c r="B241" s="228"/>
      <c r="C241" s="257" t="s">
        <v>640</v>
      </c>
      <c r="D241" s="253"/>
      <c r="E241" s="253"/>
      <c r="F241" s="253"/>
      <c r="G241" s="253"/>
      <c r="H241" s="230"/>
      <c r="I241" s="230"/>
      <c r="J241" s="230"/>
      <c r="K241" s="230"/>
      <c r="L241" s="230"/>
      <c r="M241" s="230"/>
      <c r="N241" s="229"/>
      <c r="O241" s="229"/>
      <c r="P241" s="229"/>
      <c r="Q241" s="229"/>
      <c r="R241" s="230"/>
      <c r="S241" s="230"/>
      <c r="T241" s="230"/>
      <c r="U241" s="230"/>
      <c r="V241" s="230"/>
      <c r="W241" s="230"/>
      <c r="X241" s="230"/>
      <c r="Y241" s="230"/>
      <c r="Z241" s="210"/>
      <c r="AA241" s="210"/>
      <c r="AB241" s="210"/>
      <c r="AC241" s="210"/>
      <c r="AD241" s="210"/>
      <c r="AE241" s="210"/>
      <c r="AF241" s="210"/>
      <c r="AG241" s="210" t="s">
        <v>125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">
      <c r="A242" s="227"/>
      <c r="B242" s="228"/>
      <c r="C242" s="259" t="s">
        <v>641</v>
      </c>
      <c r="D242" s="235"/>
      <c r="E242" s="236">
        <v>30</v>
      </c>
      <c r="F242" s="230"/>
      <c r="G242" s="230"/>
      <c r="H242" s="230"/>
      <c r="I242" s="230"/>
      <c r="J242" s="230"/>
      <c r="K242" s="230"/>
      <c r="L242" s="230"/>
      <c r="M242" s="230"/>
      <c r="N242" s="229"/>
      <c r="O242" s="229"/>
      <c r="P242" s="229"/>
      <c r="Q242" s="229"/>
      <c r="R242" s="230"/>
      <c r="S242" s="230"/>
      <c r="T242" s="230"/>
      <c r="U242" s="230"/>
      <c r="V242" s="230"/>
      <c r="W242" s="230"/>
      <c r="X242" s="230"/>
      <c r="Y242" s="230"/>
      <c r="Z242" s="210"/>
      <c r="AA242" s="210"/>
      <c r="AB242" s="210"/>
      <c r="AC242" s="210"/>
      <c r="AD242" s="210"/>
      <c r="AE242" s="210"/>
      <c r="AF242" s="210"/>
      <c r="AG242" s="210" t="s">
        <v>183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ht="22.5" outlineLevel="1" x14ac:dyDescent="0.2">
      <c r="A243" s="246">
        <v>53</v>
      </c>
      <c r="B243" s="247" t="s">
        <v>642</v>
      </c>
      <c r="C243" s="256" t="s">
        <v>643</v>
      </c>
      <c r="D243" s="248" t="s">
        <v>644</v>
      </c>
      <c r="E243" s="249">
        <v>2</v>
      </c>
      <c r="F243" s="250"/>
      <c r="G243" s="251">
        <f>ROUND(E243*F243,2)</f>
        <v>0</v>
      </c>
      <c r="H243" s="231"/>
      <c r="I243" s="230">
        <f>ROUND(E243*H243,2)</f>
        <v>0</v>
      </c>
      <c r="J243" s="231"/>
      <c r="K243" s="230">
        <f>ROUND(E243*J243,2)</f>
        <v>0</v>
      </c>
      <c r="L243" s="230">
        <v>21</v>
      </c>
      <c r="M243" s="230">
        <f>G243*(1+L243/100)</f>
        <v>0</v>
      </c>
      <c r="N243" s="229">
        <v>2.2999000000000001</v>
      </c>
      <c r="O243" s="229">
        <f>ROUND(E243*N243,2)</f>
        <v>4.5999999999999996</v>
      </c>
      <c r="P243" s="229">
        <v>0</v>
      </c>
      <c r="Q243" s="229">
        <f>ROUND(E243*P243,2)</f>
        <v>0</v>
      </c>
      <c r="R243" s="230"/>
      <c r="S243" s="230" t="s">
        <v>119</v>
      </c>
      <c r="T243" s="230" t="s">
        <v>119</v>
      </c>
      <c r="U243" s="230">
        <v>1.76</v>
      </c>
      <c r="V243" s="230">
        <f>ROUND(E243*U243,2)</f>
        <v>3.52</v>
      </c>
      <c r="W243" s="230"/>
      <c r="X243" s="230" t="s">
        <v>179</v>
      </c>
      <c r="Y243" s="230" t="s">
        <v>122</v>
      </c>
      <c r="Z243" s="210"/>
      <c r="AA243" s="210"/>
      <c r="AB243" s="210"/>
      <c r="AC243" s="210"/>
      <c r="AD243" s="210"/>
      <c r="AE243" s="210"/>
      <c r="AF243" s="210"/>
      <c r="AG243" s="210" t="s">
        <v>180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2" x14ac:dyDescent="0.2">
      <c r="A244" s="227"/>
      <c r="B244" s="228"/>
      <c r="C244" s="257" t="s">
        <v>645</v>
      </c>
      <c r="D244" s="253"/>
      <c r="E244" s="253"/>
      <c r="F244" s="253"/>
      <c r="G244" s="253"/>
      <c r="H244" s="230"/>
      <c r="I244" s="230"/>
      <c r="J244" s="230"/>
      <c r="K244" s="230"/>
      <c r="L244" s="230"/>
      <c r="M244" s="230"/>
      <c r="N244" s="229"/>
      <c r="O244" s="229"/>
      <c r="P244" s="229"/>
      <c r="Q244" s="229"/>
      <c r="R244" s="230"/>
      <c r="S244" s="230"/>
      <c r="T244" s="230"/>
      <c r="U244" s="230"/>
      <c r="V244" s="230"/>
      <c r="W244" s="230"/>
      <c r="X244" s="230"/>
      <c r="Y244" s="230"/>
      <c r="Z244" s="210"/>
      <c r="AA244" s="210"/>
      <c r="AB244" s="210"/>
      <c r="AC244" s="210"/>
      <c r="AD244" s="210"/>
      <c r="AE244" s="210"/>
      <c r="AF244" s="210"/>
      <c r="AG244" s="210" t="s">
        <v>125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">
      <c r="A245" s="246">
        <v>54</v>
      </c>
      <c r="B245" s="247" t="s">
        <v>646</v>
      </c>
      <c r="C245" s="256" t="s">
        <v>647</v>
      </c>
      <c r="D245" s="248" t="s">
        <v>593</v>
      </c>
      <c r="E245" s="249">
        <v>7</v>
      </c>
      <c r="F245" s="250"/>
      <c r="G245" s="251">
        <f>ROUND(E245*F245,2)</f>
        <v>0</v>
      </c>
      <c r="H245" s="231"/>
      <c r="I245" s="230">
        <f>ROUND(E245*H245,2)</f>
        <v>0</v>
      </c>
      <c r="J245" s="231"/>
      <c r="K245" s="230">
        <f>ROUND(E245*J245,2)</f>
        <v>0</v>
      </c>
      <c r="L245" s="230">
        <v>21</v>
      </c>
      <c r="M245" s="230">
        <f>G245*(1+L245/100)</f>
        <v>0</v>
      </c>
      <c r="N245" s="229">
        <v>6.7000000000000004E-2</v>
      </c>
      <c r="O245" s="229">
        <f>ROUND(E245*N245,2)</f>
        <v>0.47</v>
      </c>
      <c r="P245" s="229">
        <v>0</v>
      </c>
      <c r="Q245" s="229">
        <f>ROUND(E245*P245,2)</f>
        <v>0</v>
      </c>
      <c r="R245" s="230" t="s">
        <v>306</v>
      </c>
      <c r="S245" s="230" t="s">
        <v>119</v>
      </c>
      <c r="T245" s="230" t="s">
        <v>119</v>
      </c>
      <c r="U245" s="230">
        <v>0</v>
      </c>
      <c r="V245" s="230">
        <f>ROUND(E245*U245,2)</f>
        <v>0</v>
      </c>
      <c r="W245" s="230"/>
      <c r="X245" s="230" t="s">
        <v>307</v>
      </c>
      <c r="Y245" s="230" t="s">
        <v>122</v>
      </c>
      <c r="Z245" s="210"/>
      <c r="AA245" s="210"/>
      <c r="AB245" s="210"/>
      <c r="AC245" s="210"/>
      <c r="AD245" s="210"/>
      <c r="AE245" s="210"/>
      <c r="AF245" s="210"/>
      <c r="AG245" s="210" t="s">
        <v>312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2" x14ac:dyDescent="0.2">
      <c r="A246" s="227"/>
      <c r="B246" s="228"/>
      <c r="C246" s="257" t="s">
        <v>648</v>
      </c>
      <c r="D246" s="253"/>
      <c r="E246" s="253"/>
      <c r="F246" s="253"/>
      <c r="G246" s="253"/>
      <c r="H246" s="230"/>
      <c r="I246" s="230"/>
      <c r="J246" s="230"/>
      <c r="K246" s="230"/>
      <c r="L246" s="230"/>
      <c r="M246" s="230"/>
      <c r="N246" s="229"/>
      <c r="O246" s="229"/>
      <c r="P246" s="229"/>
      <c r="Q246" s="229"/>
      <c r="R246" s="230"/>
      <c r="S246" s="230"/>
      <c r="T246" s="230"/>
      <c r="U246" s="230"/>
      <c r="V246" s="230"/>
      <c r="W246" s="230"/>
      <c r="X246" s="230"/>
      <c r="Y246" s="230"/>
      <c r="Z246" s="210"/>
      <c r="AA246" s="210"/>
      <c r="AB246" s="210"/>
      <c r="AC246" s="210"/>
      <c r="AD246" s="210"/>
      <c r="AE246" s="210"/>
      <c r="AF246" s="210"/>
      <c r="AG246" s="210" t="s">
        <v>125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">
      <c r="A247" s="246">
        <v>55</v>
      </c>
      <c r="B247" s="247" t="s">
        <v>649</v>
      </c>
      <c r="C247" s="256" t="s">
        <v>650</v>
      </c>
      <c r="D247" s="248" t="s">
        <v>593</v>
      </c>
      <c r="E247" s="249">
        <v>1</v>
      </c>
      <c r="F247" s="250"/>
      <c r="G247" s="251">
        <f>ROUND(E247*F247,2)</f>
        <v>0</v>
      </c>
      <c r="H247" s="231"/>
      <c r="I247" s="230">
        <f>ROUND(E247*H247,2)</f>
        <v>0</v>
      </c>
      <c r="J247" s="231"/>
      <c r="K247" s="230">
        <f>ROUND(E247*J247,2)</f>
        <v>0</v>
      </c>
      <c r="L247" s="230">
        <v>21</v>
      </c>
      <c r="M247" s="230">
        <f>G247*(1+L247/100)</f>
        <v>0</v>
      </c>
      <c r="N247" s="229">
        <v>3.4000000000000002E-2</v>
      </c>
      <c r="O247" s="229">
        <f>ROUND(E247*N247,2)</f>
        <v>0.03</v>
      </c>
      <c r="P247" s="229">
        <v>0</v>
      </c>
      <c r="Q247" s="229">
        <f>ROUND(E247*P247,2)</f>
        <v>0</v>
      </c>
      <c r="R247" s="230" t="s">
        <v>306</v>
      </c>
      <c r="S247" s="230" t="s">
        <v>119</v>
      </c>
      <c r="T247" s="230" t="s">
        <v>119</v>
      </c>
      <c r="U247" s="230">
        <v>0</v>
      </c>
      <c r="V247" s="230">
        <f>ROUND(E247*U247,2)</f>
        <v>0</v>
      </c>
      <c r="W247" s="230"/>
      <c r="X247" s="230" t="s">
        <v>307</v>
      </c>
      <c r="Y247" s="230" t="s">
        <v>122</v>
      </c>
      <c r="Z247" s="210"/>
      <c r="AA247" s="210"/>
      <c r="AB247" s="210"/>
      <c r="AC247" s="210"/>
      <c r="AD247" s="210"/>
      <c r="AE247" s="210"/>
      <c r="AF247" s="210"/>
      <c r="AG247" s="210" t="s">
        <v>312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2" x14ac:dyDescent="0.2">
      <c r="A248" s="227"/>
      <c r="B248" s="228"/>
      <c r="C248" s="257" t="s">
        <v>651</v>
      </c>
      <c r="D248" s="253"/>
      <c r="E248" s="253"/>
      <c r="F248" s="253"/>
      <c r="G248" s="253"/>
      <c r="H248" s="230"/>
      <c r="I248" s="230"/>
      <c r="J248" s="230"/>
      <c r="K248" s="230"/>
      <c r="L248" s="230"/>
      <c r="M248" s="230"/>
      <c r="N248" s="229"/>
      <c r="O248" s="229"/>
      <c r="P248" s="229"/>
      <c r="Q248" s="229"/>
      <c r="R248" s="230"/>
      <c r="S248" s="230"/>
      <c r="T248" s="230"/>
      <c r="U248" s="230"/>
      <c r="V248" s="230"/>
      <c r="W248" s="230"/>
      <c r="X248" s="230"/>
      <c r="Y248" s="230"/>
      <c r="Z248" s="210"/>
      <c r="AA248" s="210"/>
      <c r="AB248" s="210"/>
      <c r="AC248" s="210"/>
      <c r="AD248" s="210"/>
      <c r="AE248" s="210"/>
      <c r="AF248" s="210"/>
      <c r="AG248" s="210" t="s">
        <v>125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">
      <c r="A249" s="246">
        <v>56</v>
      </c>
      <c r="B249" s="247" t="s">
        <v>652</v>
      </c>
      <c r="C249" s="256" t="s">
        <v>653</v>
      </c>
      <c r="D249" s="248" t="s">
        <v>593</v>
      </c>
      <c r="E249" s="249">
        <v>12</v>
      </c>
      <c r="F249" s="250"/>
      <c r="G249" s="251">
        <f>ROUND(E249*F249,2)</f>
        <v>0</v>
      </c>
      <c r="H249" s="231"/>
      <c r="I249" s="230">
        <f>ROUND(E249*H249,2)</f>
        <v>0</v>
      </c>
      <c r="J249" s="231"/>
      <c r="K249" s="230">
        <f>ROUND(E249*J249,2)</f>
        <v>0</v>
      </c>
      <c r="L249" s="230">
        <v>21</v>
      </c>
      <c r="M249" s="230">
        <f>G249*(1+L249/100)</f>
        <v>0</v>
      </c>
      <c r="N249" s="229">
        <v>0.02</v>
      </c>
      <c r="O249" s="229">
        <f>ROUND(E249*N249,2)</f>
        <v>0.24</v>
      </c>
      <c r="P249" s="229">
        <v>0</v>
      </c>
      <c r="Q249" s="229">
        <f>ROUND(E249*P249,2)</f>
        <v>0</v>
      </c>
      <c r="R249" s="230" t="s">
        <v>306</v>
      </c>
      <c r="S249" s="230" t="s">
        <v>119</v>
      </c>
      <c r="T249" s="230" t="s">
        <v>119</v>
      </c>
      <c r="U249" s="230">
        <v>0</v>
      </c>
      <c r="V249" s="230">
        <f>ROUND(E249*U249,2)</f>
        <v>0</v>
      </c>
      <c r="W249" s="230"/>
      <c r="X249" s="230" t="s">
        <v>307</v>
      </c>
      <c r="Y249" s="230" t="s">
        <v>122</v>
      </c>
      <c r="Z249" s="210"/>
      <c r="AA249" s="210"/>
      <c r="AB249" s="210"/>
      <c r="AC249" s="210"/>
      <c r="AD249" s="210"/>
      <c r="AE249" s="210"/>
      <c r="AF249" s="210"/>
      <c r="AG249" s="210" t="s">
        <v>312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2" x14ac:dyDescent="0.2">
      <c r="A250" s="227"/>
      <c r="B250" s="228"/>
      <c r="C250" s="257" t="s">
        <v>654</v>
      </c>
      <c r="D250" s="253"/>
      <c r="E250" s="253"/>
      <c r="F250" s="253"/>
      <c r="G250" s="253"/>
      <c r="H250" s="230"/>
      <c r="I250" s="230"/>
      <c r="J250" s="230"/>
      <c r="K250" s="230"/>
      <c r="L250" s="230"/>
      <c r="M250" s="230"/>
      <c r="N250" s="229"/>
      <c r="O250" s="229"/>
      <c r="P250" s="229"/>
      <c r="Q250" s="229"/>
      <c r="R250" s="230"/>
      <c r="S250" s="230"/>
      <c r="T250" s="230"/>
      <c r="U250" s="230"/>
      <c r="V250" s="230"/>
      <c r="W250" s="230"/>
      <c r="X250" s="230"/>
      <c r="Y250" s="230"/>
      <c r="Z250" s="210"/>
      <c r="AA250" s="210"/>
      <c r="AB250" s="210"/>
      <c r="AC250" s="210"/>
      <c r="AD250" s="210"/>
      <c r="AE250" s="210"/>
      <c r="AF250" s="210"/>
      <c r="AG250" s="210" t="s">
        <v>125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ht="22.5" outlineLevel="1" x14ac:dyDescent="0.2">
      <c r="A251" s="246">
        <v>57</v>
      </c>
      <c r="B251" s="247" t="s">
        <v>627</v>
      </c>
      <c r="C251" s="256" t="s">
        <v>628</v>
      </c>
      <c r="D251" s="248" t="s">
        <v>244</v>
      </c>
      <c r="E251" s="249">
        <v>19.5</v>
      </c>
      <c r="F251" s="250"/>
      <c r="G251" s="251">
        <f>ROUND(E251*F251,2)</f>
        <v>0</v>
      </c>
      <c r="H251" s="231"/>
      <c r="I251" s="230">
        <f>ROUND(E251*H251,2)</f>
        <v>0</v>
      </c>
      <c r="J251" s="231"/>
      <c r="K251" s="230">
        <f>ROUND(E251*J251,2)</f>
        <v>0</v>
      </c>
      <c r="L251" s="230">
        <v>21</v>
      </c>
      <c r="M251" s="230">
        <f>G251*(1+L251/100)</f>
        <v>0</v>
      </c>
      <c r="N251" s="229">
        <v>0.188</v>
      </c>
      <c r="O251" s="229">
        <f>ROUND(E251*N251,2)</f>
        <v>3.67</v>
      </c>
      <c r="P251" s="229">
        <v>0</v>
      </c>
      <c r="Q251" s="229">
        <f>ROUND(E251*P251,2)</f>
        <v>0</v>
      </c>
      <c r="R251" s="230"/>
      <c r="S251" s="230" t="s">
        <v>119</v>
      </c>
      <c r="T251" s="230" t="s">
        <v>119</v>
      </c>
      <c r="U251" s="230">
        <v>0.27200000000000002</v>
      </c>
      <c r="V251" s="230">
        <f>ROUND(E251*U251,2)</f>
        <v>5.3</v>
      </c>
      <c r="W251" s="230"/>
      <c r="X251" s="230" t="s">
        <v>179</v>
      </c>
      <c r="Y251" s="230" t="s">
        <v>122</v>
      </c>
      <c r="Z251" s="210"/>
      <c r="AA251" s="210"/>
      <c r="AB251" s="210"/>
      <c r="AC251" s="210"/>
      <c r="AD251" s="210"/>
      <c r="AE251" s="210"/>
      <c r="AF251" s="210"/>
      <c r="AG251" s="210" t="s">
        <v>180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2" x14ac:dyDescent="0.2">
      <c r="A252" s="227"/>
      <c r="B252" s="228"/>
      <c r="C252" s="257" t="s">
        <v>655</v>
      </c>
      <c r="D252" s="253"/>
      <c r="E252" s="253"/>
      <c r="F252" s="253"/>
      <c r="G252" s="253"/>
      <c r="H252" s="230"/>
      <c r="I252" s="230"/>
      <c r="J252" s="230"/>
      <c r="K252" s="230"/>
      <c r="L252" s="230"/>
      <c r="M252" s="230"/>
      <c r="N252" s="229"/>
      <c r="O252" s="229"/>
      <c r="P252" s="229"/>
      <c r="Q252" s="229"/>
      <c r="R252" s="230"/>
      <c r="S252" s="230"/>
      <c r="T252" s="230"/>
      <c r="U252" s="230"/>
      <c r="V252" s="230"/>
      <c r="W252" s="230"/>
      <c r="X252" s="230"/>
      <c r="Y252" s="230"/>
      <c r="Z252" s="210"/>
      <c r="AA252" s="210"/>
      <c r="AB252" s="210"/>
      <c r="AC252" s="210"/>
      <c r="AD252" s="210"/>
      <c r="AE252" s="210"/>
      <c r="AF252" s="210"/>
      <c r="AG252" s="210" t="s">
        <v>125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27"/>
      <c r="B253" s="228"/>
      <c r="C253" s="259" t="s">
        <v>656</v>
      </c>
      <c r="D253" s="235"/>
      <c r="E253" s="236">
        <v>7</v>
      </c>
      <c r="F253" s="230"/>
      <c r="G253" s="230"/>
      <c r="H253" s="230"/>
      <c r="I253" s="230"/>
      <c r="J253" s="230"/>
      <c r="K253" s="230"/>
      <c r="L253" s="230"/>
      <c r="M253" s="230"/>
      <c r="N253" s="229"/>
      <c r="O253" s="229"/>
      <c r="P253" s="229"/>
      <c r="Q253" s="229"/>
      <c r="R253" s="230"/>
      <c r="S253" s="230"/>
      <c r="T253" s="230"/>
      <c r="U253" s="230"/>
      <c r="V253" s="230"/>
      <c r="W253" s="230"/>
      <c r="X253" s="230"/>
      <c r="Y253" s="230"/>
      <c r="Z253" s="210"/>
      <c r="AA253" s="210"/>
      <c r="AB253" s="210"/>
      <c r="AC253" s="210"/>
      <c r="AD253" s="210"/>
      <c r="AE253" s="210"/>
      <c r="AF253" s="210"/>
      <c r="AG253" s="210" t="s">
        <v>183</v>
      </c>
      <c r="AH253" s="210">
        <v>0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3" x14ac:dyDescent="0.2">
      <c r="A254" s="227"/>
      <c r="B254" s="228"/>
      <c r="C254" s="259" t="s">
        <v>657</v>
      </c>
      <c r="D254" s="235"/>
      <c r="E254" s="236">
        <v>0.5</v>
      </c>
      <c r="F254" s="230"/>
      <c r="G254" s="230"/>
      <c r="H254" s="230"/>
      <c r="I254" s="230"/>
      <c r="J254" s="230"/>
      <c r="K254" s="230"/>
      <c r="L254" s="230"/>
      <c r="M254" s="230"/>
      <c r="N254" s="229"/>
      <c r="O254" s="229"/>
      <c r="P254" s="229"/>
      <c r="Q254" s="229"/>
      <c r="R254" s="230"/>
      <c r="S254" s="230"/>
      <c r="T254" s="230"/>
      <c r="U254" s="230"/>
      <c r="V254" s="230"/>
      <c r="W254" s="230"/>
      <c r="X254" s="230"/>
      <c r="Y254" s="230"/>
      <c r="Z254" s="210"/>
      <c r="AA254" s="210"/>
      <c r="AB254" s="210"/>
      <c r="AC254" s="210"/>
      <c r="AD254" s="210"/>
      <c r="AE254" s="210"/>
      <c r="AF254" s="210"/>
      <c r="AG254" s="210" t="s">
        <v>183</v>
      </c>
      <c r="AH254" s="210">
        <v>0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3" x14ac:dyDescent="0.2">
      <c r="A255" s="227"/>
      <c r="B255" s="228"/>
      <c r="C255" s="259" t="s">
        <v>658</v>
      </c>
      <c r="D255" s="235"/>
      <c r="E255" s="236">
        <v>12</v>
      </c>
      <c r="F255" s="230"/>
      <c r="G255" s="230"/>
      <c r="H255" s="230"/>
      <c r="I255" s="230"/>
      <c r="J255" s="230"/>
      <c r="K255" s="230"/>
      <c r="L255" s="230"/>
      <c r="M255" s="230"/>
      <c r="N255" s="229"/>
      <c r="O255" s="229"/>
      <c r="P255" s="229"/>
      <c r="Q255" s="229"/>
      <c r="R255" s="230"/>
      <c r="S255" s="230"/>
      <c r="T255" s="230"/>
      <c r="U255" s="230"/>
      <c r="V255" s="230"/>
      <c r="W255" s="230"/>
      <c r="X255" s="230"/>
      <c r="Y255" s="230"/>
      <c r="Z255" s="210"/>
      <c r="AA255" s="210"/>
      <c r="AB255" s="210"/>
      <c r="AC255" s="210"/>
      <c r="AD255" s="210"/>
      <c r="AE255" s="210"/>
      <c r="AF255" s="210"/>
      <c r="AG255" s="210" t="s">
        <v>183</v>
      </c>
      <c r="AH255" s="210">
        <v>0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1" x14ac:dyDescent="0.2">
      <c r="A256" s="246">
        <v>58</v>
      </c>
      <c r="B256" s="247" t="s">
        <v>659</v>
      </c>
      <c r="C256" s="256" t="s">
        <v>660</v>
      </c>
      <c r="D256" s="248" t="s">
        <v>593</v>
      </c>
      <c r="E256" s="249">
        <v>58.14</v>
      </c>
      <c r="F256" s="250"/>
      <c r="G256" s="251">
        <f>ROUND(E256*F256,2)</f>
        <v>0</v>
      </c>
      <c r="H256" s="231"/>
      <c r="I256" s="230">
        <f>ROUND(E256*H256,2)</f>
        <v>0</v>
      </c>
      <c r="J256" s="231"/>
      <c r="K256" s="230">
        <f>ROUND(E256*J256,2)</f>
        <v>0</v>
      </c>
      <c r="L256" s="230">
        <v>21</v>
      </c>
      <c r="M256" s="230">
        <f>G256*(1+L256/100)</f>
        <v>0</v>
      </c>
      <c r="N256" s="229">
        <v>2.3E-2</v>
      </c>
      <c r="O256" s="229">
        <f>ROUND(E256*N256,2)</f>
        <v>1.34</v>
      </c>
      <c r="P256" s="229">
        <v>0</v>
      </c>
      <c r="Q256" s="229">
        <f>ROUND(E256*P256,2)</f>
        <v>0</v>
      </c>
      <c r="R256" s="230" t="s">
        <v>306</v>
      </c>
      <c r="S256" s="230" t="s">
        <v>119</v>
      </c>
      <c r="T256" s="230" t="s">
        <v>119</v>
      </c>
      <c r="U256" s="230">
        <v>0</v>
      </c>
      <c r="V256" s="230">
        <f>ROUND(E256*U256,2)</f>
        <v>0</v>
      </c>
      <c r="W256" s="230"/>
      <c r="X256" s="230" t="s">
        <v>307</v>
      </c>
      <c r="Y256" s="230" t="s">
        <v>122</v>
      </c>
      <c r="Z256" s="210"/>
      <c r="AA256" s="210"/>
      <c r="AB256" s="210"/>
      <c r="AC256" s="210"/>
      <c r="AD256" s="210"/>
      <c r="AE256" s="210"/>
      <c r="AF256" s="210"/>
      <c r="AG256" s="210" t="s">
        <v>312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2" x14ac:dyDescent="0.2">
      <c r="A257" s="227"/>
      <c r="B257" s="228"/>
      <c r="C257" s="257" t="s">
        <v>661</v>
      </c>
      <c r="D257" s="253"/>
      <c r="E257" s="253"/>
      <c r="F257" s="253"/>
      <c r="G257" s="253"/>
      <c r="H257" s="230"/>
      <c r="I257" s="230"/>
      <c r="J257" s="230"/>
      <c r="K257" s="230"/>
      <c r="L257" s="230"/>
      <c r="M257" s="230"/>
      <c r="N257" s="229"/>
      <c r="O257" s="229"/>
      <c r="P257" s="229"/>
      <c r="Q257" s="229"/>
      <c r="R257" s="230"/>
      <c r="S257" s="230"/>
      <c r="T257" s="230"/>
      <c r="U257" s="230"/>
      <c r="V257" s="230"/>
      <c r="W257" s="230"/>
      <c r="X257" s="230"/>
      <c r="Y257" s="230"/>
      <c r="Z257" s="210"/>
      <c r="AA257" s="210"/>
      <c r="AB257" s="210"/>
      <c r="AC257" s="210"/>
      <c r="AD257" s="210"/>
      <c r="AE257" s="210"/>
      <c r="AF257" s="210"/>
      <c r="AG257" s="210" t="s">
        <v>125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2" x14ac:dyDescent="0.2">
      <c r="A258" s="227"/>
      <c r="B258" s="228"/>
      <c r="C258" s="259" t="s">
        <v>662</v>
      </c>
      <c r="D258" s="235"/>
      <c r="E258" s="236">
        <v>58.14</v>
      </c>
      <c r="F258" s="230"/>
      <c r="G258" s="230"/>
      <c r="H258" s="230"/>
      <c r="I258" s="230"/>
      <c r="J258" s="230"/>
      <c r="K258" s="230"/>
      <c r="L258" s="230"/>
      <c r="M258" s="230"/>
      <c r="N258" s="229"/>
      <c r="O258" s="229"/>
      <c r="P258" s="229"/>
      <c r="Q258" s="229"/>
      <c r="R258" s="230"/>
      <c r="S258" s="230"/>
      <c r="T258" s="230"/>
      <c r="U258" s="230"/>
      <c r="V258" s="230"/>
      <c r="W258" s="230"/>
      <c r="X258" s="230"/>
      <c r="Y258" s="230"/>
      <c r="Z258" s="210"/>
      <c r="AA258" s="210"/>
      <c r="AB258" s="210"/>
      <c r="AC258" s="210"/>
      <c r="AD258" s="210"/>
      <c r="AE258" s="210"/>
      <c r="AF258" s="210"/>
      <c r="AG258" s="210" t="s">
        <v>183</v>
      </c>
      <c r="AH258" s="210">
        <v>0</v>
      </c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">
      <c r="A259" s="246">
        <v>59</v>
      </c>
      <c r="B259" s="247" t="s">
        <v>663</v>
      </c>
      <c r="C259" s="256" t="s">
        <v>664</v>
      </c>
      <c r="D259" s="248" t="s">
        <v>244</v>
      </c>
      <c r="E259" s="249">
        <v>28.5</v>
      </c>
      <c r="F259" s="250"/>
      <c r="G259" s="251">
        <f>ROUND(E259*F259,2)</f>
        <v>0</v>
      </c>
      <c r="H259" s="231"/>
      <c r="I259" s="230">
        <f>ROUND(E259*H259,2)</f>
        <v>0</v>
      </c>
      <c r="J259" s="231"/>
      <c r="K259" s="230">
        <f>ROUND(E259*J259,2)</f>
        <v>0</v>
      </c>
      <c r="L259" s="230">
        <v>21</v>
      </c>
      <c r="M259" s="230">
        <f>G259*(1+L259/100)</f>
        <v>0</v>
      </c>
      <c r="N259" s="229">
        <v>5.9049999999999998E-2</v>
      </c>
      <c r="O259" s="229">
        <f>ROUND(E259*N259,2)</f>
        <v>1.68</v>
      </c>
      <c r="P259" s="229">
        <v>0</v>
      </c>
      <c r="Q259" s="229">
        <f>ROUND(E259*P259,2)</f>
        <v>0</v>
      </c>
      <c r="R259" s="230"/>
      <c r="S259" s="230" t="s">
        <v>119</v>
      </c>
      <c r="T259" s="230" t="s">
        <v>119</v>
      </c>
      <c r="U259" s="230">
        <v>0.26</v>
      </c>
      <c r="V259" s="230">
        <f>ROUND(E259*U259,2)</f>
        <v>7.41</v>
      </c>
      <c r="W259" s="230"/>
      <c r="X259" s="230" t="s">
        <v>179</v>
      </c>
      <c r="Y259" s="230" t="s">
        <v>122</v>
      </c>
      <c r="Z259" s="210"/>
      <c r="AA259" s="210"/>
      <c r="AB259" s="210"/>
      <c r="AC259" s="210"/>
      <c r="AD259" s="210"/>
      <c r="AE259" s="210"/>
      <c r="AF259" s="210"/>
      <c r="AG259" s="210" t="s">
        <v>180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2" x14ac:dyDescent="0.2">
      <c r="A260" s="227"/>
      <c r="B260" s="228"/>
      <c r="C260" s="257" t="s">
        <v>665</v>
      </c>
      <c r="D260" s="253"/>
      <c r="E260" s="253"/>
      <c r="F260" s="253"/>
      <c r="G260" s="253"/>
      <c r="H260" s="230"/>
      <c r="I260" s="230"/>
      <c r="J260" s="230"/>
      <c r="K260" s="230"/>
      <c r="L260" s="230"/>
      <c r="M260" s="230"/>
      <c r="N260" s="229"/>
      <c r="O260" s="229"/>
      <c r="P260" s="229"/>
      <c r="Q260" s="229"/>
      <c r="R260" s="230"/>
      <c r="S260" s="230"/>
      <c r="T260" s="230"/>
      <c r="U260" s="230"/>
      <c r="V260" s="230"/>
      <c r="W260" s="230"/>
      <c r="X260" s="230"/>
      <c r="Y260" s="230"/>
      <c r="Z260" s="210"/>
      <c r="AA260" s="210"/>
      <c r="AB260" s="210"/>
      <c r="AC260" s="210"/>
      <c r="AD260" s="210"/>
      <c r="AE260" s="210"/>
      <c r="AF260" s="210"/>
      <c r="AG260" s="210" t="s">
        <v>125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2" x14ac:dyDescent="0.2">
      <c r="A261" s="227"/>
      <c r="B261" s="228"/>
      <c r="C261" s="259" t="s">
        <v>666</v>
      </c>
      <c r="D261" s="235"/>
      <c r="E261" s="236">
        <v>28.5</v>
      </c>
      <c r="F261" s="230"/>
      <c r="G261" s="230"/>
      <c r="H261" s="230"/>
      <c r="I261" s="230"/>
      <c r="J261" s="230"/>
      <c r="K261" s="230"/>
      <c r="L261" s="230"/>
      <c r="M261" s="230"/>
      <c r="N261" s="229"/>
      <c r="O261" s="229"/>
      <c r="P261" s="229"/>
      <c r="Q261" s="229"/>
      <c r="R261" s="230"/>
      <c r="S261" s="230"/>
      <c r="T261" s="230"/>
      <c r="U261" s="230"/>
      <c r="V261" s="230"/>
      <c r="W261" s="230"/>
      <c r="X261" s="230"/>
      <c r="Y261" s="230"/>
      <c r="Z261" s="210"/>
      <c r="AA261" s="210"/>
      <c r="AB261" s="210"/>
      <c r="AC261" s="210"/>
      <c r="AD261" s="210"/>
      <c r="AE261" s="210"/>
      <c r="AF261" s="210"/>
      <c r="AG261" s="210" t="s">
        <v>183</v>
      </c>
      <c r="AH261" s="210">
        <v>0</v>
      </c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1" x14ac:dyDescent="0.2">
      <c r="A262" s="246">
        <v>60</v>
      </c>
      <c r="B262" s="247" t="s">
        <v>667</v>
      </c>
      <c r="C262" s="256" t="s">
        <v>668</v>
      </c>
      <c r="D262" s="248" t="s">
        <v>244</v>
      </c>
      <c r="E262" s="249">
        <v>529.20000000000005</v>
      </c>
      <c r="F262" s="250"/>
      <c r="G262" s="251">
        <f>ROUND(E262*F262,2)</f>
        <v>0</v>
      </c>
      <c r="H262" s="231"/>
      <c r="I262" s="230">
        <f>ROUND(E262*H262,2)</f>
        <v>0</v>
      </c>
      <c r="J262" s="231"/>
      <c r="K262" s="230">
        <f>ROUND(E262*J262,2)</f>
        <v>0</v>
      </c>
      <c r="L262" s="230">
        <v>21</v>
      </c>
      <c r="M262" s="230">
        <f>G262*(1+L262/100)</f>
        <v>0</v>
      </c>
      <c r="N262" s="229">
        <v>9.9709999999999993E-2</v>
      </c>
      <c r="O262" s="229">
        <f>ROUND(E262*N262,2)</f>
        <v>52.77</v>
      </c>
      <c r="P262" s="229">
        <v>0</v>
      </c>
      <c r="Q262" s="229">
        <f>ROUND(E262*P262,2)</f>
        <v>0</v>
      </c>
      <c r="R262" s="230"/>
      <c r="S262" s="230" t="s">
        <v>119</v>
      </c>
      <c r="T262" s="230" t="s">
        <v>119</v>
      </c>
      <c r="U262" s="230">
        <v>0.11899999999999999</v>
      </c>
      <c r="V262" s="230">
        <f>ROUND(E262*U262,2)</f>
        <v>62.97</v>
      </c>
      <c r="W262" s="230"/>
      <c r="X262" s="230" t="s">
        <v>179</v>
      </c>
      <c r="Y262" s="230" t="s">
        <v>122</v>
      </c>
      <c r="Z262" s="210"/>
      <c r="AA262" s="210"/>
      <c r="AB262" s="210"/>
      <c r="AC262" s="210"/>
      <c r="AD262" s="210"/>
      <c r="AE262" s="210"/>
      <c r="AF262" s="210"/>
      <c r="AG262" s="210" t="s">
        <v>180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2" x14ac:dyDescent="0.2">
      <c r="A263" s="227"/>
      <c r="B263" s="228"/>
      <c r="C263" s="257" t="s">
        <v>669</v>
      </c>
      <c r="D263" s="253"/>
      <c r="E263" s="253"/>
      <c r="F263" s="253"/>
      <c r="G263" s="253"/>
      <c r="H263" s="230"/>
      <c r="I263" s="230"/>
      <c r="J263" s="230"/>
      <c r="K263" s="230"/>
      <c r="L263" s="230"/>
      <c r="M263" s="230"/>
      <c r="N263" s="229"/>
      <c r="O263" s="229"/>
      <c r="P263" s="229"/>
      <c r="Q263" s="229"/>
      <c r="R263" s="230"/>
      <c r="S263" s="230"/>
      <c r="T263" s="230"/>
      <c r="U263" s="230"/>
      <c r="V263" s="230"/>
      <c r="W263" s="230"/>
      <c r="X263" s="230"/>
      <c r="Y263" s="230"/>
      <c r="Z263" s="210"/>
      <c r="AA263" s="210"/>
      <c r="AB263" s="210"/>
      <c r="AC263" s="210"/>
      <c r="AD263" s="210"/>
      <c r="AE263" s="210"/>
      <c r="AF263" s="210"/>
      <c r="AG263" s="210" t="s">
        <v>125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">
      <c r="A264" s="227"/>
      <c r="B264" s="228"/>
      <c r="C264" s="259" t="s">
        <v>670</v>
      </c>
      <c r="D264" s="235"/>
      <c r="E264" s="236">
        <v>488.8</v>
      </c>
      <c r="F264" s="230"/>
      <c r="G264" s="230"/>
      <c r="H264" s="230"/>
      <c r="I264" s="230"/>
      <c r="J264" s="230"/>
      <c r="K264" s="230"/>
      <c r="L264" s="230"/>
      <c r="M264" s="230"/>
      <c r="N264" s="229"/>
      <c r="O264" s="229"/>
      <c r="P264" s="229"/>
      <c r="Q264" s="229"/>
      <c r="R264" s="230"/>
      <c r="S264" s="230"/>
      <c r="T264" s="230"/>
      <c r="U264" s="230"/>
      <c r="V264" s="230"/>
      <c r="W264" s="230"/>
      <c r="X264" s="230"/>
      <c r="Y264" s="230"/>
      <c r="Z264" s="210"/>
      <c r="AA264" s="210"/>
      <c r="AB264" s="210"/>
      <c r="AC264" s="210"/>
      <c r="AD264" s="210"/>
      <c r="AE264" s="210"/>
      <c r="AF264" s="210"/>
      <c r="AG264" s="210" t="s">
        <v>183</v>
      </c>
      <c r="AH264" s="210">
        <v>0</v>
      </c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3" x14ac:dyDescent="0.2">
      <c r="A265" s="227"/>
      <c r="B265" s="228"/>
      <c r="C265" s="259" t="s">
        <v>671</v>
      </c>
      <c r="D265" s="235"/>
      <c r="E265" s="236">
        <v>40.4</v>
      </c>
      <c r="F265" s="230"/>
      <c r="G265" s="230"/>
      <c r="H265" s="230"/>
      <c r="I265" s="230"/>
      <c r="J265" s="230"/>
      <c r="K265" s="230"/>
      <c r="L265" s="230"/>
      <c r="M265" s="230"/>
      <c r="N265" s="229"/>
      <c r="O265" s="229"/>
      <c r="P265" s="229"/>
      <c r="Q265" s="229"/>
      <c r="R265" s="230"/>
      <c r="S265" s="230"/>
      <c r="T265" s="230"/>
      <c r="U265" s="230"/>
      <c r="V265" s="230"/>
      <c r="W265" s="230"/>
      <c r="X265" s="230"/>
      <c r="Y265" s="230"/>
      <c r="Z265" s="210"/>
      <c r="AA265" s="210"/>
      <c r="AB265" s="210"/>
      <c r="AC265" s="210"/>
      <c r="AD265" s="210"/>
      <c r="AE265" s="210"/>
      <c r="AF265" s="210"/>
      <c r="AG265" s="210" t="s">
        <v>183</v>
      </c>
      <c r="AH265" s="210">
        <v>0</v>
      </c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">
      <c r="A266" s="246">
        <v>61</v>
      </c>
      <c r="B266" s="247" t="s">
        <v>672</v>
      </c>
      <c r="C266" s="256" t="s">
        <v>673</v>
      </c>
      <c r="D266" s="248" t="s">
        <v>244</v>
      </c>
      <c r="E266" s="249">
        <v>488.8</v>
      </c>
      <c r="F266" s="250"/>
      <c r="G266" s="251">
        <f>ROUND(E266*F266,2)</f>
        <v>0</v>
      </c>
      <c r="H266" s="231"/>
      <c r="I266" s="230">
        <f>ROUND(E266*H266,2)</f>
        <v>0</v>
      </c>
      <c r="J266" s="231"/>
      <c r="K266" s="230">
        <f>ROUND(E266*J266,2)</f>
        <v>0</v>
      </c>
      <c r="L266" s="230">
        <v>21</v>
      </c>
      <c r="M266" s="230">
        <f>G266*(1+L266/100)</f>
        <v>0</v>
      </c>
      <c r="N266" s="229">
        <v>7.9710000000000003E-2</v>
      </c>
      <c r="O266" s="229">
        <f>ROUND(E266*N266,2)</f>
        <v>38.96</v>
      </c>
      <c r="P266" s="229">
        <v>0</v>
      </c>
      <c r="Q266" s="229">
        <f>ROUND(E266*P266,2)</f>
        <v>0</v>
      </c>
      <c r="R266" s="230"/>
      <c r="S266" s="230" t="s">
        <v>119</v>
      </c>
      <c r="T266" s="230" t="s">
        <v>119</v>
      </c>
      <c r="U266" s="230">
        <v>8.5000000000000006E-2</v>
      </c>
      <c r="V266" s="230">
        <f>ROUND(E266*U266,2)</f>
        <v>41.55</v>
      </c>
      <c r="W266" s="230"/>
      <c r="X266" s="230" t="s">
        <v>179</v>
      </c>
      <c r="Y266" s="230" t="s">
        <v>122</v>
      </c>
      <c r="Z266" s="210"/>
      <c r="AA266" s="210"/>
      <c r="AB266" s="210"/>
      <c r="AC266" s="210"/>
      <c r="AD266" s="210"/>
      <c r="AE266" s="210"/>
      <c r="AF266" s="210"/>
      <c r="AG266" s="210" t="s">
        <v>180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">
      <c r="A267" s="227"/>
      <c r="B267" s="228"/>
      <c r="C267" s="257" t="s">
        <v>674</v>
      </c>
      <c r="D267" s="253"/>
      <c r="E267" s="253"/>
      <c r="F267" s="253"/>
      <c r="G267" s="253"/>
      <c r="H267" s="230"/>
      <c r="I267" s="230"/>
      <c r="J267" s="230"/>
      <c r="K267" s="230"/>
      <c r="L267" s="230"/>
      <c r="M267" s="230"/>
      <c r="N267" s="229"/>
      <c r="O267" s="229"/>
      <c r="P267" s="229"/>
      <c r="Q267" s="229"/>
      <c r="R267" s="230"/>
      <c r="S267" s="230"/>
      <c r="T267" s="230"/>
      <c r="U267" s="230"/>
      <c r="V267" s="230"/>
      <c r="W267" s="230"/>
      <c r="X267" s="230"/>
      <c r="Y267" s="230"/>
      <c r="Z267" s="210"/>
      <c r="AA267" s="210"/>
      <c r="AB267" s="210"/>
      <c r="AC267" s="210"/>
      <c r="AD267" s="210"/>
      <c r="AE267" s="210"/>
      <c r="AF267" s="210"/>
      <c r="AG267" s="210" t="s">
        <v>125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27"/>
      <c r="B268" s="228"/>
      <c r="C268" s="259" t="s">
        <v>670</v>
      </c>
      <c r="D268" s="235"/>
      <c r="E268" s="236">
        <v>488.8</v>
      </c>
      <c r="F268" s="230"/>
      <c r="G268" s="230"/>
      <c r="H268" s="230"/>
      <c r="I268" s="230"/>
      <c r="J268" s="230"/>
      <c r="K268" s="230"/>
      <c r="L268" s="230"/>
      <c r="M268" s="230"/>
      <c r="N268" s="229"/>
      <c r="O268" s="229"/>
      <c r="P268" s="229"/>
      <c r="Q268" s="229"/>
      <c r="R268" s="230"/>
      <c r="S268" s="230"/>
      <c r="T268" s="230"/>
      <c r="U268" s="230"/>
      <c r="V268" s="230"/>
      <c r="W268" s="230"/>
      <c r="X268" s="230"/>
      <c r="Y268" s="230"/>
      <c r="Z268" s="210"/>
      <c r="AA268" s="210"/>
      <c r="AB268" s="210"/>
      <c r="AC268" s="210"/>
      <c r="AD268" s="210"/>
      <c r="AE268" s="210"/>
      <c r="AF268" s="210"/>
      <c r="AG268" s="210" t="s">
        <v>183</v>
      </c>
      <c r="AH268" s="210">
        <v>0</v>
      </c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ht="22.5" outlineLevel="1" x14ac:dyDescent="0.2">
      <c r="A269" s="246">
        <v>62</v>
      </c>
      <c r="B269" s="247" t="s">
        <v>675</v>
      </c>
      <c r="C269" s="256" t="s">
        <v>676</v>
      </c>
      <c r="D269" s="248" t="s">
        <v>320</v>
      </c>
      <c r="E269" s="249">
        <v>66</v>
      </c>
      <c r="F269" s="250"/>
      <c r="G269" s="251">
        <f>ROUND(E269*F269,2)</f>
        <v>0</v>
      </c>
      <c r="H269" s="231"/>
      <c r="I269" s="230">
        <f>ROUND(E269*H269,2)</f>
        <v>0</v>
      </c>
      <c r="J269" s="231"/>
      <c r="K269" s="230">
        <f>ROUND(E269*J269,2)</f>
        <v>0</v>
      </c>
      <c r="L269" s="230">
        <v>21</v>
      </c>
      <c r="M269" s="230">
        <f>G269*(1+L269/100)</f>
        <v>0</v>
      </c>
      <c r="N269" s="229">
        <v>0</v>
      </c>
      <c r="O269" s="229">
        <f>ROUND(E269*N269,2)</f>
        <v>0</v>
      </c>
      <c r="P269" s="229">
        <v>0</v>
      </c>
      <c r="Q269" s="229">
        <f>ROUND(E269*P269,2)</f>
        <v>0</v>
      </c>
      <c r="R269" s="230"/>
      <c r="S269" s="230" t="s">
        <v>119</v>
      </c>
      <c r="T269" s="230" t="s">
        <v>321</v>
      </c>
      <c r="U269" s="230">
        <v>0</v>
      </c>
      <c r="V269" s="230">
        <f>ROUND(E269*U269,2)</f>
        <v>0</v>
      </c>
      <c r="W269" s="230"/>
      <c r="X269" s="230" t="s">
        <v>135</v>
      </c>
      <c r="Y269" s="230" t="s">
        <v>122</v>
      </c>
      <c r="Z269" s="210"/>
      <c r="AA269" s="210"/>
      <c r="AB269" s="210"/>
      <c r="AC269" s="210"/>
      <c r="AD269" s="210"/>
      <c r="AE269" s="210"/>
      <c r="AF269" s="210"/>
      <c r="AG269" s="210" t="s">
        <v>136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2" x14ac:dyDescent="0.2">
      <c r="A270" s="227"/>
      <c r="B270" s="228"/>
      <c r="C270" s="257" t="s">
        <v>677</v>
      </c>
      <c r="D270" s="253"/>
      <c r="E270" s="253"/>
      <c r="F270" s="253"/>
      <c r="G270" s="253"/>
      <c r="H270" s="230"/>
      <c r="I270" s="230"/>
      <c r="J270" s="230"/>
      <c r="K270" s="230"/>
      <c r="L270" s="230"/>
      <c r="M270" s="230"/>
      <c r="N270" s="229"/>
      <c r="O270" s="229"/>
      <c r="P270" s="229"/>
      <c r="Q270" s="229"/>
      <c r="R270" s="230"/>
      <c r="S270" s="230"/>
      <c r="T270" s="230"/>
      <c r="U270" s="230"/>
      <c r="V270" s="230"/>
      <c r="W270" s="230"/>
      <c r="X270" s="230"/>
      <c r="Y270" s="230"/>
      <c r="Z270" s="210"/>
      <c r="AA270" s="210"/>
      <c r="AB270" s="210"/>
      <c r="AC270" s="210"/>
      <c r="AD270" s="210"/>
      <c r="AE270" s="210"/>
      <c r="AF270" s="210"/>
      <c r="AG270" s="210" t="s">
        <v>125</v>
      </c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2" x14ac:dyDescent="0.2">
      <c r="A271" s="227"/>
      <c r="B271" s="228"/>
      <c r="C271" s="259" t="s">
        <v>678</v>
      </c>
      <c r="D271" s="235"/>
      <c r="E271" s="236">
        <v>66</v>
      </c>
      <c r="F271" s="230"/>
      <c r="G271" s="230"/>
      <c r="H271" s="230"/>
      <c r="I271" s="230"/>
      <c r="J271" s="230"/>
      <c r="K271" s="230"/>
      <c r="L271" s="230"/>
      <c r="M271" s="230"/>
      <c r="N271" s="229"/>
      <c r="O271" s="229"/>
      <c r="P271" s="229"/>
      <c r="Q271" s="229"/>
      <c r="R271" s="230"/>
      <c r="S271" s="230"/>
      <c r="T271" s="230"/>
      <c r="U271" s="230"/>
      <c r="V271" s="230"/>
      <c r="W271" s="230"/>
      <c r="X271" s="230"/>
      <c r="Y271" s="230"/>
      <c r="Z271" s="210"/>
      <c r="AA271" s="210"/>
      <c r="AB271" s="210"/>
      <c r="AC271" s="210"/>
      <c r="AD271" s="210"/>
      <c r="AE271" s="210"/>
      <c r="AF271" s="210"/>
      <c r="AG271" s="210" t="s">
        <v>183</v>
      </c>
      <c r="AH271" s="210">
        <v>0</v>
      </c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ht="22.5" outlineLevel="1" x14ac:dyDescent="0.2">
      <c r="A272" s="246">
        <v>63</v>
      </c>
      <c r="B272" s="247" t="s">
        <v>679</v>
      </c>
      <c r="C272" s="256" t="s">
        <v>680</v>
      </c>
      <c r="D272" s="248" t="s">
        <v>178</v>
      </c>
      <c r="E272" s="249">
        <v>6</v>
      </c>
      <c r="F272" s="250"/>
      <c r="G272" s="251">
        <f>ROUND(E272*F272,2)</f>
        <v>0</v>
      </c>
      <c r="H272" s="231"/>
      <c r="I272" s="230">
        <f>ROUND(E272*H272,2)</f>
        <v>0</v>
      </c>
      <c r="J272" s="231"/>
      <c r="K272" s="230">
        <f>ROUND(E272*J272,2)</f>
        <v>0</v>
      </c>
      <c r="L272" s="230">
        <v>21</v>
      </c>
      <c r="M272" s="230">
        <f>G272*(1+L272/100)</f>
        <v>0</v>
      </c>
      <c r="N272" s="229">
        <v>0.25080000000000002</v>
      </c>
      <c r="O272" s="229">
        <f>ROUND(E272*N272,2)</f>
        <v>1.5</v>
      </c>
      <c r="P272" s="229">
        <v>0</v>
      </c>
      <c r="Q272" s="229">
        <f>ROUND(E272*P272,2)</f>
        <v>0</v>
      </c>
      <c r="R272" s="230"/>
      <c r="S272" s="230" t="s">
        <v>119</v>
      </c>
      <c r="T272" s="230" t="s">
        <v>119</v>
      </c>
      <c r="U272" s="230">
        <v>0</v>
      </c>
      <c r="V272" s="230">
        <f>ROUND(E272*U272,2)</f>
        <v>0</v>
      </c>
      <c r="W272" s="230"/>
      <c r="X272" s="230" t="s">
        <v>135</v>
      </c>
      <c r="Y272" s="230" t="s">
        <v>122</v>
      </c>
      <c r="Z272" s="210"/>
      <c r="AA272" s="210"/>
      <c r="AB272" s="210"/>
      <c r="AC272" s="210"/>
      <c r="AD272" s="210"/>
      <c r="AE272" s="210"/>
      <c r="AF272" s="210"/>
      <c r="AG272" s="210" t="s">
        <v>136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ht="22.5" outlineLevel="2" x14ac:dyDescent="0.2">
      <c r="A273" s="227"/>
      <c r="B273" s="228"/>
      <c r="C273" s="257" t="s">
        <v>681</v>
      </c>
      <c r="D273" s="253"/>
      <c r="E273" s="253"/>
      <c r="F273" s="253"/>
      <c r="G273" s="253"/>
      <c r="H273" s="230"/>
      <c r="I273" s="230"/>
      <c r="J273" s="230"/>
      <c r="K273" s="230"/>
      <c r="L273" s="230"/>
      <c r="M273" s="230"/>
      <c r="N273" s="229"/>
      <c r="O273" s="229"/>
      <c r="P273" s="229"/>
      <c r="Q273" s="229"/>
      <c r="R273" s="230"/>
      <c r="S273" s="230"/>
      <c r="T273" s="230"/>
      <c r="U273" s="230"/>
      <c r="V273" s="230"/>
      <c r="W273" s="230"/>
      <c r="X273" s="230"/>
      <c r="Y273" s="230"/>
      <c r="Z273" s="210"/>
      <c r="AA273" s="210"/>
      <c r="AB273" s="210"/>
      <c r="AC273" s="210"/>
      <c r="AD273" s="210"/>
      <c r="AE273" s="210"/>
      <c r="AF273" s="210"/>
      <c r="AG273" s="210" t="s">
        <v>125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52" t="str">
        <f>C273</f>
        <v>- přemístění stávajícího SDZ, položka zahrnuje demnotáž stávající značky, odstranění patky, novou patku a osazení značky do nové polohy</v>
      </c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27"/>
      <c r="B274" s="228"/>
      <c r="C274" s="259" t="s">
        <v>682</v>
      </c>
      <c r="D274" s="235"/>
      <c r="E274" s="236">
        <v>1</v>
      </c>
      <c r="F274" s="230"/>
      <c r="G274" s="230"/>
      <c r="H274" s="230"/>
      <c r="I274" s="230"/>
      <c r="J274" s="230"/>
      <c r="K274" s="230"/>
      <c r="L274" s="230"/>
      <c r="M274" s="230"/>
      <c r="N274" s="229"/>
      <c r="O274" s="229"/>
      <c r="P274" s="229"/>
      <c r="Q274" s="229"/>
      <c r="R274" s="230"/>
      <c r="S274" s="230"/>
      <c r="T274" s="230"/>
      <c r="U274" s="230"/>
      <c r="V274" s="230"/>
      <c r="W274" s="230"/>
      <c r="X274" s="230"/>
      <c r="Y274" s="230"/>
      <c r="Z274" s="210"/>
      <c r="AA274" s="210"/>
      <c r="AB274" s="210"/>
      <c r="AC274" s="210"/>
      <c r="AD274" s="210"/>
      <c r="AE274" s="210"/>
      <c r="AF274" s="210"/>
      <c r="AG274" s="210" t="s">
        <v>183</v>
      </c>
      <c r="AH274" s="210">
        <v>0</v>
      </c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3" x14ac:dyDescent="0.2">
      <c r="A275" s="227"/>
      <c r="B275" s="228"/>
      <c r="C275" s="259" t="s">
        <v>683</v>
      </c>
      <c r="D275" s="235"/>
      <c r="E275" s="236">
        <v>5</v>
      </c>
      <c r="F275" s="230"/>
      <c r="G275" s="230"/>
      <c r="H275" s="230"/>
      <c r="I275" s="230"/>
      <c r="J275" s="230"/>
      <c r="K275" s="230"/>
      <c r="L275" s="230"/>
      <c r="M275" s="230"/>
      <c r="N275" s="229"/>
      <c r="O275" s="229"/>
      <c r="P275" s="229"/>
      <c r="Q275" s="229"/>
      <c r="R275" s="230"/>
      <c r="S275" s="230"/>
      <c r="T275" s="230"/>
      <c r="U275" s="230"/>
      <c r="V275" s="230"/>
      <c r="W275" s="230"/>
      <c r="X275" s="230"/>
      <c r="Y275" s="230"/>
      <c r="Z275" s="210"/>
      <c r="AA275" s="210"/>
      <c r="AB275" s="210"/>
      <c r="AC275" s="210"/>
      <c r="AD275" s="210"/>
      <c r="AE275" s="210"/>
      <c r="AF275" s="210"/>
      <c r="AG275" s="210" t="s">
        <v>183</v>
      </c>
      <c r="AH275" s="210">
        <v>0</v>
      </c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ht="22.5" outlineLevel="1" x14ac:dyDescent="0.2">
      <c r="A276" s="246">
        <v>64</v>
      </c>
      <c r="B276" s="247" t="s">
        <v>684</v>
      </c>
      <c r="C276" s="256" t="s">
        <v>685</v>
      </c>
      <c r="D276" s="248" t="s">
        <v>326</v>
      </c>
      <c r="E276" s="249">
        <v>17.675000000000001</v>
      </c>
      <c r="F276" s="250"/>
      <c r="G276" s="251">
        <f>ROUND(E276*F276,2)</f>
        <v>0</v>
      </c>
      <c r="H276" s="231"/>
      <c r="I276" s="230">
        <f>ROUND(E276*H276,2)</f>
        <v>0</v>
      </c>
      <c r="J276" s="231"/>
      <c r="K276" s="230">
        <f>ROUND(E276*J276,2)</f>
        <v>0</v>
      </c>
      <c r="L276" s="230">
        <v>21</v>
      </c>
      <c r="M276" s="230">
        <f>G276*(1+L276/100)</f>
        <v>0</v>
      </c>
      <c r="N276" s="229">
        <v>7.2999999999999996E-4</v>
      </c>
      <c r="O276" s="229">
        <f>ROUND(E276*N276,2)</f>
        <v>0.01</v>
      </c>
      <c r="P276" s="229">
        <v>0</v>
      </c>
      <c r="Q276" s="229">
        <f>ROUND(E276*P276,2)</f>
        <v>0</v>
      </c>
      <c r="R276" s="230"/>
      <c r="S276" s="230" t="s">
        <v>119</v>
      </c>
      <c r="T276" s="230" t="s">
        <v>119</v>
      </c>
      <c r="U276" s="230">
        <v>0</v>
      </c>
      <c r="V276" s="230">
        <f>ROUND(E276*U276,2)</f>
        <v>0</v>
      </c>
      <c r="W276" s="230"/>
      <c r="X276" s="230" t="s">
        <v>135</v>
      </c>
      <c r="Y276" s="230" t="s">
        <v>122</v>
      </c>
      <c r="Z276" s="210"/>
      <c r="AA276" s="210"/>
      <c r="AB276" s="210"/>
      <c r="AC276" s="210"/>
      <c r="AD276" s="210"/>
      <c r="AE276" s="210"/>
      <c r="AF276" s="210"/>
      <c r="AG276" s="210" t="s">
        <v>136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2" x14ac:dyDescent="0.2">
      <c r="A277" s="227"/>
      <c r="B277" s="228"/>
      <c r="C277" s="257" t="s">
        <v>686</v>
      </c>
      <c r="D277" s="253"/>
      <c r="E277" s="253"/>
      <c r="F277" s="253"/>
      <c r="G277" s="253"/>
      <c r="H277" s="230"/>
      <c r="I277" s="230"/>
      <c r="J277" s="230"/>
      <c r="K277" s="230"/>
      <c r="L277" s="230"/>
      <c r="M277" s="230"/>
      <c r="N277" s="229"/>
      <c r="O277" s="229"/>
      <c r="P277" s="229"/>
      <c r="Q277" s="229"/>
      <c r="R277" s="230"/>
      <c r="S277" s="230"/>
      <c r="T277" s="230"/>
      <c r="U277" s="230"/>
      <c r="V277" s="230"/>
      <c r="W277" s="230"/>
      <c r="X277" s="230"/>
      <c r="Y277" s="230"/>
      <c r="Z277" s="210"/>
      <c r="AA277" s="210"/>
      <c r="AB277" s="210"/>
      <c r="AC277" s="210"/>
      <c r="AD277" s="210"/>
      <c r="AE277" s="210"/>
      <c r="AF277" s="210"/>
      <c r="AG277" s="210" t="s">
        <v>125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ht="22.5" outlineLevel="2" x14ac:dyDescent="0.2">
      <c r="A278" s="227"/>
      <c r="B278" s="228"/>
      <c r="C278" s="259" t="s">
        <v>687</v>
      </c>
      <c r="D278" s="235"/>
      <c r="E278" s="236">
        <v>3</v>
      </c>
      <c r="F278" s="230"/>
      <c r="G278" s="230"/>
      <c r="H278" s="230"/>
      <c r="I278" s="230"/>
      <c r="J278" s="230"/>
      <c r="K278" s="230"/>
      <c r="L278" s="230"/>
      <c r="M278" s="230"/>
      <c r="N278" s="229"/>
      <c r="O278" s="229"/>
      <c r="P278" s="229"/>
      <c r="Q278" s="229"/>
      <c r="R278" s="230"/>
      <c r="S278" s="230"/>
      <c r="T278" s="230"/>
      <c r="U278" s="230"/>
      <c r="V278" s="230"/>
      <c r="W278" s="230"/>
      <c r="X278" s="230"/>
      <c r="Y278" s="230"/>
      <c r="Z278" s="210"/>
      <c r="AA278" s="210"/>
      <c r="AB278" s="210"/>
      <c r="AC278" s="210"/>
      <c r="AD278" s="210"/>
      <c r="AE278" s="210"/>
      <c r="AF278" s="210"/>
      <c r="AG278" s="210" t="s">
        <v>183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ht="22.5" outlineLevel="3" x14ac:dyDescent="0.2">
      <c r="A279" s="227"/>
      <c r="B279" s="228"/>
      <c r="C279" s="259" t="s">
        <v>688</v>
      </c>
      <c r="D279" s="235"/>
      <c r="E279" s="236">
        <v>14.675000000000001</v>
      </c>
      <c r="F279" s="230"/>
      <c r="G279" s="230"/>
      <c r="H279" s="230"/>
      <c r="I279" s="230"/>
      <c r="J279" s="230"/>
      <c r="K279" s="230"/>
      <c r="L279" s="230"/>
      <c r="M279" s="230"/>
      <c r="N279" s="229"/>
      <c r="O279" s="229"/>
      <c r="P279" s="229"/>
      <c r="Q279" s="229"/>
      <c r="R279" s="230"/>
      <c r="S279" s="230"/>
      <c r="T279" s="230"/>
      <c r="U279" s="230"/>
      <c r="V279" s="230"/>
      <c r="W279" s="230"/>
      <c r="X279" s="230"/>
      <c r="Y279" s="230"/>
      <c r="Z279" s="210"/>
      <c r="AA279" s="210"/>
      <c r="AB279" s="210"/>
      <c r="AC279" s="210"/>
      <c r="AD279" s="210"/>
      <c r="AE279" s="210"/>
      <c r="AF279" s="210"/>
      <c r="AG279" s="210" t="s">
        <v>183</v>
      </c>
      <c r="AH279" s="210">
        <v>0</v>
      </c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ht="22.5" outlineLevel="1" x14ac:dyDescent="0.2">
      <c r="A280" s="246">
        <v>65</v>
      </c>
      <c r="B280" s="247" t="s">
        <v>689</v>
      </c>
      <c r="C280" s="256" t="s">
        <v>690</v>
      </c>
      <c r="D280" s="248" t="s">
        <v>326</v>
      </c>
      <c r="E280" s="249">
        <v>50.25</v>
      </c>
      <c r="F280" s="250"/>
      <c r="G280" s="251">
        <f>ROUND(E280*F280,2)</f>
        <v>0</v>
      </c>
      <c r="H280" s="231"/>
      <c r="I280" s="230">
        <f>ROUND(E280*H280,2)</f>
        <v>0</v>
      </c>
      <c r="J280" s="231"/>
      <c r="K280" s="230">
        <f>ROUND(E280*J280,2)</f>
        <v>0</v>
      </c>
      <c r="L280" s="230">
        <v>21</v>
      </c>
      <c r="M280" s="230">
        <f>G280*(1+L280/100)</f>
        <v>0</v>
      </c>
      <c r="N280" s="229">
        <v>3.7000000000000002E-3</v>
      </c>
      <c r="O280" s="229">
        <f>ROUND(E280*N280,2)</f>
        <v>0.19</v>
      </c>
      <c r="P280" s="229">
        <v>0</v>
      </c>
      <c r="Q280" s="229">
        <f>ROUND(E280*P280,2)</f>
        <v>0</v>
      </c>
      <c r="R280" s="230"/>
      <c r="S280" s="230" t="s">
        <v>119</v>
      </c>
      <c r="T280" s="230" t="s">
        <v>119</v>
      </c>
      <c r="U280" s="230">
        <v>0</v>
      </c>
      <c r="V280" s="230">
        <f>ROUND(E280*U280,2)</f>
        <v>0</v>
      </c>
      <c r="W280" s="230"/>
      <c r="X280" s="230" t="s">
        <v>135</v>
      </c>
      <c r="Y280" s="230" t="s">
        <v>122</v>
      </c>
      <c r="Z280" s="210"/>
      <c r="AA280" s="210"/>
      <c r="AB280" s="210"/>
      <c r="AC280" s="210"/>
      <c r="AD280" s="210"/>
      <c r="AE280" s="210"/>
      <c r="AF280" s="210"/>
      <c r="AG280" s="210" t="s">
        <v>136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27"/>
      <c r="B281" s="228"/>
      <c r="C281" s="257" t="s">
        <v>686</v>
      </c>
      <c r="D281" s="253"/>
      <c r="E281" s="253"/>
      <c r="F281" s="253"/>
      <c r="G281" s="253"/>
      <c r="H281" s="230"/>
      <c r="I281" s="230"/>
      <c r="J281" s="230"/>
      <c r="K281" s="230"/>
      <c r="L281" s="230"/>
      <c r="M281" s="230"/>
      <c r="N281" s="229"/>
      <c r="O281" s="229"/>
      <c r="P281" s="229"/>
      <c r="Q281" s="229"/>
      <c r="R281" s="230"/>
      <c r="S281" s="230"/>
      <c r="T281" s="230"/>
      <c r="U281" s="230"/>
      <c r="V281" s="230"/>
      <c r="W281" s="230"/>
      <c r="X281" s="230"/>
      <c r="Y281" s="230"/>
      <c r="Z281" s="210"/>
      <c r="AA281" s="210"/>
      <c r="AB281" s="210"/>
      <c r="AC281" s="210"/>
      <c r="AD281" s="210"/>
      <c r="AE281" s="210"/>
      <c r="AF281" s="210"/>
      <c r="AG281" s="210" t="s">
        <v>125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ht="33.75" outlineLevel="2" x14ac:dyDescent="0.2">
      <c r="A282" s="227"/>
      <c r="B282" s="228"/>
      <c r="C282" s="259" t="s">
        <v>691</v>
      </c>
      <c r="D282" s="235"/>
      <c r="E282" s="236">
        <v>38.375</v>
      </c>
      <c r="F282" s="230"/>
      <c r="G282" s="230"/>
      <c r="H282" s="230"/>
      <c r="I282" s="230"/>
      <c r="J282" s="230"/>
      <c r="K282" s="230"/>
      <c r="L282" s="230"/>
      <c r="M282" s="230"/>
      <c r="N282" s="229"/>
      <c r="O282" s="229"/>
      <c r="P282" s="229"/>
      <c r="Q282" s="229"/>
      <c r="R282" s="230"/>
      <c r="S282" s="230"/>
      <c r="T282" s="230"/>
      <c r="U282" s="230"/>
      <c r="V282" s="230"/>
      <c r="W282" s="230"/>
      <c r="X282" s="230"/>
      <c r="Y282" s="230"/>
      <c r="Z282" s="210"/>
      <c r="AA282" s="210"/>
      <c r="AB282" s="210"/>
      <c r="AC282" s="210"/>
      <c r="AD282" s="210"/>
      <c r="AE282" s="210"/>
      <c r="AF282" s="210"/>
      <c r="AG282" s="210" t="s">
        <v>183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ht="22.5" outlineLevel="3" x14ac:dyDescent="0.2">
      <c r="A283" s="227"/>
      <c r="B283" s="228"/>
      <c r="C283" s="259" t="s">
        <v>328</v>
      </c>
      <c r="D283" s="235"/>
      <c r="E283" s="236">
        <v>8.75</v>
      </c>
      <c r="F283" s="230"/>
      <c r="G283" s="230"/>
      <c r="H283" s="230"/>
      <c r="I283" s="230"/>
      <c r="J283" s="230"/>
      <c r="K283" s="230"/>
      <c r="L283" s="230"/>
      <c r="M283" s="230"/>
      <c r="N283" s="229"/>
      <c r="O283" s="229"/>
      <c r="P283" s="229"/>
      <c r="Q283" s="229"/>
      <c r="R283" s="230"/>
      <c r="S283" s="230"/>
      <c r="T283" s="230"/>
      <c r="U283" s="230"/>
      <c r="V283" s="230"/>
      <c r="W283" s="230"/>
      <c r="X283" s="230"/>
      <c r="Y283" s="230"/>
      <c r="Z283" s="210"/>
      <c r="AA283" s="210"/>
      <c r="AB283" s="210"/>
      <c r="AC283" s="210"/>
      <c r="AD283" s="210"/>
      <c r="AE283" s="210"/>
      <c r="AF283" s="210"/>
      <c r="AG283" s="210" t="s">
        <v>183</v>
      </c>
      <c r="AH283" s="210">
        <v>0</v>
      </c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ht="22.5" outlineLevel="3" x14ac:dyDescent="0.2">
      <c r="A284" s="227"/>
      <c r="B284" s="228"/>
      <c r="C284" s="259" t="s">
        <v>692</v>
      </c>
      <c r="D284" s="235"/>
      <c r="E284" s="236">
        <v>3.125</v>
      </c>
      <c r="F284" s="230"/>
      <c r="G284" s="230"/>
      <c r="H284" s="230"/>
      <c r="I284" s="230"/>
      <c r="J284" s="230"/>
      <c r="K284" s="230"/>
      <c r="L284" s="230"/>
      <c r="M284" s="230"/>
      <c r="N284" s="229"/>
      <c r="O284" s="229"/>
      <c r="P284" s="229"/>
      <c r="Q284" s="229"/>
      <c r="R284" s="230"/>
      <c r="S284" s="230"/>
      <c r="T284" s="230"/>
      <c r="U284" s="230"/>
      <c r="V284" s="230"/>
      <c r="W284" s="230"/>
      <c r="X284" s="230"/>
      <c r="Y284" s="230"/>
      <c r="Z284" s="210"/>
      <c r="AA284" s="210"/>
      <c r="AB284" s="210"/>
      <c r="AC284" s="210"/>
      <c r="AD284" s="210"/>
      <c r="AE284" s="210"/>
      <c r="AF284" s="210"/>
      <c r="AG284" s="210" t="s">
        <v>183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x14ac:dyDescent="0.2">
      <c r="A285" s="239" t="s">
        <v>114</v>
      </c>
      <c r="B285" s="240" t="s">
        <v>81</v>
      </c>
      <c r="C285" s="255" t="s">
        <v>82</v>
      </c>
      <c r="D285" s="241"/>
      <c r="E285" s="242"/>
      <c r="F285" s="243"/>
      <c r="G285" s="244">
        <f>SUMIF(AG286:AG298,"&lt;&gt;NOR",G286:G298)</f>
        <v>0</v>
      </c>
      <c r="H285" s="238"/>
      <c r="I285" s="238">
        <f>SUM(I286:I298)</f>
        <v>0</v>
      </c>
      <c r="J285" s="238"/>
      <c r="K285" s="238">
        <f>SUM(K286:K298)</f>
        <v>0</v>
      </c>
      <c r="L285" s="238"/>
      <c r="M285" s="238">
        <f>SUM(M286:M298)</f>
        <v>0</v>
      </c>
      <c r="N285" s="237"/>
      <c r="O285" s="237">
        <f>SUM(O286:O298)</f>
        <v>0.08</v>
      </c>
      <c r="P285" s="237"/>
      <c r="Q285" s="237">
        <f>SUM(Q286:Q298)</f>
        <v>0</v>
      </c>
      <c r="R285" s="238"/>
      <c r="S285" s="238"/>
      <c r="T285" s="238"/>
      <c r="U285" s="238"/>
      <c r="V285" s="238">
        <f>SUM(V286:V298)</f>
        <v>95.600000000000009</v>
      </c>
      <c r="W285" s="238"/>
      <c r="X285" s="238"/>
      <c r="Y285" s="238"/>
      <c r="AG285" t="s">
        <v>115</v>
      </c>
    </row>
    <row r="286" spans="1:60" outlineLevel="1" x14ac:dyDescent="0.2">
      <c r="A286" s="246">
        <v>66</v>
      </c>
      <c r="B286" s="247" t="s">
        <v>693</v>
      </c>
      <c r="C286" s="256" t="s">
        <v>694</v>
      </c>
      <c r="D286" s="248" t="s">
        <v>199</v>
      </c>
      <c r="E286" s="249">
        <v>217</v>
      </c>
      <c r="F286" s="250"/>
      <c r="G286" s="251">
        <f>ROUND(E286*F286,2)</f>
        <v>0</v>
      </c>
      <c r="H286" s="231"/>
      <c r="I286" s="230">
        <f>ROUND(E286*H286,2)</f>
        <v>0</v>
      </c>
      <c r="J286" s="231"/>
      <c r="K286" s="230">
        <f>ROUND(E286*J286,2)</f>
        <v>0</v>
      </c>
      <c r="L286" s="230">
        <v>21</v>
      </c>
      <c r="M286" s="230">
        <f>G286*(1+L286/100)</f>
        <v>0</v>
      </c>
      <c r="N286" s="229">
        <v>8.0000000000000007E-5</v>
      </c>
      <c r="O286" s="229">
        <f>ROUND(E286*N286,2)</f>
        <v>0.02</v>
      </c>
      <c r="P286" s="229">
        <v>0</v>
      </c>
      <c r="Q286" s="229">
        <f>ROUND(E286*P286,2)</f>
        <v>0</v>
      </c>
      <c r="R286" s="230"/>
      <c r="S286" s="230" t="s">
        <v>119</v>
      </c>
      <c r="T286" s="230" t="s">
        <v>119</v>
      </c>
      <c r="U286" s="230">
        <v>0.34</v>
      </c>
      <c r="V286" s="230">
        <f>ROUND(E286*U286,2)</f>
        <v>73.78</v>
      </c>
      <c r="W286" s="230"/>
      <c r="X286" s="230" t="s">
        <v>179</v>
      </c>
      <c r="Y286" s="230" t="s">
        <v>122</v>
      </c>
      <c r="Z286" s="210"/>
      <c r="AA286" s="210"/>
      <c r="AB286" s="210"/>
      <c r="AC286" s="210"/>
      <c r="AD286" s="210"/>
      <c r="AE286" s="210"/>
      <c r="AF286" s="210"/>
      <c r="AG286" s="210" t="s">
        <v>180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2" x14ac:dyDescent="0.2">
      <c r="A287" s="227"/>
      <c r="B287" s="228"/>
      <c r="C287" s="257" t="s">
        <v>695</v>
      </c>
      <c r="D287" s="253"/>
      <c r="E287" s="253"/>
      <c r="F287" s="253"/>
      <c r="G287" s="253"/>
      <c r="H287" s="230"/>
      <c r="I287" s="230"/>
      <c r="J287" s="230"/>
      <c r="K287" s="230"/>
      <c r="L287" s="230"/>
      <c r="M287" s="230"/>
      <c r="N287" s="229"/>
      <c r="O287" s="229"/>
      <c r="P287" s="229"/>
      <c r="Q287" s="229"/>
      <c r="R287" s="230"/>
      <c r="S287" s="230"/>
      <c r="T287" s="230"/>
      <c r="U287" s="230"/>
      <c r="V287" s="230"/>
      <c r="W287" s="230"/>
      <c r="X287" s="230"/>
      <c r="Y287" s="230"/>
      <c r="Z287" s="210"/>
      <c r="AA287" s="210"/>
      <c r="AB287" s="210"/>
      <c r="AC287" s="210"/>
      <c r="AD287" s="210"/>
      <c r="AE287" s="210"/>
      <c r="AF287" s="210"/>
      <c r="AG287" s="210" t="s">
        <v>125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">
      <c r="A288" s="227"/>
      <c r="B288" s="228"/>
      <c r="C288" s="259" t="s">
        <v>696</v>
      </c>
      <c r="D288" s="235"/>
      <c r="E288" s="236">
        <v>217</v>
      </c>
      <c r="F288" s="230"/>
      <c r="G288" s="230"/>
      <c r="H288" s="230"/>
      <c r="I288" s="230"/>
      <c r="J288" s="230"/>
      <c r="K288" s="230"/>
      <c r="L288" s="230"/>
      <c r="M288" s="230"/>
      <c r="N288" s="229"/>
      <c r="O288" s="229"/>
      <c r="P288" s="229"/>
      <c r="Q288" s="229"/>
      <c r="R288" s="230"/>
      <c r="S288" s="230"/>
      <c r="T288" s="230"/>
      <c r="U288" s="230"/>
      <c r="V288" s="230"/>
      <c r="W288" s="230"/>
      <c r="X288" s="230"/>
      <c r="Y288" s="230"/>
      <c r="Z288" s="210"/>
      <c r="AA288" s="210"/>
      <c r="AB288" s="210"/>
      <c r="AC288" s="210"/>
      <c r="AD288" s="210"/>
      <c r="AE288" s="210"/>
      <c r="AF288" s="210"/>
      <c r="AG288" s="210" t="s">
        <v>183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46">
        <v>67</v>
      </c>
      <c r="B289" s="247" t="s">
        <v>697</v>
      </c>
      <c r="C289" s="256" t="s">
        <v>698</v>
      </c>
      <c r="D289" s="248" t="s">
        <v>199</v>
      </c>
      <c r="E289" s="249">
        <v>249.55</v>
      </c>
      <c r="F289" s="250"/>
      <c r="G289" s="251">
        <f>ROUND(E289*F289,2)</f>
        <v>0</v>
      </c>
      <c r="H289" s="231"/>
      <c r="I289" s="230">
        <f>ROUND(E289*H289,2)</f>
        <v>0</v>
      </c>
      <c r="J289" s="231"/>
      <c r="K289" s="230">
        <f>ROUND(E289*J289,2)</f>
        <v>0</v>
      </c>
      <c r="L289" s="230">
        <v>21</v>
      </c>
      <c r="M289" s="230">
        <f>G289*(1+L289/100)</f>
        <v>0</v>
      </c>
      <c r="N289" s="229">
        <v>2.0000000000000001E-4</v>
      </c>
      <c r="O289" s="229">
        <f>ROUND(E289*N289,2)</f>
        <v>0.05</v>
      </c>
      <c r="P289" s="229">
        <v>0</v>
      </c>
      <c r="Q289" s="229">
        <f>ROUND(E289*P289,2)</f>
        <v>0</v>
      </c>
      <c r="R289" s="230" t="s">
        <v>306</v>
      </c>
      <c r="S289" s="230" t="s">
        <v>404</v>
      </c>
      <c r="T289" s="230" t="s">
        <v>405</v>
      </c>
      <c r="U289" s="230">
        <v>0</v>
      </c>
      <c r="V289" s="230">
        <f>ROUND(E289*U289,2)</f>
        <v>0</v>
      </c>
      <c r="W289" s="230"/>
      <c r="X289" s="230" t="s">
        <v>307</v>
      </c>
      <c r="Y289" s="230" t="s">
        <v>122</v>
      </c>
      <c r="Z289" s="210"/>
      <c r="AA289" s="210"/>
      <c r="AB289" s="210"/>
      <c r="AC289" s="210"/>
      <c r="AD289" s="210"/>
      <c r="AE289" s="210"/>
      <c r="AF289" s="210"/>
      <c r="AG289" s="210" t="s">
        <v>312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2" x14ac:dyDescent="0.2">
      <c r="A290" s="227"/>
      <c r="B290" s="228"/>
      <c r="C290" s="257" t="s">
        <v>699</v>
      </c>
      <c r="D290" s="253"/>
      <c r="E290" s="253"/>
      <c r="F290" s="253"/>
      <c r="G290" s="253"/>
      <c r="H290" s="230"/>
      <c r="I290" s="230"/>
      <c r="J290" s="230"/>
      <c r="K290" s="230"/>
      <c r="L290" s="230"/>
      <c r="M290" s="230"/>
      <c r="N290" s="229"/>
      <c r="O290" s="229"/>
      <c r="P290" s="229"/>
      <c r="Q290" s="229"/>
      <c r="R290" s="230"/>
      <c r="S290" s="230"/>
      <c r="T290" s="230"/>
      <c r="U290" s="230"/>
      <c r="V290" s="230"/>
      <c r="W290" s="230"/>
      <c r="X290" s="230"/>
      <c r="Y290" s="230"/>
      <c r="Z290" s="210"/>
      <c r="AA290" s="210"/>
      <c r="AB290" s="210"/>
      <c r="AC290" s="210"/>
      <c r="AD290" s="210"/>
      <c r="AE290" s="210"/>
      <c r="AF290" s="210"/>
      <c r="AG290" s="210" t="s">
        <v>125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3" x14ac:dyDescent="0.2">
      <c r="A291" s="227"/>
      <c r="B291" s="228"/>
      <c r="C291" s="258" t="s">
        <v>700</v>
      </c>
      <c r="D291" s="254"/>
      <c r="E291" s="254"/>
      <c r="F291" s="254"/>
      <c r="G291" s="254"/>
      <c r="H291" s="230"/>
      <c r="I291" s="230"/>
      <c r="J291" s="230"/>
      <c r="K291" s="230"/>
      <c r="L291" s="230"/>
      <c r="M291" s="230"/>
      <c r="N291" s="229"/>
      <c r="O291" s="229"/>
      <c r="P291" s="229"/>
      <c r="Q291" s="229"/>
      <c r="R291" s="230"/>
      <c r="S291" s="230"/>
      <c r="T291" s="230"/>
      <c r="U291" s="230"/>
      <c r="V291" s="230"/>
      <c r="W291" s="230"/>
      <c r="X291" s="230"/>
      <c r="Y291" s="230"/>
      <c r="Z291" s="210"/>
      <c r="AA291" s="210"/>
      <c r="AB291" s="210"/>
      <c r="AC291" s="210"/>
      <c r="AD291" s="210"/>
      <c r="AE291" s="210"/>
      <c r="AF291" s="210"/>
      <c r="AG291" s="210" t="s">
        <v>125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2" x14ac:dyDescent="0.2">
      <c r="A292" s="227"/>
      <c r="B292" s="228"/>
      <c r="C292" s="259" t="s">
        <v>701</v>
      </c>
      <c r="D292" s="235"/>
      <c r="E292" s="236">
        <v>249.55</v>
      </c>
      <c r="F292" s="230"/>
      <c r="G292" s="230"/>
      <c r="H292" s="230"/>
      <c r="I292" s="230"/>
      <c r="J292" s="230"/>
      <c r="K292" s="230"/>
      <c r="L292" s="230"/>
      <c r="M292" s="230"/>
      <c r="N292" s="229"/>
      <c r="O292" s="229"/>
      <c r="P292" s="229"/>
      <c r="Q292" s="229"/>
      <c r="R292" s="230"/>
      <c r="S292" s="230"/>
      <c r="T292" s="230"/>
      <c r="U292" s="230"/>
      <c r="V292" s="230"/>
      <c r="W292" s="230"/>
      <c r="X292" s="230"/>
      <c r="Y292" s="230"/>
      <c r="Z292" s="210"/>
      <c r="AA292" s="210"/>
      <c r="AB292" s="210"/>
      <c r="AC292" s="210"/>
      <c r="AD292" s="210"/>
      <c r="AE292" s="210"/>
      <c r="AF292" s="210"/>
      <c r="AG292" s="210" t="s">
        <v>183</v>
      </c>
      <c r="AH292" s="210">
        <v>0</v>
      </c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">
      <c r="A293" s="246">
        <v>68</v>
      </c>
      <c r="B293" s="247" t="s">
        <v>702</v>
      </c>
      <c r="C293" s="256" t="s">
        <v>703</v>
      </c>
      <c r="D293" s="248" t="s">
        <v>593</v>
      </c>
      <c r="E293" s="249">
        <v>109</v>
      </c>
      <c r="F293" s="250"/>
      <c r="G293" s="251">
        <f>ROUND(E293*F293,2)</f>
        <v>0</v>
      </c>
      <c r="H293" s="231"/>
      <c r="I293" s="230">
        <f>ROUND(E293*H293,2)</f>
        <v>0</v>
      </c>
      <c r="J293" s="231"/>
      <c r="K293" s="230">
        <f>ROUND(E293*J293,2)</f>
        <v>0</v>
      </c>
      <c r="L293" s="230">
        <v>21</v>
      </c>
      <c r="M293" s="230">
        <f>G293*(1+L293/100)</f>
        <v>0</v>
      </c>
      <c r="N293" s="229">
        <v>1E-4</v>
      </c>
      <c r="O293" s="229">
        <f>ROUND(E293*N293,2)</f>
        <v>0.01</v>
      </c>
      <c r="P293" s="229">
        <v>0</v>
      </c>
      <c r="Q293" s="229">
        <f>ROUND(E293*P293,2)</f>
        <v>0</v>
      </c>
      <c r="R293" s="230" t="s">
        <v>306</v>
      </c>
      <c r="S293" s="230" t="s">
        <v>704</v>
      </c>
      <c r="T293" s="230" t="s">
        <v>704</v>
      </c>
      <c r="U293" s="230">
        <v>0</v>
      </c>
      <c r="V293" s="230">
        <f>ROUND(E293*U293,2)</f>
        <v>0</v>
      </c>
      <c r="W293" s="230"/>
      <c r="X293" s="230" t="s">
        <v>307</v>
      </c>
      <c r="Y293" s="230" t="s">
        <v>122</v>
      </c>
      <c r="Z293" s="210"/>
      <c r="AA293" s="210"/>
      <c r="AB293" s="210"/>
      <c r="AC293" s="210"/>
      <c r="AD293" s="210"/>
      <c r="AE293" s="210"/>
      <c r="AF293" s="210"/>
      <c r="AG293" s="210" t="s">
        <v>312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27"/>
      <c r="B294" s="228"/>
      <c r="C294" s="257" t="s">
        <v>705</v>
      </c>
      <c r="D294" s="253"/>
      <c r="E294" s="253"/>
      <c r="F294" s="253"/>
      <c r="G294" s="253"/>
      <c r="H294" s="230"/>
      <c r="I294" s="230"/>
      <c r="J294" s="230"/>
      <c r="K294" s="230"/>
      <c r="L294" s="230"/>
      <c r="M294" s="230"/>
      <c r="N294" s="229"/>
      <c r="O294" s="229"/>
      <c r="P294" s="229"/>
      <c r="Q294" s="229"/>
      <c r="R294" s="230"/>
      <c r="S294" s="230"/>
      <c r="T294" s="230"/>
      <c r="U294" s="230"/>
      <c r="V294" s="230"/>
      <c r="W294" s="230"/>
      <c r="X294" s="230"/>
      <c r="Y294" s="230"/>
      <c r="Z294" s="210"/>
      <c r="AA294" s="210"/>
      <c r="AB294" s="210"/>
      <c r="AC294" s="210"/>
      <c r="AD294" s="210"/>
      <c r="AE294" s="210"/>
      <c r="AF294" s="210"/>
      <c r="AG294" s="210" t="s">
        <v>125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2" x14ac:dyDescent="0.2">
      <c r="A295" s="227"/>
      <c r="B295" s="228"/>
      <c r="C295" s="259" t="s">
        <v>706</v>
      </c>
      <c r="D295" s="235"/>
      <c r="E295" s="236">
        <v>109</v>
      </c>
      <c r="F295" s="230"/>
      <c r="G295" s="230"/>
      <c r="H295" s="230"/>
      <c r="I295" s="230"/>
      <c r="J295" s="230"/>
      <c r="K295" s="230"/>
      <c r="L295" s="230"/>
      <c r="M295" s="230"/>
      <c r="N295" s="229"/>
      <c r="O295" s="229"/>
      <c r="P295" s="229"/>
      <c r="Q295" s="229"/>
      <c r="R295" s="230"/>
      <c r="S295" s="230"/>
      <c r="T295" s="230"/>
      <c r="U295" s="230"/>
      <c r="V295" s="230"/>
      <c r="W295" s="230"/>
      <c r="X295" s="230"/>
      <c r="Y295" s="230"/>
      <c r="Z295" s="210"/>
      <c r="AA295" s="210"/>
      <c r="AB295" s="210"/>
      <c r="AC295" s="210"/>
      <c r="AD295" s="210"/>
      <c r="AE295" s="210"/>
      <c r="AF295" s="210"/>
      <c r="AG295" s="210" t="s">
        <v>183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ht="22.5" outlineLevel="1" x14ac:dyDescent="0.2">
      <c r="A296" s="246">
        <v>69</v>
      </c>
      <c r="B296" s="247" t="s">
        <v>707</v>
      </c>
      <c r="C296" s="256" t="s">
        <v>708</v>
      </c>
      <c r="D296" s="248" t="s">
        <v>244</v>
      </c>
      <c r="E296" s="249">
        <v>217</v>
      </c>
      <c r="F296" s="250"/>
      <c r="G296" s="251">
        <f>ROUND(E296*F296,2)</f>
        <v>0</v>
      </c>
      <c r="H296" s="231"/>
      <c r="I296" s="230">
        <f>ROUND(E296*H296,2)</f>
        <v>0</v>
      </c>
      <c r="J296" s="231"/>
      <c r="K296" s="230">
        <f>ROUND(E296*J296,2)</f>
        <v>0</v>
      </c>
      <c r="L296" s="230">
        <v>21</v>
      </c>
      <c r="M296" s="230">
        <f>G296*(1+L296/100)</f>
        <v>0</v>
      </c>
      <c r="N296" s="229">
        <v>0</v>
      </c>
      <c r="O296" s="229">
        <f>ROUND(E296*N296,2)</f>
        <v>0</v>
      </c>
      <c r="P296" s="229">
        <v>0</v>
      </c>
      <c r="Q296" s="229">
        <f>ROUND(E296*P296,2)</f>
        <v>0</v>
      </c>
      <c r="R296" s="230"/>
      <c r="S296" s="230" t="s">
        <v>119</v>
      </c>
      <c r="T296" s="230" t="s">
        <v>119</v>
      </c>
      <c r="U296" s="230">
        <v>0.1</v>
      </c>
      <c r="V296" s="230">
        <f>ROUND(E296*U296,2)</f>
        <v>21.7</v>
      </c>
      <c r="W296" s="230"/>
      <c r="X296" s="230" t="s">
        <v>179</v>
      </c>
      <c r="Y296" s="230" t="s">
        <v>122</v>
      </c>
      <c r="Z296" s="210"/>
      <c r="AA296" s="210"/>
      <c r="AB296" s="210"/>
      <c r="AC296" s="210"/>
      <c r="AD296" s="210"/>
      <c r="AE296" s="210"/>
      <c r="AF296" s="210"/>
      <c r="AG296" s="210" t="s">
        <v>180</v>
      </c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2" x14ac:dyDescent="0.2">
      <c r="A297" s="227"/>
      <c r="B297" s="228"/>
      <c r="C297" s="259" t="s">
        <v>709</v>
      </c>
      <c r="D297" s="235"/>
      <c r="E297" s="236">
        <v>217</v>
      </c>
      <c r="F297" s="230"/>
      <c r="G297" s="230"/>
      <c r="H297" s="230"/>
      <c r="I297" s="230"/>
      <c r="J297" s="230"/>
      <c r="K297" s="230"/>
      <c r="L297" s="230"/>
      <c r="M297" s="230"/>
      <c r="N297" s="229"/>
      <c r="O297" s="229"/>
      <c r="P297" s="229"/>
      <c r="Q297" s="229"/>
      <c r="R297" s="230"/>
      <c r="S297" s="230"/>
      <c r="T297" s="230"/>
      <c r="U297" s="230"/>
      <c r="V297" s="230"/>
      <c r="W297" s="230"/>
      <c r="X297" s="230"/>
      <c r="Y297" s="230"/>
      <c r="Z297" s="210"/>
      <c r="AA297" s="210"/>
      <c r="AB297" s="210"/>
      <c r="AC297" s="210"/>
      <c r="AD297" s="210"/>
      <c r="AE297" s="210"/>
      <c r="AF297" s="210"/>
      <c r="AG297" s="210" t="s">
        <v>183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">
      <c r="A298" s="268">
        <v>70</v>
      </c>
      <c r="B298" s="269" t="s">
        <v>710</v>
      </c>
      <c r="C298" s="274" t="s">
        <v>711</v>
      </c>
      <c r="D298" s="270" t="s">
        <v>363</v>
      </c>
      <c r="E298" s="271">
        <v>7.8170000000000003E-2</v>
      </c>
      <c r="F298" s="272"/>
      <c r="G298" s="273">
        <f>ROUND(E298*F298,2)</f>
        <v>0</v>
      </c>
      <c r="H298" s="231"/>
      <c r="I298" s="230">
        <f>ROUND(E298*H298,2)</f>
        <v>0</v>
      </c>
      <c r="J298" s="231"/>
      <c r="K298" s="230">
        <f>ROUND(E298*J298,2)</f>
        <v>0</v>
      </c>
      <c r="L298" s="230">
        <v>21</v>
      </c>
      <c r="M298" s="230">
        <f>G298*(1+L298/100)</f>
        <v>0</v>
      </c>
      <c r="N298" s="229">
        <v>0</v>
      </c>
      <c r="O298" s="229">
        <f>ROUND(E298*N298,2)</f>
        <v>0</v>
      </c>
      <c r="P298" s="229">
        <v>0</v>
      </c>
      <c r="Q298" s="229">
        <f>ROUND(E298*P298,2)</f>
        <v>0</v>
      </c>
      <c r="R298" s="230"/>
      <c r="S298" s="230" t="s">
        <v>119</v>
      </c>
      <c r="T298" s="230" t="s">
        <v>119</v>
      </c>
      <c r="U298" s="230">
        <v>1.5669999999999999</v>
      </c>
      <c r="V298" s="230">
        <f>ROUND(E298*U298,2)</f>
        <v>0.12</v>
      </c>
      <c r="W298" s="230"/>
      <c r="X298" s="230" t="s">
        <v>712</v>
      </c>
      <c r="Y298" s="230" t="s">
        <v>122</v>
      </c>
      <c r="Z298" s="210"/>
      <c r="AA298" s="210"/>
      <c r="AB298" s="210"/>
      <c r="AC298" s="210"/>
      <c r="AD298" s="210"/>
      <c r="AE298" s="210"/>
      <c r="AF298" s="210"/>
      <c r="AG298" s="210" t="s">
        <v>713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x14ac:dyDescent="0.2">
      <c r="A299" s="239" t="s">
        <v>114</v>
      </c>
      <c r="B299" s="240" t="s">
        <v>79</v>
      </c>
      <c r="C299" s="255" t="s">
        <v>80</v>
      </c>
      <c r="D299" s="241"/>
      <c r="E299" s="242"/>
      <c r="F299" s="243"/>
      <c r="G299" s="244">
        <f>SUMIF(AG300:AG300,"&lt;&gt;NOR",G300:G300)</f>
        <v>0</v>
      </c>
      <c r="H299" s="238"/>
      <c r="I299" s="238">
        <f>SUM(I300:I300)</f>
        <v>0</v>
      </c>
      <c r="J299" s="238"/>
      <c r="K299" s="238">
        <f>SUM(K300:K300)</f>
        <v>0</v>
      </c>
      <c r="L299" s="238"/>
      <c r="M299" s="238">
        <f>SUM(M300:M300)</f>
        <v>0</v>
      </c>
      <c r="N299" s="237"/>
      <c r="O299" s="237">
        <f>SUM(O300:O300)</f>
        <v>0</v>
      </c>
      <c r="P299" s="237"/>
      <c r="Q299" s="237">
        <f>SUM(Q300:Q300)</f>
        <v>0</v>
      </c>
      <c r="R299" s="238"/>
      <c r="S299" s="238"/>
      <c r="T299" s="238"/>
      <c r="U299" s="238"/>
      <c r="V299" s="238">
        <f>SUM(V300:V300)</f>
        <v>33.369999999999997</v>
      </c>
      <c r="W299" s="238"/>
      <c r="X299" s="238"/>
      <c r="Y299" s="238"/>
      <c r="AG299" t="s">
        <v>115</v>
      </c>
    </row>
    <row r="300" spans="1:60" outlineLevel="1" x14ac:dyDescent="0.2">
      <c r="A300" s="246">
        <v>71</v>
      </c>
      <c r="B300" s="247" t="s">
        <v>714</v>
      </c>
      <c r="C300" s="256" t="s">
        <v>715</v>
      </c>
      <c r="D300" s="248" t="s">
        <v>363</v>
      </c>
      <c r="E300" s="249">
        <v>2085.7807299999999</v>
      </c>
      <c r="F300" s="250"/>
      <c r="G300" s="251">
        <f>ROUND(E300*F300,2)</f>
        <v>0</v>
      </c>
      <c r="H300" s="231"/>
      <c r="I300" s="230">
        <f>ROUND(E300*H300,2)</f>
        <v>0</v>
      </c>
      <c r="J300" s="231"/>
      <c r="K300" s="230">
        <f>ROUND(E300*J300,2)</f>
        <v>0</v>
      </c>
      <c r="L300" s="230">
        <v>21</v>
      </c>
      <c r="M300" s="230">
        <f>G300*(1+L300/100)</f>
        <v>0</v>
      </c>
      <c r="N300" s="229">
        <v>0</v>
      </c>
      <c r="O300" s="229">
        <f>ROUND(E300*N300,2)</f>
        <v>0</v>
      </c>
      <c r="P300" s="229">
        <v>0</v>
      </c>
      <c r="Q300" s="229">
        <f>ROUND(E300*P300,2)</f>
        <v>0</v>
      </c>
      <c r="R300" s="230"/>
      <c r="S300" s="230" t="s">
        <v>119</v>
      </c>
      <c r="T300" s="230" t="s">
        <v>119</v>
      </c>
      <c r="U300" s="230">
        <v>1.6E-2</v>
      </c>
      <c r="V300" s="230">
        <f>ROUND(E300*U300,2)</f>
        <v>33.369999999999997</v>
      </c>
      <c r="W300" s="230"/>
      <c r="X300" s="230" t="s">
        <v>712</v>
      </c>
      <c r="Y300" s="230" t="s">
        <v>122</v>
      </c>
      <c r="Z300" s="210"/>
      <c r="AA300" s="210"/>
      <c r="AB300" s="210"/>
      <c r="AC300" s="210"/>
      <c r="AD300" s="210"/>
      <c r="AE300" s="210"/>
      <c r="AF300" s="210"/>
      <c r="AG300" s="210" t="s">
        <v>713</v>
      </c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x14ac:dyDescent="0.2">
      <c r="A301" s="3"/>
      <c r="B301" s="4"/>
      <c r="C301" s="260"/>
      <c r="D301" s="6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AE301">
        <v>15</v>
      </c>
      <c r="AF301">
        <v>21</v>
      </c>
      <c r="AG301" t="s">
        <v>100</v>
      </c>
    </row>
    <row r="302" spans="1:60" x14ac:dyDescent="0.2">
      <c r="A302" s="213"/>
      <c r="B302" s="214" t="s">
        <v>31</v>
      </c>
      <c r="C302" s="261"/>
      <c r="D302" s="215"/>
      <c r="E302" s="216"/>
      <c r="F302" s="216"/>
      <c r="G302" s="245">
        <f>G8+G203+G285+G299</f>
        <v>0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AE302">
        <f>SUMIF(L7:L300,AE301,G7:G300)</f>
        <v>0</v>
      </c>
      <c r="AF302">
        <f>SUMIF(L7:L300,AF301,G7:G300)</f>
        <v>0</v>
      </c>
      <c r="AG302" t="s">
        <v>188</v>
      </c>
    </row>
    <row r="303" spans="1:60" x14ac:dyDescent="0.2">
      <c r="A303" s="3"/>
      <c r="B303" s="4"/>
      <c r="C303" s="260"/>
      <c r="D303" s="6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60" x14ac:dyDescent="0.2">
      <c r="A304" s="3"/>
      <c r="B304" s="4"/>
      <c r="C304" s="260"/>
      <c r="D304" s="6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33" x14ac:dyDescent="0.2">
      <c r="A305" s="217" t="s">
        <v>189</v>
      </c>
      <c r="B305" s="217"/>
      <c r="C305" s="262"/>
      <c r="D305" s="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33" x14ac:dyDescent="0.2">
      <c r="A306" s="218"/>
      <c r="B306" s="219"/>
      <c r="C306" s="263"/>
      <c r="D306" s="219"/>
      <c r="E306" s="219"/>
      <c r="F306" s="219"/>
      <c r="G306" s="22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AG306" t="s">
        <v>190</v>
      </c>
    </row>
    <row r="307" spans="1:33" x14ac:dyDescent="0.2">
      <c r="A307" s="221"/>
      <c r="B307" s="222"/>
      <c r="C307" s="264"/>
      <c r="D307" s="222"/>
      <c r="E307" s="222"/>
      <c r="F307" s="222"/>
      <c r="G307" s="22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33" x14ac:dyDescent="0.2">
      <c r="A308" s="221"/>
      <c r="B308" s="222"/>
      <c r="C308" s="264"/>
      <c r="D308" s="222"/>
      <c r="E308" s="222"/>
      <c r="F308" s="222"/>
      <c r="G308" s="22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33" x14ac:dyDescent="0.2">
      <c r="A309" s="221"/>
      <c r="B309" s="222"/>
      <c r="C309" s="264"/>
      <c r="D309" s="222"/>
      <c r="E309" s="222"/>
      <c r="F309" s="222"/>
      <c r="G309" s="22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33" x14ac:dyDescent="0.2">
      <c r="A310" s="224"/>
      <c r="B310" s="225"/>
      <c r="C310" s="265"/>
      <c r="D310" s="225"/>
      <c r="E310" s="225"/>
      <c r="F310" s="225"/>
      <c r="G310" s="22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33" x14ac:dyDescent="0.2">
      <c r="A311" s="3"/>
      <c r="B311" s="4"/>
      <c r="C311" s="260"/>
      <c r="D311" s="6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33" x14ac:dyDescent="0.2">
      <c r="C312" s="266"/>
      <c r="D312" s="10"/>
      <c r="AG312" t="s">
        <v>196</v>
      </c>
    </row>
    <row r="313" spans="1:33" x14ac:dyDescent="0.2">
      <c r="D313" s="10"/>
    </row>
    <row r="314" spans="1:33" x14ac:dyDescent="0.2">
      <c r="D314" s="10"/>
    </row>
    <row r="315" spans="1:33" x14ac:dyDescent="0.2">
      <c r="D315" s="10"/>
    </row>
    <row r="316" spans="1:33" x14ac:dyDescent="0.2">
      <c r="D316" s="10"/>
    </row>
    <row r="317" spans="1:33" x14ac:dyDescent="0.2">
      <c r="D317" s="10"/>
    </row>
    <row r="318" spans="1:33" x14ac:dyDescent="0.2">
      <c r="D318" s="10"/>
    </row>
    <row r="319" spans="1:33" x14ac:dyDescent="0.2">
      <c r="D319" s="10"/>
    </row>
    <row r="320" spans="1:33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11">
    <mergeCell ref="C281:G281"/>
    <mergeCell ref="C287:G287"/>
    <mergeCell ref="C290:G290"/>
    <mergeCell ref="C291:G291"/>
    <mergeCell ref="C294:G294"/>
    <mergeCell ref="C260:G260"/>
    <mergeCell ref="C263:G263"/>
    <mergeCell ref="C267:G267"/>
    <mergeCell ref="C270:G270"/>
    <mergeCell ref="C273:G273"/>
    <mergeCell ref="C277:G277"/>
    <mergeCell ref="C244:G244"/>
    <mergeCell ref="C246:G246"/>
    <mergeCell ref="C248:G248"/>
    <mergeCell ref="C250:G250"/>
    <mergeCell ref="C252:G252"/>
    <mergeCell ref="C257:G257"/>
    <mergeCell ref="C224:G224"/>
    <mergeCell ref="C226:G226"/>
    <mergeCell ref="C229:G229"/>
    <mergeCell ref="C232:G232"/>
    <mergeCell ref="C236:G236"/>
    <mergeCell ref="C241:G241"/>
    <mergeCell ref="C209:G209"/>
    <mergeCell ref="C212:G212"/>
    <mergeCell ref="C215:G215"/>
    <mergeCell ref="C216:G216"/>
    <mergeCell ref="C218:G218"/>
    <mergeCell ref="C221:G221"/>
    <mergeCell ref="C193:G193"/>
    <mergeCell ref="C194:G194"/>
    <mergeCell ref="C197:G197"/>
    <mergeCell ref="C199:G199"/>
    <mergeCell ref="C201:G201"/>
    <mergeCell ref="C205:G205"/>
    <mergeCell ref="C180:G180"/>
    <mergeCell ref="C182:G182"/>
    <mergeCell ref="C185:G185"/>
    <mergeCell ref="C186:G186"/>
    <mergeCell ref="C189:G189"/>
    <mergeCell ref="C190:G190"/>
    <mergeCell ref="C167:G167"/>
    <mergeCell ref="C170:G170"/>
    <mergeCell ref="C171:G171"/>
    <mergeCell ref="C173:G173"/>
    <mergeCell ref="C178:G178"/>
    <mergeCell ref="C179:G179"/>
    <mergeCell ref="C155:G155"/>
    <mergeCell ref="C158:G158"/>
    <mergeCell ref="C159:G159"/>
    <mergeCell ref="C162:G162"/>
    <mergeCell ref="C163:G163"/>
    <mergeCell ref="C166:G166"/>
    <mergeCell ref="C140:G140"/>
    <mergeCell ref="C144:G144"/>
    <mergeCell ref="C147:G147"/>
    <mergeCell ref="C150:G150"/>
    <mergeCell ref="C151:G151"/>
    <mergeCell ref="C154:G154"/>
    <mergeCell ref="C126:G126"/>
    <mergeCell ref="C130:G130"/>
    <mergeCell ref="C131:G131"/>
    <mergeCell ref="C134:G134"/>
    <mergeCell ref="C135:G135"/>
    <mergeCell ref="C139:G139"/>
    <mergeCell ref="C108:G108"/>
    <mergeCell ref="C115:G115"/>
    <mergeCell ref="C116:G116"/>
    <mergeCell ref="C120:G120"/>
    <mergeCell ref="C121:G121"/>
    <mergeCell ref="C125:G125"/>
    <mergeCell ref="C89:G89"/>
    <mergeCell ref="C96:G96"/>
    <mergeCell ref="C97:G97"/>
    <mergeCell ref="C104:G104"/>
    <mergeCell ref="C105:G105"/>
    <mergeCell ref="C107:G107"/>
    <mergeCell ref="C77:G77"/>
    <mergeCell ref="C78:G78"/>
    <mergeCell ref="C81:G81"/>
    <mergeCell ref="C82:G82"/>
    <mergeCell ref="C85:G85"/>
    <mergeCell ref="C88:G88"/>
    <mergeCell ref="C60:G60"/>
    <mergeCell ref="C61:G61"/>
    <mergeCell ref="C69:G69"/>
    <mergeCell ref="C70:G70"/>
    <mergeCell ref="C73:G73"/>
    <mergeCell ref="C74:G74"/>
    <mergeCell ref="C40:G40"/>
    <mergeCell ref="C41:G41"/>
    <mergeCell ref="C44:G44"/>
    <mergeCell ref="C45:G45"/>
    <mergeCell ref="C52:G52"/>
    <mergeCell ref="C53:G53"/>
    <mergeCell ref="C28:G28"/>
    <mergeCell ref="C29:G29"/>
    <mergeCell ref="C32:G32"/>
    <mergeCell ref="C33:G33"/>
    <mergeCell ref="C36:G36"/>
    <mergeCell ref="C37:G37"/>
    <mergeCell ref="A1:G1"/>
    <mergeCell ref="C2:G2"/>
    <mergeCell ref="C3:G3"/>
    <mergeCell ref="C4:G4"/>
    <mergeCell ref="A305:C305"/>
    <mergeCell ref="A306:G310"/>
    <mergeCell ref="C10:G10"/>
    <mergeCell ref="C17:G17"/>
    <mergeCell ref="C24:G24"/>
    <mergeCell ref="C25:G2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000 001 Pol</vt:lpstr>
      <vt:lpstr>001 001 Pol</vt:lpstr>
      <vt:lpstr>002 002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'000 001 Pol'!Názvy_tisku</vt:lpstr>
      <vt:lpstr>'001 001 Pol'!Názvy_tisku</vt:lpstr>
      <vt:lpstr>'002 002 Pol'!Názvy_tisku</vt:lpstr>
      <vt:lpstr>oadresa</vt:lpstr>
      <vt:lpstr>Stavba!Objednatel</vt:lpstr>
      <vt:lpstr>Stavba!Objekt</vt:lpstr>
      <vt:lpstr>'000 001 Pol'!Oblast_tisku</vt:lpstr>
      <vt:lpstr>'001 001 Pol'!Oblast_tisku</vt:lpstr>
      <vt:lpstr>'002 002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Konvičný</dc:creator>
  <cp:lastModifiedBy>Lubomír Konvičný</cp:lastModifiedBy>
  <cp:lastPrinted>2019-03-19T12:27:02Z</cp:lastPrinted>
  <dcterms:created xsi:type="dcterms:W3CDTF">2009-04-08T07:15:50Z</dcterms:created>
  <dcterms:modified xsi:type="dcterms:W3CDTF">2025-07-21T08:20:31Z</dcterms:modified>
</cp:coreProperties>
</file>