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byt č.9" sheetId="12" r:id="rId4"/>
    <sheet name="VRN" sheetId="13" r:id="rId5"/>
    <sheet name="byt č.2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5">'byt č.2'!$1:$7</definedName>
    <definedName name="_xlnm.Print_Titles" localSheetId="3">'byt č.9'!$1:$7</definedName>
    <definedName name="_xlnm.Print_Titles" localSheetId="4">VRN!$1:$7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5">'byt č.2'!$A$1:$X$429</definedName>
    <definedName name="_xlnm.Print_Area" localSheetId="3">'byt č.9'!$A$1:$X$467</definedName>
    <definedName name="_xlnm.Print_Area" localSheetId="1">Stavba!$A$1:$J$80</definedName>
    <definedName name="_xlnm.Print_Area" localSheetId="4">VRN!$A$1:$X$27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4" l="1"/>
  <c r="M9" i="14" s="1"/>
  <c r="I9" i="14"/>
  <c r="I8" i="14" s="1"/>
  <c r="K9" i="14"/>
  <c r="K8" i="14" s="1"/>
  <c r="O9" i="14"/>
  <c r="O8" i="14" s="1"/>
  <c r="Q9" i="14"/>
  <c r="Q8" i="14" s="1"/>
  <c r="V9" i="14"/>
  <c r="G12" i="14"/>
  <c r="M12" i="14" s="1"/>
  <c r="I12" i="14"/>
  <c r="K12" i="14"/>
  <c r="O12" i="14"/>
  <c r="Q12" i="14"/>
  <c r="V12" i="14"/>
  <c r="G14" i="14"/>
  <c r="M14" i="14" s="1"/>
  <c r="I14" i="14"/>
  <c r="K14" i="14"/>
  <c r="O14" i="14"/>
  <c r="Q14" i="14"/>
  <c r="V14" i="14"/>
  <c r="G15" i="14"/>
  <c r="M15" i="14" s="1"/>
  <c r="I15" i="14"/>
  <c r="K15" i="14"/>
  <c r="O15" i="14"/>
  <c r="Q15" i="14"/>
  <c r="V15" i="14"/>
  <c r="G17" i="14"/>
  <c r="I17" i="14"/>
  <c r="K17" i="14"/>
  <c r="M17" i="14"/>
  <c r="O17" i="14"/>
  <c r="Q17" i="14"/>
  <c r="V17" i="14"/>
  <c r="G19" i="14"/>
  <c r="I19" i="14"/>
  <c r="K19" i="14"/>
  <c r="M19" i="14"/>
  <c r="O19" i="14"/>
  <c r="Q19" i="14"/>
  <c r="V19" i="14"/>
  <c r="V8" i="14" s="1"/>
  <c r="G22" i="14"/>
  <c r="I22" i="14"/>
  <c r="K22" i="14"/>
  <c r="M22" i="14"/>
  <c r="O22" i="14"/>
  <c r="Q22" i="14"/>
  <c r="V22" i="14"/>
  <c r="G23" i="14"/>
  <c r="I23" i="14"/>
  <c r="K23" i="14"/>
  <c r="O23" i="14"/>
  <c r="Q23" i="14"/>
  <c r="V23" i="14"/>
  <c r="G25" i="14"/>
  <c r="M25" i="14" s="1"/>
  <c r="I25" i="14"/>
  <c r="K25" i="14"/>
  <c r="O25" i="14"/>
  <c r="Q25" i="14"/>
  <c r="V25" i="14"/>
  <c r="G27" i="14"/>
  <c r="K27" i="14"/>
  <c r="G28" i="14"/>
  <c r="I28" i="14"/>
  <c r="I27" i="14" s="1"/>
  <c r="K28" i="14"/>
  <c r="M28" i="14"/>
  <c r="O28" i="14"/>
  <c r="O27" i="14" s="1"/>
  <c r="Q28" i="14"/>
  <c r="Q27" i="14" s="1"/>
  <c r="V28" i="14"/>
  <c r="V27" i="14" s="1"/>
  <c r="G30" i="14"/>
  <c r="M30" i="14" s="1"/>
  <c r="I30" i="14"/>
  <c r="K30" i="14"/>
  <c r="O30" i="14"/>
  <c r="Q30" i="14"/>
  <c r="V30" i="14"/>
  <c r="G33" i="14"/>
  <c r="M33" i="14" s="1"/>
  <c r="I33" i="14"/>
  <c r="I32" i="14" s="1"/>
  <c r="K33" i="14"/>
  <c r="K32" i="14" s="1"/>
  <c r="O33" i="14"/>
  <c r="O32" i="14" s="1"/>
  <c r="Q33" i="14"/>
  <c r="V33" i="14"/>
  <c r="V32" i="14" s="1"/>
  <c r="G37" i="14"/>
  <c r="I37" i="14"/>
  <c r="K37" i="14"/>
  <c r="M37" i="14"/>
  <c r="O37" i="14"/>
  <c r="Q37" i="14"/>
  <c r="V37" i="14"/>
  <c r="G51" i="14"/>
  <c r="I51" i="14"/>
  <c r="K51" i="14"/>
  <c r="O51" i="14"/>
  <c r="Q51" i="14"/>
  <c r="V51" i="14"/>
  <c r="G55" i="14"/>
  <c r="M55" i="14" s="1"/>
  <c r="I55" i="14"/>
  <c r="K55" i="14"/>
  <c r="O55" i="14"/>
  <c r="Q55" i="14"/>
  <c r="V55" i="14"/>
  <c r="G58" i="14"/>
  <c r="M58" i="14" s="1"/>
  <c r="I58" i="14"/>
  <c r="K58" i="14"/>
  <c r="O58" i="14"/>
  <c r="Q58" i="14"/>
  <c r="V58" i="14"/>
  <c r="G62" i="14"/>
  <c r="M62" i="14" s="1"/>
  <c r="I62" i="14"/>
  <c r="K62" i="14"/>
  <c r="O62" i="14"/>
  <c r="Q62" i="14"/>
  <c r="V62" i="14"/>
  <c r="G64" i="14"/>
  <c r="I64" i="14"/>
  <c r="K64" i="14"/>
  <c r="M64" i="14"/>
  <c r="O64" i="14"/>
  <c r="Q64" i="14"/>
  <c r="V64" i="14"/>
  <c r="G68" i="14"/>
  <c r="M68" i="14" s="1"/>
  <c r="I68" i="14"/>
  <c r="K68" i="14"/>
  <c r="O68" i="14"/>
  <c r="Q68" i="14"/>
  <c r="Q32" i="14" s="1"/>
  <c r="V68" i="14"/>
  <c r="G71" i="14"/>
  <c r="M71" i="14" s="1"/>
  <c r="I71" i="14"/>
  <c r="K71" i="14"/>
  <c r="O71" i="14"/>
  <c r="Q71" i="14"/>
  <c r="V71" i="14"/>
  <c r="G73" i="14"/>
  <c r="I73" i="14"/>
  <c r="I72" i="14" s="1"/>
  <c r="K73" i="14"/>
  <c r="O73" i="14"/>
  <c r="O72" i="14" s="1"/>
  <c r="Q73" i="14"/>
  <c r="V73" i="14"/>
  <c r="V72" i="14" s="1"/>
  <c r="G78" i="14"/>
  <c r="M78" i="14" s="1"/>
  <c r="I78" i="14"/>
  <c r="K78" i="14"/>
  <c r="O78" i="14"/>
  <c r="Q78" i="14"/>
  <c r="V78" i="14"/>
  <c r="G83" i="14"/>
  <c r="M83" i="14" s="1"/>
  <c r="I83" i="14"/>
  <c r="K83" i="14"/>
  <c r="K72" i="14" s="1"/>
  <c r="O83" i="14"/>
  <c r="Q83" i="14"/>
  <c r="Q72" i="14" s="1"/>
  <c r="V83" i="14"/>
  <c r="I88" i="14"/>
  <c r="V88" i="14"/>
  <c r="G89" i="14"/>
  <c r="I89" i="14"/>
  <c r="K89" i="14"/>
  <c r="K88" i="14" s="1"/>
  <c r="M89" i="14"/>
  <c r="O89" i="14"/>
  <c r="O88" i="14" s="1"/>
  <c r="Q89" i="14"/>
  <c r="Q88" i="14" s="1"/>
  <c r="V89" i="14"/>
  <c r="G90" i="14"/>
  <c r="G88" i="14" s="1"/>
  <c r="I90" i="14"/>
  <c r="K90" i="14"/>
  <c r="O90" i="14"/>
  <c r="Q90" i="14"/>
  <c r="V90" i="14"/>
  <c r="I91" i="14"/>
  <c r="O91" i="14"/>
  <c r="V91" i="14"/>
  <c r="G92" i="14"/>
  <c r="M92" i="14" s="1"/>
  <c r="I92" i="14"/>
  <c r="K92" i="14"/>
  <c r="K91" i="14" s="1"/>
  <c r="O92" i="14"/>
  <c r="Q92" i="14"/>
  <c r="Q91" i="14" s="1"/>
  <c r="V92" i="14"/>
  <c r="G98" i="14"/>
  <c r="G91" i="14" s="1"/>
  <c r="I98" i="14"/>
  <c r="K98" i="14"/>
  <c r="O98" i="14"/>
  <c r="Q98" i="14"/>
  <c r="V98" i="14"/>
  <c r="G102" i="14"/>
  <c r="M102" i="14" s="1"/>
  <c r="I102" i="14"/>
  <c r="K102" i="14"/>
  <c r="K101" i="14" s="1"/>
  <c r="O102" i="14"/>
  <c r="Q102" i="14"/>
  <c r="Q101" i="14" s="1"/>
  <c r="V102" i="14"/>
  <c r="G104" i="14"/>
  <c r="M104" i="14" s="1"/>
  <c r="I104" i="14"/>
  <c r="K104" i="14"/>
  <c r="O104" i="14"/>
  <c r="Q104" i="14"/>
  <c r="V104" i="14"/>
  <c r="V101" i="14" s="1"/>
  <c r="G108" i="14"/>
  <c r="M108" i="14" s="1"/>
  <c r="I108" i="14"/>
  <c r="K108" i="14"/>
  <c r="O108" i="14"/>
  <c r="O101" i="14" s="1"/>
  <c r="Q108" i="14"/>
  <c r="V108" i="14"/>
  <c r="G122" i="14"/>
  <c r="M122" i="14" s="1"/>
  <c r="I122" i="14"/>
  <c r="K122" i="14"/>
  <c r="O122" i="14"/>
  <c r="Q122" i="14"/>
  <c r="V122" i="14"/>
  <c r="G123" i="14"/>
  <c r="M123" i="14" s="1"/>
  <c r="I123" i="14"/>
  <c r="K123" i="14"/>
  <c r="O123" i="14"/>
  <c r="Q123" i="14"/>
  <c r="V123" i="14"/>
  <c r="G124" i="14"/>
  <c r="M124" i="14" s="1"/>
  <c r="I124" i="14"/>
  <c r="K124" i="14"/>
  <c r="O124" i="14"/>
  <c r="Q124" i="14"/>
  <c r="V124" i="14"/>
  <c r="G125" i="14"/>
  <c r="M125" i="14" s="1"/>
  <c r="I125" i="14"/>
  <c r="K125" i="14"/>
  <c r="O125" i="14"/>
  <c r="Q125" i="14"/>
  <c r="V125" i="14"/>
  <c r="G126" i="14"/>
  <c r="M126" i="14" s="1"/>
  <c r="I126" i="14"/>
  <c r="I101" i="14" s="1"/>
  <c r="K126" i="14"/>
  <c r="O126" i="14"/>
  <c r="Q126" i="14"/>
  <c r="V126" i="14"/>
  <c r="G127" i="14"/>
  <c r="M127" i="14" s="1"/>
  <c r="I127" i="14"/>
  <c r="K127" i="14"/>
  <c r="O127" i="14"/>
  <c r="Q127" i="14"/>
  <c r="V127" i="14"/>
  <c r="G128" i="14"/>
  <c r="I128" i="14"/>
  <c r="K128" i="14"/>
  <c r="M128" i="14"/>
  <c r="O128" i="14"/>
  <c r="Q128" i="14"/>
  <c r="V128" i="14"/>
  <c r="K130" i="14"/>
  <c r="O130" i="14"/>
  <c r="V130" i="14"/>
  <c r="G131" i="14"/>
  <c r="G130" i="14" s="1"/>
  <c r="I131" i="14"/>
  <c r="I130" i="14" s="1"/>
  <c r="K131" i="14"/>
  <c r="O131" i="14"/>
  <c r="Q131" i="14"/>
  <c r="Q130" i="14" s="1"/>
  <c r="V131" i="14"/>
  <c r="V132" i="14"/>
  <c r="G133" i="14"/>
  <c r="M133" i="14" s="1"/>
  <c r="I133" i="14"/>
  <c r="I132" i="14" s="1"/>
  <c r="K133" i="14"/>
  <c r="K132" i="14" s="1"/>
  <c r="O133" i="14"/>
  <c r="O132" i="14" s="1"/>
  <c r="Q133" i="14"/>
  <c r="V133" i="14"/>
  <c r="G136" i="14"/>
  <c r="I136" i="14"/>
  <c r="K136" i="14"/>
  <c r="O136" i="14"/>
  <c r="Q136" i="14"/>
  <c r="V136" i="14"/>
  <c r="G139" i="14"/>
  <c r="M139" i="14" s="1"/>
  <c r="I139" i="14"/>
  <c r="K139" i="14"/>
  <c r="O139" i="14"/>
  <c r="Q139" i="14"/>
  <c r="Q132" i="14" s="1"/>
  <c r="V139" i="14"/>
  <c r="G140" i="14"/>
  <c r="K140" i="14"/>
  <c r="O140" i="14"/>
  <c r="G141" i="14"/>
  <c r="I141" i="14"/>
  <c r="I140" i="14" s="1"/>
  <c r="K141" i="14"/>
  <c r="M141" i="14"/>
  <c r="M140" i="14" s="1"/>
  <c r="O141" i="14"/>
  <c r="Q141" i="14"/>
  <c r="Q140" i="14" s="1"/>
  <c r="V141" i="14"/>
  <c r="V140" i="14" s="1"/>
  <c r="O142" i="14"/>
  <c r="G143" i="14"/>
  <c r="I143" i="14"/>
  <c r="I142" i="14" s="1"/>
  <c r="K143" i="14"/>
  <c r="O143" i="14"/>
  <c r="Q143" i="14"/>
  <c r="Q142" i="14" s="1"/>
  <c r="V143" i="14"/>
  <c r="G144" i="14"/>
  <c r="M144" i="14" s="1"/>
  <c r="I144" i="14"/>
  <c r="K144" i="14"/>
  <c r="K142" i="14" s="1"/>
  <c r="O144" i="14"/>
  <c r="Q144" i="14"/>
  <c r="V144" i="14"/>
  <c r="V142" i="14" s="1"/>
  <c r="G145" i="14"/>
  <c r="I145" i="14"/>
  <c r="K145" i="14"/>
  <c r="M145" i="14"/>
  <c r="O145" i="14"/>
  <c r="Q145" i="14"/>
  <c r="V145" i="14"/>
  <c r="G146" i="14"/>
  <c r="M146" i="14" s="1"/>
  <c r="I146" i="14"/>
  <c r="K146" i="14"/>
  <c r="O146" i="14"/>
  <c r="Q146" i="14"/>
  <c r="V146" i="14"/>
  <c r="G147" i="14"/>
  <c r="M147" i="14" s="1"/>
  <c r="I147" i="14"/>
  <c r="K147" i="14"/>
  <c r="O147" i="14"/>
  <c r="Q147" i="14"/>
  <c r="V147" i="14"/>
  <c r="G148" i="14"/>
  <c r="M148" i="14" s="1"/>
  <c r="I148" i="14"/>
  <c r="K148" i="14"/>
  <c r="O148" i="14"/>
  <c r="Q148" i="14"/>
  <c r="V148" i="14"/>
  <c r="G149" i="14"/>
  <c r="M149" i="14" s="1"/>
  <c r="I149" i="14"/>
  <c r="K149" i="14"/>
  <c r="O149" i="14"/>
  <c r="Q149" i="14"/>
  <c r="V149" i="14"/>
  <c r="G151" i="14"/>
  <c r="M151" i="14" s="1"/>
  <c r="I151" i="14"/>
  <c r="I150" i="14" s="1"/>
  <c r="K151" i="14"/>
  <c r="O151" i="14"/>
  <c r="Q151" i="14"/>
  <c r="Q150" i="14" s="1"/>
  <c r="V151" i="14"/>
  <c r="G152" i="14"/>
  <c r="I152" i="14"/>
  <c r="K152" i="14"/>
  <c r="K150" i="14" s="1"/>
  <c r="O152" i="14"/>
  <c r="Q152" i="14"/>
  <c r="V152" i="14"/>
  <c r="V150" i="14" s="1"/>
  <c r="G153" i="14"/>
  <c r="I153" i="14"/>
  <c r="K153" i="14"/>
  <c r="M153" i="14"/>
  <c r="O153" i="14"/>
  <c r="Q153" i="14"/>
  <c r="V153" i="14"/>
  <c r="G154" i="14"/>
  <c r="M154" i="14" s="1"/>
  <c r="I154" i="14"/>
  <c r="K154" i="14"/>
  <c r="O154" i="14"/>
  <c r="Q154" i="14"/>
  <c r="V154" i="14"/>
  <c r="G155" i="14"/>
  <c r="I155" i="14"/>
  <c r="K155" i="14"/>
  <c r="M155" i="14"/>
  <c r="O155" i="14"/>
  <c r="Q155" i="14"/>
  <c r="V155" i="14"/>
  <c r="G156" i="14"/>
  <c r="M156" i="14" s="1"/>
  <c r="I156" i="14"/>
  <c r="K156" i="14"/>
  <c r="O156" i="14"/>
  <c r="O150" i="14" s="1"/>
  <c r="Q156" i="14"/>
  <c r="V156" i="14"/>
  <c r="G158" i="14"/>
  <c r="I158" i="14"/>
  <c r="I157" i="14" s="1"/>
  <c r="K158" i="14"/>
  <c r="K157" i="14" s="1"/>
  <c r="O158" i="14"/>
  <c r="O157" i="14" s="1"/>
  <c r="Q158" i="14"/>
  <c r="V158" i="14"/>
  <c r="V157" i="14" s="1"/>
  <c r="G159" i="14"/>
  <c r="I159" i="14"/>
  <c r="K159" i="14"/>
  <c r="M159" i="14"/>
  <c r="O159" i="14"/>
  <c r="Q159" i="14"/>
  <c r="Q157" i="14" s="1"/>
  <c r="V159" i="14"/>
  <c r="G160" i="14"/>
  <c r="M160" i="14" s="1"/>
  <c r="I160" i="14"/>
  <c r="K160" i="14"/>
  <c r="O160" i="14"/>
  <c r="Q160" i="14"/>
  <c r="V160" i="14"/>
  <c r="G161" i="14"/>
  <c r="I161" i="14"/>
  <c r="K161" i="14"/>
  <c r="M161" i="14"/>
  <c r="O161" i="14"/>
  <c r="Q161" i="14"/>
  <c r="V161" i="14"/>
  <c r="G162" i="14"/>
  <c r="M162" i="14" s="1"/>
  <c r="I162" i="14"/>
  <c r="K162" i="14"/>
  <c r="O162" i="14"/>
  <c r="Q162" i="14"/>
  <c r="V162" i="14"/>
  <c r="G163" i="14"/>
  <c r="I163" i="14"/>
  <c r="K163" i="14"/>
  <c r="M163" i="14"/>
  <c r="O163" i="14"/>
  <c r="Q163" i="14"/>
  <c r="V163" i="14"/>
  <c r="G164" i="14"/>
  <c r="M164" i="14" s="1"/>
  <c r="I164" i="14"/>
  <c r="K164" i="14"/>
  <c r="O164" i="14"/>
  <c r="Q164" i="14"/>
  <c r="V164" i="14"/>
  <c r="G165" i="14"/>
  <c r="M165" i="14" s="1"/>
  <c r="I165" i="14"/>
  <c r="K165" i="14"/>
  <c r="O165" i="14"/>
  <c r="Q165" i="14"/>
  <c r="V165" i="14"/>
  <c r="G166" i="14"/>
  <c r="M166" i="14" s="1"/>
  <c r="I166" i="14"/>
  <c r="K166" i="14"/>
  <c r="O166" i="14"/>
  <c r="Q166" i="14"/>
  <c r="V166" i="14"/>
  <c r="G167" i="14"/>
  <c r="M167" i="14" s="1"/>
  <c r="I167" i="14"/>
  <c r="K167" i="14"/>
  <c r="O167" i="14"/>
  <c r="Q167" i="14"/>
  <c r="V167" i="14"/>
  <c r="G168" i="14"/>
  <c r="M168" i="14" s="1"/>
  <c r="I168" i="14"/>
  <c r="K168" i="14"/>
  <c r="O168" i="14"/>
  <c r="Q168" i="14"/>
  <c r="V168" i="14"/>
  <c r="G169" i="14"/>
  <c r="I169" i="14"/>
  <c r="K169" i="14"/>
  <c r="M169" i="14"/>
  <c r="O169" i="14"/>
  <c r="Q169" i="14"/>
  <c r="V169" i="14"/>
  <c r="G170" i="14"/>
  <c r="M170" i="14" s="1"/>
  <c r="I170" i="14"/>
  <c r="K170" i="14"/>
  <c r="O170" i="14"/>
  <c r="Q170" i="14"/>
  <c r="V170" i="14"/>
  <c r="G171" i="14"/>
  <c r="I171" i="14"/>
  <c r="K171" i="14"/>
  <c r="M171" i="14"/>
  <c r="O171" i="14"/>
  <c r="Q171" i="14"/>
  <c r="V171" i="14"/>
  <c r="G172" i="14"/>
  <c r="M172" i="14" s="1"/>
  <c r="I172" i="14"/>
  <c r="K172" i="14"/>
  <c r="O172" i="14"/>
  <c r="Q172" i="14"/>
  <c r="V172" i="14"/>
  <c r="G173" i="14"/>
  <c r="M173" i="14" s="1"/>
  <c r="I173" i="14"/>
  <c r="K173" i="14"/>
  <c r="O173" i="14"/>
  <c r="Q173" i="14"/>
  <c r="V173" i="14"/>
  <c r="G174" i="14"/>
  <c r="M174" i="14" s="1"/>
  <c r="I174" i="14"/>
  <c r="K174" i="14"/>
  <c r="O174" i="14"/>
  <c r="Q174" i="14"/>
  <c r="V174" i="14"/>
  <c r="G175" i="14"/>
  <c r="I175" i="14"/>
  <c r="K175" i="14"/>
  <c r="M175" i="14"/>
  <c r="O175" i="14"/>
  <c r="Q175" i="14"/>
  <c r="V175" i="14"/>
  <c r="G176" i="14"/>
  <c r="M176" i="14" s="1"/>
  <c r="I176" i="14"/>
  <c r="K176" i="14"/>
  <c r="O176" i="14"/>
  <c r="Q176" i="14"/>
  <c r="V176" i="14"/>
  <c r="G178" i="14"/>
  <c r="I178" i="14"/>
  <c r="K178" i="14"/>
  <c r="M178" i="14"/>
  <c r="O178" i="14"/>
  <c r="Q178" i="14"/>
  <c r="V178" i="14"/>
  <c r="G179" i="14"/>
  <c r="M179" i="14" s="1"/>
  <c r="I179" i="14"/>
  <c r="K179" i="14"/>
  <c r="O179" i="14"/>
  <c r="Q179" i="14"/>
  <c r="V179" i="14"/>
  <c r="G180" i="14"/>
  <c r="I180" i="14"/>
  <c r="K180" i="14"/>
  <c r="M180" i="14"/>
  <c r="O180" i="14"/>
  <c r="Q180" i="14"/>
  <c r="V180" i="14"/>
  <c r="G181" i="14"/>
  <c r="M181" i="14" s="1"/>
  <c r="I181" i="14"/>
  <c r="K181" i="14"/>
  <c r="O181" i="14"/>
  <c r="Q181" i="14"/>
  <c r="V181" i="14"/>
  <c r="G182" i="14"/>
  <c r="I182" i="14"/>
  <c r="K182" i="14"/>
  <c r="M182" i="14"/>
  <c r="O182" i="14"/>
  <c r="Q182" i="14"/>
  <c r="V182" i="14"/>
  <c r="G183" i="14"/>
  <c r="M183" i="14" s="1"/>
  <c r="I183" i="14"/>
  <c r="K183" i="14"/>
  <c r="O183" i="14"/>
  <c r="Q183" i="14"/>
  <c r="V183" i="14"/>
  <c r="G184" i="14"/>
  <c r="I184" i="14"/>
  <c r="K184" i="14"/>
  <c r="M184" i="14"/>
  <c r="O184" i="14"/>
  <c r="Q184" i="14"/>
  <c r="V184" i="14"/>
  <c r="G185" i="14"/>
  <c r="M185" i="14" s="1"/>
  <c r="I185" i="14"/>
  <c r="K185" i="14"/>
  <c r="O185" i="14"/>
  <c r="Q185" i="14"/>
  <c r="V185" i="14"/>
  <c r="G186" i="14"/>
  <c r="I186" i="14"/>
  <c r="K186" i="14"/>
  <c r="M186" i="14"/>
  <c r="O186" i="14"/>
  <c r="Q186" i="14"/>
  <c r="V186" i="14"/>
  <c r="G187" i="14"/>
  <c r="M187" i="14" s="1"/>
  <c r="I187" i="14"/>
  <c r="K187" i="14"/>
  <c r="O187" i="14"/>
  <c r="Q187" i="14"/>
  <c r="V187" i="14"/>
  <c r="G188" i="14"/>
  <c r="M188" i="14" s="1"/>
  <c r="I188" i="14"/>
  <c r="K188" i="14"/>
  <c r="O188" i="14"/>
  <c r="Q188" i="14"/>
  <c r="V188" i="14"/>
  <c r="G189" i="14"/>
  <c r="I189" i="14"/>
  <c r="K189" i="14"/>
  <c r="M189" i="14"/>
  <c r="O189" i="14"/>
  <c r="Q189" i="14"/>
  <c r="V189" i="14"/>
  <c r="G191" i="14"/>
  <c r="I191" i="14"/>
  <c r="I190" i="14" s="1"/>
  <c r="K191" i="14"/>
  <c r="K190" i="14" s="1"/>
  <c r="O191" i="14"/>
  <c r="O190" i="14" s="1"/>
  <c r="Q191" i="14"/>
  <c r="V191" i="14"/>
  <c r="V190" i="14" s="1"/>
  <c r="G192" i="14"/>
  <c r="M192" i="14" s="1"/>
  <c r="I192" i="14"/>
  <c r="K192" i="14"/>
  <c r="O192" i="14"/>
  <c r="Q192" i="14"/>
  <c r="Q190" i="14" s="1"/>
  <c r="V192" i="14"/>
  <c r="G193" i="14"/>
  <c r="I193" i="14"/>
  <c r="K193" i="14"/>
  <c r="M193" i="14"/>
  <c r="O193" i="14"/>
  <c r="Q193" i="14"/>
  <c r="V193" i="14"/>
  <c r="G194" i="14"/>
  <c r="M194" i="14" s="1"/>
  <c r="I194" i="14"/>
  <c r="K194" i="14"/>
  <c r="O194" i="14"/>
  <c r="Q194" i="14"/>
  <c r="V194" i="14"/>
  <c r="G195" i="14"/>
  <c r="M195" i="14" s="1"/>
  <c r="I195" i="14"/>
  <c r="K195" i="14"/>
  <c r="O195" i="14"/>
  <c r="Q195" i="14"/>
  <c r="V195" i="14"/>
  <c r="G196" i="14"/>
  <c r="I196" i="14"/>
  <c r="K196" i="14"/>
  <c r="M196" i="14"/>
  <c r="O196" i="14"/>
  <c r="Q196" i="14"/>
  <c r="V196" i="14"/>
  <c r="G198" i="14"/>
  <c r="G197" i="14" s="1"/>
  <c r="I198" i="14"/>
  <c r="I197" i="14" s="1"/>
  <c r="K198" i="14"/>
  <c r="M198" i="14"/>
  <c r="M197" i="14" s="1"/>
  <c r="O198" i="14"/>
  <c r="O197" i="14" s="1"/>
  <c r="Q198" i="14"/>
  <c r="Q197" i="14" s="1"/>
  <c r="V198" i="14"/>
  <c r="G199" i="14"/>
  <c r="M199" i="14" s="1"/>
  <c r="I199" i="14"/>
  <c r="K199" i="14"/>
  <c r="K197" i="14" s="1"/>
  <c r="O199" i="14"/>
  <c r="Q199" i="14"/>
  <c r="V199" i="14"/>
  <c r="V197" i="14" s="1"/>
  <c r="G200" i="14"/>
  <c r="I200" i="14"/>
  <c r="K200" i="14"/>
  <c r="M200" i="14"/>
  <c r="O200" i="14"/>
  <c r="Q200" i="14"/>
  <c r="V200" i="14"/>
  <c r="G202" i="14"/>
  <c r="M202" i="14" s="1"/>
  <c r="I202" i="14"/>
  <c r="I201" i="14" s="1"/>
  <c r="K202" i="14"/>
  <c r="O202" i="14"/>
  <c r="O201" i="14" s="1"/>
  <c r="Q202" i="14"/>
  <c r="Q201" i="14" s="1"/>
  <c r="V202" i="14"/>
  <c r="G204" i="14"/>
  <c r="M204" i="14" s="1"/>
  <c r="I204" i="14"/>
  <c r="K204" i="14"/>
  <c r="K201" i="14" s="1"/>
  <c r="O204" i="14"/>
  <c r="Q204" i="14"/>
  <c r="V204" i="14"/>
  <c r="V201" i="14" s="1"/>
  <c r="G205" i="14"/>
  <c r="I205" i="14"/>
  <c r="K205" i="14"/>
  <c r="M205" i="14"/>
  <c r="O205" i="14"/>
  <c r="Q205" i="14"/>
  <c r="V205" i="14"/>
  <c r="G206" i="14"/>
  <c r="M206" i="14" s="1"/>
  <c r="I206" i="14"/>
  <c r="K206" i="14"/>
  <c r="O206" i="14"/>
  <c r="Q206" i="14"/>
  <c r="V206" i="14"/>
  <c r="G207" i="14"/>
  <c r="M207" i="14" s="1"/>
  <c r="I207" i="14"/>
  <c r="K207" i="14"/>
  <c r="O207" i="14"/>
  <c r="Q207" i="14"/>
  <c r="V207" i="14"/>
  <c r="G208" i="14"/>
  <c r="M208" i="14" s="1"/>
  <c r="I208" i="14"/>
  <c r="K208" i="14"/>
  <c r="O208" i="14"/>
  <c r="Q208" i="14"/>
  <c r="V208" i="14"/>
  <c r="G209" i="14"/>
  <c r="M209" i="14" s="1"/>
  <c r="I209" i="14"/>
  <c r="K209" i="14"/>
  <c r="O209" i="14"/>
  <c r="Q209" i="14"/>
  <c r="V209" i="14"/>
  <c r="G210" i="14"/>
  <c r="M210" i="14" s="1"/>
  <c r="I210" i="14"/>
  <c r="K210" i="14"/>
  <c r="O210" i="14"/>
  <c r="Q210" i="14"/>
  <c r="V210" i="14"/>
  <c r="G211" i="14"/>
  <c r="M211" i="14" s="1"/>
  <c r="I211" i="14"/>
  <c r="K211" i="14"/>
  <c r="O211" i="14"/>
  <c r="Q211" i="14"/>
  <c r="V211" i="14"/>
  <c r="G212" i="14"/>
  <c r="M212" i="14" s="1"/>
  <c r="I212" i="14"/>
  <c r="K212" i="14"/>
  <c r="O212" i="14"/>
  <c r="Q212" i="14"/>
  <c r="V212" i="14"/>
  <c r="G213" i="14"/>
  <c r="M213" i="14" s="1"/>
  <c r="I213" i="14"/>
  <c r="K213" i="14"/>
  <c r="O213" i="14"/>
  <c r="Q213" i="14"/>
  <c r="V213" i="14"/>
  <c r="G214" i="14"/>
  <c r="M214" i="14" s="1"/>
  <c r="I214" i="14"/>
  <c r="K214" i="14"/>
  <c r="O214" i="14"/>
  <c r="Q214" i="14"/>
  <c r="V214" i="14"/>
  <c r="G215" i="14"/>
  <c r="M215" i="14" s="1"/>
  <c r="I215" i="14"/>
  <c r="K215" i="14"/>
  <c r="O215" i="14"/>
  <c r="Q215" i="14"/>
  <c r="V215" i="14"/>
  <c r="G216" i="14"/>
  <c r="M216" i="14" s="1"/>
  <c r="I216" i="14"/>
  <c r="K216" i="14"/>
  <c r="O216" i="14"/>
  <c r="Q216" i="14"/>
  <c r="V216" i="14"/>
  <c r="G217" i="14"/>
  <c r="M217" i="14" s="1"/>
  <c r="I217" i="14"/>
  <c r="K217" i="14"/>
  <c r="O217" i="14"/>
  <c r="Q217" i="14"/>
  <c r="V217" i="14"/>
  <c r="G218" i="14"/>
  <c r="M218" i="14" s="1"/>
  <c r="I218" i="14"/>
  <c r="K218" i="14"/>
  <c r="O218" i="14"/>
  <c r="Q218" i="14"/>
  <c r="V218" i="14"/>
  <c r="G219" i="14"/>
  <c r="I219" i="14"/>
  <c r="K219" i="14"/>
  <c r="M219" i="14"/>
  <c r="O219" i="14"/>
  <c r="Q219" i="14"/>
  <c r="V219" i="14"/>
  <c r="G220" i="14"/>
  <c r="M220" i="14" s="1"/>
  <c r="I220" i="14"/>
  <c r="K220" i="14"/>
  <c r="O220" i="14"/>
  <c r="Q220" i="14"/>
  <c r="V220" i="14"/>
  <c r="G221" i="14"/>
  <c r="I221" i="14"/>
  <c r="K221" i="14"/>
  <c r="M221" i="14"/>
  <c r="O221" i="14"/>
  <c r="Q221" i="14"/>
  <c r="V221" i="14"/>
  <c r="G234" i="14"/>
  <c r="M234" i="14" s="1"/>
  <c r="I234" i="14"/>
  <c r="K234" i="14"/>
  <c r="O234" i="14"/>
  <c r="Q234" i="14"/>
  <c r="V234" i="14"/>
  <c r="Q235" i="14"/>
  <c r="G236" i="14"/>
  <c r="M236" i="14" s="1"/>
  <c r="I236" i="14"/>
  <c r="I235" i="14" s="1"/>
  <c r="K236" i="14"/>
  <c r="K235" i="14" s="1"/>
  <c r="O236" i="14"/>
  <c r="O235" i="14" s="1"/>
  <c r="Q236" i="14"/>
  <c r="V236" i="14"/>
  <c r="V235" i="14" s="1"/>
  <c r="G239" i="14"/>
  <c r="M239" i="14" s="1"/>
  <c r="I239" i="14"/>
  <c r="K239" i="14"/>
  <c r="O239" i="14"/>
  <c r="Q239" i="14"/>
  <c r="V239" i="14"/>
  <c r="G242" i="14"/>
  <c r="I242" i="14"/>
  <c r="K242" i="14"/>
  <c r="M242" i="14"/>
  <c r="O242" i="14"/>
  <c r="Q242" i="14"/>
  <c r="V242" i="14"/>
  <c r="G244" i="14"/>
  <c r="M244" i="14" s="1"/>
  <c r="I244" i="14"/>
  <c r="I243" i="14" s="1"/>
  <c r="K244" i="14"/>
  <c r="K243" i="14" s="1"/>
  <c r="O244" i="14"/>
  <c r="Q244" i="14"/>
  <c r="Q243" i="14" s="1"/>
  <c r="V244" i="14"/>
  <c r="V243" i="14" s="1"/>
  <c r="G246" i="14"/>
  <c r="I246" i="14"/>
  <c r="K246" i="14"/>
  <c r="M246" i="14"/>
  <c r="O246" i="14"/>
  <c r="Q246" i="14"/>
  <c r="V246" i="14"/>
  <c r="G248" i="14"/>
  <c r="M248" i="14" s="1"/>
  <c r="I248" i="14"/>
  <c r="K248" i="14"/>
  <c r="O248" i="14"/>
  <c r="O243" i="14" s="1"/>
  <c r="Q248" i="14"/>
  <c r="V248" i="14"/>
  <c r="G250" i="14"/>
  <c r="M250" i="14" s="1"/>
  <c r="I250" i="14"/>
  <c r="K250" i="14"/>
  <c r="O250" i="14"/>
  <c r="Q250" i="14"/>
  <c r="V250" i="14"/>
  <c r="G252" i="14"/>
  <c r="M252" i="14" s="1"/>
  <c r="I252" i="14"/>
  <c r="K252" i="14"/>
  <c r="O252" i="14"/>
  <c r="Q252" i="14"/>
  <c r="V252" i="14"/>
  <c r="G254" i="14"/>
  <c r="I254" i="14"/>
  <c r="K254" i="14"/>
  <c r="M254" i="14"/>
  <c r="O254" i="14"/>
  <c r="Q254" i="14"/>
  <c r="V254" i="14"/>
  <c r="G256" i="14"/>
  <c r="M256" i="14" s="1"/>
  <c r="I256" i="14"/>
  <c r="K256" i="14"/>
  <c r="O256" i="14"/>
  <c r="Q256" i="14"/>
  <c r="V256" i="14"/>
  <c r="G258" i="14"/>
  <c r="M258" i="14" s="1"/>
  <c r="I258" i="14"/>
  <c r="K258" i="14"/>
  <c r="O258" i="14"/>
  <c r="Q258" i="14"/>
  <c r="V258" i="14"/>
  <c r="I259" i="14"/>
  <c r="G260" i="14"/>
  <c r="I260" i="14"/>
  <c r="K260" i="14"/>
  <c r="K259" i="14" s="1"/>
  <c r="M260" i="14"/>
  <c r="O260" i="14"/>
  <c r="O259" i="14" s="1"/>
  <c r="Q260" i="14"/>
  <c r="V260" i="14"/>
  <c r="V259" i="14" s="1"/>
  <c r="G261" i="14"/>
  <c r="M261" i="14" s="1"/>
  <c r="I261" i="14"/>
  <c r="K261" i="14"/>
  <c r="O261" i="14"/>
  <c r="Q261" i="14"/>
  <c r="V261" i="14"/>
  <c r="G263" i="14"/>
  <c r="G259" i="14" s="1"/>
  <c r="I70" i="1" s="1"/>
  <c r="I263" i="14"/>
  <c r="K263" i="14"/>
  <c r="O263" i="14"/>
  <c r="Q263" i="14"/>
  <c r="Q259" i="14" s="1"/>
  <c r="V263" i="14"/>
  <c r="G265" i="14"/>
  <c r="M265" i="14" s="1"/>
  <c r="I265" i="14"/>
  <c r="K265" i="14"/>
  <c r="O265" i="14"/>
  <c r="Q265" i="14"/>
  <c r="V265" i="14"/>
  <c r="G267" i="14"/>
  <c r="I267" i="14"/>
  <c r="K267" i="14"/>
  <c r="M267" i="14"/>
  <c r="O267" i="14"/>
  <c r="Q267" i="14"/>
  <c r="V267" i="14"/>
  <c r="G269" i="14"/>
  <c r="M269" i="14" s="1"/>
  <c r="I269" i="14"/>
  <c r="K269" i="14"/>
  <c r="O269" i="14"/>
  <c r="Q269" i="14"/>
  <c r="V269" i="14"/>
  <c r="G272" i="14"/>
  <c r="M272" i="14" s="1"/>
  <c r="I272" i="14"/>
  <c r="I271" i="14" s="1"/>
  <c r="K272" i="14"/>
  <c r="K271" i="14" s="1"/>
  <c r="O272" i="14"/>
  <c r="Q272" i="14"/>
  <c r="Q271" i="14" s="1"/>
  <c r="V272" i="14"/>
  <c r="V271" i="14" s="1"/>
  <c r="G273" i="14"/>
  <c r="M273" i="14" s="1"/>
  <c r="I273" i="14"/>
  <c r="K273" i="14"/>
  <c r="O273" i="14"/>
  <c r="Q273" i="14"/>
  <c r="V273" i="14"/>
  <c r="G277" i="14"/>
  <c r="I277" i="14"/>
  <c r="K277" i="14"/>
  <c r="M277" i="14"/>
  <c r="O277" i="14"/>
  <c r="O271" i="14" s="1"/>
  <c r="Q277" i="14"/>
  <c r="V277" i="14"/>
  <c r="G281" i="14"/>
  <c r="M281" i="14" s="1"/>
  <c r="I281" i="14"/>
  <c r="K281" i="14"/>
  <c r="O281" i="14"/>
  <c r="Q281" i="14"/>
  <c r="V281" i="14"/>
  <c r="G285" i="14"/>
  <c r="I285" i="14"/>
  <c r="K285" i="14"/>
  <c r="M285" i="14"/>
  <c r="O285" i="14"/>
  <c r="Q285" i="14"/>
  <c r="V285" i="14"/>
  <c r="G289" i="14"/>
  <c r="M289" i="14" s="1"/>
  <c r="I289" i="14"/>
  <c r="K289" i="14"/>
  <c r="O289" i="14"/>
  <c r="Q289" i="14"/>
  <c r="V289" i="14"/>
  <c r="G293" i="14"/>
  <c r="M293" i="14" s="1"/>
  <c r="I293" i="14"/>
  <c r="K293" i="14"/>
  <c r="O293" i="14"/>
  <c r="Q293" i="14"/>
  <c r="V293" i="14"/>
  <c r="G297" i="14"/>
  <c r="I297" i="14"/>
  <c r="K297" i="14"/>
  <c r="O297" i="14"/>
  <c r="Q297" i="14"/>
  <c r="V297" i="14"/>
  <c r="G304" i="14"/>
  <c r="M304" i="14" s="1"/>
  <c r="I304" i="14"/>
  <c r="K304" i="14"/>
  <c r="O304" i="14"/>
  <c r="Q304" i="14"/>
  <c r="V304" i="14"/>
  <c r="G305" i="14"/>
  <c r="I305" i="14"/>
  <c r="K305" i="14"/>
  <c r="M305" i="14"/>
  <c r="O305" i="14"/>
  <c r="Q305" i="14"/>
  <c r="V305" i="14"/>
  <c r="G307" i="14"/>
  <c r="M307" i="14" s="1"/>
  <c r="I307" i="14"/>
  <c r="I306" i="14" s="1"/>
  <c r="K307" i="14"/>
  <c r="O307" i="14"/>
  <c r="O306" i="14" s="1"/>
  <c r="Q307" i="14"/>
  <c r="Q306" i="14" s="1"/>
  <c r="V307" i="14"/>
  <c r="V306" i="14" s="1"/>
  <c r="G311" i="14"/>
  <c r="I311" i="14"/>
  <c r="K311" i="14"/>
  <c r="K306" i="14" s="1"/>
  <c r="M311" i="14"/>
  <c r="O311" i="14"/>
  <c r="Q311" i="14"/>
  <c r="V311" i="14"/>
  <c r="G312" i="14"/>
  <c r="I312" i="14"/>
  <c r="K312" i="14"/>
  <c r="M312" i="14"/>
  <c r="O312" i="14"/>
  <c r="Q312" i="14"/>
  <c r="V312" i="14"/>
  <c r="G316" i="14"/>
  <c r="M316" i="14" s="1"/>
  <c r="I316" i="14"/>
  <c r="K316" i="14"/>
  <c r="O316" i="14"/>
  <c r="Q316" i="14"/>
  <c r="V316" i="14"/>
  <c r="G320" i="14"/>
  <c r="M320" i="14" s="1"/>
  <c r="I320" i="14"/>
  <c r="K320" i="14"/>
  <c r="O320" i="14"/>
  <c r="Q320" i="14"/>
  <c r="V320" i="14"/>
  <c r="G324" i="14"/>
  <c r="M324" i="14" s="1"/>
  <c r="I324" i="14"/>
  <c r="K324" i="14"/>
  <c r="O324" i="14"/>
  <c r="Q324" i="14"/>
  <c r="V324" i="14"/>
  <c r="G326" i="14"/>
  <c r="M326" i="14" s="1"/>
  <c r="I326" i="14"/>
  <c r="K326" i="14"/>
  <c r="O326" i="14"/>
  <c r="Q326" i="14"/>
  <c r="V326" i="14"/>
  <c r="G333" i="14"/>
  <c r="I333" i="14"/>
  <c r="K333" i="14"/>
  <c r="M333" i="14"/>
  <c r="O333" i="14"/>
  <c r="Q333" i="14"/>
  <c r="V333" i="14"/>
  <c r="G334" i="14"/>
  <c r="I334" i="14"/>
  <c r="K334" i="14"/>
  <c r="M334" i="14"/>
  <c r="O334" i="14"/>
  <c r="Q334" i="14"/>
  <c r="V334" i="14"/>
  <c r="Q335" i="14"/>
  <c r="G336" i="14"/>
  <c r="I336" i="14"/>
  <c r="I335" i="14" s="1"/>
  <c r="K336" i="14"/>
  <c r="K335" i="14" s="1"/>
  <c r="M336" i="14"/>
  <c r="O336" i="14"/>
  <c r="Q336" i="14"/>
  <c r="V336" i="14"/>
  <c r="V335" i="14" s="1"/>
  <c r="G339" i="14"/>
  <c r="M339" i="14" s="1"/>
  <c r="I339" i="14"/>
  <c r="K339" i="14"/>
  <c r="O339" i="14"/>
  <c r="O335" i="14" s="1"/>
  <c r="Q339" i="14"/>
  <c r="V339" i="14"/>
  <c r="G344" i="14"/>
  <c r="I344" i="14"/>
  <c r="K344" i="14"/>
  <c r="O344" i="14"/>
  <c r="Q344" i="14"/>
  <c r="V344" i="14"/>
  <c r="I345" i="14"/>
  <c r="G346" i="14"/>
  <c r="M346" i="14" s="1"/>
  <c r="I346" i="14"/>
  <c r="K346" i="14"/>
  <c r="K345" i="14" s="1"/>
  <c r="O346" i="14"/>
  <c r="Q346" i="14"/>
  <c r="Q345" i="14" s="1"/>
  <c r="V346" i="14"/>
  <c r="V345" i="14" s="1"/>
  <c r="G349" i="14"/>
  <c r="G345" i="14" s="1"/>
  <c r="I349" i="14"/>
  <c r="K349" i="14"/>
  <c r="M349" i="14"/>
  <c r="O349" i="14"/>
  <c r="Q349" i="14"/>
  <c r="V349" i="14"/>
  <c r="G354" i="14"/>
  <c r="M354" i="14" s="1"/>
  <c r="I354" i="14"/>
  <c r="K354" i="14"/>
  <c r="O354" i="14"/>
  <c r="O345" i="14" s="1"/>
  <c r="Q354" i="14"/>
  <c r="V354" i="14"/>
  <c r="G359" i="14"/>
  <c r="M359" i="14" s="1"/>
  <c r="I359" i="14"/>
  <c r="K359" i="14"/>
  <c r="O359" i="14"/>
  <c r="Q359" i="14"/>
  <c r="V359" i="14"/>
  <c r="I365" i="14"/>
  <c r="Q365" i="14"/>
  <c r="V365" i="14"/>
  <c r="G366" i="14"/>
  <c r="M366" i="14" s="1"/>
  <c r="M365" i="14" s="1"/>
  <c r="I366" i="14"/>
  <c r="K366" i="14"/>
  <c r="K365" i="14" s="1"/>
  <c r="O366" i="14"/>
  <c r="O365" i="14" s="1"/>
  <c r="Q366" i="14"/>
  <c r="V366" i="14"/>
  <c r="G368" i="14"/>
  <c r="M368" i="14" s="1"/>
  <c r="I368" i="14"/>
  <c r="I367" i="14" s="1"/>
  <c r="K368" i="14"/>
  <c r="O368" i="14"/>
  <c r="O367" i="14" s="1"/>
  <c r="Q368" i="14"/>
  <c r="Q367" i="14" s="1"/>
  <c r="V368" i="14"/>
  <c r="V367" i="14" s="1"/>
  <c r="G369" i="14"/>
  <c r="M369" i="14" s="1"/>
  <c r="I369" i="14"/>
  <c r="K369" i="14"/>
  <c r="K367" i="14" s="1"/>
  <c r="O369" i="14"/>
  <c r="Q369" i="14"/>
  <c r="V369" i="14"/>
  <c r="G370" i="14"/>
  <c r="I370" i="14"/>
  <c r="K370" i="14"/>
  <c r="M370" i="14"/>
  <c r="O370" i="14"/>
  <c r="Q370" i="14"/>
  <c r="V370" i="14"/>
  <c r="G371" i="14"/>
  <c r="I371" i="14"/>
  <c r="K371" i="14"/>
  <c r="M371" i="14"/>
  <c r="O371" i="14"/>
  <c r="Q371" i="14"/>
  <c r="V371" i="14"/>
  <c r="G372" i="14"/>
  <c r="M372" i="14" s="1"/>
  <c r="I372" i="14"/>
  <c r="K372" i="14"/>
  <c r="O372" i="14"/>
  <c r="Q372" i="14"/>
  <c r="V372" i="14"/>
  <c r="G373" i="14"/>
  <c r="M373" i="14" s="1"/>
  <c r="I373" i="14"/>
  <c r="K373" i="14"/>
  <c r="O373" i="14"/>
  <c r="Q373" i="14"/>
  <c r="V373" i="14"/>
  <c r="G374" i="14"/>
  <c r="M374" i="14" s="1"/>
  <c r="I374" i="14"/>
  <c r="K374" i="14"/>
  <c r="O374" i="14"/>
  <c r="Q374" i="14"/>
  <c r="V374" i="14"/>
  <c r="G375" i="14"/>
  <c r="G367" i="14" s="1"/>
  <c r="I375" i="14"/>
  <c r="K375" i="14"/>
  <c r="O375" i="14"/>
  <c r="Q375" i="14"/>
  <c r="V375" i="14"/>
  <c r="G376" i="14"/>
  <c r="M376" i="14" s="1"/>
  <c r="I376" i="14"/>
  <c r="K376" i="14"/>
  <c r="O376" i="14"/>
  <c r="Q376" i="14"/>
  <c r="V376" i="14"/>
  <c r="G377" i="14"/>
  <c r="M377" i="14" s="1"/>
  <c r="I377" i="14"/>
  <c r="K377" i="14"/>
  <c r="O377" i="14"/>
  <c r="Q377" i="14"/>
  <c r="V377" i="14"/>
  <c r="G378" i="14"/>
  <c r="I378" i="14"/>
  <c r="K378" i="14"/>
  <c r="M378" i="14"/>
  <c r="O378" i="14"/>
  <c r="Q378" i="14"/>
  <c r="V378" i="14"/>
  <c r="G379" i="14"/>
  <c r="M379" i="14" s="1"/>
  <c r="I379" i="14"/>
  <c r="K379" i="14"/>
  <c r="O379" i="14"/>
  <c r="Q379" i="14"/>
  <c r="V379" i="14"/>
  <c r="G380" i="14"/>
  <c r="M380" i="14" s="1"/>
  <c r="I380" i="14"/>
  <c r="K380" i="14"/>
  <c r="O380" i="14"/>
  <c r="Q380" i="14"/>
  <c r="V380" i="14"/>
  <c r="G381" i="14"/>
  <c r="M381" i="14" s="1"/>
  <c r="I381" i="14"/>
  <c r="K381" i="14"/>
  <c r="O381" i="14"/>
  <c r="Q381" i="14"/>
  <c r="V381" i="14"/>
  <c r="G382" i="14"/>
  <c r="M382" i="14" s="1"/>
  <c r="I382" i="14"/>
  <c r="K382" i="14"/>
  <c r="O382" i="14"/>
  <c r="Q382" i="14"/>
  <c r="V382" i="14"/>
  <c r="G383" i="14"/>
  <c r="M383" i="14" s="1"/>
  <c r="I383" i="14"/>
  <c r="K383" i="14"/>
  <c r="O383" i="14"/>
  <c r="Q383" i="14"/>
  <c r="V383" i="14"/>
  <c r="G384" i="14"/>
  <c r="M384" i="14" s="1"/>
  <c r="I384" i="14"/>
  <c r="K384" i="14"/>
  <c r="O384" i="14"/>
  <c r="Q384" i="14"/>
  <c r="V384" i="14"/>
  <c r="G385" i="14"/>
  <c r="I385" i="14"/>
  <c r="K385" i="14"/>
  <c r="M385" i="14"/>
  <c r="O385" i="14"/>
  <c r="Q385" i="14"/>
  <c r="V385" i="14"/>
  <c r="G386" i="14"/>
  <c r="I386" i="14"/>
  <c r="K386" i="14"/>
  <c r="M386" i="14"/>
  <c r="O386" i="14"/>
  <c r="Q386" i="14"/>
  <c r="V386" i="14"/>
  <c r="G387" i="14"/>
  <c r="M387" i="14" s="1"/>
  <c r="I387" i="14"/>
  <c r="K387" i="14"/>
  <c r="O387" i="14"/>
  <c r="Q387" i="14"/>
  <c r="V387" i="14"/>
  <c r="G388" i="14"/>
  <c r="M388" i="14" s="1"/>
  <c r="I388" i="14"/>
  <c r="K388" i="14"/>
  <c r="O388" i="14"/>
  <c r="Q388" i="14"/>
  <c r="V388" i="14"/>
  <c r="G389" i="14"/>
  <c r="M389" i="14" s="1"/>
  <c r="I389" i="14"/>
  <c r="K389" i="14"/>
  <c r="O389" i="14"/>
  <c r="Q389" i="14"/>
  <c r="V389" i="14"/>
  <c r="G390" i="14"/>
  <c r="M390" i="14" s="1"/>
  <c r="I390" i="14"/>
  <c r="K390" i="14"/>
  <c r="O390" i="14"/>
  <c r="Q390" i="14"/>
  <c r="V390" i="14"/>
  <c r="G391" i="14"/>
  <c r="M391" i="14" s="1"/>
  <c r="I391" i="14"/>
  <c r="K391" i="14"/>
  <c r="O391" i="14"/>
  <c r="Q391" i="14"/>
  <c r="V391" i="14"/>
  <c r="G392" i="14"/>
  <c r="M392" i="14" s="1"/>
  <c r="I392" i="14"/>
  <c r="K392" i="14"/>
  <c r="O392" i="14"/>
  <c r="Q392" i="14"/>
  <c r="V392" i="14"/>
  <c r="G393" i="14"/>
  <c r="M393" i="14" s="1"/>
  <c r="I393" i="14"/>
  <c r="K393" i="14"/>
  <c r="O393" i="14"/>
  <c r="Q393" i="14"/>
  <c r="V393" i="14"/>
  <c r="G394" i="14"/>
  <c r="I394" i="14"/>
  <c r="K394" i="14"/>
  <c r="M394" i="14"/>
  <c r="O394" i="14"/>
  <c r="Q394" i="14"/>
  <c r="V394" i="14"/>
  <c r="G395" i="14"/>
  <c r="I395" i="14"/>
  <c r="K395" i="14"/>
  <c r="M395" i="14"/>
  <c r="O395" i="14"/>
  <c r="Q395" i="14"/>
  <c r="V395" i="14"/>
  <c r="G396" i="14"/>
  <c r="I396" i="14"/>
  <c r="K396" i="14"/>
  <c r="M396" i="14"/>
  <c r="O396" i="14"/>
  <c r="Q396" i="14"/>
  <c r="V396" i="14"/>
  <c r="G397" i="14"/>
  <c r="M397" i="14" s="1"/>
  <c r="I397" i="14"/>
  <c r="K397" i="14"/>
  <c r="O397" i="14"/>
  <c r="Q397" i="14"/>
  <c r="V397" i="14"/>
  <c r="G398" i="14"/>
  <c r="M398" i="14" s="1"/>
  <c r="I398" i="14"/>
  <c r="K398" i="14"/>
  <c r="O398" i="14"/>
  <c r="Q398" i="14"/>
  <c r="V398" i="14"/>
  <c r="G399" i="14"/>
  <c r="M399" i="14" s="1"/>
  <c r="I399" i="14"/>
  <c r="K399" i="14"/>
  <c r="O399" i="14"/>
  <c r="Q399" i="14"/>
  <c r="V399" i="14"/>
  <c r="G400" i="14"/>
  <c r="M400" i="14" s="1"/>
  <c r="I400" i="14"/>
  <c r="K400" i="14"/>
  <c r="O400" i="14"/>
  <c r="Q400" i="14"/>
  <c r="V400" i="14"/>
  <c r="G401" i="14"/>
  <c r="M401" i="14" s="1"/>
  <c r="I401" i="14"/>
  <c r="K401" i="14"/>
  <c r="O401" i="14"/>
  <c r="Q401" i="14"/>
  <c r="V401" i="14"/>
  <c r="G402" i="14"/>
  <c r="I402" i="14"/>
  <c r="K402" i="14"/>
  <c r="M402" i="14"/>
  <c r="O402" i="14"/>
  <c r="Q402" i="14"/>
  <c r="V402" i="14"/>
  <c r="G403" i="14"/>
  <c r="M403" i="14" s="1"/>
  <c r="I403" i="14"/>
  <c r="K403" i="14"/>
  <c r="O403" i="14"/>
  <c r="Q403" i="14"/>
  <c r="V403" i="14"/>
  <c r="G404" i="14"/>
  <c r="M404" i="14" s="1"/>
  <c r="I404" i="14"/>
  <c r="K404" i="14"/>
  <c r="O404" i="14"/>
  <c r="Q404" i="14"/>
  <c r="V404" i="14"/>
  <c r="Q405" i="14"/>
  <c r="V405" i="14"/>
  <c r="G406" i="14"/>
  <c r="M406" i="14" s="1"/>
  <c r="I406" i="14"/>
  <c r="I405" i="14" s="1"/>
  <c r="K406" i="14"/>
  <c r="K405" i="14" s="1"/>
  <c r="O406" i="14"/>
  <c r="O405" i="14" s="1"/>
  <c r="Q406" i="14"/>
  <c r="V406" i="14"/>
  <c r="G407" i="14"/>
  <c r="I407" i="14"/>
  <c r="K407" i="14"/>
  <c r="O407" i="14"/>
  <c r="Q407" i="14"/>
  <c r="V407" i="14"/>
  <c r="G408" i="14"/>
  <c r="M408" i="14" s="1"/>
  <c r="I408" i="14"/>
  <c r="K408" i="14"/>
  <c r="O408" i="14"/>
  <c r="Q408" i="14"/>
  <c r="V408" i="14"/>
  <c r="G410" i="14"/>
  <c r="I410" i="14"/>
  <c r="I409" i="14" s="1"/>
  <c r="K410" i="14"/>
  <c r="M410" i="14"/>
  <c r="O410" i="14"/>
  <c r="Q410" i="14"/>
  <c r="Q409" i="14" s="1"/>
  <c r="V410" i="14"/>
  <c r="V409" i="14" s="1"/>
  <c r="G411" i="14"/>
  <c r="M411" i="14" s="1"/>
  <c r="I411" i="14"/>
  <c r="K411" i="14"/>
  <c r="O411" i="14"/>
  <c r="O409" i="14" s="1"/>
  <c r="Q411" i="14"/>
  <c r="V411" i="14"/>
  <c r="G412" i="14"/>
  <c r="M412" i="14" s="1"/>
  <c r="I412" i="14"/>
  <c r="K412" i="14"/>
  <c r="O412" i="14"/>
  <c r="Q412" i="14"/>
  <c r="V412" i="14"/>
  <c r="G413" i="14"/>
  <c r="M413" i="14" s="1"/>
  <c r="I413" i="14"/>
  <c r="K413" i="14"/>
  <c r="O413" i="14"/>
  <c r="Q413" i="14"/>
  <c r="V413" i="14"/>
  <c r="G414" i="14"/>
  <c r="M414" i="14" s="1"/>
  <c r="I414" i="14"/>
  <c r="K414" i="14"/>
  <c r="O414" i="14"/>
  <c r="Q414" i="14"/>
  <c r="V414" i="14"/>
  <c r="G415" i="14"/>
  <c r="M415" i="14" s="1"/>
  <c r="I415" i="14"/>
  <c r="K415" i="14"/>
  <c r="O415" i="14"/>
  <c r="Q415" i="14"/>
  <c r="V415" i="14"/>
  <c r="G416" i="14"/>
  <c r="M416" i="14" s="1"/>
  <c r="I416" i="14"/>
  <c r="K416" i="14"/>
  <c r="O416" i="14"/>
  <c r="Q416" i="14"/>
  <c r="V416" i="14"/>
  <c r="G417" i="14"/>
  <c r="M417" i="14" s="1"/>
  <c r="I417" i="14"/>
  <c r="K417" i="14"/>
  <c r="K409" i="14" s="1"/>
  <c r="O417" i="14"/>
  <c r="Q417" i="14"/>
  <c r="V417" i="14"/>
  <c r="AF419" i="14"/>
  <c r="G41" i="1" s="1"/>
  <c r="G9" i="13"/>
  <c r="M9" i="13" s="1"/>
  <c r="I9" i="13"/>
  <c r="K9" i="13"/>
  <c r="K8" i="13" s="1"/>
  <c r="O9" i="13"/>
  <c r="Q9" i="13"/>
  <c r="V9" i="13"/>
  <c r="G10" i="13"/>
  <c r="M10" i="13" s="1"/>
  <c r="I10" i="13"/>
  <c r="K10" i="13"/>
  <c r="O10" i="13"/>
  <c r="Q10" i="13"/>
  <c r="V10" i="13"/>
  <c r="G11" i="13"/>
  <c r="I11" i="13"/>
  <c r="K11" i="13"/>
  <c r="M11" i="13"/>
  <c r="O11" i="13"/>
  <c r="Q11" i="13"/>
  <c r="V11" i="13"/>
  <c r="G12" i="13"/>
  <c r="M12" i="13" s="1"/>
  <c r="I12" i="13"/>
  <c r="K12" i="13"/>
  <c r="O12" i="13"/>
  <c r="Q12" i="13"/>
  <c r="V12" i="13"/>
  <c r="G13" i="13"/>
  <c r="M13" i="13" s="1"/>
  <c r="I13" i="13"/>
  <c r="K13" i="13"/>
  <c r="O13" i="13"/>
  <c r="Q13" i="13"/>
  <c r="V13" i="13"/>
  <c r="G14" i="13"/>
  <c r="M14" i="13" s="1"/>
  <c r="I14" i="13"/>
  <c r="K14" i="13"/>
  <c r="O14" i="13"/>
  <c r="Q14" i="13"/>
  <c r="V14" i="13"/>
  <c r="G15" i="13"/>
  <c r="I15" i="13"/>
  <c r="K15" i="13"/>
  <c r="O15" i="13"/>
  <c r="Q15" i="13"/>
  <c r="V15" i="13"/>
  <c r="AF17" i="13"/>
  <c r="G9" i="12"/>
  <c r="M9" i="12" s="1"/>
  <c r="I9" i="12"/>
  <c r="I8" i="12" s="1"/>
  <c r="K9" i="12"/>
  <c r="O9" i="12"/>
  <c r="O8" i="12" s="1"/>
  <c r="Q9" i="12"/>
  <c r="Q8" i="12" s="1"/>
  <c r="V9" i="12"/>
  <c r="V8" i="12" s="1"/>
  <c r="G11" i="12"/>
  <c r="M11" i="12" s="1"/>
  <c r="I11" i="12"/>
  <c r="K11" i="12"/>
  <c r="K8" i="12" s="1"/>
  <c r="O11" i="12"/>
  <c r="Q11" i="12"/>
  <c r="V11" i="12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Q13" i="12"/>
  <c r="V13" i="12"/>
  <c r="G17" i="12"/>
  <c r="M17" i="12" s="1"/>
  <c r="I17" i="12"/>
  <c r="K17" i="12"/>
  <c r="O17" i="12"/>
  <c r="Q17" i="12"/>
  <c r="V17" i="12"/>
  <c r="G19" i="12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6" i="12"/>
  <c r="I26" i="12"/>
  <c r="K26" i="12"/>
  <c r="M26" i="12"/>
  <c r="O26" i="12"/>
  <c r="Q26" i="12"/>
  <c r="V26" i="12"/>
  <c r="G27" i="12"/>
  <c r="M27" i="12" s="1"/>
  <c r="I27" i="12"/>
  <c r="K27" i="12"/>
  <c r="O27" i="12"/>
  <c r="Q27" i="12"/>
  <c r="V27" i="12"/>
  <c r="G29" i="12"/>
  <c r="M29" i="12" s="1"/>
  <c r="I29" i="12"/>
  <c r="K29" i="12"/>
  <c r="O29" i="12"/>
  <c r="Q29" i="12"/>
  <c r="V29" i="12"/>
  <c r="O30" i="12"/>
  <c r="V30" i="12"/>
  <c r="G31" i="12"/>
  <c r="M31" i="12" s="1"/>
  <c r="I31" i="12"/>
  <c r="I30" i="12" s="1"/>
  <c r="K31" i="12"/>
  <c r="K30" i="12" s="1"/>
  <c r="O31" i="12"/>
  <c r="Q31" i="12"/>
  <c r="Q30" i="12" s="1"/>
  <c r="V31" i="12"/>
  <c r="G33" i="12"/>
  <c r="I33" i="12"/>
  <c r="K33" i="12"/>
  <c r="O33" i="12"/>
  <c r="Q33" i="12"/>
  <c r="V33" i="12"/>
  <c r="G36" i="12"/>
  <c r="M36" i="12" s="1"/>
  <c r="I36" i="12"/>
  <c r="I35" i="12" s="1"/>
  <c r="K36" i="12"/>
  <c r="K35" i="12" s="1"/>
  <c r="O36" i="12"/>
  <c r="O35" i="12" s="1"/>
  <c r="Q36" i="12"/>
  <c r="Q35" i="12" s="1"/>
  <c r="V36" i="12"/>
  <c r="G55" i="12"/>
  <c r="M55" i="12" s="1"/>
  <c r="I55" i="12"/>
  <c r="K55" i="12"/>
  <c r="O55" i="12"/>
  <c r="Q55" i="12"/>
  <c r="V55" i="12"/>
  <c r="G59" i="12"/>
  <c r="M59" i="12" s="1"/>
  <c r="I59" i="12"/>
  <c r="K59" i="12"/>
  <c r="O59" i="12"/>
  <c r="Q59" i="12"/>
  <c r="V59" i="12"/>
  <c r="V35" i="12" s="1"/>
  <c r="G61" i="12"/>
  <c r="I61" i="12"/>
  <c r="K61" i="12"/>
  <c r="M61" i="12"/>
  <c r="O61" i="12"/>
  <c r="Q61" i="12"/>
  <c r="V61" i="12"/>
  <c r="G63" i="12"/>
  <c r="M63" i="12" s="1"/>
  <c r="I63" i="12"/>
  <c r="K63" i="12"/>
  <c r="O63" i="12"/>
  <c r="Q63" i="12"/>
  <c r="V63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5" i="12"/>
  <c r="I75" i="12"/>
  <c r="K75" i="12"/>
  <c r="O75" i="12"/>
  <c r="Q75" i="12"/>
  <c r="V75" i="12"/>
  <c r="G94" i="12"/>
  <c r="M94" i="12" s="1"/>
  <c r="I94" i="12"/>
  <c r="K94" i="12"/>
  <c r="O94" i="12"/>
  <c r="Q94" i="12"/>
  <c r="V94" i="12"/>
  <c r="K95" i="12"/>
  <c r="G96" i="12"/>
  <c r="M96" i="12" s="1"/>
  <c r="I96" i="12"/>
  <c r="I95" i="12" s="1"/>
  <c r="K96" i="12"/>
  <c r="O96" i="12"/>
  <c r="O95" i="12" s="1"/>
  <c r="Q96" i="12"/>
  <c r="V96" i="12"/>
  <c r="V95" i="12" s="1"/>
  <c r="G101" i="12"/>
  <c r="I101" i="12"/>
  <c r="K101" i="12"/>
  <c r="M101" i="12"/>
  <c r="O101" i="12"/>
  <c r="Q101" i="12"/>
  <c r="Q95" i="12" s="1"/>
  <c r="V101" i="12"/>
  <c r="G107" i="12"/>
  <c r="M107" i="12" s="1"/>
  <c r="I107" i="12"/>
  <c r="K107" i="12"/>
  <c r="O107" i="12"/>
  <c r="Q107" i="12"/>
  <c r="V107" i="12"/>
  <c r="G109" i="12"/>
  <c r="I109" i="12"/>
  <c r="K109" i="12"/>
  <c r="M109" i="12"/>
  <c r="O109" i="12"/>
  <c r="Q109" i="12"/>
  <c r="V109" i="12"/>
  <c r="Q115" i="12"/>
  <c r="G116" i="12"/>
  <c r="G115" i="12" s="1"/>
  <c r="I55" i="1" s="1"/>
  <c r="I116" i="12"/>
  <c r="I115" i="12" s="1"/>
  <c r="K116" i="12"/>
  <c r="O116" i="12"/>
  <c r="O115" i="12" s="1"/>
  <c r="Q116" i="12"/>
  <c r="V116" i="12"/>
  <c r="V115" i="12" s="1"/>
  <c r="G117" i="12"/>
  <c r="M117" i="12" s="1"/>
  <c r="I117" i="12"/>
  <c r="K117" i="12"/>
  <c r="K115" i="12" s="1"/>
  <c r="O117" i="12"/>
  <c r="Q117" i="12"/>
  <c r="V117" i="12"/>
  <c r="G118" i="12"/>
  <c r="I118" i="12"/>
  <c r="K118" i="12"/>
  <c r="M118" i="12"/>
  <c r="O118" i="12"/>
  <c r="Q118" i="12"/>
  <c r="V118" i="12"/>
  <c r="G119" i="12"/>
  <c r="I56" i="1" s="1"/>
  <c r="G120" i="12"/>
  <c r="M120" i="12" s="1"/>
  <c r="I120" i="12"/>
  <c r="I119" i="12" s="1"/>
  <c r="K120" i="12"/>
  <c r="K119" i="12" s="1"/>
  <c r="O120" i="12"/>
  <c r="O119" i="12" s="1"/>
  <c r="Q120" i="12"/>
  <c r="Q119" i="12" s="1"/>
  <c r="V120" i="12"/>
  <c r="G126" i="12"/>
  <c r="M126" i="12" s="1"/>
  <c r="I126" i="12"/>
  <c r="K126" i="12"/>
  <c r="O126" i="12"/>
  <c r="Q126" i="12"/>
  <c r="V126" i="12"/>
  <c r="V119" i="12" s="1"/>
  <c r="G130" i="12"/>
  <c r="G129" i="12" s="1"/>
  <c r="I130" i="12"/>
  <c r="I129" i="12" s="1"/>
  <c r="K130" i="12"/>
  <c r="K129" i="12" s="1"/>
  <c r="O130" i="12"/>
  <c r="O129" i="12" s="1"/>
  <c r="Q130" i="12"/>
  <c r="Q129" i="12" s="1"/>
  <c r="V130" i="12"/>
  <c r="G134" i="12"/>
  <c r="M134" i="12" s="1"/>
  <c r="I134" i="12"/>
  <c r="K134" i="12"/>
  <c r="O134" i="12"/>
  <c r="Q134" i="12"/>
  <c r="V134" i="12"/>
  <c r="G135" i="12"/>
  <c r="M135" i="12" s="1"/>
  <c r="I135" i="12"/>
  <c r="K135" i="12"/>
  <c r="O135" i="12"/>
  <c r="Q135" i="12"/>
  <c r="V135" i="12"/>
  <c r="G139" i="12"/>
  <c r="M139" i="12" s="1"/>
  <c r="I139" i="12"/>
  <c r="K139" i="12"/>
  <c r="O139" i="12"/>
  <c r="Q139" i="12"/>
  <c r="V139" i="12"/>
  <c r="G141" i="12"/>
  <c r="I141" i="12"/>
  <c r="K141" i="12"/>
  <c r="M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I143" i="12"/>
  <c r="K143" i="12"/>
  <c r="M143" i="12"/>
  <c r="O143" i="12"/>
  <c r="Q143" i="12"/>
  <c r="V143" i="12"/>
  <c r="G144" i="12"/>
  <c r="M144" i="12" s="1"/>
  <c r="I144" i="12"/>
  <c r="K144" i="12"/>
  <c r="O144" i="12"/>
  <c r="Q144" i="12"/>
  <c r="V144" i="12"/>
  <c r="V129" i="12" s="1"/>
  <c r="G145" i="12"/>
  <c r="M145" i="12" s="1"/>
  <c r="I145" i="12"/>
  <c r="K145" i="12"/>
  <c r="O145" i="12"/>
  <c r="Q145" i="12"/>
  <c r="V145" i="12"/>
  <c r="G147" i="12"/>
  <c r="M147" i="12" s="1"/>
  <c r="I147" i="12"/>
  <c r="K147" i="12"/>
  <c r="O147" i="12"/>
  <c r="Q147" i="12"/>
  <c r="V147" i="12"/>
  <c r="G149" i="12"/>
  <c r="M149" i="12" s="1"/>
  <c r="I149" i="12"/>
  <c r="K149" i="12"/>
  <c r="O149" i="12"/>
  <c r="Q149" i="12"/>
  <c r="V149" i="12"/>
  <c r="G150" i="12"/>
  <c r="M150" i="12" s="1"/>
  <c r="I150" i="12"/>
  <c r="K150" i="12"/>
  <c r="O150" i="12"/>
  <c r="Q150" i="12"/>
  <c r="V150" i="12"/>
  <c r="G153" i="12"/>
  <c r="G152" i="12" s="1"/>
  <c r="I58" i="1" s="1"/>
  <c r="I153" i="12"/>
  <c r="I152" i="12" s="1"/>
  <c r="K153" i="12"/>
  <c r="K152" i="12" s="1"/>
  <c r="M153" i="12"/>
  <c r="M152" i="12" s="1"/>
  <c r="O153" i="12"/>
  <c r="O152" i="12" s="1"/>
  <c r="Q153" i="12"/>
  <c r="Q152" i="12" s="1"/>
  <c r="V153" i="12"/>
  <c r="V152" i="12" s="1"/>
  <c r="K154" i="12"/>
  <c r="Q154" i="12"/>
  <c r="G155" i="12"/>
  <c r="G154" i="12" s="1"/>
  <c r="I155" i="12"/>
  <c r="I154" i="12" s="1"/>
  <c r="K155" i="12"/>
  <c r="O155" i="12"/>
  <c r="O154" i="12" s="1"/>
  <c r="Q155" i="12"/>
  <c r="V155" i="12"/>
  <c r="V154" i="12" s="1"/>
  <c r="G159" i="12"/>
  <c r="M159" i="12" s="1"/>
  <c r="I159" i="12"/>
  <c r="K159" i="12"/>
  <c r="O159" i="12"/>
  <c r="Q159" i="12"/>
  <c r="V159" i="12"/>
  <c r="G162" i="12"/>
  <c r="M162" i="12" s="1"/>
  <c r="I162" i="12"/>
  <c r="K162" i="12"/>
  <c r="O162" i="12"/>
  <c r="Q162" i="12"/>
  <c r="V162" i="12"/>
  <c r="I163" i="12"/>
  <c r="V163" i="12"/>
  <c r="G164" i="12"/>
  <c r="G163" i="12" s="1"/>
  <c r="I164" i="12"/>
  <c r="K164" i="12"/>
  <c r="K163" i="12" s="1"/>
  <c r="O164" i="12"/>
  <c r="O163" i="12" s="1"/>
  <c r="Q164" i="12"/>
  <c r="Q163" i="12" s="1"/>
  <c r="V164" i="12"/>
  <c r="G166" i="12"/>
  <c r="I166" i="12"/>
  <c r="I165" i="12" s="1"/>
  <c r="K166" i="12"/>
  <c r="K165" i="12" s="1"/>
  <c r="M166" i="12"/>
  <c r="O166" i="12"/>
  <c r="O165" i="12" s="1"/>
  <c r="Q166" i="12"/>
  <c r="Q165" i="12" s="1"/>
  <c r="V166" i="12"/>
  <c r="V165" i="12" s="1"/>
  <c r="G167" i="12"/>
  <c r="M167" i="12" s="1"/>
  <c r="I167" i="12"/>
  <c r="K167" i="12"/>
  <c r="O167" i="12"/>
  <c r="Q167" i="12"/>
  <c r="V167" i="12"/>
  <c r="G168" i="12"/>
  <c r="I168" i="12"/>
  <c r="K168" i="12"/>
  <c r="M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4" i="12"/>
  <c r="M174" i="12" s="1"/>
  <c r="I174" i="12"/>
  <c r="I173" i="12" s="1"/>
  <c r="K174" i="12"/>
  <c r="K173" i="12" s="1"/>
  <c r="O174" i="12"/>
  <c r="O173" i="12" s="1"/>
  <c r="Q174" i="12"/>
  <c r="Q173" i="12" s="1"/>
  <c r="V174" i="12"/>
  <c r="V173" i="12" s="1"/>
  <c r="G175" i="12"/>
  <c r="I175" i="12"/>
  <c r="K175" i="12"/>
  <c r="M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1" i="12"/>
  <c r="I181" i="12"/>
  <c r="I180" i="12" s="1"/>
  <c r="K181" i="12"/>
  <c r="M181" i="12"/>
  <c r="O181" i="12"/>
  <c r="O180" i="12" s="1"/>
  <c r="Q181" i="12"/>
  <c r="Q180" i="12" s="1"/>
  <c r="V181" i="12"/>
  <c r="V180" i="12" s="1"/>
  <c r="G182" i="12"/>
  <c r="M182" i="12" s="1"/>
  <c r="I182" i="12"/>
  <c r="K182" i="12"/>
  <c r="O182" i="12"/>
  <c r="Q182" i="12"/>
  <c r="V182" i="12"/>
  <c r="G183" i="12"/>
  <c r="I183" i="12"/>
  <c r="K183" i="12"/>
  <c r="M183" i="12"/>
  <c r="O183" i="12"/>
  <c r="Q183" i="12"/>
  <c r="V183" i="12"/>
  <c r="G184" i="12"/>
  <c r="I184" i="12"/>
  <c r="K184" i="12"/>
  <c r="M184" i="12"/>
  <c r="O184" i="12"/>
  <c r="Q184" i="12"/>
  <c r="V184" i="12"/>
  <c r="G185" i="12"/>
  <c r="M185" i="12" s="1"/>
  <c r="I185" i="12"/>
  <c r="K185" i="12"/>
  <c r="O185" i="12"/>
  <c r="Q185" i="12"/>
  <c r="V185" i="12"/>
  <c r="G186" i="12"/>
  <c r="M186" i="12" s="1"/>
  <c r="I186" i="12"/>
  <c r="K186" i="12"/>
  <c r="O186" i="12"/>
  <c r="Q186" i="12"/>
  <c r="V186" i="12"/>
  <c r="G187" i="12"/>
  <c r="M187" i="12" s="1"/>
  <c r="I187" i="12"/>
  <c r="K187" i="12"/>
  <c r="O187" i="12"/>
  <c r="Q187" i="12"/>
  <c r="V187" i="12"/>
  <c r="G188" i="12"/>
  <c r="M188" i="12" s="1"/>
  <c r="I188" i="12"/>
  <c r="K188" i="12"/>
  <c r="K180" i="12" s="1"/>
  <c r="O188" i="12"/>
  <c r="Q188" i="12"/>
  <c r="V188" i="12"/>
  <c r="G189" i="12"/>
  <c r="I189" i="12"/>
  <c r="K189" i="12"/>
  <c r="M189" i="12"/>
  <c r="O189" i="12"/>
  <c r="Q189" i="12"/>
  <c r="V189" i="12"/>
  <c r="G190" i="12"/>
  <c r="M190" i="12" s="1"/>
  <c r="I190" i="12"/>
  <c r="K190" i="12"/>
  <c r="O190" i="12"/>
  <c r="Q190" i="12"/>
  <c r="V190" i="12"/>
  <c r="G192" i="12"/>
  <c r="I192" i="12"/>
  <c r="I191" i="12" s="1"/>
  <c r="K192" i="12"/>
  <c r="O192" i="12"/>
  <c r="O191" i="12" s="1"/>
  <c r="Q192" i="12"/>
  <c r="V192" i="12"/>
  <c r="V191" i="12" s="1"/>
  <c r="G193" i="12"/>
  <c r="M193" i="12" s="1"/>
  <c r="I193" i="12"/>
  <c r="K193" i="12"/>
  <c r="O193" i="12"/>
  <c r="Q193" i="12"/>
  <c r="V193" i="12"/>
  <c r="G194" i="12"/>
  <c r="M194" i="12" s="1"/>
  <c r="I194" i="12"/>
  <c r="K194" i="12"/>
  <c r="O194" i="12"/>
  <c r="Q194" i="12"/>
  <c r="V194" i="12"/>
  <c r="G195" i="12"/>
  <c r="M195" i="12" s="1"/>
  <c r="I195" i="12"/>
  <c r="K195" i="12"/>
  <c r="O195" i="12"/>
  <c r="Q195" i="12"/>
  <c r="V195" i="12"/>
  <c r="G196" i="12"/>
  <c r="M196" i="12" s="1"/>
  <c r="I196" i="12"/>
  <c r="K196" i="12"/>
  <c r="K191" i="12" s="1"/>
  <c r="O196" i="12"/>
  <c r="Q196" i="12"/>
  <c r="V196" i="12"/>
  <c r="G197" i="12"/>
  <c r="M197" i="12" s="1"/>
  <c r="I197" i="12"/>
  <c r="K197" i="12"/>
  <c r="O197" i="12"/>
  <c r="Q197" i="12"/>
  <c r="V197" i="12"/>
  <c r="G198" i="12"/>
  <c r="M198" i="12" s="1"/>
  <c r="I198" i="12"/>
  <c r="K198" i="12"/>
  <c r="O198" i="12"/>
  <c r="Q198" i="12"/>
  <c r="V198" i="12"/>
  <c r="G199" i="12"/>
  <c r="M199" i="12" s="1"/>
  <c r="I199" i="12"/>
  <c r="K199" i="12"/>
  <c r="O199" i="12"/>
  <c r="Q199" i="12"/>
  <c r="Q191" i="12" s="1"/>
  <c r="V199" i="12"/>
  <c r="G200" i="12"/>
  <c r="I200" i="12"/>
  <c r="K200" i="12"/>
  <c r="M200" i="12"/>
  <c r="O200" i="12"/>
  <c r="Q200" i="12"/>
  <c r="V200" i="12"/>
  <c r="G201" i="12"/>
  <c r="M201" i="12" s="1"/>
  <c r="I201" i="12"/>
  <c r="K201" i="12"/>
  <c r="O201" i="12"/>
  <c r="Q201" i="12"/>
  <c r="V201" i="12"/>
  <c r="G202" i="12"/>
  <c r="M202" i="12" s="1"/>
  <c r="I202" i="12"/>
  <c r="K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M204" i="12" s="1"/>
  <c r="I204" i="12"/>
  <c r="K204" i="12"/>
  <c r="O204" i="12"/>
  <c r="Q204" i="12"/>
  <c r="V204" i="12"/>
  <c r="G205" i="12"/>
  <c r="I205" i="12"/>
  <c r="K205" i="12"/>
  <c r="M205" i="12"/>
  <c r="O205" i="12"/>
  <c r="Q205" i="12"/>
  <c r="V205" i="12"/>
  <c r="G206" i="12"/>
  <c r="I206" i="12"/>
  <c r="K206" i="12"/>
  <c r="M206" i="12"/>
  <c r="O206" i="12"/>
  <c r="Q206" i="12"/>
  <c r="V206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G214" i="12"/>
  <c r="M214" i="12" s="1"/>
  <c r="I214" i="12"/>
  <c r="K214" i="12"/>
  <c r="O214" i="12"/>
  <c r="Q214" i="12"/>
  <c r="V214" i="12"/>
  <c r="G215" i="12"/>
  <c r="M215" i="12" s="1"/>
  <c r="I215" i="12"/>
  <c r="K215" i="12"/>
  <c r="O215" i="12"/>
  <c r="Q215" i="12"/>
  <c r="V215" i="12"/>
  <c r="G216" i="12"/>
  <c r="M216" i="12" s="1"/>
  <c r="I216" i="12"/>
  <c r="K216" i="12"/>
  <c r="O216" i="12"/>
  <c r="Q216" i="12"/>
  <c r="V216" i="12"/>
  <c r="G217" i="12"/>
  <c r="I217" i="12"/>
  <c r="K217" i="12"/>
  <c r="M217" i="12"/>
  <c r="O217" i="12"/>
  <c r="Q217" i="12"/>
  <c r="V217" i="12"/>
  <c r="G218" i="12"/>
  <c r="M218" i="12" s="1"/>
  <c r="I218" i="12"/>
  <c r="K218" i="12"/>
  <c r="O218" i="12"/>
  <c r="Q218" i="12"/>
  <c r="V218" i="12"/>
  <c r="G219" i="12"/>
  <c r="M219" i="12" s="1"/>
  <c r="I219" i="12"/>
  <c r="K219" i="12"/>
  <c r="O219" i="12"/>
  <c r="Q219" i="12"/>
  <c r="V219" i="12"/>
  <c r="G220" i="12"/>
  <c r="M220" i="12" s="1"/>
  <c r="I220" i="12"/>
  <c r="K220" i="12"/>
  <c r="O220" i="12"/>
  <c r="Q220" i="12"/>
  <c r="V220" i="12"/>
  <c r="G221" i="12"/>
  <c r="M221" i="12" s="1"/>
  <c r="I221" i="12"/>
  <c r="K221" i="12"/>
  <c r="O221" i="12"/>
  <c r="Q221" i="12"/>
  <c r="V221" i="12"/>
  <c r="G222" i="12"/>
  <c r="I222" i="12"/>
  <c r="K222" i="12"/>
  <c r="M222" i="12"/>
  <c r="O222" i="12"/>
  <c r="Q222" i="12"/>
  <c r="V222" i="12"/>
  <c r="G223" i="12"/>
  <c r="I223" i="12"/>
  <c r="K223" i="12"/>
  <c r="M223" i="12"/>
  <c r="O223" i="12"/>
  <c r="Q223" i="12"/>
  <c r="V223" i="12"/>
  <c r="G224" i="12"/>
  <c r="M224" i="12" s="1"/>
  <c r="I224" i="12"/>
  <c r="K224" i="12"/>
  <c r="O224" i="12"/>
  <c r="Q224" i="12"/>
  <c r="V224" i="12"/>
  <c r="G225" i="12"/>
  <c r="M225" i="12" s="1"/>
  <c r="I225" i="12"/>
  <c r="K225" i="12"/>
  <c r="O225" i="12"/>
  <c r="Q225" i="12"/>
  <c r="V225" i="12"/>
  <c r="G227" i="12"/>
  <c r="G226" i="12" s="1"/>
  <c r="I227" i="12"/>
  <c r="I226" i="12" s="1"/>
  <c r="K227" i="12"/>
  <c r="K226" i="12" s="1"/>
  <c r="O227" i="12"/>
  <c r="Q227" i="12"/>
  <c r="Q226" i="12" s="1"/>
  <c r="V227" i="12"/>
  <c r="V226" i="12" s="1"/>
  <c r="G228" i="12"/>
  <c r="M228" i="12" s="1"/>
  <c r="I228" i="12"/>
  <c r="K228" i="12"/>
  <c r="O228" i="12"/>
  <c r="Q228" i="12"/>
  <c r="V228" i="12"/>
  <c r="G229" i="12"/>
  <c r="M229" i="12" s="1"/>
  <c r="I229" i="12"/>
  <c r="K229" i="12"/>
  <c r="O229" i="12"/>
  <c r="Q229" i="12"/>
  <c r="V229" i="12"/>
  <c r="G230" i="12"/>
  <c r="M230" i="12" s="1"/>
  <c r="I230" i="12"/>
  <c r="K230" i="12"/>
  <c r="O230" i="12"/>
  <c r="Q230" i="12"/>
  <c r="V230" i="12"/>
  <c r="G231" i="12"/>
  <c r="M231" i="12" s="1"/>
  <c r="I231" i="12"/>
  <c r="K231" i="12"/>
  <c r="O231" i="12"/>
  <c r="O226" i="12" s="1"/>
  <c r="Q231" i="12"/>
  <c r="V231" i="12"/>
  <c r="G232" i="12"/>
  <c r="M232" i="12" s="1"/>
  <c r="I232" i="12"/>
  <c r="K232" i="12"/>
  <c r="O232" i="12"/>
  <c r="Q232" i="12"/>
  <c r="V232" i="12"/>
  <c r="V233" i="12"/>
  <c r="G234" i="12"/>
  <c r="G233" i="12" s="1"/>
  <c r="I66" i="1" s="1"/>
  <c r="I234" i="12"/>
  <c r="I233" i="12" s="1"/>
  <c r="K234" i="12"/>
  <c r="K233" i="12" s="1"/>
  <c r="O234" i="12"/>
  <c r="O233" i="12" s="1"/>
  <c r="Q234" i="12"/>
  <c r="Q233" i="12" s="1"/>
  <c r="V234" i="12"/>
  <c r="G235" i="12"/>
  <c r="M235" i="12" s="1"/>
  <c r="I235" i="12"/>
  <c r="K235" i="12"/>
  <c r="O235" i="12"/>
  <c r="Q235" i="12"/>
  <c r="V235" i="12"/>
  <c r="G236" i="12"/>
  <c r="M236" i="12" s="1"/>
  <c r="I236" i="12"/>
  <c r="K236" i="12"/>
  <c r="O236" i="12"/>
  <c r="Q236" i="12"/>
  <c r="V236" i="12"/>
  <c r="G238" i="12"/>
  <c r="I238" i="12"/>
  <c r="I237" i="12" s="1"/>
  <c r="K238" i="12"/>
  <c r="O238" i="12"/>
  <c r="O237" i="12" s="1"/>
  <c r="Q238" i="12"/>
  <c r="Q237" i="12" s="1"/>
  <c r="V238" i="12"/>
  <c r="V237" i="12" s="1"/>
  <c r="G240" i="12"/>
  <c r="M240" i="12" s="1"/>
  <c r="I240" i="12"/>
  <c r="K240" i="12"/>
  <c r="O240" i="12"/>
  <c r="Q240" i="12"/>
  <c r="V240" i="12"/>
  <c r="G241" i="12"/>
  <c r="M241" i="12" s="1"/>
  <c r="I241" i="12"/>
  <c r="K241" i="12"/>
  <c r="O241" i="12"/>
  <c r="Q241" i="12"/>
  <c r="V241" i="12"/>
  <c r="G242" i="12"/>
  <c r="I242" i="12"/>
  <c r="K242" i="12"/>
  <c r="M242" i="12"/>
  <c r="O242" i="12"/>
  <c r="Q242" i="12"/>
  <c r="V242" i="12"/>
  <c r="G243" i="12"/>
  <c r="M243" i="12" s="1"/>
  <c r="I243" i="12"/>
  <c r="K243" i="12"/>
  <c r="O243" i="12"/>
  <c r="Q243" i="12"/>
  <c r="V243" i="12"/>
  <c r="G245" i="12"/>
  <c r="M245" i="12" s="1"/>
  <c r="I245" i="12"/>
  <c r="K245" i="12"/>
  <c r="O245" i="12"/>
  <c r="Q245" i="12"/>
  <c r="V245" i="12"/>
  <c r="G246" i="12"/>
  <c r="M246" i="12" s="1"/>
  <c r="I246" i="12"/>
  <c r="K246" i="12"/>
  <c r="O246" i="12"/>
  <c r="Q246" i="12"/>
  <c r="V246" i="12"/>
  <c r="G247" i="12"/>
  <c r="M247" i="12" s="1"/>
  <c r="I247" i="12"/>
  <c r="K247" i="12"/>
  <c r="K237" i="12" s="1"/>
  <c r="O247" i="12"/>
  <c r="Q247" i="12"/>
  <c r="V247" i="12"/>
  <c r="G248" i="12"/>
  <c r="M248" i="12" s="1"/>
  <c r="I248" i="12"/>
  <c r="K248" i="12"/>
  <c r="O248" i="12"/>
  <c r="Q248" i="12"/>
  <c r="V248" i="12"/>
  <c r="G256" i="12"/>
  <c r="I256" i="12"/>
  <c r="K256" i="12"/>
  <c r="M256" i="12"/>
  <c r="O256" i="12"/>
  <c r="Q256" i="12"/>
  <c r="V256" i="12"/>
  <c r="G257" i="12"/>
  <c r="I257" i="12"/>
  <c r="K257" i="12"/>
  <c r="M257" i="12"/>
  <c r="O257" i="12"/>
  <c r="Q257" i="12"/>
  <c r="V257" i="12"/>
  <c r="G258" i="12"/>
  <c r="I258" i="12"/>
  <c r="K258" i="12"/>
  <c r="M258" i="12"/>
  <c r="O258" i="12"/>
  <c r="Q258" i="12"/>
  <c r="V258" i="12"/>
  <c r="G260" i="12"/>
  <c r="M260" i="12" s="1"/>
  <c r="I260" i="12"/>
  <c r="K260" i="12"/>
  <c r="O260" i="12"/>
  <c r="Q260" i="12"/>
  <c r="V260" i="12"/>
  <c r="G273" i="12"/>
  <c r="M273" i="12" s="1"/>
  <c r="I273" i="12"/>
  <c r="K273" i="12"/>
  <c r="O273" i="12"/>
  <c r="Q273" i="12"/>
  <c r="V273" i="12"/>
  <c r="I274" i="12"/>
  <c r="V274" i="12"/>
  <c r="G275" i="12"/>
  <c r="G274" i="12" s="1"/>
  <c r="I275" i="12"/>
  <c r="K275" i="12"/>
  <c r="K274" i="12" s="1"/>
  <c r="O275" i="12"/>
  <c r="O274" i="12" s="1"/>
  <c r="Q275" i="12"/>
  <c r="Q274" i="12" s="1"/>
  <c r="V275" i="12"/>
  <c r="G278" i="12"/>
  <c r="M278" i="12" s="1"/>
  <c r="I278" i="12"/>
  <c r="K278" i="12"/>
  <c r="O278" i="12"/>
  <c r="Q278" i="12"/>
  <c r="V278" i="12"/>
  <c r="G281" i="12"/>
  <c r="I281" i="12"/>
  <c r="K281" i="12"/>
  <c r="M281" i="12"/>
  <c r="O281" i="12"/>
  <c r="Q281" i="12"/>
  <c r="V281" i="12"/>
  <c r="G283" i="12"/>
  <c r="I283" i="12"/>
  <c r="I282" i="12" s="1"/>
  <c r="K283" i="12"/>
  <c r="M283" i="12"/>
  <c r="O283" i="12"/>
  <c r="O282" i="12" s="1"/>
  <c r="Q283" i="12"/>
  <c r="V283" i="12"/>
  <c r="V282" i="12" s="1"/>
  <c r="G285" i="12"/>
  <c r="M285" i="12" s="1"/>
  <c r="I285" i="12"/>
  <c r="K285" i="12"/>
  <c r="O285" i="12"/>
  <c r="Q285" i="12"/>
  <c r="V285" i="12"/>
  <c r="G287" i="12"/>
  <c r="M287" i="12" s="1"/>
  <c r="I287" i="12"/>
  <c r="K287" i="12"/>
  <c r="O287" i="12"/>
  <c r="Q287" i="12"/>
  <c r="V287" i="12"/>
  <c r="G289" i="12"/>
  <c r="M289" i="12" s="1"/>
  <c r="I289" i="12"/>
  <c r="K289" i="12"/>
  <c r="O289" i="12"/>
  <c r="Q289" i="12"/>
  <c r="V289" i="12"/>
  <c r="G291" i="12"/>
  <c r="M291" i="12" s="1"/>
  <c r="I291" i="12"/>
  <c r="K291" i="12"/>
  <c r="K282" i="12" s="1"/>
  <c r="O291" i="12"/>
  <c r="Q291" i="12"/>
  <c r="V291" i="12"/>
  <c r="G293" i="12"/>
  <c r="I293" i="12"/>
  <c r="K293" i="12"/>
  <c r="M293" i="12"/>
  <c r="O293" i="12"/>
  <c r="Q293" i="12"/>
  <c r="V293" i="12"/>
  <c r="G295" i="12"/>
  <c r="M295" i="12" s="1"/>
  <c r="I295" i="12"/>
  <c r="K295" i="12"/>
  <c r="O295" i="12"/>
  <c r="Q295" i="12"/>
  <c r="V295" i="12"/>
  <c r="G297" i="12"/>
  <c r="I297" i="12"/>
  <c r="K297" i="12"/>
  <c r="M297" i="12"/>
  <c r="O297" i="12"/>
  <c r="Q297" i="12"/>
  <c r="Q282" i="12" s="1"/>
  <c r="V297" i="12"/>
  <c r="G299" i="12"/>
  <c r="G298" i="12" s="1"/>
  <c r="I299" i="12"/>
  <c r="I298" i="12" s="1"/>
  <c r="K299" i="12"/>
  <c r="K298" i="12" s="1"/>
  <c r="O299" i="12"/>
  <c r="O298" i="12" s="1"/>
  <c r="Q299" i="12"/>
  <c r="Q298" i="12" s="1"/>
  <c r="V299" i="12"/>
  <c r="G304" i="12"/>
  <c r="M304" i="12" s="1"/>
  <c r="I304" i="12"/>
  <c r="K304" i="12"/>
  <c r="O304" i="12"/>
  <c r="Q304" i="12"/>
  <c r="V304" i="12"/>
  <c r="G309" i="12"/>
  <c r="M309" i="12" s="1"/>
  <c r="I309" i="12"/>
  <c r="K309" i="12"/>
  <c r="O309" i="12"/>
  <c r="Q309" i="12"/>
  <c r="V309" i="12"/>
  <c r="G315" i="12"/>
  <c r="M315" i="12" s="1"/>
  <c r="I315" i="12"/>
  <c r="K315" i="12"/>
  <c r="O315" i="12"/>
  <c r="Q315" i="12"/>
  <c r="V315" i="12"/>
  <c r="G322" i="12"/>
  <c r="M322" i="12" s="1"/>
  <c r="I322" i="12"/>
  <c r="K322" i="12"/>
  <c r="O322" i="12"/>
  <c r="Q322" i="12"/>
  <c r="V322" i="12"/>
  <c r="G327" i="12"/>
  <c r="I327" i="12"/>
  <c r="K327" i="12"/>
  <c r="M327" i="12"/>
  <c r="O327" i="12"/>
  <c r="Q327" i="12"/>
  <c r="V327" i="12"/>
  <c r="G329" i="12"/>
  <c r="M329" i="12" s="1"/>
  <c r="I329" i="12"/>
  <c r="K329" i="12"/>
  <c r="O329" i="12"/>
  <c r="Q329" i="12"/>
  <c r="V329" i="12"/>
  <c r="G337" i="12"/>
  <c r="I337" i="12"/>
  <c r="K337" i="12"/>
  <c r="M337" i="12"/>
  <c r="O337" i="12"/>
  <c r="Q337" i="12"/>
  <c r="V337" i="12"/>
  <c r="V298" i="12" s="1"/>
  <c r="G338" i="12"/>
  <c r="M338" i="12" s="1"/>
  <c r="I338" i="12"/>
  <c r="K338" i="12"/>
  <c r="O338" i="12"/>
  <c r="Q338" i="12"/>
  <c r="V338" i="12"/>
  <c r="G340" i="12"/>
  <c r="M340" i="12" s="1"/>
  <c r="I340" i="12"/>
  <c r="I339" i="12" s="1"/>
  <c r="K340" i="12"/>
  <c r="K339" i="12" s="1"/>
  <c r="O340" i="12"/>
  <c r="O339" i="12" s="1"/>
  <c r="Q340" i="12"/>
  <c r="V340" i="12"/>
  <c r="V339" i="12" s="1"/>
  <c r="G344" i="12"/>
  <c r="M344" i="12" s="1"/>
  <c r="I344" i="12"/>
  <c r="K344" i="12"/>
  <c r="O344" i="12"/>
  <c r="Q344" i="12"/>
  <c r="V344" i="12"/>
  <c r="G345" i="12"/>
  <c r="M345" i="12" s="1"/>
  <c r="I345" i="12"/>
  <c r="K345" i="12"/>
  <c r="O345" i="12"/>
  <c r="Q345" i="12"/>
  <c r="V345" i="12"/>
  <c r="G349" i="12"/>
  <c r="I349" i="12"/>
  <c r="K349" i="12"/>
  <c r="M349" i="12"/>
  <c r="O349" i="12"/>
  <c r="Q349" i="12"/>
  <c r="V349" i="12"/>
  <c r="G353" i="12"/>
  <c r="I353" i="12"/>
  <c r="K353" i="12"/>
  <c r="M353" i="12"/>
  <c r="O353" i="12"/>
  <c r="Q353" i="12"/>
  <c r="Q339" i="12" s="1"/>
  <c r="V353" i="12"/>
  <c r="G357" i="12"/>
  <c r="I357" i="12"/>
  <c r="K357" i="12"/>
  <c r="M357" i="12"/>
  <c r="O357" i="12"/>
  <c r="Q357" i="12"/>
  <c r="V357" i="12"/>
  <c r="G361" i="12"/>
  <c r="M361" i="12" s="1"/>
  <c r="I361" i="12"/>
  <c r="K361" i="12"/>
  <c r="O361" i="12"/>
  <c r="Q361" i="12"/>
  <c r="V361" i="12"/>
  <c r="G368" i="12"/>
  <c r="G339" i="12" s="1"/>
  <c r="I368" i="12"/>
  <c r="K368" i="12"/>
  <c r="O368" i="12"/>
  <c r="Q368" i="12"/>
  <c r="V368" i="12"/>
  <c r="G369" i="12"/>
  <c r="M369" i="12" s="1"/>
  <c r="I369" i="12"/>
  <c r="K369" i="12"/>
  <c r="O369" i="12"/>
  <c r="Q369" i="12"/>
  <c r="V369" i="12"/>
  <c r="K370" i="12"/>
  <c r="G371" i="12"/>
  <c r="G370" i="12" s="1"/>
  <c r="I371" i="12"/>
  <c r="I370" i="12" s="1"/>
  <c r="K371" i="12"/>
  <c r="O371" i="12"/>
  <c r="O370" i="12" s="1"/>
  <c r="Q371" i="12"/>
  <c r="Q370" i="12" s="1"/>
  <c r="V371" i="12"/>
  <c r="V370" i="12" s="1"/>
  <c r="G375" i="12"/>
  <c r="I375" i="12"/>
  <c r="K375" i="12"/>
  <c r="M375" i="12"/>
  <c r="O375" i="12"/>
  <c r="Q375" i="12"/>
  <c r="V375" i="12"/>
  <c r="G377" i="12"/>
  <c r="I377" i="12"/>
  <c r="K377" i="12"/>
  <c r="M377" i="12"/>
  <c r="O377" i="12"/>
  <c r="Q377" i="12"/>
  <c r="V377" i="12"/>
  <c r="O380" i="12"/>
  <c r="V380" i="12"/>
  <c r="G381" i="12"/>
  <c r="G380" i="12" s="1"/>
  <c r="I381" i="12"/>
  <c r="I380" i="12" s="1"/>
  <c r="K381" i="12"/>
  <c r="K380" i="12" s="1"/>
  <c r="O381" i="12"/>
  <c r="Q381" i="12"/>
  <c r="Q380" i="12" s="1"/>
  <c r="V381" i="12"/>
  <c r="G385" i="12"/>
  <c r="M385" i="12" s="1"/>
  <c r="I385" i="12"/>
  <c r="K385" i="12"/>
  <c r="O385" i="12"/>
  <c r="Q385" i="12"/>
  <c r="V385" i="12"/>
  <c r="G389" i="12"/>
  <c r="M389" i="12" s="1"/>
  <c r="I389" i="12"/>
  <c r="K389" i="12"/>
  <c r="O389" i="12"/>
  <c r="Q389" i="12"/>
  <c r="V389" i="12"/>
  <c r="G393" i="12"/>
  <c r="M393" i="12" s="1"/>
  <c r="I393" i="12"/>
  <c r="K393" i="12"/>
  <c r="O393" i="12"/>
  <c r="Q393" i="12"/>
  <c r="V393" i="12"/>
  <c r="I399" i="12"/>
  <c r="G400" i="12"/>
  <c r="M400" i="12" s="1"/>
  <c r="M399" i="12" s="1"/>
  <c r="I400" i="12"/>
  <c r="K400" i="12"/>
  <c r="K399" i="12" s="1"/>
  <c r="O400" i="12"/>
  <c r="O399" i="12" s="1"/>
  <c r="Q400" i="12"/>
  <c r="Q399" i="12" s="1"/>
  <c r="V400" i="12"/>
  <c r="V399" i="12" s="1"/>
  <c r="G401" i="12"/>
  <c r="I401" i="12"/>
  <c r="K401" i="12"/>
  <c r="M401" i="12"/>
  <c r="O401" i="12"/>
  <c r="Q401" i="12"/>
  <c r="V401" i="12"/>
  <c r="G405" i="12"/>
  <c r="I405" i="12"/>
  <c r="I404" i="12" s="1"/>
  <c r="K405" i="12"/>
  <c r="K404" i="12" s="1"/>
  <c r="O405" i="12"/>
  <c r="Q405" i="12"/>
  <c r="Q404" i="12" s="1"/>
  <c r="V405" i="12"/>
  <c r="G406" i="12"/>
  <c r="M406" i="12" s="1"/>
  <c r="I406" i="12"/>
  <c r="K406" i="12"/>
  <c r="O406" i="12"/>
  <c r="Q406" i="12"/>
  <c r="V406" i="12"/>
  <c r="G407" i="12"/>
  <c r="M407" i="12" s="1"/>
  <c r="I407" i="12"/>
  <c r="K407" i="12"/>
  <c r="O407" i="12"/>
  <c r="Q407" i="12"/>
  <c r="V407" i="12"/>
  <c r="G408" i="12"/>
  <c r="M408" i="12" s="1"/>
  <c r="I408" i="12"/>
  <c r="K408" i="12"/>
  <c r="O408" i="12"/>
  <c r="Q408" i="12"/>
  <c r="V408" i="12"/>
  <c r="G409" i="12"/>
  <c r="I409" i="12"/>
  <c r="K409" i="12"/>
  <c r="M409" i="12"/>
  <c r="O409" i="12"/>
  <c r="Q409" i="12"/>
  <c r="V409" i="12"/>
  <c r="G410" i="12"/>
  <c r="M410" i="12" s="1"/>
  <c r="I410" i="12"/>
  <c r="K410" i="12"/>
  <c r="O410" i="12"/>
  <c r="O404" i="12" s="1"/>
  <c r="Q410" i="12"/>
  <c r="V410" i="12"/>
  <c r="G411" i="12"/>
  <c r="I411" i="12"/>
  <c r="K411" i="12"/>
  <c r="M411" i="12"/>
  <c r="O411" i="12"/>
  <c r="Q411" i="12"/>
  <c r="V411" i="12"/>
  <c r="G412" i="12"/>
  <c r="I412" i="12"/>
  <c r="K412" i="12"/>
  <c r="M412" i="12"/>
  <c r="O412" i="12"/>
  <c r="Q412" i="12"/>
  <c r="V412" i="12"/>
  <c r="V404" i="12" s="1"/>
  <c r="G413" i="12"/>
  <c r="M413" i="12" s="1"/>
  <c r="I413" i="12"/>
  <c r="K413" i="12"/>
  <c r="O413" i="12"/>
  <c r="Q413" i="12"/>
  <c r="V413" i="12"/>
  <c r="G414" i="12"/>
  <c r="M414" i="12" s="1"/>
  <c r="I414" i="12"/>
  <c r="K414" i="12"/>
  <c r="O414" i="12"/>
  <c r="Q414" i="12"/>
  <c r="V414" i="12"/>
  <c r="G415" i="12"/>
  <c r="M415" i="12" s="1"/>
  <c r="I415" i="12"/>
  <c r="K415" i="12"/>
  <c r="O415" i="12"/>
  <c r="Q415" i="12"/>
  <c r="V415" i="12"/>
  <c r="G416" i="12"/>
  <c r="M416" i="12" s="1"/>
  <c r="I416" i="12"/>
  <c r="K416" i="12"/>
  <c r="O416" i="12"/>
  <c r="Q416" i="12"/>
  <c r="V416" i="12"/>
  <c r="G417" i="12"/>
  <c r="I417" i="12"/>
  <c r="K417" i="12"/>
  <c r="M417" i="12"/>
  <c r="O417" i="12"/>
  <c r="Q417" i="12"/>
  <c r="V417" i="12"/>
  <c r="G418" i="12"/>
  <c r="I418" i="12"/>
  <c r="K418" i="12"/>
  <c r="M418" i="12"/>
  <c r="O418" i="12"/>
  <c r="Q418" i="12"/>
  <c r="V418" i="12"/>
  <c r="G419" i="12"/>
  <c r="I419" i="12"/>
  <c r="K419" i="12"/>
  <c r="M419" i="12"/>
  <c r="O419" i="12"/>
  <c r="Q419" i="12"/>
  <c r="V419" i="12"/>
  <c r="G420" i="12"/>
  <c r="M420" i="12" s="1"/>
  <c r="I420" i="12"/>
  <c r="K420" i="12"/>
  <c r="O420" i="12"/>
  <c r="Q420" i="12"/>
  <c r="V420" i="12"/>
  <c r="G421" i="12"/>
  <c r="M421" i="12" s="1"/>
  <c r="I421" i="12"/>
  <c r="K421" i="12"/>
  <c r="O421" i="12"/>
  <c r="Q421" i="12"/>
  <c r="V421" i="12"/>
  <c r="G422" i="12"/>
  <c r="M422" i="12" s="1"/>
  <c r="I422" i="12"/>
  <c r="K422" i="12"/>
  <c r="O422" i="12"/>
  <c r="Q422" i="12"/>
  <c r="V422" i="12"/>
  <c r="G423" i="12"/>
  <c r="I423" i="12"/>
  <c r="K423" i="12"/>
  <c r="M423" i="12"/>
  <c r="O423" i="12"/>
  <c r="Q423" i="12"/>
  <c r="V423" i="12"/>
  <c r="G424" i="12"/>
  <c r="M424" i="12" s="1"/>
  <c r="I424" i="12"/>
  <c r="K424" i="12"/>
  <c r="O424" i="12"/>
  <c r="Q424" i="12"/>
  <c r="V424" i="12"/>
  <c r="G425" i="12"/>
  <c r="M425" i="12" s="1"/>
  <c r="I425" i="12"/>
  <c r="K425" i="12"/>
  <c r="O425" i="12"/>
  <c r="Q425" i="12"/>
  <c r="V425" i="12"/>
  <c r="G426" i="12"/>
  <c r="M426" i="12" s="1"/>
  <c r="I426" i="12"/>
  <c r="K426" i="12"/>
  <c r="O426" i="12"/>
  <c r="Q426" i="12"/>
  <c r="V426" i="12"/>
  <c r="G427" i="12"/>
  <c r="M427" i="12" s="1"/>
  <c r="I427" i="12"/>
  <c r="K427" i="12"/>
  <c r="O427" i="12"/>
  <c r="Q427" i="12"/>
  <c r="V427" i="12"/>
  <c r="G428" i="12"/>
  <c r="I428" i="12"/>
  <c r="K428" i="12"/>
  <c r="M428" i="12"/>
  <c r="O428" i="12"/>
  <c r="Q428" i="12"/>
  <c r="V428" i="12"/>
  <c r="G429" i="12"/>
  <c r="M429" i="12" s="1"/>
  <c r="I429" i="12"/>
  <c r="K429" i="12"/>
  <c r="O429" i="12"/>
  <c r="Q429" i="12"/>
  <c r="V429" i="12"/>
  <c r="G430" i="12"/>
  <c r="M430" i="12" s="1"/>
  <c r="I430" i="12"/>
  <c r="K430" i="12"/>
  <c r="O430" i="12"/>
  <c r="Q430" i="12"/>
  <c r="V430" i="12"/>
  <c r="G431" i="12"/>
  <c r="M431" i="12" s="1"/>
  <c r="I431" i="12"/>
  <c r="K431" i="12"/>
  <c r="O431" i="12"/>
  <c r="Q431" i="12"/>
  <c r="V431" i="12"/>
  <c r="G432" i="12"/>
  <c r="M432" i="12" s="1"/>
  <c r="I432" i="12"/>
  <c r="K432" i="12"/>
  <c r="O432" i="12"/>
  <c r="Q432" i="12"/>
  <c r="V432" i="12"/>
  <c r="G433" i="12"/>
  <c r="I433" i="12"/>
  <c r="K433" i="12"/>
  <c r="M433" i="12"/>
  <c r="O433" i="12"/>
  <c r="Q433" i="12"/>
  <c r="V433" i="12"/>
  <c r="G434" i="12"/>
  <c r="I434" i="12"/>
  <c r="K434" i="12"/>
  <c r="M434" i="12"/>
  <c r="O434" i="12"/>
  <c r="Q434" i="12"/>
  <c r="V434" i="12"/>
  <c r="G435" i="12"/>
  <c r="I435" i="12"/>
  <c r="K435" i="12"/>
  <c r="M435" i="12"/>
  <c r="O435" i="12"/>
  <c r="Q435" i="12"/>
  <c r="V435" i="12"/>
  <c r="G436" i="12"/>
  <c r="I436" i="12"/>
  <c r="K436" i="12"/>
  <c r="M436" i="12"/>
  <c r="O436" i="12"/>
  <c r="Q436" i="12"/>
  <c r="V436" i="12"/>
  <c r="G437" i="12"/>
  <c r="M437" i="12" s="1"/>
  <c r="I437" i="12"/>
  <c r="K437" i="12"/>
  <c r="O437" i="12"/>
  <c r="Q437" i="12"/>
  <c r="V437" i="12"/>
  <c r="G438" i="12"/>
  <c r="M438" i="12" s="1"/>
  <c r="I438" i="12"/>
  <c r="K438" i="12"/>
  <c r="O438" i="12"/>
  <c r="Q438" i="12"/>
  <c r="V438" i="12"/>
  <c r="G439" i="12"/>
  <c r="M439" i="12" s="1"/>
  <c r="I439" i="12"/>
  <c r="K439" i="12"/>
  <c r="O439" i="12"/>
  <c r="Q439" i="12"/>
  <c r="V439" i="12"/>
  <c r="G440" i="12"/>
  <c r="M440" i="12" s="1"/>
  <c r="I440" i="12"/>
  <c r="K440" i="12"/>
  <c r="O440" i="12"/>
  <c r="Q440" i="12"/>
  <c r="V440" i="12"/>
  <c r="G441" i="12"/>
  <c r="M441" i="12" s="1"/>
  <c r="I441" i="12"/>
  <c r="K441" i="12"/>
  <c r="O441" i="12"/>
  <c r="Q441" i="12"/>
  <c r="V441" i="12"/>
  <c r="I442" i="12"/>
  <c r="K442" i="12"/>
  <c r="O442" i="12"/>
  <c r="G443" i="12"/>
  <c r="I443" i="12"/>
  <c r="K443" i="12"/>
  <c r="M443" i="12"/>
  <c r="O443" i="12"/>
  <c r="Q443" i="12"/>
  <c r="Q442" i="12" s="1"/>
  <c r="V443" i="12"/>
  <c r="V442" i="12" s="1"/>
  <c r="G444" i="12"/>
  <c r="I444" i="12"/>
  <c r="K444" i="12"/>
  <c r="M444" i="12"/>
  <c r="O444" i="12"/>
  <c r="Q444" i="12"/>
  <c r="V444" i="12"/>
  <c r="G445" i="12"/>
  <c r="M445" i="12" s="1"/>
  <c r="I445" i="12"/>
  <c r="K445" i="12"/>
  <c r="O445" i="12"/>
  <c r="Q445" i="12"/>
  <c r="V445" i="12"/>
  <c r="G447" i="12"/>
  <c r="M447" i="12" s="1"/>
  <c r="I447" i="12"/>
  <c r="I446" i="12" s="1"/>
  <c r="K447" i="12"/>
  <c r="K446" i="12" s="1"/>
  <c r="O447" i="12"/>
  <c r="Q447" i="12"/>
  <c r="V447" i="12"/>
  <c r="G448" i="12"/>
  <c r="M448" i="12" s="1"/>
  <c r="I448" i="12"/>
  <c r="K448" i="12"/>
  <c r="O448" i="12"/>
  <c r="Q448" i="12"/>
  <c r="V448" i="12"/>
  <c r="G449" i="12"/>
  <c r="I449" i="12"/>
  <c r="K449" i="12"/>
  <c r="M449" i="12"/>
  <c r="O449" i="12"/>
  <c r="Q449" i="12"/>
  <c r="V449" i="12"/>
  <c r="G450" i="12"/>
  <c r="M450" i="12" s="1"/>
  <c r="I450" i="12"/>
  <c r="K450" i="12"/>
  <c r="O450" i="12"/>
  <c r="O446" i="12" s="1"/>
  <c r="Q450" i="12"/>
  <c r="V450" i="12"/>
  <c r="G451" i="12"/>
  <c r="I451" i="12"/>
  <c r="K451" i="12"/>
  <c r="M451" i="12"/>
  <c r="O451" i="12"/>
  <c r="Q451" i="12"/>
  <c r="Q446" i="12" s="1"/>
  <c r="V451" i="12"/>
  <c r="G452" i="12"/>
  <c r="M452" i="12" s="1"/>
  <c r="I452" i="12"/>
  <c r="K452" i="12"/>
  <c r="O452" i="12"/>
  <c r="Q452" i="12"/>
  <c r="V452" i="12"/>
  <c r="V446" i="12" s="1"/>
  <c r="G453" i="12"/>
  <c r="M453" i="12" s="1"/>
  <c r="I453" i="12"/>
  <c r="K453" i="12"/>
  <c r="O453" i="12"/>
  <c r="Q453" i="12"/>
  <c r="V453" i="12"/>
  <c r="G454" i="12"/>
  <c r="M454" i="12" s="1"/>
  <c r="I454" i="12"/>
  <c r="K454" i="12"/>
  <c r="O454" i="12"/>
  <c r="Q454" i="12"/>
  <c r="V454" i="12"/>
  <c r="G455" i="12"/>
  <c r="I455" i="12"/>
  <c r="K455" i="12"/>
  <c r="M455" i="12"/>
  <c r="O455" i="12"/>
  <c r="Q455" i="12"/>
  <c r="V455" i="12"/>
  <c r="AF457" i="12"/>
  <c r="G42" i="1" s="1"/>
  <c r="I19" i="1"/>
  <c r="M235" i="14" l="1"/>
  <c r="I60" i="1"/>
  <c r="M345" i="14"/>
  <c r="G335" i="14"/>
  <c r="G157" i="14"/>
  <c r="G150" i="14"/>
  <c r="G405" i="14"/>
  <c r="G32" i="14"/>
  <c r="AE419" i="14"/>
  <c r="F41" i="1" s="1"/>
  <c r="H41" i="1" s="1"/>
  <c r="I41" i="1" s="1"/>
  <c r="G235" i="14"/>
  <c r="M27" i="14"/>
  <c r="G306" i="14"/>
  <c r="I72" i="1" s="1"/>
  <c r="G8" i="14"/>
  <c r="I73" i="1"/>
  <c r="I68" i="1"/>
  <c r="I59" i="1"/>
  <c r="M263" i="14"/>
  <c r="G142" i="14"/>
  <c r="G132" i="14"/>
  <c r="G72" i="14"/>
  <c r="I65" i="1"/>
  <c r="G190" i="14"/>
  <c r="I74" i="1"/>
  <c r="I71" i="1"/>
  <c r="G365" i="14"/>
  <c r="G271" i="14"/>
  <c r="M95" i="12"/>
  <c r="M119" i="12"/>
  <c r="G237" i="12"/>
  <c r="M180" i="12"/>
  <c r="G35" i="12"/>
  <c r="I53" i="1" s="1"/>
  <c r="G40" i="1"/>
  <c r="G442" i="12"/>
  <c r="I77" i="1" s="1"/>
  <c r="M371" i="12"/>
  <c r="M370" i="12" s="1"/>
  <c r="G191" i="12"/>
  <c r="I64" i="1" s="1"/>
  <c r="G446" i="12"/>
  <c r="G180" i="12"/>
  <c r="I63" i="1" s="1"/>
  <c r="G30" i="12"/>
  <c r="I52" i="1" s="1"/>
  <c r="G8" i="12"/>
  <c r="G404" i="12"/>
  <c r="I76" i="1" s="1"/>
  <c r="I18" i="1" s="1"/>
  <c r="G95" i="12"/>
  <c r="M442" i="12"/>
  <c r="M238" i="12"/>
  <c r="M173" i="12"/>
  <c r="M446" i="12"/>
  <c r="G399" i="12"/>
  <c r="I75" i="1" s="1"/>
  <c r="G282" i="12"/>
  <c r="M192" i="12"/>
  <c r="M191" i="12" s="1"/>
  <c r="AE457" i="12"/>
  <c r="F42" i="1" s="1"/>
  <c r="H42" i="1" s="1"/>
  <c r="I42" i="1" s="1"/>
  <c r="M155" i="12"/>
  <c r="G43" i="1"/>
  <c r="G39" i="1"/>
  <c r="G44" i="1" s="1"/>
  <c r="G25" i="1" s="1"/>
  <c r="A25" i="1" s="1"/>
  <c r="G26" i="1" s="1"/>
  <c r="Q8" i="13"/>
  <c r="O8" i="13"/>
  <c r="G8" i="13"/>
  <c r="V8" i="13"/>
  <c r="I8" i="13"/>
  <c r="M243" i="14"/>
  <c r="M101" i="14"/>
  <c r="M201" i="14"/>
  <c r="M306" i="14"/>
  <c r="M409" i="14"/>
  <c r="M259" i="14"/>
  <c r="G409" i="14"/>
  <c r="M191" i="14"/>
  <c r="M190" i="14" s="1"/>
  <c r="M158" i="14"/>
  <c r="M157" i="14" s="1"/>
  <c r="G101" i="14"/>
  <c r="I57" i="1" s="1"/>
  <c r="M143" i="14"/>
  <c r="M142" i="14" s="1"/>
  <c r="M131" i="14"/>
  <c r="M130" i="14" s="1"/>
  <c r="M90" i="14"/>
  <c r="M88" i="14" s="1"/>
  <c r="M152" i="14"/>
  <c r="M150" i="14" s="1"/>
  <c r="M407" i="14"/>
  <c r="M405" i="14" s="1"/>
  <c r="M375" i="14"/>
  <c r="M367" i="14" s="1"/>
  <c r="M344" i="14"/>
  <c r="M335" i="14" s="1"/>
  <c r="M297" i="14"/>
  <c r="M271" i="14" s="1"/>
  <c r="M136" i="14"/>
  <c r="M132" i="14" s="1"/>
  <c r="M98" i="14"/>
  <c r="M91" i="14" s="1"/>
  <c r="M73" i="14"/>
  <c r="M72" i="14" s="1"/>
  <c r="M51" i="14"/>
  <c r="M32" i="14" s="1"/>
  <c r="M23" i="14"/>
  <c r="M8" i="14" s="1"/>
  <c r="G201" i="14"/>
  <c r="G243" i="14"/>
  <c r="AE17" i="13"/>
  <c r="M15" i="13"/>
  <c r="M8" i="13" s="1"/>
  <c r="M282" i="12"/>
  <c r="M154" i="12"/>
  <c r="M165" i="12"/>
  <c r="M237" i="12"/>
  <c r="G173" i="12"/>
  <c r="I62" i="1" s="1"/>
  <c r="G165" i="12"/>
  <c r="I61" i="1" s="1"/>
  <c r="M405" i="12"/>
  <c r="M404" i="12" s="1"/>
  <c r="M381" i="12"/>
  <c r="M380" i="12" s="1"/>
  <c r="M299" i="12"/>
  <c r="M298" i="12" s="1"/>
  <c r="M234" i="12"/>
  <c r="M233" i="12" s="1"/>
  <c r="M130" i="12"/>
  <c r="M129" i="12" s="1"/>
  <c r="M33" i="12"/>
  <c r="M30" i="12" s="1"/>
  <c r="M19" i="12"/>
  <c r="M8" i="12" s="1"/>
  <c r="M368" i="12"/>
  <c r="M339" i="12" s="1"/>
  <c r="M227" i="12"/>
  <c r="M226" i="12" s="1"/>
  <c r="M116" i="12"/>
  <c r="M115" i="12" s="1"/>
  <c r="M75" i="12"/>
  <c r="M35" i="12" s="1"/>
  <c r="M275" i="12"/>
  <c r="M274" i="12" s="1"/>
  <c r="M164" i="12"/>
  <c r="M163" i="12" s="1"/>
  <c r="J28" i="1"/>
  <c r="J26" i="1"/>
  <c r="G38" i="1"/>
  <c r="F38" i="1"/>
  <c r="J23" i="1"/>
  <c r="J24" i="1"/>
  <c r="J25" i="1"/>
  <c r="J27" i="1"/>
  <c r="E24" i="1"/>
  <c r="E26" i="1"/>
  <c r="I69" i="1" l="1"/>
  <c r="I67" i="1"/>
  <c r="I78" i="1"/>
  <c r="G419" i="14"/>
  <c r="I54" i="1"/>
  <c r="I17" i="1"/>
  <c r="G457" i="12"/>
  <c r="I51" i="1"/>
  <c r="I16" i="1" s="1"/>
  <c r="A26" i="1"/>
  <c r="F40" i="1"/>
  <c r="H40" i="1" s="1"/>
  <c r="I40" i="1" s="1"/>
  <c r="F43" i="1"/>
  <c r="H43" i="1" s="1"/>
  <c r="I43" i="1" s="1"/>
  <c r="F39" i="1"/>
  <c r="I79" i="1"/>
  <c r="G17" i="13"/>
  <c r="I80" i="1" l="1"/>
  <c r="I20" i="1"/>
  <c r="I21" i="1" s="1"/>
  <c r="F44" i="1"/>
  <c r="H39" i="1"/>
  <c r="H44" i="1" s="1"/>
  <c r="I39" i="1" l="1"/>
  <c r="I44" i="1" s="1"/>
  <c r="J43" i="1" s="1"/>
  <c r="G28" i="1"/>
  <c r="G23" i="1"/>
  <c r="A23" i="1" s="1"/>
  <c r="J72" i="1"/>
  <c r="J53" i="1"/>
  <c r="J54" i="1"/>
  <c r="J55" i="1"/>
  <c r="J79" i="1"/>
  <c r="J52" i="1"/>
  <c r="J67" i="1"/>
  <c r="J57" i="1"/>
  <c r="J63" i="1"/>
  <c r="J68" i="1"/>
  <c r="J59" i="1"/>
  <c r="J75" i="1"/>
  <c r="J62" i="1"/>
  <c r="J66" i="1"/>
  <c r="J58" i="1"/>
  <c r="J73" i="1"/>
  <c r="J65" i="1"/>
  <c r="J56" i="1"/>
  <c r="J77" i="1"/>
  <c r="J71" i="1"/>
  <c r="J76" i="1"/>
  <c r="J74" i="1"/>
  <c r="J60" i="1"/>
  <c r="J61" i="1"/>
  <c r="J64" i="1"/>
  <c r="J69" i="1"/>
  <c r="J51" i="1"/>
  <c r="J78" i="1"/>
  <c r="J70" i="1"/>
  <c r="J41" i="1" l="1"/>
  <c r="J39" i="1"/>
  <c r="J44" i="1" s="1"/>
  <c r="J42" i="1"/>
  <c r="J40" i="1"/>
  <c r="A24" i="1"/>
  <c r="G24" i="1"/>
  <c r="A27" i="1" s="1"/>
  <c r="J80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<sst xmlns="http://schemas.openxmlformats.org/spreadsheetml/2006/main" count="4329" uniqueCount="846">
  <si>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</si>
  <si>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</si>
  <si>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</si>
  <si>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</si>
  <si>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</si>
  <si>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</si>
  <si>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</si>
  <si>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</si>
  <si>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</si>
  <si>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</si>
  <si>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</si>
  <si>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</si>
  <si>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</si>
  <si>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</si>
  <si>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</si>
  <si>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</si>
  <si>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</si>
  <si>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</si>
  <si>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</si>
  <si>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</si>
  <si>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</si>
  <si>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</si>
  <si>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</si>
  <si>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</si>
  <si>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</si>
  <si>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</si>
  <si>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</si>
  <si>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</si>
  <si>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</si>
  <si>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</si>
  <si>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</si>
  <si>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</si>
  <si>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</si>
  <si>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</si>
  <si>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</si>
  <si>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</si>
  <si>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</si>
  <si>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</si>
  <si>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</si>
  <si>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</si>
  <si>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</si>
  <si>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</si>
  <si>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</si>
  <si>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 xml:space="preserve">Stavební práce </t>
  </si>
  <si>
    <t>Stavba</t>
  </si>
  <si>
    <t>SO01</t>
  </si>
  <si>
    <t>Rekonstrukce bytu</t>
  </si>
  <si>
    <t>01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</si>
  <si>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</si>
  <si>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</si>
  <si>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</si>
  <si>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</si>
  <si>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</si>
  <si>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</si>
  <si>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</si>
  <si>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</si>
  <si>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</si>
  <si>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</si>
  <si>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</si>
  <si>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</si>
  <si>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</si>
  <si>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</si>
  <si>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</si>
  <si>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</si>
  <si>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</si>
  <si>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</si>
  <si>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</si>
  <si>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</si>
  <si>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</si>
  <si>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</si>
  <si>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</si>
  <si>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</si>
  <si>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</si>
  <si>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</si>
  <si>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</si>
  <si>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</si>
  <si>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</si>
  <si>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</si>
  <si>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</si>
  <si>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</si>
  <si>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</si>
  <si>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</si>
  <si>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</si>
  <si>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</si>
  <si>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</si>
  <si>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</si>
  <si>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</si>
  <si>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</si>
  <si>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</si>
  <si>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</si>
  <si>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</si>
  <si>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</si>
  <si>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</si>
  <si>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</si>
  <si>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</si>
  <si>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</si>
  <si>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</si>
  <si>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</si>
  <si>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</si>
  <si>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</si>
  <si>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</si>
  <si>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</si>
  <si>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</si>
  <si>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</si>
  <si>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</si>
  <si>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</si>
  <si>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</si>
  <si>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</si>
  <si>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</si>
  <si>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</si>
  <si>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</si>
  <si>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</si>
  <si>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</si>
  <si>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</si>
  <si>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</si>
  <si>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</si>
  <si>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</si>
  <si>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</si>
  <si>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</si>
  <si>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</si>
  <si>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</si>
  <si>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</si>
  <si>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</si>
  <si>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</si>
  <si>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</si>
  <si>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</si>
  <si>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</si>
  <si>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</si>
  <si>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</si>
  <si>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</si>
  <si>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</si>
  <si>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</si>
  <si>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</si>
  <si>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</si>
  <si>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</si>
  <si>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</si>
  <si>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</si>
  <si>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</si>
  <si>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317944311</t>
  </si>
  <si>
    <t>Válcované nosníky do č.12 do připravených otvorů</t>
  </si>
  <si>
    <t>t</t>
  </si>
  <si>
    <t>RTS 21/ II</t>
  </si>
  <si>
    <t>Indiv</t>
  </si>
  <si>
    <t>Práce</t>
  </si>
  <si>
    <t>POL1_</t>
  </si>
  <si>
    <t>1,1*3,06*2/1000*3</t>
  </si>
  <si>
    <t>VV</t>
  </si>
  <si>
    <t>342263410</t>
  </si>
  <si>
    <t>Osazení revizních dvířek do příček, do 0,25 m2</t>
  </si>
  <si>
    <t>kus</t>
  </si>
  <si>
    <t>342263420</t>
  </si>
  <si>
    <t>Osazení revizních dvířek do příček, do 0,50 m2</t>
  </si>
  <si>
    <t>342255022</t>
  </si>
  <si>
    <t>Příčky z desek Ytong tl. 7,5 cm desky Ytong Klasik, 599 x 249 x 75 mm</t>
  </si>
  <si>
    <t>m2</t>
  </si>
  <si>
    <t>(2,2+0,6+1,005+0,905+0,075+1,63+0,325+0,075+0,625+0,905+0,95)*2,58</t>
  </si>
  <si>
    <t>-0,8*2,0*2</t>
  </si>
  <si>
    <t>-0,7*2,0</t>
  </si>
  <si>
    <t>342948111</t>
  </si>
  <si>
    <t>Ukotvení příček k cihel.konstr. kotvami na hmožd.</t>
  </si>
  <si>
    <t>m</t>
  </si>
  <si>
    <t>2,58*6</t>
  </si>
  <si>
    <t>346244313</t>
  </si>
  <si>
    <t>Obezdívky van a WC nádržek z desek Ytong tl.100 mm</t>
  </si>
  <si>
    <t>Podezdívka sprchové vaničky : (0,8+0,8+1,2)*0,1</t>
  </si>
  <si>
    <t>346275113</t>
  </si>
  <si>
    <t>Přizdívky z desek Ytong tl. 100 mm</t>
  </si>
  <si>
    <t>Předstěna : 0,78*1,3+0,85*2,58</t>
  </si>
  <si>
    <t>342264098</t>
  </si>
  <si>
    <t>Příplatek k podhledu sádrokart. za plochu do 10 m2</t>
  </si>
  <si>
    <t>Chodba : 6,71</t>
  </si>
  <si>
    <t>Koupelna : 3,63</t>
  </si>
  <si>
    <t>Revizní dvířka 60x60 bílá - plast</t>
  </si>
  <si>
    <t>ks</t>
  </si>
  <si>
    <t>Vlastní</t>
  </si>
  <si>
    <t>Specifikace</t>
  </si>
  <si>
    <t>POL3_</t>
  </si>
  <si>
    <t>15411740</t>
  </si>
  <si>
    <t>Profil L rovnoramenný S235  50x50x4 mm</t>
  </si>
  <si>
    <t>SPCM</t>
  </si>
  <si>
    <t>28349052</t>
  </si>
  <si>
    <t>Dvířka vanová 300 x 300 mm bílá - plast</t>
  </si>
  <si>
    <t>416021121</t>
  </si>
  <si>
    <t>Podhledy SDK, kovová.kce CD. 1x deska RB 12,5 mm</t>
  </si>
  <si>
    <t>416021123</t>
  </si>
  <si>
    <t>Podhledy SDK, kovová.kce CD. 1x deska RBI 12,5 mm</t>
  </si>
  <si>
    <t>602014141</t>
  </si>
  <si>
    <t>Štuk na stěnách vnitřní ručně 2x nanášený, celková tloušťka vrstvy 4 mm štuk s vlákny</t>
  </si>
  <si>
    <t xml:space="preserve">Z důvodu nevyhovující stávajících omítek budou stěny : </t>
  </si>
  <si>
    <t xml:space="preserve">nataženy štukem 100% včetně ostění oken : </t>
  </si>
  <si>
    <t>Chodba : (2,2*2+4,1*2+0,6*2+0,93)*2,58</t>
  </si>
  <si>
    <t>-0,8*2,0*4</t>
  </si>
  <si>
    <t>Pokoj 1 : (4,15*2+2,98*2)*2,58</t>
  </si>
  <si>
    <t>-0,8*2,0</t>
  </si>
  <si>
    <t>-1,45*1,55</t>
  </si>
  <si>
    <t>(1,45+1,55*2)*0,25</t>
  </si>
  <si>
    <t>Pokoj 2 : (2,75*2+3,45*2)*2,58</t>
  </si>
  <si>
    <t>Obývák : (5,09*2+5,5*2)*2,58</t>
  </si>
  <si>
    <t>-((3,6*1,55)+(1,49*2,2))</t>
  </si>
  <si>
    <t>(3,6+1,55+1,49+2,2+0,8)*0,25</t>
  </si>
  <si>
    <t>Koupelna : (2,6+1,0+0,905+0,325+1,0+1,63+1,625)*(2,3-2,1)</t>
  </si>
  <si>
    <t>610991111</t>
  </si>
  <si>
    <t>Zakrývání výplní vnitřních otvorů, oken</t>
  </si>
  <si>
    <t>1,45*1,55*2</t>
  </si>
  <si>
    <t>1,6*1,55</t>
  </si>
  <si>
    <t>1,49*2,2</t>
  </si>
  <si>
    <t>611421231</t>
  </si>
  <si>
    <t>Oprava váp.omítek stropů do 10% plochy - štukových</t>
  </si>
  <si>
    <t>Stropy : 47,73</t>
  </si>
  <si>
    <t>612421211</t>
  </si>
  <si>
    <t>Oprava vápen.omítek stěn do 10 % pl. - hrubých</t>
  </si>
  <si>
    <t>Stěny : 101,868</t>
  </si>
  <si>
    <t>612423521</t>
  </si>
  <si>
    <t>Omítka rýh stěn vápenná šířky do 15 cm, hladká</t>
  </si>
  <si>
    <t>6,0*0,07</t>
  </si>
  <si>
    <t>4,0*0,15</t>
  </si>
  <si>
    <t>60*0,03</t>
  </si>
  <si>
    <t>612451121</t>
  </si>
  <si>
    <t>Omítka vnitřní zdiva, cementová (MC), hladká</t>
  </si>
  <si>
    <t>Pokoj 2 : 2,18*0,6+(1,0+0,6)*1,75</t>
  </si>
  <si>
    <t>612481211</t>
  </si>
  <si>
    <t xml:space="preserve">Montáž výztužné sítě(perlinky)do stěrky-vnit.stěny včetně výztužné sítě a stěrkového tmelu </t>
  </si>
  <si>
    <t>Nové jádro : (2,6+0,95+1,005+0,6+2,2+0,905+0,325)*2*2,58</t>
  </si>
  <si>
    <t>(0,85+0,7)*2,58</t>
  </si>
  <si>
    <t>(0,78)*1,3</t>
  </si>
  <si>
    <t>-0,8*2,0*2*2</t>
  </si>
  <si>
    <t>-0,7*2,0*2</t>
  </si>
  <si>
    <t>632411904</t>
  </si>
  <si>
    <t>Penetrace savých podkladů 0,25 l/m2</t>
  </si>
  <si>
    <t>61101147R00</t>
  </si>
  <si>
    <t>Bandáž spoje panelů skelná páska včetně uniflotu (spoj panelů sádrou do ztracena včetně výztužné pásky)</t>
  </si>
  <si>
    <t>Pokoj 1 : 12,37</t>
  </si>
  <si>
    <t>Pokoj 2 : 8,20</t>
  </si>
  <si>
    <t>632421120</t>
  </si>
  <si>
    <t>Potěr samonivelační ,ručně zpracovaný,tl. do 10 mm</t>
  </si>
  <si>
    <t>Obývák : 27,16</t>
  </si>
  <si>
    <t>711714110</t>
  </si>
  <si>
    <t>Provedení nátěru adhezní hmotou</t>
  </si>
  <si>
    <t>637101101R00</t>
  </si>
  <si>
    <t>Příprava podkladu - vysávání podlah prům.vysavačem</t>
  </si>
  <si>
    <t>642942111</t>
  </si>
  <si>
    <t>Osazení zárubní dveřních ocelových, pl. do 2,5 m2</t>
  </si>
  <si>
    <t>55330380</t>
  </si>
  <si>
    <t>Zárubeň ocelová YH100   700x1970x100  ZAKO pro přesné zdění, bez drážky, pevně přivařené závěsy</t>
  </si>
  <si>
    <t>55330383</t>
  </si>
  <si>
    <t>Zárubeň ocelová YH100   800x1970x100  ZAKO pro přesné zdění, bez drážky, pevně přivařené závěsy</t>
  </si>
  <si>
    <t>952901111</t>
  </si>
  <si>
    <t>Vyčištění budov o výšce podlaží do 4 m</t>
  </si>
  <si>
    <t>952901110</t>
  </si>
  <si>
    <t>Čištění mytím ploch oken, dveří a parapetů</t>
  </si>
  <si>
    <t>3,6*1,55+1,49*2,2</t>
  </si>
  <si>
    <t>962031113</t>
  </si>
  <si>
    <t>Bourání příček z cihel pálených plných tl. 80 mm</t>
  </si>
  <si>
    <t>(5,09+0,57+0,9)*2,58</t>
  </si>
  <si>
    <t>-1,25*2,0</t>
  </si>
  <si>
    <t>968061125</t>
  </si>
  <si>
    <t>Vyvěšení dřevěných dveřních křídel pl. do 2 m2</t>
  </si>
  <si>
    <t>968072455</t>
  </si>
  <si>
    <t>Vybourání kovových dveřních zárubní pl. do 2 m2</t>
  </si>
  <si>
    <t>0,6*2,0*2</t>
  </si>
  <si>
    <t>0,7*2,0</t>
  </si>
  <si>
    <t>0,8*2,0</t>
  </si>
  <si>
    <t>968072456</t>
  </si>
  <si>
    <t>Vybourání kovových dveřních zárubní pl. nad 2 m2</t>
  </si>
  <si>
    <t>1,25*2,0</t>
  </si>
  <si>
    <t>974031132</t>
  </si>
  <si>
    <t>Vysekání rýh ve zdi cihelné/betonové 5 x 7 cm</t>
  </si>
  <si>
    <t>974031154</t>
  </si>
  <si>
    <t>Vysekání rýh ve zdi cihelné/betonové 10 x 15 cm</t>
  </si>
  <si>
    <t>974051513</t>
  </si>
  <si>
    <t>Frézování drážky do 30x30 mm, zdivo, beton</t>
  </si>
  <si>
    <t>974082212</t>
  </si>
  <si>
    <t>Vysekání rýh pro vodiče omítka stěn MC šířka 3 cm</t>
  </si>
  <si>
    <t>978011121</t>
  </si>
  <si>
    <t>Otlučení omítek vnitřních vápenných stropů do 10 %</t>
  </si>
  <si>
    <t>978013121</t>
  </si>
  <si>
    <t>Otlučení omítek vnitřních stěn v rozsahu do 10 %</t>
  </si>
  <si>
    <t>460680021</t>
  </si>
  <si>
    <t>Průraz zdivem v cihlové zdi tloušťky 15 cm plochy do 0,025 m2</t>
  </si>
  <si>
    <t>978021191R00</t>
  </si>
  <si>
    <t>Otlučení cementových omítek vnitřních stěn do 100% včetně obkladů</t>
  </si>
  <si>
    <t>R-položka</t>
  </si>
  <si>
    <t>POL12_1</t>
  </si>
  <si>
    <t>999281148</t>
  </si>
  <si>
    <t>Přesun hmot pro opravy a údržbu do v. 12 m,nošením</t>
  </si>
  <si>
    <t>Přesun hmot</t>
  </si>
  <si>
    <t>POL7_</t>
  </si>
  <si>
    <t>711212002</t>
  </si>
  <si>
    <t>Hydroizolační povlak - nátěr nebo stěrka</t>
  </si>
  <si>
    <t>(1,0+0,85)*2,0</t>
  </si>
  <si>
    <t>(2,6*2+1,625*2+0,325*2-0,7)*0,1</t>
  </si>
  <si>
    <t>711212601</t>
  </si>
  <si>
    <t>Těsnicí pás do spoje podlaha - stěna</t>
  </si>
  <si>
    <t>Koupelna : (2,6*2+1,625*2+0,325*2-0,7)</t>
  </si>
  <si>
    <t>2,0</t>
  </si>
  <si>
    <t>998711202</t>
  </si>
  <si>
    <t>Přesun hmot pro izolace proti vodě, výšky do 12 m</t>
  </si>
  <si>
    <t>7201947774</t>
  </si>
  <si>
    <t>Podružný materiál pro ZTI (vyústění, přechodky, hadice)</t>
  </si>
  <si>
    <t>kpl</t>
  </si>
  <si>
    <t>721176113</t>
  </si>
  <si>
    <t>Potrubí HT odpadní svislé D 50 x 1,8 mm</t>
  </si>
  <si>
    <t>721194104</t>
  </si>
  <si>
    <t>Vyvedení odpadních výpustek D 40 x 1,8</t>
  </si>
  <si>
    <t>721194105</t>
  </si>
  <si>
    <t>Vyvedení odpadních výpustek D 50 x 1,8</t>
  </si>
  <si>
    <t>721194109</t>
  </si>
  <si>
    <t>Vyvedení odpadních výpustek D 110 x 2,3</t>
  </si>
  <si>
    <t>733171140</t>
  </si>
  <si>
    <t>Montáž - napojení potrubí na stoupačku</t>
  </si>
  <si>
    <t>72145488</t>
  </si>
  <si>
    <t>Práce spojené s demontáži rozvodů - voda, kanalizace</t>
  </si>
  <si>
    <t>hod</t>
  </si>
  <si>
    <t>998721202</t>
  </si>
  <si>
    <t>Přesun hmot pro vnitřní kanalizaci, výšky do 12 m</t>
  </si>
  <si>
    <t>722172311</t>
  </si>
  <si>
    <t>Potrubí z PPR, D 20x2,8 mm, PN 16, vč.zed.výpom.</t>
  </si>
  <si>
    <t>722181213</t>
  </si>
  <si>
    <t>Izolace návleková MIRELON PRO tl. stěny 13 mm vnitřní průměr 22 mm</t>
  </si>
  <si>
    <t>722220111</t>
  </si>
  <si>
    <t>Nástěnka K 247, pro výtokový ventil G 1/2</t>
  </si>
  <si>
    <t>722220121</t>
  </si>
  <si>
    <t>Nástěnka K 247, pro baterii G 1/2</t>
  </si>
  <si>
    <t>pár</t>
  </si>
  <si>
    <t>733190107</t>
  </si>
  <si>
    <t>Tlaková zkouška potrubí  DN 40</t>
  </si>
  <si>
    <t>998722202</t>
  </si>
  <si>
    <t>Přesun hmot pro vnitřní vodovod, výšky do 12 m</t>
  </si>
  <si>
    <t>723160204</t>
  </si>
  <si>
    <t>Přípojka k plynoměru, závitová bez ochozu G 1 včetně kouhout kulový 1"</t>
  </si>
  <si>
    <t>soubor</t>
  </si>
  <si>
    <t>723160334</t>
  </si>
  <si>
    <t>Rozpěrka přípojky plynoměru G 1</t>
  </si>
  <si>
    <t>723163102</t>
  </si>
  <si>
    <t>Potrubí z měděných plyn.trubek D 15 x 1,0 mm</t>
  </si>
  <si>
    <t>723190251</t>
  </si>
  <si>
    <t>Vyvedení a upevnění plynovodních výpustek DN 15</t>
  </si>
  <si>
    <t>723191113</t>
  </si>
  <si>
    <t>Hadice pro spotřeb. IVAR.FLEXIGAS DN 15,dl. 1,5 m</t>
  </si>
  <si>
    <t>723191118</t>
  </si>
  <si>
    <t>Kohout kulový pro flexigas rohový IVAR.G2T DN 15</t>
  </si>
  <si>
    <t>723236114</t>
  </si>
  <si>
    <t>Kohout kulový, vnitřní-vnitřní závit, HERZ DN 20</t>
  </si>
  <si>
    <t>733110806</t>
  </si>
  <si>
    <t>Demontáž potrubí ocelového závitového do DN 15-32 včetně vyústění</t>
  </si>
  <si>
    <t>723548777</t>
  </si>
  <si>
    <t>Revize PLYNU</t>
  </si>
  <si>
    <t>998723201</t>
  </si>
  <si>
    <t>Přesun hmot pro vnitřní plynovod, výšky do 6 m</t>
  </si>
  <si>
    <t>725013138</t>
  </si>
  <si>
    <t xml:space="preserve">Klozet kombi ,nádrž s armat.odpad svislý,bílý včetně sedátka v bílé barvě </t>
  </si>
  <si>
    <t>725119305</t>
  </si>
  <si>
    <t>Montáž klozetových mís kombinovaných</t>
  </si>
  <si>
    <t>725219401</t>
  </si>
  <si>
    <t>Montáž umyvadel na šrouby do zdiva</t>
  </si>
  <si>
    <t>725220851</t>
  </si>
  <si>
    <t>Demontáž van včetně vybourání obezdezdívky</t>
  </si>
  <si>
    <t>725229107</t>
  </si>
  <si>
    <t>Montáž vanových/sprchových zástěn/dveří oboustranně upevněných</t>
  </si>
  <si>
    <t>725249102</t>
  </si>
  <si>
    <t>Montáž sprchových mís a vaniček</t>
  </si>
  <si>
    <t>725299101</t>
  </si>
  <si>
    <t>Montáž koupelnových doplňků - mýdelníků, držáků ap</t>
  </si>
  <si>
    <t>725619101</t>
  </si>
  <si>
    <t>Montáž plynových sporáků</t>
  </si>
  <si>
    <t>725610810</t>
  </si>
  <si>
    <t>Demontáž plynového sporáku</t>
  </si>
  <si>
    <t>725810402</t>
  </si>
  <si>
    <t>Ventil rohový kulový s filtrem 1/2" x 3/8"</t>
  </si>
  <si>
    <t>725814122</t>
  </si>
  <si>
    <t>Ventil pračkový kulový se zpětnou klapkou a filtrem 3/4"</t>
  </si>
  <si>
    <t>725823114</t>
  </si>
  <si>
    <t>Baterie dřezová stojánková ruční, bez otvír.odpadu standardní chrom</t>
  </si>
  <si>
    <t>725823121</t>
  </si>
  <si>
    <t>Baterie umyvadlová stoján. ruční,  standardní chrom</t>
  </si>
  <si>
    <t>725829301</t>
  </si>
  <si>
    <t>Montáž baterie umyv.a dřezové stojánkové</t>
  </si>
  <si>
    <t>725820801</t>
  </si>
  <si>
    <t>Demontáž baterie nástěnné do G 3/4</t>
  </si>
  <si>
    <t>725820802</t>
  </si>
  <si>
    <t>Demontáž baterie stojánkové do 1otvoru</t>
  </si>
  <si>
    <t>725860188</t>
  </si>
  <si>
    <t>Sifon pračkový HL440, D 40/50 mm podomítkový, suchá zápachová klapka</t>
  </si>
  <si>
    <t>725860190</t>
  </si>
  <si>
    <t>Sifon vanový PP HL500, D 40,50 mm samočistící s nastavitelným odpadem 5/4 "</t>
  </si>
  <si>
    <t>725860201</t>
  </si>
  <si>
    <t>Sifon dřezový HL100, 6/4 ", přípoj myčka, pračka</t>
  </si>
  <si>
    <t>725860213</t>
  </si>
  <si>
    <t>Sifon umyvadlový HL132, D 32, 40 mm</t>
  </si>
  <si>
    <t>787911111</t>
  </si>
  <si>
    <t>Montáž zrcadla na stěnu, na lepidlo, pl. do 2 m2</t>
  </si>
  <si>
    <t>0,4*0,6</t>
  </si>
  <si>
    <t>55144162R</t>
  </si>
  <si>
    <t>Sprchová sada 3-funkční ruční sprcha d 100 mm, Chrom</t>
  </si>
  <si>
    <t>POL12_0</t>
  </si>
  <si>
    <t>64214330R</t>
  </si>
  <si>
    <t>Umyvadlo keram. s otv. pro baterii 550x450 mm bílé, na šrouby</t>
  </si>
  <si>
    <t>42377000R</t>
  </si>
  <si>
    <t xml:space="preserve">Dvojháček chrom lesklá </t>
  </si>
  <si>
    <t>551450092</t>
  </si>
  <si>
    <t>Baterie sprchová nástěnná  bez příslušenství, Chrom</t>
  </si>
  <si>
    <t>55145356</t>
  </si>
  <si>
    <t>Sprchová tyč s délkou 70 cm s výškou 70 cm. V kulatém designu. Chrom</t>
  </si>
  <si>
    <t>551789001R</t>
  </si>
  <si>
    <t>Držák toaletního papíru chrom</t>
  </si>
  <si>
    <t>55428112.A</t>
  </si>
  <si>
    <t xml:space="preserve">Sprchový kout čtvrtkruh 80x80 cm </t>
  </si>
  <si>
    <t>63465124</t>
  </si>
  <si>
    <t>Zrcadlo nemontované čiré tl. 4 mm 40x60cm</t>
  </si>
  <si>
    <t>64293837</t>
  </si>
  <si>
    <t>Sprchová vanička čtvrtkruhová 80x80 cm litý mramor bílá</t>
  </si>
  <si>
    <t>725110811R00</t>
  </si>
  <si>
    <t>Demontáž klozetů splachovacích</t>
  </si>
  <si>
    <t>725210821R00</t>
  </si>
  <si>
    <t>Demontáž umyvadel bez výtokových armatur</t>
  </si>
  <si>
    <t>998725202</t>
  </si>
  <si>
    <t>Přesun hmot pro zařizovací předměty, výšky do 12 m</t>
  </si>
  <si>
    <t>728115211</t>
  </si>
  <si>
    <t>Montáž potrubí ohebného neizol. z PVC do d 100 mm</t>
  </si>
  <si>
    <t>728611211</t>
  </si>
  <si>
    <t>Mtž ventilátoru radiál.nízkotl.potrub.do d 100 mm včetně napojení - časový spínač</t>
  </si>
  <si>
    <t>728611862</t>
  </si>
  <si>
    <t>Dmtž ventilátoru radiál.nízkotl.nástěn. do d 200mm včetně zaslepení otvoru</t>
  </si>
  <si>
    <t>28611773.AR</t>
  </si>
  <si>
    <t>PVC ventilační trubka ohebná O 100 mm</t>
  </si>
  <si>
    <t>429148013</t>
  </si>
  <si>
    <t>Ventilátor do koupelny s automatickou žaluzií - radiální d=100</t>
  </si>
  <si>
    <t>998728202</t>
  </si>
  <si>
    <t>Přesun hmot pro vzduchotechniku, výšky do 12 m</t>
  </si>
  <si>
    <t>735179110</t>
  </si>
  <si>
    <t>Montáž otopných těles koupelnových (žebříků) - elektrických</t>
  </si>
  <si>
    <t>7354858488</t>
  </si>
  <si>
    <t xml:space="preserve">Radiátor elektrický 132x45 cm bílá </t>
  </si>
  <si>
    <t>998735202</t>
  </si>
  <si>
    <t>Přesun hmot pro otopná tělesa, výšky do 12 m</t>
  </si>
  <si>
    <t>766711021</t>
  </si>
  <si>
    <t>Montáž vstupních dveří přizděním/zabetonováním</t>
  </si>
  <si>
    <t>(2,0+0,8+2,0)</t>
  </si>
  <si>
    <t>766661112</t>
  </si>
  <si>
    <t>Montáž dveří do zárubně,otevíravých 1kř.do 0,8 m</t>
  </si>
  <si>
    <t>766662811</t>
  </si>
  <si>
    <t>Demontáž prahů dveří 1křídlových</t>
  </si>
  <si>
    <t>766825821</t>
  </si>
  <si>
    <t>Demontáž vestavěných skříní 2křídlových</t>
  </si>
  <si>
    <t>766644301R00</t>
  </si>
  <si>
    <t>Seřízení plastových oken</t>
  </si>
  <si>
    <t>6</t>
  </si>
  <si>
    <t>766772840R00</t>
  </si>
  <si>
    <t xml:space="preserve">D+M vestavná šatní skříně - DTD, TL. 18mm,ABS HRANA. DEKOR DŘEVO - sonoma šatní tyč včetně madel rozměr 0,93x0,6*2,58 2dveřová, uchytky nerez, 10x vnitřní police </t>
  </si>
  <si>
    <t>61160101Rwc</t>
  </si>
  <si>
    <t>Dveře vnitřní hladké plné 1kř. 70x197 dub sonoma včetně kování WC</t>
  </si>
  <si>
    <t>61260603R</t>
  </si>
  <si>
    <t xml:space="preserve">Dveře vnitřní hladké 2/3 sklo 1kř. 80x197 dub sonoma včetně kování </t>
  </si>
  <si>
    <t>76685488</t>
  </si>
  <si>
    <t>Vnitřní vchodové dveře 800/1970  EI 30DP3, VSTUPNÍ, PLNÉ, DEKOR DŘEVO, KOVÁNÍ BEZPEČNOSTNÍ  klika-klika(nerez),KUKÁTKO, ZÁMEK S VLOŽKOU (3 KLÍČE), PRÁH, zárubeň</t>
  </si>
  <si>
    <t>– bezpečnostní třída RC2 : 1</t>
  </si>
  <si>
    <t xml:space="preserve">– protipožární odolnost EI 30 : </t>
  </si>
  <si>
    <t xml:space="preserve">– zvukový útlum 39 dB : </t>
  </si>
  <si>
    <t xml:space="preserve">– tloušťka dveří 42 mm : </t>
  </si>
  <si>
    <t xml:space="preserve">– masivní smrkový rám šířky 10 cm : </t>
  </si>
  <si>
    <t xml:space="preserve">– DTD s protipožární úpravou : </t>
  </si>
  <si>
    <t xml:space="preserve">– vrchní opláštění CPL vrstvou : </t>
  </si>
  <si>
    <t>04</t>
  </si>
  <si>
    <t>D+M kombi sporák, Počet hořáků 4,senzory StopGas,integrovaným zapalováním a  klasickou elektrickou troubu s dvojicí topných těles a horkovzdušným ventilátorem.</t>
  </si>
  <si>
    <t>06</t>
  </si>
  <si>
    <t xml:space="preserve">D+M Odsavač par bílý 630W včetně napojení na VZT - bílý </t>
  </si>
  <si>
    <t>7665488</t>
  </si>
  <si>
    <t>Vystěhování bytu - kuchyň. linka, skříň včetně odvozu a poplatku za skládku</t>
  </si>
  <si>
    <t>1</t>
  </si>
  <si>
    <t>766877115R00</t>
  </si>
  <si>
    <t>D+M Kuchyňské linky atyp DL=1800mm + 600mm skříňka nad digestoří</t>
  </si>
  <si>
    <t>Lamino barvy dle požadavku invesotra, hrany ABS, : 2,4</t>
  </si>
  <si>
    <t xml:space="preserve">dolní i horní skříňky, dřez se stojánkovou baterií, : </t>
  </si>
  <si>
    <t xml:space="preserve">výškově stavitelné nožky se soklovou lištou. : </t>
  </si>
  <si>
    <t xml:space="preserve">- pracovní deska vysokotlaký HPL tl. 38mm, korpus tl. min. 18mm : </t>
  </si>
  <si>
    <t xml:space="preserve">- v horní části skříněk počítat s digestoří : </t>
  </si>
  <si>
    <t xml:space="preserve">- obkladový panel i pracovní deska šedá (bez rohové lišty) /transparentní tmel : </t>
  </si>
  <si>
    <t xml:space="preserve">- dvířka i šuplíky osadit kvalitním systémem pro tlumení : </t>
  </si>
  <si>
    <t xml:space="preserve">- nerezové úchyty skříněk dl=200mm : </t>
  </si>
  <si>
    <t xml:space="preserve">- osvětlení led páskem AL liště : </t>
  </si>
  <si>
    <t xml:space="preserve">- nerezový dřez (chromnikl) 340 mm x 400 mm x 150 mm : </t>
  </si>
  <si>
    <t xml:space="preserve">- pod dřezem prostor pro uzavřené nádoby na tříděný odpad : </t>
  </si>
  <si>
    <t xml:space="preserve">- výstroj šuplíků : </t>
  </si>
  <si>
    <t>998766202</t>
  </si>
  <si>
    <t>Přesun hmot pro truhlářské konstr., výšky do 12 m</t>
  </si>
  <si>
    <t>767137803</t>
  </si>
  <si>
    <t>Demontáž podhledů sádrokartonových, desek do suti</t>
  </si>
  <si>
    <t>Koupelna : 1,58*1,75</t>
  </si>
  <si>
    <t>WC : 0,88*1,1</t>
  </si>
  <si>
    <t>767137803R00</t>
  </si>
  <si>
    <t>Demontáž příček umakartových, desek do suti (včetně obkladů a tapet)</t>
  </si>
  <si>
    <t>Koupelna : (2,6+1,6+1,8*2+0,88+1,1)*2,58</t>
  </si>
  <si>
    <t>-0,6*2,0*2</t>
  </si>
  <si>
    <t>998767202</t>
  </si>
  <si>
    <t>Přesun hmot pro zámečnické konstr., výšky do 12 m</t>
  </si>
  <si>
    <t>771101101</t>
  </si>
  <si>
    <t>Vysávání podlah prům.vysavačem pro pokládku dlažby</t>
  </si>
  <si>
    <t>771101210</t>
  </si>
  <si>
    <t>Penetrace podkladu pod dlažby</t>
  </si>
  <si>
    <t>771575113</t>
  </si>
  <si>
    <t>Montáž podlah keram.,hladké, tmel, 45x45cm</t>
  </si>
  <si>
    <t>771578011</t>
  </si>
  <si>
    <t>Spára podlaha - stěna, silikonem</t>
  </si>
  <si>
    <t>Koupelna : (2,6+1,625+1,63+1,0+0,1+0,325+0,905+1,0-0,7)</t>
  </si>
  <si>
    <t>771579791</t>
  </si>
  <si>
    <t>Příplatek za plochu podlah keram. do 5 m2 jednotl.</t>
  </si>
  <si>
    <t>771579793</t>
  </si>
  <si>
    <t>Příplatek za spárovací hmotu - plošně,keram.dlažba</t>
  </si>
  <si>
    <t>02</t>
  </si>
  <si>
    <t>Keramická dlažba 45x45 - předpoklad ceny 500Kč/m2</t>
  </si>
  <si>
    <t>Koupelna : 3,63*1,05</t>
  </si>
  <si>
    <t>998771202</t>
  </si>
  <si>
    <t>Přesun hmot pro podlahy z dlaždic, výšky do 12 m</t>
  </si>
  <si>
    <t>776101101</t>
  </si>
  <si>
    <t>Vysávání podlah prům.vysavačem pod povlak.podlahy</t>
  </si>
  <si>
    <t>776101121</t>
  </si>
  <si>
    <t>Provedení penetrace podkladu pod.povlak.podlahy</t>
  </si>
  <si>
    <t>776421100</t>
  </si>
  <si>
    <t>Lepení podlahových soklíků z PVC a vinylu včetně dodávky soklíku PVC</t>
  </si>
  <si>
    <t>Chodba : 4,0*2+2,6*2-0,8*5-0,7*2</t>
  </si>
  <si>
    <t>Pokoj 1 : 3,7*2+2,6*2-0,8</t>
  </si>
  <si>
    <t>Kuchyň : 3,0*2+3,5*2-0,8</t>
  </si>
  <si>
    <t>Pokoj 2 : 5,3*2+3,2*2-0,8</t>
  </si>
  <si>
    <t>Pokoj 3 : 5,4*2+2,5*2-0,8</t>
  </si>
  <si>
    <t>776511820</t>
  </si>
  <si>
    <t>Odstranění PVC a koberců lepených s podložkou včetně lišt</t>
  </si>
  <si>
    <t>Chodba : 10,58</t>
  </si>
  <si>
    <t>Pokoj 2 : 7,65</t>
  </si>
  <si>
    <t>Koupelna : 2,77</t>
  </si>
  <si>
    <t>WC : 0,97</t>
  </si>
  <si>
    <t>Komora : 2,17</t>
  </si>
  <si>
    <t>776521100</t>
  </si>
  <si>
    <t>Lepení povlak.podlah z pásů PVC na Chemopren včetně podlahoviny s nášlapnou vrstvou 0,6mm (dekor dřeva)</t>
  </si>
  <si>
    <t>776981101</t>
  </si>
  <si>
    <t xml:space="preserve">Montáž přechodové, podlahové lišty samolepicí </t>
  </si>
  <si>
    <t>0,7</t>
  </si>
  <si>
    <t>776994111</t>
  </si>
  <si>
    <t>Svařování povlakových podlah z pásů nebo čtverců včetně svařovací šňůry PVC 1179</t>
  </si>
  <si>
    <t>Začátek provozního součtu</t>
  </si>
  <si>
    <t xml:space="preserve">  Chodba : 6,71</t>
  </si>
  <si>
    <t xml:space="preserve">  Pokoj 1 : 12,37</t>
  </si>
  <si>
    <t xml:space="preserve">  Pokoj 2 : 8,20</t>
  </si>
  <si>
    <t xml:space="preserve">  Obývák : 27,16</t>
  </si>
  <si>
    <t>Konec provozního součtu</t>
  </si>
  <si>
    <t>54,44*0,5</t>
  </si>
  <si>
    <t>5537000111</t>
  </si>
  <si>
    <t>Lišta přechodová Al 30/A lepicí l=93 cm stříbro š 30 mm</t>
  </si>
  <si>
    <t>998776202</t>
  </si>
  <si>
    <t>Přesun hmot pro podlahy povlakové, výšky do 12 m</t>
  </si>
  <si>
    <t>781101210</t>
  </si>
  <si>
    <t>Penetrace podkladu pod obklady</t>
  </si>
  <si>
    <t>Koupelna : (2,6+1,625+1,63+1,0+0,1+0,325+0,905+1,0)*2,1</t>
  </si>
  <si>
    <t>-0,7*2,1</t>
  </si>
  <si>
    <t>Kuchyň : (0,6+1,0)*1,75</t>
  </si>
  <si>
    <t>781111116</t>
  </si>
  <si>
    <t>Otvor v obkladačce diamant.korunkou prům.do 90 mm</t>
  </si>
  <si>
    <t>781419711</t>
  </si>
  <si>
    <t>Příplatek k obkladu stěn za plochu do 10 m2 jedntl</t>
  </si>
  <si>
    <t>781475120</t>
  </si>
  <si>
    <t>Obklad vnitřní stěn keramický, do tmele, do 30x60 cm</t>
  </si>
  <si>
    <t>781479705</t>
  </si>
  <si>
    <t>Přípl.za spárovací hmotu-plošně,keram.vnitř.obklad</t>
  </si>
  <si>
    <t>781491001</t>
  </si>
  <si>
    <t>Montáž lišt k obkladům rohových, koutových i dilatačních</t>
  </si>
  <si>
    <t>Koupelna : 2,1*4</t>
  </si>
  <si>
    <t>0,78+1,0</t>
  </si>
  <si>
    <t>Kuchyň : 1,75+1,0+0,6</t>
  </si>
  <si>
    <t>03</t>
  </si>
  <si>
    <t>Keramický obklad 30x60- předpoklad ceny 500Kč/m2</t>
  </si>
  <si>
    <t xml:space="preserve">  Koupelna : (2,6+1,625+1,63+1,0+0,1+0,325+0,905+1,0)*2,1</t>
  </si>
  <si>
    <t xml:space="preserve">  -0,7*2,1</t>
  </si>
  <si>
    <t xml:space="preserve">  Kuchyň : (0,6+1,0)*1,75</t>
  </si>
  <si>
    <t>20,6185*1,05</t>
  </si>
  <si>
    <t>59760720.AR</t>
  </si>
  <si>
    <t>Lišta obkl/dlažba plast</t>
  </si>
  <si>
    <t>998781202</t>
  </si>
  <si>
    <t>Přesun hmot pro obklady keramické, výšky do 12 m</t>
  </si>
  <si>
    <t>783112510</t>
  </si>
  <si>
    <t>Nátěr olejový OK "A" 2x + 1x email</t>
  </si>
  <si>
    <t>0,16*0,6*2*18</t>
  </si>
  <si>
    <t>0,16*0,6*2*10</t>
  </si>
  <si>
    <t>0,16*0,6*2*7</t>
  </si>
  <si>
    <t>783424340</t>
  </si>
  <si>
    <t>Nátěr syntet. potrubí do DN 50 mm  Z+2x +1x email</t>
  </si>
  <si>
    <t>30</t>
  </si>
  <si>
    <t>783225400</t>
  </si>
  <si>
    <t>Nátěr syntetický kov. konstr. 2x + 1x email + tmel</t>
  </si>
  <si>
    <t>(0,7+2*2,1)*(0,15+0,05*2)</t>
  </si>
  <si>
    <t>(0,8+2*2,1)*(0,15+0,05*2)*4</t>
  </si>
  <si>
    <t>784402801</t>
  </si>
  <si>
    <t>Odstranění malby oškrábáním v místnosti H do 3,8 m</t>
  </si>
  <si>
    <t xml:space="preserve">Odstranění stávajících maleb včetně tapet na omítku : </t>
  </si>
  <si>
    <t>784191101</t>
  </si>
  <si>
    <t>Penetrace podkladu univerzální Primalex 1x</t>
  </si>
  <si>
    <t>Stropy - SDK : 10,34</t>
  </si>
  <si>
    <t>Stropy - stávající omítky : 47,73</t>
  </si>
  <si>
    <t>Stěna nové omítky : 141,9796</t>
  </si>
  <si>
    <t>784195112</t>
  </si>
  <si>
    <t>Malba Primalex Standard, bílá, bez penetrace, 2x</t>
  </si>
  <si>
    <t>784011222</t>
  </si>
  <si>
    <t>Zakrytí podlah včetně papírové lepenky</t>
  </si>
  <si>
    <t>786611811</t>
  </si>
  <si>
    <t>Dmtž předokenních rolet s viditelným boxem - garnýž</t>
  </si>
  <si>
    <t>786622211</t>
  </si>
  <si>
    <t>Žaluzie horizontální vnitřní AL lamely bílé včetně dodávky žaluzie</t>
  </si>
  <si>
    <t>210100001</t>
  </si>
  <si>
    <t>Ukončení vodičů v rozvaděči + zapojení do 2,5 mm2</t>
  </si>
  <si>
    <t>210100002</t>
  </si>
  <si>
    <t>Ukončení vodičů v rozvaděči + zapojení do 6 mm2</t>
  </si>
  <si>
    <t>210110001</t>
  </si>
  <si>
    <t>Spínač nástěnný jednopól.- řaz. 1, obyč.prostředí</t>
  </si>
  <si>
    <t>210111014</t>
  </si>
  <si>
    <t>Zásuvka domovní zapuštěná - provedení 2x (2P+PE) včetně dodávky zásuvky s natočenou dutin.a rámečku</t>
  </si>
  <si>
    <t>210120561</t>
  </si>
  <si>
    <t>Jistič jednopólový do 25 A se zapojením</t>
  </si>
  <si>
    <t>210191532</t>
  </si>
  <si>
    <t>Usazení rozvaděče ER 1.0 +1.1</t>
  </si>
  <si>
    <t>210201514</t>
  </si>
  <si>
    <t>Svítidlo LED bytové stropní závěsné 4 upevňov.body</t>
  </si>
  <si>
    <t>210800004</t>
  </si>
  <si>
    <t>Vodič CYY 6 mm2 uložený pod omítkou</t>
  </si>
  <si>
    <t>210800666</t>
  </si>
  <si>
    <t>Vodič H07V-K (CYA)  6 mm2 uložený v rozvaděčích</t>
  </si>
  <si>
    <t>210800105</t>
  </si>
  <si>
    <t>Kabel CYKY 750 V 3x1,5 mm2 uložený pod omítkou včetně dodávky kabelu</t>
  </si>
  <si>
    <t>210800106</t>
  </si>
  <si>
    <t>Kabel CYKY 750 V 3x2,5 mm2 uložený pod omítkou včetně dodávky kabelu</t>
  </si>
  <si>
    <t>210810053</t>
  </si>
  <si>
    <t>Kabel CYKY-m 750 V 4 x 10 mm2 pevně uložený</t>
  </si>
  <si>
    <t>222260020</t>
  </si>
  <si>
    <t>Krabice KU 68 pod omítku + vysekání</t>
  </si>
  <si>
    <t>650063611</t>
  </si>
  <si>
    <t>Montáž chrániče proudového dvoupólového do 25 A</t>
  </si>
  <si>
    <t>210544888</t>
  </si>
  <si>
    <t>Napojení v hlavním rozvaděči</t>
  </si>
  <si>
    <t>2145877558</t>
  </si>
  <si>
    <t xml:space="preserve">Demontáž stávající elektroinstalace </t>
  </si>
  <si>
    <t>21547455</t>
  </si>
  <si>
    <t>Stavební přípomoce HZS včetně materiálu</t>
  </si>
  <si>
    <t>34111100</t>
  </si>
  <si>
    <t>Kabel silový s Cu jádrem 750 V CYKY 5 x 6 mm2</t>
  </si>
  <si>
    <t>34141303</t>
  </si>
  <si>
    <t>Vodič silový pevné uložení CYY 6,0 mm2</t>
  </si>
  <si>
    <t>34142157</t>
  </si>
  <si>
    <t>Vodič silový pevné uložení CYA 6,00 mm2</t>
  </si>
  <si>
    <t>34535400</t>
  </si>
  <si>
    <t>Strojek spínače 1pólového Tango 3558-A01340 řaz.1</t>
  </si>
  <si>
    <t>34535900</t>
  </si>
  <si>
    <t>Spínač 10A časový SA 10/220/1</t>
  </si>
  <si>
    <t>34536398</t>
  </si>
  <si>
    <t>D+M Sporáková kombinace TANGO Bílá</t>
  </si>
  <si>
    <t>34536490</t>
  </si>
  <si>
    <t>Kryt spínače Tango 3558A-A651</t>
  </si>
  <si>
    <t>34536700</t>
  </si>
  <si>
    <t>Rámeček pro spínače a zásuvky Tango 3901A-B10</t>
  </si>
  <si>
    <t>345601050000</t>
  </si>
  <si>
    <t>Lišta upevňovací   6035-84</t>
  </si>
  <si>
    <t>34571519</t>
  </si>
  <si>
    <t>Krabice univerzální z PH  KU 68</t>
  </si>
  <si>
    <t>348241102</t>
  </si>
  <si>
    <t>LED Stropní svítidlo 12W/230V IP54</t>
  </si>
  <si>
    <t>348247102R</t>
  </si>
  <si>
    <t>LED Stropní svítidlo 24W/230V IP54</t>
  </si>
  <si>
    <t>357377061R</t>
  </si>
  <si>
    <t>ELEKTRICKÝ ROZVADĚČ 12T NÁSTĚNNÝ</t>
  </si>
  <si>
    <t>35822001013</t>
  </si>
  <si>
    <t>Jistič do 80 A 1 pól. charakteristika B, LTN-10B-1</t>
  </si>
  <si>
    <t>35822001014</t>
  </si>
  <si>
    <t>Jistič do 80 A 1 pól. charakteristika B, LTN-13B-1</t>
  </si>
  <si>
    <t>35822001015</t>
  </si>
  <si>
    <t>Jistič do 80 A 1 pól. charakteristika B, LTN-16B-1</t>
  </si>
  <si>
    <t>35822003015</t>
  </si>
  <si>
    <t>Jistič S203M-B16, 3pólový, 16A/B, 10kA</t>
  </si>
  <si>
    <t>358890405</t>
  </si>
  <si>
    <t>Proudový chránič PF6-25/2/0,03 na DIN lištu</t>
  </si>
  <si>
    <t>58541252</t>
  </si>
  <si>
    <t>Sádra stavební bilá         5 kg           bal.</t>
  </si>
  <si>
    <t>kg</t>
  </si>
  <si>
    <t>21548777</t>
  </si>
  <si>
    <t>Revize ELEKTRO vč. přívodu a hlavního jističe</t>
  </si>
  <si>
    <t>220300642</t>
  </si>
  <si>
    <t>Ukončení koaxiálního kabelu do D 10 mm</t>
  </si>
  <si>
    <t>222730001</t>
  </si>
  <si>
    <t>Účastnická zásuvka TV+R+SAT koncová pod omítku</t>
  </si>
  <si>
    <t>371202024</t>
  </si>
  <si>
    <t>Zásuvka TV+R koncová, bílá</t>
  </si>
  <si>
    <t>979097011</t>
  </si>
  <si>
    <t>Pronájem kontejneru 4 t</t>
  </si>
  <si>
    <t xml:space="preserve">den   </t>
  </si>
  <si>
    <t>979086112</t>
  </si>
  <si>
    <t>Nakládání nebo překládání suti a vybouraných hmot</t>
  </si>
  <si>
    <t>Přesun suti</t>
  </si>
  <si>
    <t>POL8_</t>
  </si>
  <si>
    <t>979011211</t>
  </si>
  <si>
    <t>Svislá doprava suti a vybour. hmot za 2.NP nošením</t>
  </si>
  <si>
    <t>979011219</t>
  </si>
  <si>
    <t>Přípl.k svislé dopr.suti za každé další NP nošením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</si>
  <si>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</si>
  <si>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</si>
  <si>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</si>
  <si>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</si>
  <si>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</si>
  <si>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</si>
  <si>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</si>
  <si>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</si>
  <si>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979990001</t>
  </si>
  <si>
    <t>Poplatek za skládku stavební suti</t>
  </si>
  <si>
    <t>RTS 20/ I</t>
  </si>
  <si>
    <t>SUM</t>
  </si>
  <si>
    <t>Poznámky uchazeče k zadání</t>
  </si>
  <si>
    <t>POPUZIV</t>
  </si>
  <si>
    <t>END</t>
  </si>
  <si>
    <t>005121 R</t>
  </si>
  <si>
    <t>Zařízení staveniště</t>
  </si>
  <si>
    <t>Soubor</t>
  </si>
  <si>
    <t>VRN</t>
  </si>
  <si>
    <t>POL99_8</t>
  </si>
  <si>
    <t>005211080R</t>
  </si>
  <si>
    <t>Bezpečnostní a hygienická opatření na staveništi</t>
  </si>
  <si>
    <t>00523  R</t>
  </si>
  <si>
    <t>Zkoušky a revize celého bytu vč. hlavního jističe</t>
  </si>
  <si>
    <t>00144854</t>
  </si>
  <si>
    <t>Vzorkování dlažeb, obkladů, pvc, kuchyň linky</t>
  </si>
  <si>
    <t>0041477</t>
  </si>
  <si>
    <t>Průběžný úklid společných prostor</t>
  </si>
  <si>
    <t>004211</t>
  </si>
  <si>
    <t>Mimostaveništní doprava materiálu</t>
  </si>
  <si>
    <t>0051444</t>
  </si>
  <si>
    <t>Fotodokumentace</t>
  </si>
  <si>
    <t>Koupelna + WC : (2,23+0,8+0,93)*2,6</t>
  </si>
  <si>
    <t>346275112</t>
  </si>
  <si>
    <t>Přizdívky z desek Ytong tl. 75 mm</t>
  </si>
  <si>
    <t>Koupelna + WC : (1,7+1,3)*2,6</t>
  </si>
  <si>
    <t>2,6*4</t>
  </si>
  <si>
    <t>Podezdívka vaničky : 1,3*0,8</t>
  </si>
  <si>
    <t>Chodba : 6,25</t>
  </si>
  <si>
    <t>Koupelna : 2,99</t>
  </si>
  <si>
    <t>1,1*3,06*2/1000</t>
  </si>
  <si>
    <t>Pokoj : 17,22</t>
  </si>
  <si>
    <t>Kuchyň : 9,83</t>
  </si>
  <si>
    <t>Šatna : 1,39</t>
  </si>
  <si>
    <t>612421331</t>
  </si>
  <si>
    <t>Oprava vápen.omítek stěn do 30 % pl. - štukových s použitím suché maltové směsi</t>
  </si>
  <si>
    <t>Chodba : (4,19*2+2,23+0,6*2)*2,6</t>
  </si>
  <si>
    <t>-0,6*2,0</t>
  </si>
  <si>
    <t>Šatna : (1,18*2+1,18*2)*2,6</t>
  </si>
  <si>
    <t>Pokoj : (4,2*2+4,1*2)*2,6</t>
  </si>
  <si>
    <t>-2,3*1,55</t>
  </si>
  <si>
    <t>Kuchyň : (3,21*2+3,12*2)*2,6</t>
  </si>
  <si>
    <t>-1,4*1,55</t>
  </si>
  <si>
    <t>Chodba : (2,23)*2,6</t>
  </si>
  <si>
    <t>Koupelna : (2,23*2+1,7*2)*(2,6-2,0)</t>
  </si>
  <si>
    <t>2,3*1,55</t>
  </si>
  <si>
    <t>1,4*1,55</t>
  </si>
  <si>
    <t>15,0*0,07</t>
  </si>
  <si>
    <t>6,0*0,1</t>
  </si>
  <si>
    <t>60,0*0,05</t>
  </si>
  <si>
    <t>Koupelna : (1,7)*2,6</t>
  </si>
  <si>
    <t>1x Štuk : 9,114</t>
  </si>
  <si>
    <t>1x Perlinka : 9,114</t>
  </si>
  <si>
    <t>978013141</t>
  </si>
  <si>
    <t>Otlučení omítek vnitřních stěn v rozsahu do 30 %</t>
  </si>
  <si>
    <t>Kuchyň : (2,0+0,6)*1,5</t>
  </si>
  <si>
    <t>(0,8*2+1,15)*2,0</t>
  </si>
  <si>
    <t>Koupelna : 1,7*2+2,155*2+0,3*2-0,7</t>
  </si>
  <si>
    <t>2,0*2</t>
  </si>
  <si>
    <t>725860222</t>
  </si>
  <si>
    <t>Sifon sprchový PP HL514SN, D 40/50 mm samočisticí, stavitelný odpad 6/4 ", krytka nerez</t>
  </si>
  <si>
    <t>0,6*0,8</t>
  </si>
  <si>
    <t>Sprchový posuvné dveře 120x185mm chrom čiré sklo 4mm</t>
  </si>
  <si>
    <t>Zrcadlo nemontované čiré tl. 4 mm 80x60cm</t>
  </si>
  <si>
    <t>Sprchová vanička 120x80 cm litý mramor bílá</t>
  </si>
  <si>
    <t>2,0*2+0,8</t>
  </si>
  <si>
    <t>766662812</t>
  </si>
  <si>
    <t>Demontáž prahů dveří 2křídlových</t>
  </si>
  <si>
    <t>766661132</t>
  </si>
  <si>
    <t>Montáž dveří do zárubně,otevíravých 2kř.do 1,45 m</t>
  </si>
  <si>
    <t>D+M Elektrický sporák Počet plotýnek 4 Bílá  s klasickou elektrickou troubu s dvojicí topných těles a, horkovzdušným ventilátorem, š.50cm</t>
  </si>
  <si>
    <t>61160171R</t>
  </si>
  <si>
    <t xml:space="preserve">Dveře vnitřní hladké plné 1kř. 60x197 dub sonoma včetně kování </t>
  </si>
  <si>
    <t xml:space="preserve">Dveře vnitřní hladké 2/3 sklo 1kř. 70x197 dub sonoma včetně kování </t>
  </si>
  <si>
    <t>766669922</t>
  </si>
  <si>
    <t>Oprava dveří - výměna vložky Fab - wc zámek</t>
  </si>
  <si>
    <t>61260703R</t>
  </si>
  <si>
    <t xml:space="preserve">Dveře vnitřní hladké 2/3 sklo 2kř. 145x197 dub sonoma včetně kování </t>
  </si>
  <si>
    <t>D+M Kuchyňské linky atyp DL=2000mm + 600mm skříňka nad digestoří</t>
  </si>
  <si>
    <t>766872840R00</t>
  </si>
  <si>
    <t>D+M kuchyň. špíze - laminát včetně madla barva dle kuchyň. linky (sonoma) nerez úchytky  včetně dvířek a polic dle stávající skříně 600x600x2600</t>
  </si>
  <si>
    <t>Koupelna : 1,74*1,2</t>
  </si>
  <si>
    <t>WC : 0,88*1,09</t>
  </si>
  <si>
    <t>Koupelna : (1,74*2+1,2*2)*2,6</t>
  </si>
  <si>
    <t>WC : (0,88*2+1,09)*2,6</t>
  </si>
  <si>
    <t>Koupelna : (1,7*2+2,23*2+0,2*2-0,7)</t>
  </si>
  <si>
    <t>Koupelna : 2,99*1,1</t>
  </si>
  <si>
    <t>998775201</t>
  </si>
  <si>
    <t>Přesun hmot pro podlahy vlysové, výšky do 6 m</t>
  </si>
  <si>
    <t>775101101</t>
  </si>
  <si>
    <t>Vysávání podlah prům.vysavačem,podlahy vlys,parket</t>
  </si>
  <si>
    <t>RTS 21/ I</t>
  </si>
  <si>
    <t>775413010</t>
  </si>
  <si>
    <t>Montáž podlahové lišty ze dřeva, přibíjené</t>
  </si>
  <si>
    <t>RTS 20/ II</t>
  </si>
  <si>
    <t>Pokoj : 4,2*2+4,1*2-1,45</t>
  </si>
  <si>
    <t>775411810</t>
  </si>
  <si>
    <t>Demontáž lišt dřevěných, přibíjených</t>
  </si>
  <si>
    <t>61413711</t>
  </si>
  <si>
    <t>Lišta parketová dub  33 x 7 mm</t>
  </si>
  <si>
    <t>775598141R00</t>
  </si>
  <si>
    <t>Lak dřevěných podlah broušení + tmelení + lakování (3x nátěr)</t>
  </si>
  <si>
    <t>5537000121</t>
  </si>
  <si>
    <t>Lišta přechodová Al 30/A lepicí l=270 cm stříbro š 30 mm</t>
  </si>
  <si>
    <t>Chodba : 4,19*2+2,23*2-0,7*2-0,6-1,45-0,8</t>
  </si>
  <si>
    <t>Šatna : 1,18*2+1,18*2-0,6</t>
  </si>
  <si>
    <t>Kuchyň : 3,21*2+3,12*2-0,7</t>
  </si>
  <si>
    <t>0,7*2</t>
  </si>
  <si>
    <t>0,6</t>
  </si>
  <si>
    <t>1,45</t>
  </si>
  <si>
    <t xml:space="preserve">  Chodba : 6,25</t>
  </si>
  <si>
    <t xml:space="preserve">  Šatna : 1,39</t>
  </si>
  <si>
    <t xml:space="preserve">  Kuchyň : 9,83</t>
  </si>
  <si>
    <t>17,47*0,5</t>
  </si>
  <si>
    <t>Kuchyň : (1,0+0,6)*1,75</t>
  </si>
  <si>
    <t>Koupelna : (1,7*2+2,23*2+0,2*2)*2,0</t>
  </si>
  <si>
    <t>2,0*4</t>
  </si>
  <si>
    <t xml:space="preserve">  Kuchyň : (1,0+0,6)*1,75</t>
  </si>
  <si>
    <t xml:space="preserve">  Koupelna : (1,7*2+2,23*2+0,2*2)*2,0</t>
  </si>
  <si>
    <t xml:space="preserve">  -0,7*2,0</t>
  </si>
  <si>
    <t>17,92*1,1</t>
  </si>
  <si>
    <t>(0,8+2*2,1)*(0,15+0,05*2)</t>
  </si>
  <si>
    <t>(0,7+2*2,1)*(0,15+0,05*2)*2</t>
  </si>
  <si>
    <t>(0,6+2*2,1)*(0,15+0,05*2)</t>
  </si>
  <si>
    <t>(1,45+2*2,1)*(0,15+0,05*2)</t>
  </si>
  <si>
    <t>Stropy : 28,44</t>
  </si>
  <si>
    <t>Stěny : 101,519</t>
  </si>
  <si>
    <t>Stropy sdk : 9,24</t>
  </si>
  <si>
    <t>Stropy stávající : 28,44</t>
  </si>
  <si>
    <t>Stěny nové štuky : 9,114</t>
  </si>
  <si>
    <t>Stěny stávající : 101,519</t>
  </si>
  <si>
    <t>byt č.2</t>
  </si>
  <si>
    <t>byt č.9</t>
  </si>
  <si>
    <t>vedlejší a ostatní náklady</t>
  </si>
  <si>
    <t>Rekonstrukce bytu - Petrovická 21 byt č.2 a č.9</t>
  </si>
  <si>
    <t>Město Krnov</t>
  </si>
  <si>
    <t>Hlavní náměstí 96/1</t>
  </si>
  <si>
    <t>Krnov-Pod Bezručovým vrchem</t>
  </si>
  <si>
    <t>CZ00296139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</si>
</sst>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81" t="s">
        <v>41</v>
      </c>
      <c r="B2" s="81"/>
      <c r="C2" s="81"/>
      <c r="D2" s="81"/>
      <c r="E2" s="81"/>
      <c r="F2" s="81"/>
      <c r="G2" s="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3"/>
  <sheetViews>
    <sheetView showGridLines="0" tabSelected="1" topLeftCell="B7" zoomScaleNormal="100" zoomScaleSheetLayoutView="75" workbookViewId="0">
      <selection activeCell="E18" sqref="E18:F1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82" t="s">
        <v>4</v>
      </c>
      <c r="C1" s="83"/>
      <c r="D1" s="83"/>
      <c r="E1" s="83"/>
      <c r="F1" s="83"/>
      <c r="G1" s="83"/>
      <c r="H1" s="83"/>
      <c r="I1" s="83"/>
      <c r="J1" s="84"/>
    </row>
    <row r="2" spans="1:15" ht="36" customHeight="1" x14ac:dyDescent="0.25">
      <c r="A2" s="2"/>
      <c r="B2" s="110" t="s">
        <v>24</v>
      </c>
      <c r="C2" s="111"/>
      <c r="D2" s="112"/>
      <c r="E2" s="113" t="s">
        <v>43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 t="s">
        <v>841</v>
      </c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23</v>
      </c>
      <c r="D5" s="60" t="s">
        <v>842</v>
      </c>
      <c r="E5" s="78"/>
      <c r="F5" s="78"/>
      <c r="G5" s="78"/>
      <c r="H5" s="18" t="s">
        <v>42</v>
      </c>
      <c r="I5" s="76">
        <v>296139</v>
      </c>
      <c r="J5" s="8"/>
    </row>
    <row r="6" spans="1:15" ht="15.75" customHeight="1" x14ac:dyDescent="0.25">
      <c r="A6" s="2"/>
      <c r="B6" s="28"/>
      <c r="C6" s="55"/>
      <c r="D6" s="267" t="s">
        <v>843</v>
      </c>
      <c r="E6" s="79"/>
      <c r="F6" s="79"/>
      <c r="G6" s="79"/>
      <c r="H6" s="18" t="s">
        <v>36</v>
      </c>
      <c r="I6" s="76" t="s">
        <v>845</v>
      </c>
      <c r="J6" s="8"/>
    </row>
    <row r="7" spans="1:15" ht="15.75" customHeight="1" x14ac:dyDescent="0.25">
      <c r="A7" s="2"/>
      <c r="B7" s="29"/>
      <c r="C7" s="56"/>
      <c r="D7" s="77">
        <v>79401</v>
      </c>
      <c r="E7" s="23" t="s">
        <v>844</v>
      </c>
      <c r="F7" s="80"/>
      <c r="G7" s="8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6"/>
      <c r="E11" s="126"/>
      <c r="F11" s="126"/>
      <c r="G11" s="126"/>
      <c r="H11" s="18" t="s">
        <v>42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36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91"/>
      <c r="F15" s="91"/>
      <c r="G15" s="92"/>
      <c r="H15" s="92"/>
      <c r="I15" s="92" t="s">
        <v>31</v>
      </c>
      <c r="J15" s="93"/>
    </row>
    <row r="16" spans="1:15" ht="23.25" customHeight="1" x14ac:dyDescent="0.25">
      <c r="A16" s="193" t="s">
        <v>26</v>
      </c>
      <c r="B16" s="38" t="s">
        <v>26</v>
      </c>
      <c r="C16" s="62"/>
      <c r="D16" s="63"/>
      <c r="E16" s="88"/>
      <c r="F16" s="89"/>
      <c r="G16" s="88"/>
      <c r="H16" s="89"/>
      <c r="I16" s="88">
        <f>SUMIF(F51:F79,A16,I51:I79)+SUMIF(F51:F79,"PSU",I51:I79)</f>
        <v>0</v>
      </c>
      <c r="J16" s="90"/>
    </row>
    <row r="17" spans="1:10" ht="23.25" customHeight="1" x14ac:dyDescent="0.25">
      <c r="A17" s="193" t="s">
        <v>27</v>
      </c>
      <c r="B17" s="38" t="s">
        <v>27</v>
      </c>
      <c r="C17" s="62"/>
      <c r="D17" s="63"/>
      <c r="E17" s="88"/>
      <c r="F17" s="89"/>
      <c r="G17" s="88"/>
      <c r="H17" s="89"/>
      <c r="I17" s="88">
        <f>SUMIF(F51:F79,A17,I51:I79)</f>
        <v>0</v>
      </c>
      <c r="J17" s="90"/>
    </row>
    <row r="18" spans="1:10" ht="23.25" customHeight="1" x14ac:dyDescent="0.25">
      <c r="A18" s="193" t="s">
        <v>28</v>
      </c>
      <c r="B18" s="38" t="s">
        <v>28</v>
      </c>
      <c r="C18" s="62"/>
      <c r="D18" s="63"/>
      <c r="E18" s="88"/>
      <c r="F18" s="89"/>
      <c r="G18" s="88"/>
      <c r="H18" s="89"/>
      <c r="I18" s="88">
        <f>SUMIF(F51:F79,A18,I51:I79)</f>
        <v>0</v>
      </c>
      <c r="J18" s="90"/>
    </row>
    <row r="19" spans="1:10" ht="23.25" customHeight="1" x14ac:dyDescent="0.25">
      <c r="A19" s="193" t="s">
        <v>110</v>
      </c>
      <c r="B19" s="38" t="s">
        <v>29</v>
      </c>
      <c r="C19" s="62"/>
      <c r="D19" s="63"/>
      <c r="E19" s="88"/>
      <c r="F19" s="89"/>
      <c r="G19" s="88"/>
      <c r="H19" s="89"/>
      <c r="I19" s="88">
        <f>SUMIF(F51:F79,A19,I51:I79)</f>
        <v>0</v>
      </c>
      <c r="J19" s="90"/>
    </row>
    <row r="20" spans="1:10" ht="23.25" customHeight="1" x14ac:dyDescent="0.25">
      <c r="A20" s="193" t="s">
        <v>109</v>
      </c>
      <c r="B20" s="38" t="s">
        <v>30</v>
      </c>
      <c r="C20" s="62"/>
      <c r="D20" s="63"/>
      <c r="E20" s="88"/>
      <c r="F20" s="89"/>
      <c r="G20" s="88"/>
      <c r="H20" s="89"/>
      <c r="I20" s="88">
        <f>SUMIF(F51:F79,A20,I51:I79)</f>
        <v>0</v>
      </c>
      <c r="J20" s="90"/>
    </row>
    <row r="21" spans="1:10" ht="23.25" customHeight="1" x14ac:dyDescent="0.25">
      <c r="A21" s="2"/>
      <c r="B21" s="48" t="s">
        <v>31</v>
      </c>
      <c r="C21" s="64"/>
      <c r="D21" s="65"/>
      <c r="E21" s="94"/>
      <c r="F21" s="95"/>
      <c r="G21" s="94"/>
      <c r="H21" s="95"/>
      <c r="I21" s="94">
        <f>SUM(I16:J20)</f>
        <v>0</v>
      </c>
      <c r="J21" s="10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5">
        <f>A25</f>
        <v>0</v>
      </c>
      <c r="H26" s="86"/>
      <c r="I26" s="86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7">
        <f>CenaCelkem-(ZakladDPHSni+DPHSni+ZakladDPHZakl+DPHZakl)</f>
        <v>0</v>
      </c>
      <c r="H27" s="87"/>
      <c r="I27" s="87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37</v>
      </c>
      <c r="C29" s="170"/>
      <c r="D29" s="170"/>
      <c r="E29" s="170"/>
      <c r="F29" s="171"/>
      <c r="G29" s="167">
        <f>A27</f>
        <v>0</v>
      </c>
      <c r="H29" s="167"/>
      <c r="I29" s="167"/>
      <c r="J29" s="172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44</v>
      </c>
      <c r="C39" s="145"/>
      <c r="D39" s="145"/>
      <c r="E39" s="145"/>
      <c r="F39" s="146">
        <f>'byt č.2'!AE419+'byt č.9'!AE457+VRN!AE17</f>
        <v>0</v>
      </c>
      <c r="G39" s="147">
        <f>'byt č.2'!AF419+'byt č.9'!AF457+VRN!AF17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5">
      <c r="A40" s="134">
        <v>2</v>
      </c>
      <c r="B40" s="150" t="s">
        <v>45</v>
      </c>
      <c r="C40" s="151" t="s">
        <v>46</v>
      </c>
      <c r="D40" s="151"/>
      <c r="E40" s="151"/>
      <c r="F40" s="152">
        <f>'byt č.2'!AE419+'byt č.9'!AE457+VRN!AE17</f>
        <v>0</v>
      </c>
      <c r="G40" s="153">
        <f>'byt č.2'!AF419+'byt č.9'!AF457+VRN!AF17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5">
      <c r="A41" s="134">
        <v>3</v>
      </c>
      <c r="B41" s="155"/>
      <c r="C41" s="145" t="s">
        <v>838</v>
      </c>
      <c r="D41" s="145"/>
      <c r="E41" s="145"/>
      <c r="F41" s="156">
        <f>'byt č.2'!AE419</f>
        <v>0</v>
      </c>
      <c r="G41" s="148">
        <f>'byt č.2'!AF419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5">
      <c r="A42" s="134">
        <v>3</v>
      </c>
      <c r="B42" s="155"/>
      <c r="C42" s="145" t="s">
        <v>839</v>
      </c>
      <c r="D42" s="145"/>
      <c r="E42" s="145"/>
      <c r="F42" s="156">
        <f>'byt č.9'!AE457</f>
        <v>0</v>
      </c>
      <c r="G42" s="148">
        <f>'byt č.9'!AF457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5">
      <c r="A43" s="134">
        <v>3</v>
      </c>
      <c r="B43" s="155"/>
      <c r="C43" s="145" t="s">
        <v>840</v>
      </c>
      <c r="D43" s="145"/>
      <c r="E43" s="145"/>
      <c r="F43" s="156">
        <f>VRN!AE17</f>
        <v>0</v>
      </c>
      <c r="G43" s="148">
        <f>VRN!AF17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5">
      <c r="A44" s="134"/>
      <c r="B44" s="157" t="s">
        <v>48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8" spans="1:10" ht="15.6" x14ac:dyDescent="0.3">
      <c r="B48" s="173" t="s">
        <v>50</v>
      </c>
    </row>
    <row r="50" spans="1:10" ht="25.5" customHeight="1" x14ac:dyDescent="0.25">
      <c r="A50" s="175"/>
      <c r="B50" s="178" t="s">
        <v>18</v>
      </c>
      <c r="C50" s="178" t="s">
        <v>6</v>
      </c>
      <c r="D50" s="179"/>
      <c r="E50" s="179"/>
      <c r="F50" s="180" t="s">
        <v>51</v>
      </c>
      <c r="G50" s="180"/>
      <c r="H50" s="180"/>
      <c r="I50" s="180" t="s">
        <v>31</v>
      </c>
      <c r="J50" s="180" t="s">
        <v>0</v>
      </c>
    </row>
    <row r="51" spans="1:10" ht="36.75" customHeight="1" x14ac:dyDescent="0.25">
      <c r="A51" s="176"/>
      <c r="B51" s="181" t="s">
        <v>52</v>
      </c>
      <c r="C51" s="182" t="s">
        <v>53</v>
      </c>
      <c r="D51" s="183"/>
      <c r="E51" s="183"/>
      <c r="F51" s="191" t="s">
        <v>26</v>
      </c>
      <c r="G51" s="184"/>
      <c r="H51" s="184"/>
      <c r="I51" s="184">
        <f>'byt č.9'!G8+'byt č.2'!G8</f>
        <v>0</v>
      </c>
      <c r="J51" s="189" t="str">
        <f>IF(I80=0,"",I51/I80*100)</f>
        <v/>
      </c>
    </row>
    <row r="52" spans="1:10" ht="36.75" customHeight="1" x14ac:dyDescent="0.25">
      <c r="A52" s="176"/>
      <c r="B52" s="181" t="s">
        <v>54</v>
      </c>
      <c r="C52" s="182" t="s">
        <v>55</v>
      </c>
      <c r="D52" s="183"/>
      <c r="E52" s="183"/>
      <c r="F52" s="191" t="s">
        <v>26</v>
      </c>
      <c r="G52" s="184"/>
      <c r="H52" s="184"/>
      <c r="I52" s="184">
        <f>'byt č.9'!G30+'byt č.2'!G27</f>
        <v>0</v>
      </c>
      <c r="J52" s="189" t="str">
        <f>IF(I80=0,"",I52/I80*100)</f>
        <v/>
      </c>
    </row>
    <row r="53" spans="1:10" ht="36.75" customHeight="1" x14ac:dyDescent="0.25">
      <c r="A53" s="176"/>
      <c r="B53" s="181" t="s">
        <v>56</v>
      </c>
      <c r="C53" s="182" t="s">
        <v>57</v>
      </c>
      <c r="D53" s="183"/>
      <c r="E53" s="183"/>
      <c r="F53" s="191" t="s">
        <v>26</v>
      </c>
      <c r="G53" s="184"/>
      <c r="H53" s="184"/>
      <c r="I53" s="184">
        <f>'byt č.9'!G35+'byt č.2'!G32</f>
        <v>0</v>
      </c>
      <c r="J53" s="189" t="str">
        <f>IF(I80=0,"",I53/I80*100)</f>
        <v/>
      </c>
    </row>
    <row r="54" spans="1:10" ht="36.75" customHeight="1" x14ac:dyDescent="0.25">
      <c r="A54" s="176"/>
      <c r="B54" s="181" t="s">
        <v>58</v>
      </c>
      <c r="C54" s="182" t="s">
        <v>59</v>
      </c>
      <c r="D54" s="183"/>
      <c r="E54" s="183"/>
      <c r="F54" s="191" t="s">
        <v>26</v>
      </c>
      <c r="G54" s="184"/>
      <c r="H54" s="184"/>
      <c r="I54" s="184">
        <f>'byt č.9'!G95+'byt č.2'!G72</f>
        <v>0</v>
      </c>
      <c r="J54" s="189" t="str">
        <f>IF(I80=0,"",I54/I80*100)</f>
        <v/>
      </c>
    </row>
    <row r="55" spans="1:10" ht="36.75" customHeight="1" x14ac:dyDescent="0.25">
      <c r="A55" s="176"/>
      <c r="B55" s="181" t="s">
        <v>60</v>
      </c>
      <c r="C55" s="182" t="s">
        <v>61</v>
      </c>
      <c r="D55" s="183"/>
      <c r="E55" s="183"/>
      <c r="F55" s="191" t="s">
        <v>26</v>
      </c>
      <c r="G55" s="184"/>
      <c r="H55" s="184"/>
      <c r="I55" s="184">
        <f>'byt č.9'!G115+'byt č.2'!G88</f>
        <v>0</v>
      </c>
      <c r="J55" s="189" t="str">
        <f>IF(I80=0,"",I55/I80*100)</f>
        <v/>
      </c>
    </row>
    <row r="56" spans="1:10" ht="36.75" customHeight="1" x14ac:dyDescent="0.25">
      <c r="A56" s="176"/>
      <c r="B56" s="181" t="s">
        <v>62</v>
      </c>
      <c r="C56" s="182" t="s">
        <v>63</v>
      </c>
      <c r="D56" s="183"/>
      <c r="E56" s="183"/>
      <c r="F56" s="191" t="s">
        <v>26</v>
      </c>
      <c r="G56" s="184"/>
      <c r="H56" s="184"/>
      <c r="I56" s="184">
        <f>'byt č.9'!G119+'byt č.2'!G91</f>
        <v>0</v>
      </c>
      <c r="J56" s="189" t="str">
        <f>IF(I80=0,"",I56/I80*100)</f>
        <v/>
      </c>
    </row>
    <row r="57" spans="1:10" ht="36.75" customHeight="1" x14ac:dyDescent="0.25">
      <c r="A57" s="176"/>
      <c r="B57" s="181" t="s">
        <v>64</v>
      </c>
      <c r="C57" s="182" t="s">
        <v>65</v>
      </c>
      <c r="D57" s="183"/>
      <c r="E57" s="183"/>
      <c r="F57" s="191" t="s">
        <v>26</v>
      </c>
      <c r="G57" s="184"/>
      <c r="H57" s="184"/>
      <c r="I57" s="184">
        <f>'byt č.9'!G129+'byt č.2'!G101</f>
        <v>0</v>
      </c>
      <c r="J57" s="189" t="str">
        <f>IF(I80=0,"",I57/I80*100)</f>
        <v/>
      </c>
    </row>
    <row r="58" spans="1:10" ht="36.75" customHeight="1" x14ac:dyDescent="0.25">
      <c r="A58" s="176"/>
      <c r="B58" s="181" t="s">
        <v>66</v>
      </c>
      <c r="C58" s="182" t="s">
        <v>67</v>
      </c>
      <c r="D58" s="183"/>
      <c r="E58" s="183"/>
      <c r="F58" s="191" t="s">
        <v>26</v>
      </c>
      <c r="G58" s="184"/>
      <c r="H58" s="184"/>
      <c r="I58" s="184">
        <f>'byt č.9'!G152+'byt č.2'!G130</f>
        <v>0</v>
      </c>
      <c r="J58" s="189" t="str">
        <f>IF(I80=0,"",I58/I80*100)</f>
        <v/>
      </c>
    </row>
    <row r="59" spans="1:10" ht="36.75" customHeight="1" x14ac:dyDescent="0.25">
      <c r="A59" s="176"/>
      <c r="B59" s="181" t="s">
        <v>68</v>
      </c>
      <c r="C59" s="182" t="s">
        <v>69</v>
      </c>
      <c r="D59" s="183"/>
      <c r="E59" s="183"/>
      <c r="F59" s="191" t="s">
        <v>27</v>
      </c>
      <c r="G59" s="184"/>
      <c r="H59" s="184"/>
      <c r="I59" s="184">
        <f>'byt č.9'!G154+'byt č.2'!G132</f>
        <v>0</v>
      </c>
      <c r="J59" s="189" t="str">
        <f>IF(I80=0,"",I59/I80*100)</f>
        <v/>
      </c>
    </row>
    <row r="60" spans="1:10" ht="36.75" customHeight="1" x14ac:dyDescent="0.25">
      <c r="A60" s="176"/>
      <c r="B60" s="181" t="s">
        <v>70</v>
      </c>
      <c r="C60" s="182" t="s">
        <v>71</v>
      </c>
      <c r="D60" s="183"/>
      <c r="E60" s="183"/>
      <c r="F60" s="191" t="s">
        <v>27</v>
      </c>
      <c r="G60" s="184"/>
      <c r="H60" s="184"/>
      <c r="I60" s="184">
        <f>'byt č.9'!G163+'byt č.2'!G140</f>
        <v>0</v>
      </c>
      <c r="J60" s="189" t="str">
        <f>IF(I80=0,"",I60/I80*100)</f>
        <v/>
      </c>
    </row>
    <row r="61" spans="1:10" ht="36.75" customHeight="1" x14ac:dyDescent="0.25">
      <c r="A61" s="176"/>
      <c r="B61" s="181" t="s">
        <v>72</v>
      </c>
      <c r="C61" s="182" t="s">
        <v>73</v>
      </c>
      <c r="D61" s="183"/>
      <c r="E61" s="183"/>
      <c r="F61" s="191" t="s">
        <v>27</v>
      </c>
      <c r="G61" s="184"/>
      <c r="H61" s="184"/>
      <c r="I61" s="184">
        <f>'byt č.9'!G165+'byt č.2'!G142</f>
        <v>0</v>
      </c>
      <c r="J61" s="189" t="str">
        <f>IF(I80=0,"",I61/I80*100)</f>
        <v/>
      </c>
    </row>
    <row r="62" spans="1:10" ht="36.75" customHeight="1" x14ac:dyDescent="0.25">
      <c r="A62" s="176"/>
      <c r="B62" s="181" t="s">
        <v>74</v>
      </c>
      <c r="C62" s="182" t="s">
        <v>75</v>
      </c>
      <c r="D62" s="183"/>
      <c r="E62" s="183"/>
      <c r="F62" s="191" t="s">
        <v>27</v>
      </c>
      <c r="G62" s="184"/>
      <c r="H62" s="184"/>
      <c r="I62" s="184">
        <f>'byt č.9'!G173+'byt č.2'!G150</f>
        <v>0</v>
      </c>
      <c r="J62" s="189" t="str">
        <f>IF(I80=0,"",I62/I80*100)</f>
        <v/>
      </c>
    </row>
    <row r="63" spans="1:10" ht="36.75" customHeight="1" x14ac:dyDescent="0.25">
      <c r="A63" s="176"/>
      <c r="B63" s="181" t="s">
        <v>76</v>
      </c>
      <c r="C63" s="182" t="s">
        <v>77</v>
      </c>
      <c r="D63" s="183"/>
      <c r="E63" s="183"/>
      <c r="F63" s="191" t="s">
        <v>27</v>
      </c>
      <c r="G63" s="184"/>
      <c r="H63" s="184"/>
      <c r="I63" s="184">
        <f>'byt č.9'!G180</f>
        <v>0</v>
      </c>
      <c r="J63" s="189" t="str">
        <f>IF(I80=0,"",I63/I80*100)</f>
        <v/>
      </c>
    </row>
    <row r="64" spans="1:10" ht="36.75" customHeight="1" x14ac:dyDescent="0.25">
      <c r="A64" s="176"/>
      <c r="B64" s="181" t="s">
        <v>78</v>
      </c>
      <c r="C64" s="182" t="s">
        <v>79</v>
      </c>
      <c r="D64" s="183"/>
      <c r="E64" s="183"/>
      <c r="F64" s="191" t="s">
        <v>27</v>
      </c>
      <c r="G64" s="184"/>
      <c r="H64" s="184"/>
      <c r="I64" s="184">
        <f>'byt č.9'!G191+'byt č.2'!G157</f>
        <v>0</v>
      </c>
      <c r="J64" s="189" t="str">
        <f>IF(I80=0,"",I64/I80*100)</f>
        <v/>
      </c>
    </row>
    <row r="65" spans="1:10" ht="36.75" customHeight="1" x14ac:dyDescent="0.25">
      <c r="A65" s="176"/>
      <c r="B65" s="181" t="s">
        <v>80</v>
      </c>
      <c r="C65" s="182" t="s">
        <v>81</v>
      </c>
      <c r="D65" s="183"/>
      <c r="E65" s="183"/>
      <c r="F65" s="191" t="s">
        <v>27</v>
      </c>
      <c r="G65" s="184"/>
      <c r="H65" s="184"/>
      <c r="I65" s="184">
        <f>'byt č.9'!G226+'byt č.2'!G190</f>
        <v>0</v>
      </c>
      <c r="J65" s="189" t="str">
        <f>IF(I80=0,"",I65/I80*100)</f>
        <v/>
      </c>
    </row>
    <row r="66" spans="1:10" ht="36.75" customHeight="1" x14ac:dyDescent="0.25">
      <c r="A66" s="176"/>
      <c r="B66" s="181" t="s">
        <v>82</v>
      </c>
      <c r="C66" s="182" t="s">
        <v>83</v>
      </c>
      <c r="D66" s="183"/>
      <c r="E66" s="183"/>
      <c r="F66" s="191" t="s">
        <v>27</v>
      </c>
      <c r="G66" s="184"/>
      <c r="H66" s="184"/>
      <c r="I66" s="184">
        <f>'byt č.9'!G233+'byt č.2'!G197</f>
        <v>0</v>
      </c>
      <c r="J66" s="189" t="str">
        <f>IF(I80=0,"",I66/I80*100)</f>
        <v/>
      </c>
    </row>
    <row r="67" spans="1:10" ht="36.75" customHeight="1" x14ac:dyDescent="0.25">
      <c r="A67" s="176"/>
      <c r="B67" s="181" t="s">
        <v>84</v>
      </c>
      <c r="C67" s="182" t="s">
        <v>85</v>
      </c>
      <c r="D67" s="183"/>
      <c r="E67" s="183"/>
      <c r="F67" s="191" t="s">
        <v>27</v>
      </c>
      <c r="G67" s="184"/>
      <c r="H67" s="184"/>
      <c r="I67" s="184">
        <f>'byt č.9'!G237+'byt č.2'!G201</f>
        <v>0</v>
      </c>
      <c r="J67" s="189" t="str">
        <f>IF(I80=0,"",I67/I80*100)</f>
        <v/>
      </c>
    </row>
    <row r="68" spans="1:10" ht="36.75" customHeight="1" x14ac:dyDescent="0.25">
      <c r="A68" s="176"/>
      <c r="B68" s="181" t="s">
        <v>86</v>
      </c>
      <c r="C68" s="182" t="s">
        <v>87</v>
      </c>
      <c r="D68" s="183"/>
      <c r="E68" s="183"/>
      <c r="F68" s="191" t="s">
        <v>27</v>
      </c>
      <c r="G68" s="184"/>
      <c r="H68" s="184"/>
      <c r="I68" s="184">
        <f>'byt č.9'!G274+'byt č.2'!G235</f>
        <v>0</v>
      </c>
      <c r="J68" s="189" t="str">
        <f>IF(I80=0,"",I68/I80*100)</f>
        <v/>
      </c>
    </row>
    <row r="69" spans="1:10" ht="36.75" customHeight="1" x14ac:dyDescent="0.25">
      <c r="A69" s="176"/>
      <c r="B69" s="181" t="s">
        <v>88</v>
      </c>
      <c r="C69" s="182" t="s">
        <v>89</v>
      </c>
      <c r="D69" s="183"/>
      <c r="E69" s="183"/>
      <c r="F69" s="191" t="s">
        <v>27</v>
      </c>
      <c r="G69" s="184"/>
      <c r="H69" s="184"/>
      <c r="I69" s="184">
        <f>'byt č.9'!G282+'byt č.2'!G243</f>
        <v>0</v>
      </c>
      <c r="J69" s="189" t="str">
        <f>IF(I80=0,"",I69/I80*100)</f>
        <v/>
      </c>
    </row>
    <row r="70" spans="1:10" ht="36.75" customHeight="1" x14ac:dyDescent="0.25">
      <c r="A70" s="176"/>
      <c r="B70" s="181" t="s">
        <v>90</v>
      </c>
      <c r="C70" s="182" t="s">
        <v>91</v>
      </c>
      <c r="D70" s="183"/>
      <c r="E70" s="183"/>
      <c r="F70" s="191" t="s">
        <v>27</v>
      </c>
      <c r="G70" s="184"/>
      <c r="H70" s="184"/>
      <c r="I70" s="184">
        <f>'byt č.2'!G259</f>
        <v>0</v>
      </c>
      <c r="J70" s="189" t="str">
        <f>IF(I80=0,"",I70/I80*100)</f>
        <v/>
      </c>
    </row>
    <row r="71" spans="1:10" ht="36.75" customHeight="1" x14ac:dyDescent="0.25">
      <c r="A71" s="176"/>
      <c r="B71" s="181" t="s">
        <v>92</v>
      </c>
      <c r="C71" s="182" t="s">
        <v>93</v>
      </c>
      <c r="D71" s="183"/>
      <c r="E71" s="183"/>
      <c r="F71" s="191" t="s">
        <v>27</v>
      </c>
      <c r="G71" s="184"/>
      <c r="H71" s="184"/>
      <c r="I71" s="184">
        <f>'byt č.9'!G298+'byt č.2'!G271</f>
        <v>0</v>
      </c>
      <c r="J71" s="189" t="str">
        <f>IF(I80=0,"",I71/I80*100)</f>
        <v/>
      </c>
    </row>
    <row r="72" spans="1:10" ht="36.75" customHeight="1" x14ac:dyDescent="0.25">
      <c r="A72" s="176"/>
      <c r="B72" s="181" t="s">
        <v>94</v>
      </c>
      <c r="C72" s="182" t="s">
        <v>95</v>
      </c>
      <c r="D72" s="183"/>
      <c r="E72" s="183"/>
      <c r="F72" s="191" t="s">
        <v>27</v>
      </c>
      <c r="G72" s="184"/>
      <c r="H72" s="184"/>
      <c r="I72" s="184">
        <f>'byt č.9'!G339+'byt č.2'!G306</f>
        <v>0</v>
      </c>
      <c r="J72" s="189" t="str">
        <f>IF(I80=0,"",I72/I80*100)</f>
        <v/>
      </c>
    </row>
    <row r="73" spans="1:10" ht="36.75" customHeight="1" x14ac:dyDescent="0.25">
      <c r="A73" s="176"/>
      <c r="B73" s="181" t="s">
        <v>96</v>
      </c>
      <c r="C73" s="182" t="s">
        <v>97</v>
      </c>
      <c r="D73" s="183"/>
      <c r="E73" s="183"/>
      <c r="F73" s="191" t="s">
        <v>27</v>
      </c>
      <c r="G73" s="184"/>
      <c r="H73" s="184"/>
      <c r="I73" s="184">
        <f>'byt č.9'!G370+'byt č.2'!G335</f>
        <v>0</v>
      </c>
      <c r="J73" s="189" t="str">
        <f>IF(I80=0,"",I73/I80*100)</f>
        <v/>
      </c>
    </row>
    <row r="74" spans="1:10" ht="36.75" customHeight="1" x14ac:dyDescent="0.25">
      <c r="A74" s="176"/>
      <c r="B74" s="181" t="s">
        <v>98</v>
      </c>
      <c r="C74" s="182" t="s">
        <v>99</v>
      </c>
      <c r="D74" s="183"/>
      <c r="E74" s="183"/>
      <c r="F74" s="191" t="s">
        <v>27</v>
      </c>
      <c r="G74" s="184"/>
      <c r="H74" s="184"/>
      <c r="I74" s="184">
        <f>'byt č.9'!G380+'byt č.2'!G345</f>
        <v>0</v>
      </c>
      <c r="J74" s="189" t="str">
        <f>IF(I80=0,"",I74/I80*100)</f>
        <v/>
      </c>
    </row>
    <row r="75" spans="1:10" ht="36.75" customHeight="1" x14ac:dyDescent="0.25">
      <c r="A75" s="176"/>
      <c r="B75" s="181" t="s">
        <v>100</v>
      </c>
      <c r="C75" s="182" t="s">
        <v>101</v>
      </c>
      <c r="D75" s="183"/>
      <c r="E75" s="183"/>
      <c r="F75" s="191" t="s">
        <v>27</v>
      </c>
      <c r="G75" s="184"/>
      <c r="H75" s="184"/>
      <c r="I75" s="184">
        <f>'byt č.9'!G399+'byt č.2'!G365</f>
        <v>0</v>
      </c>
      <c r="J75" s="189" t="str">
        <f>IF(I80=0,"",I75/I80*100)</f>
        <v/>
      </c>
    </row>
    <row r="76" spans="1:10" ht="36.75" customHeight="1" x14ac:dyDescent="0.25">
      <c r="A76" s="176"/>
      <c r="B76" s="181" t="s">
        <v>102</v>
      </c>
      <c r="C76" s="182" t="s">
        <v>103</v>
      </c>
      <c r="D76" s="183"/>
      <c r="E76" s="183"/>
      <c r="F76" s="191" t="s">
        <v>28</v>
      </c>
      <c r="G76" s="184"/>
      <c r="H76" s="184"/>
      <c r="I76" s="184">
        <f>'byt č.9'!G404+'byt č.2'!G367</f>
        <v>0</v>
      </c>
      <c r="J76" s="189" t="str">
        <f>IF(I80=0,"",I76/I80*100)</f>
        <v/>
      </c>
    </row>
    <row r="77" spans="1:10" ht="36.75" customHeight="1" x14ac:dyDescent="0.25">
      <c r="A77" s="176"/>
      <c r="B77" s="181" t="s">
        <v>104</v>
      </c>
      <c r="C77" s="182" t="s">
        <v>105</v>
      </c>
      <c r="D77" s="183"/>
      <c r="E77" s="183"/>
      <c r="F77" s="191" t="s">
        <v>28</v>
      </c>
      <c r="G77" s="184"/>
      <c r="H77" s="184"/>
      <c r="I77" s="184">
        <f>'byt č.9'!G442+'byt č.2'!G405</f>
        <v>0</v>
      </c>
      <c r="J77" s="189" t="str">
        <f>IF(I80=0,"",I77/I80*100)</f>
        <v/>
      </c>
    </row>
    <row r="78" spans="1:10" ht="36.75" customHeight="1" x14ac:dyDescent="0.25">
      <c r="A78" s="176"/>
      <c r="B78" s="181" t="s">
        <v>106</v>
      </c>
      <c r="C78" s="182" t="s">
        <v>107</v>
      </c>
      <c r="D78" s="183"/>
      <c r="E78" s="183"/>
      <c r="F78" s="191" t="s">
        <v>108</v>
      </c>
      <c r="G78" s="184"/>
      <c r="H78" s="184"/>
      <c r="I78" s="184">
        <f>'byt č.9'!G446+'byt č.2'!G409</f>
        <v>0</v>
      </c>
      <c r="J78" s="189" t="str">
        <f>IF(I80=0,"",I78/I80*100)</f>
        <v/>
      </c>
    </row>
    <row r="79" spans="1:10" ht="36.75" customHeight="1" x14ac:dyDescent="0.25">
      <c r="A79" s="176"/>
      <c r="B79" s="181" t="s">
        <v>109</v>
      </c>
      <c r="C79" s="182" t="s">
        <v>30</v>
      </c>
      <c r="D79" s="183"/>
      <c r="E79" s="183"/>
      <c r="F79" s="191" t="s">
        <v>109</v>
      </c>
      <c r="G79" s="184"/>
      <c r="H79" s="184"/>
      <c r="I79" s="184">
        <f>VRN!G8</f>
        <v>0</v>
      </c>
      <c r="J79" s="189" t="str">
        <f>IF(I80=0,"",I79/I80*100)</f>
        <v/>
      </c>
    </row>
    <row r="80" spans="1:10" ht="25.5" customHeight="1" x14ac:dyDescent="0.25">
      <c r="A80" s="177"/>
      <c r="B80" s="185" t="s">
        <v>1</v>
      </c>
      <c r="C80" s="186"/>
      <c r="D80" s="187"/>
      <c r="E80" s="187"/>
      <c r="F80" s="192"/>
      <c r="G80" s="188"/>
      <c r="H80" s="188"/>
      <c r="I80" s="188">
        <f>SUM(I51:I79)</f>
        <v>0</v>
      </c>
      <c r="J80" s="190">
        <f>SUM(J51:J79)</f>
        <v>0</v>
      </c>
    </row>
    <row r="81" spans="6:10" x14ac:dyDescent="0.25">
      <c r="F81" s="132"/>
      <c r="G81" s="132"/>
      <c r="H81" s="132"/>
      <c r="I81" s="132"/>
      <c r="J81" s="133"/>
    </row>
    <row r="82" spans="6:10" x14ac:dyDescent="0.25">
      <c r="F82" s="132"/>
      <c r="G82" s="132"/>
      <c r="H82" s="132"/>
      <c r="I82" s="132"/>
      <c r="J82" s="133"/>
    </row>
    <row r="83" spans="6:10" x14ac:dyDescent="0.25">
      <c r="F83" s="132"/>
      <c r="G83" s="132"/>
      <c r="H83" s="132"/>
      <c r="I83" s="132"/>
      <c r="J83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7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8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9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10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436" activePane="bottomLeft" state="frozen"/>
      <selection pane="bottomLeft" activeCell="Y448" sqref="Y448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111</v>
      </c>
    </row>
    <row r="2" spans="1:60" ht="25.05" customHeight="1" x14ac:dyDescent="0.25">
      <c r="A2" s="195" t="s">
        <v>8</v>
      </c>
      <c r="B2" s="49"/>
      <c r="C2" s="198" t="s">
        <v>43</v>
      </c>
      <c r="D2" s="196"/>
      <c r="E2" s="196"/>
      <c r="F2" s="196"/>
      <c r="G2" s="197"/>
      <c r="AG2" t="s">
        <v>112</v>
      </c>
    </row>
    <row r="3" spans="1:60" ht="25.05" customHeight="1" x14ac:dyDescent="0.25">
      <c r="A3" s="195" t="s">
        <v>9</v>
      </c>
      <c r="B3" s="49"/>
      <c r="C3" s="198" t="s">
        <v>841</v>
      </c>
      <c r="D3" s="196"/>
      <c r="E3" s="196"/>
      <c r="F3" s="196"/>
      <c r="G3" s="197"/>
      <c r="AC3" s="174" t="s">
        <v>112</v>
      </c>
      <c r="AG3" t="s">
        <v>113</v>
      </c>
    </row>
    <row r="4" spans="1:60" ht="25.05" customHeight="1" x14ac:dyDescent="0.25">
      <c r="A4" s="199" t="s">
        <v>10</v>
      </c>
      <c r="B4" s="200"/>
      <c r="C4" s="201" t="s">
        <v>839</v>
      </c>
      <c r="D4" s="202"/>
      <c r="E4" s="202"/>
      <c r="F4" s="202"/>
      <c r="G4" s="203"/>
      <c r="AG4" t="s">
        <v>114</v>
      </c>
    </row>
    <row r="5" spans="1:60" x14ac:dyDescent="0.25">
      <c r="D5" s="10"/>
    </row>
    <row r="6" spans="1:60" ht="39.6" x14ac:dyDescent="0.25">
      <c r="A6" s="205" t="s">
        <v>115</v>
      </c>
      <c r="B6" s="207" t="s">
        <v>116</v>
      </c>
      <c r="C6" s="207" t="s">
        <v>117</v>
      </c>
      <c r="D6" s="206" t="s">
        <v>118</v>
      </c>
      <c r="E6" s="205" t="s">
        <v>119</v>
      </c>
      <c r="F6" s="204" t="s">
        <v>120</v>
      </c>
      <c r="G6" s="205" t="s">
        <v>31</v>
      </c>
      <c r="H6" s="208" t="s">
        <v>32</v>
      </c>
      <c r="I6" s="208" t="s">
        <v>121</v>
      </c>
      <c r="J6" s="208" t="s">
        <v>33</v>
      </c>
      <c r="K6" s="208" t="s">
        <v>122</v>
      </c>
      <c r="L6" s="208" t="s">
        <v>123</v>
      </c>
      <c r="M6" s="208" t="s">
        <v>124</v>
      </c>
      <c r="N6" s="208" t="s">
        <v>125</v>
      </c>
      <c r="O6" s="208" t="s">
        <v>126</v>
      </c>
      <c r="P6" s="208" t="s">
        <v>127</v>
      </c>
      <c r="Q6" s="208" t="s">
        <v>128</v>
      </c>
      <c r="R6" s="208" t="s">
        <v>129</v>
      </c>
      <c r="S6" s="208" t="s">
        <v>130</v>
      </c>
      <c r="T6" s="208" t="s">
        <v>131</v>
      </c>
      <c r="U6" s="208" t="s">
        <v>132</v>
      </c>
      <c r="V6" s="208" t="s">
        <v>133</v>
      </c>
      <c r="W6" s="208" t="s">
        <v>134</v>
      </c>
      <c r="X6" s="208" t="s">
        <v>135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5" t="s">
        <v>136</v>
      </c>
      <c r="B8" s="236" t="s">
        <v>52</v>
      </c>
      <c r="C8" s="254" t="s">
        <v>53</v>
      </c>
      <c r="D8" s="237"/>
      <c r="E8" s="238"/>
      <c r="F8" s="239"/>
      <c r="G8" s="240">
        <f>SUMIF(AG9:AG29,"&lt;&gt;NOR",G9:G29)</f>
        <v>0</v>
      </c>
      <c r="H8" s="234"/>
      <c r="I8" s="234">
        <f>SUM(I9:I29)</f>
        <v>13652.380000000003</v>
      </c>
      <c r="J8" s="234"/>
      <c r="K8" s="234">
        <f>SUM(K9:K29)</f>
        <v>12460.009999999998</v>
      </c>
      <c r="L8" s="234"/>
      <c r="M8" s="234">
        <f>SUM(M9:M29)</f>
        <v>0</v>
      </c>
      <c r="N8" s="234"/>
      <c r="O8" s="234">
        <f>SUM(O9:O29)</f>
        <v>1.5700000000000003</v>
      </c>
      <c r="P8" s="234"/>
      <c r="Q8" s="234">
        <f>SUM(Q9:Q29)</f>
        <v>0</v>
      </c>
      <c r="R8" s="234"/>
      <c r="S8" s="234"/>
      <c r="T8" s="234"/>
      <c r="U8" s="234"/>
      <c r="V8" s="234">
        <f>SUM(V9:V29)</f>
        <v>24.259999999999998</v>
      </c>
      <c r="W8" s="234"/>
      <c r="X8" s="234"/>
      <c r="AG8" t="s">
        <v>137</v>
      </c>
    </row>
    <row r="9" spans="1:60" outlineLevel="1" x14ac:dyDescent="0.25">
      <c r="A9" s="241">
        <v>1</v>
      </c>
      <c r="B9" s="242" t="s">
        <v>138</v>
      </c>
      <c r="C9" s="255" t="s">
        <v>139</v>
      </c>
      <c r="D9" s="243" t="s">
        <v>140</v>
      </c>
      <c r="E9" s="244">
        <v>2.0199999999999999E-2</v>
      </c>
      <c r="F9" s="245"/>
      <c r="G9" s="246">
        <f>ROUND(E9*F9,2)</f>
        <v>0</v>
      </c>
      <c r="H9" s="229">
        <v>47266.02</v>
      </c>
      <c r="I9" s="228">
        <f>ROUND(E9*H9,2)</f>
        <v>954.77</v>
      </c>
      <c r="J9" s="229">
        <v>10671.88</v>
      </c>
      <c r="K9" s="228">
        <f>ROUND(E9*J9,2)</f>
        <v>215.57</v>
      </c>
      <c r="L9" s="228">
        <v>15</v>
      </c>
      <c r="M9" s="228">
        <f>G9*(1+L9/100)</f>
        <v>0</v>
      </c>
      <c r="N9" s="228">
        <v>1.0900000000000001</v>
      </c>
      <c r="O9" s="228">
        <f>ROUND(E9*N9,2)</f>
        <v>0.02</v>
      </c>
      <c r="P9" s="228">
        <v>0</v>
      </c>
      <c r="Q9" s="228">
        <f>ROUND(E9*P9,2)</f>
        <v>0</v>
      </c>
      <c r="R9" s="228"/>
      <c r="S9" s="228" t="s">
        <v>141</v>
      </c>
      <c r="T9" s="228" t="s">
        <v>142</v>
      </c>
      <c r="U9" s="228">
        <v>20.6</v>
      </c>
      <c r="V9" s="228">
        <f>ROUND(E9*U9,2)</f>
        <v>0.42</v>
      </c>
      <c r="W9" s="228"/>
      <c r="X9" s="228" t="s">
        <v>143</v>
      </c>
      <c r="Y9" s="209"/>
      <c r="Z9" s="209"/>
      <c r="AA9" s="209"/>
      <c r="AB9" s="209"/>
      <c r="AC9" s="209"/>
      <c r="AD9" s="209"/>
      <c r="AE9" s="209"/>
      <c r="AF9" s="209"/>
      <c r="AG9" s="209" t="s">
        <v>144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26"/>
      <c r="B10" s="227"/>
      <c r="C10" s="256" t="s">
        <v>145</v>
      </c>
      <c r="D10" s="230"/>
      <c r="E10" s="231">
        <v>2.0199999999999999E-2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09"/>
      <c r="Z10" s="209"/>
      <c r="AA10" s="209"/>
      <c r="AB10" s="209"/>
      <c r="AC10" s="209"/>
      <c r="AD10" s="209"/>
      <c r="AE10" s="209"/>
      <c r="AF10" s="209"/>
      <c r="AG10" s="209" t="s">
        <v>146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47">
        <v>2</v>
      </c>
      <c r="B11" s="248" t="s">
        <v>147</v>
      </c>
      <c r="C11" s="257" t="s">
        <v>148</v>
      </c>
      <c r="D11" s="249" t="s">
        <v>149</v>
      </c>
      <c r="E11" s="250">
        <v>1</v>
      </c>
      <c r="F11" s="251"/>
      <c r="G11" s="252">
        <f>ROUND(E11*F11,2)</f>
        <v>0</v>
      </c>
      <c r="H11" s="229">
        <v>6.28</v>
      </c>
      <c r="I11" s="228">
        <f>ROUND(E11*H11,2)</f>
        <v>6.28</v>
      </c>
      <c r="J11" s="229">
        <v>527.32000000000005</v>
      </c>
      <c r="K11" s="228">
        <f>ROUND(E11*J11,2)</f>
        <v>527.32000000000005</v>
      </c>
      <c r="L11" s="228">
        <v>15</v>
      </c>
      <c r="M11" s="228">
        <f>G11*(1+L11/100)</f>
        <v>0</v>
      </c>
      <c r="N11" s="228">
        <v>1.6000000000000001E-4</v>
      </c>
      <c r="O11" s="228">
        <f>ROUND(E11*N11,2)</f>
        <v>0</v>
      </c>
      <c r="P11" s="228">
        <v>0</v>
      </c>
      <c r="Q11" s="228">
        <f>ROUND(E11*P11,2)</f>
        <v>0</v>
      </c>
      <c r="R11" s="228"/>
      <c r="S11" s="228" t="s">
        <v>141</v>
      </c>
      <c r="T11" s="228" t="s">
        <v>142</v>
      </c>
      <c r="U11" s="228">
        <v>0.94</v>
      </c>
      <c r="V11" s="228">
        <f>ROUND(E11*U11,2)</f>
        <v>0.94</v>
      </c>
      <c r="W11" s="228"/>
      <c r="X11" s="228" t="s">
        <v>143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144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7">
        <v>3</v>
      </c>
      <c r="B12" s="248" t="s">
        <v>150</v>
      </c>
      <c r="C12" s="257" t="s">
        <v>151</v>
      </c>
      <c r="D12" s="249" t="s">
        <v>149</v>
      </c>
      <c r="E12" s="250">
        <v>1</v>
      </c>
      <c r="F12" s="251"/>
      <c r="G12" s="252">
        <f>ROUND(E12*F12,2)</f>
        <v>0</v>
      </c>
      <c r="H12" s="229">
        <v>9.44</v>
      </c>
      <c r="I12" s="228">
        <f>ROUND(E12*H12,2)</f>
        <v>9.44</v>
      </c>
      <c r="J12" s="229">
        <v>584.55999999999995</v>
      </c>
      <c r="K12" s="228">
        <f>ROUND(E12*J12,2)</f>
        <v>584.55999999999995</v>
      </c>
      <c r="L12" s="228">
        <v>15</v>
      </c>
      <c r="M12" s="228">
        <f>G12*(1+L12/100)</f>
        <v>0</v>
      </c>
      <c r="N12" s="228">
        <v>2.4000000000000001E-4</v>
      </c>
      <c r="O12" s="228">
        <f>ROUND(E12*N12,2)</f>
        <v>0</v>
      </c>
      <c r="P12" s="228">
        <v>0</v>
      </c>
      <c r="Q12" s="228">
        <f>ROUND(E12*P12,2)</f>
        <v>0</v>
      </c>
      <c r="R12" s="228"/>
      <c r="S12" s="228" t="s">
        <v>141</v>
      </c>
      <c r="T12" s="228" t="s">
        <v>142</v>
      </c>
      <c r="U12" s="228">
        <v>1.04</v>
      </c>
      <c r="V12" s="228">
        <f>ROUND(E12*U12,2)</f>
        <v>1.04</v>
      </c>
      <c r="W12" s="228"/>
      <c r="X12" s="228" t="s">
        <v>143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144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ht="20.399999999999999" outlineLevel="1" x14ac:dyDescent="0.25">
      <c r="A13" s="241">
        <v>4</v>
      </c>
      <c r="B13" s="242" t="s">
        <v>152</v>
      </c>
      <c r="C13" s="255" t="s">
        <v>153</v>
      </c>
      <c r="D13" s="243" t="s">
        <v>154</v>
      </c>
      <c r="E13" s="244">
        <v>19.3811</v>
      </c>
      <c r="F13" s="245"/>
      <c r="G13" s="246">
        <f>ROUND(E13*F13,2)</f>
        <v>0</v>
      </c>
      <c r="H13" s="229">
        <v>404.76</v>
      </c>
      <c r="I13" s="228">
        <f>ROUND(E13*H13,2)</f>
        <v>7844.69</v>
      </c>
      <c r="J13" s="229">
        <v>247.24</v>
      </c>
      <c r="K13" s="228">
        <f>ROUND(E13*J13,2)</f>
        <v>4791.78</v>
      </c>
      <c r="L13" s="228">
        <v>15</v>
      </c>
      <c r="M13" s="228">
        <f>G13*(1+L13/100)</f>
        <v>0</v>
      </c>
      <c r="N13" s="228">
        <v>5.654E-2</v>
      </c>
      <c r="O13" s="228">
        <f>ROUND(E13*N13,2)</f>
        <v>1.1000000000000001</v>
      </c>
      <c r="P13" s="228">
        <v>0</v>
      </c>
      <c r="Q13" s="228">
        <f>ROUND(E13*P13,2)</f>
        <v>0</v>
      </c>
      <c r="R13" s="228"/>
      <c r="S13" s="228" t="s">
        <v>141</v>
      </c>
      <c r="T13" s="228" t="s">
        <v>141</v>
      </c>
      <c r="U13" s="228">
        <v>0.51744999999999997</v>
      </c>
      <c r="V13" s="228">
        <f>ROUND(E13*U13,2)</f>
        <v>10.029999999999999</v>
      </c>
      <c r="W13" s="228"/>
      <c r="X13" s="228" t="s">
        <v>143</v>
      </c>
      <c r="Y13" s="209"/>
      <c r="Z13" s="209"/>
      <c r="AA13" s="209"/>
      <c r="AB13" s="209"/>
      <c r="AC13" s="209"/>
      <c r="AD13" s="209"/>
      <c r="AE13" s="209"/>
      <c r="AF13" s="209"/>
      <c r="AG13" s="209" t="s">
        <v>144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ht="20.399999999999999" outlineLevel="1" x14ac:dyDescent="0.25">
      <c r="A14" s="226"/>
      <c r="B14" s="227"/>
      <c r="C14" s="256" t="s">
        <v>155</v>
      </c>
      <c r="D14" s="230"/>
      <c r="E14" s="231">
        <v>23.981100000000001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09"/>
      <c r="Z14" s="209"/>
      <c r="AA14" s="209"/>
      <c r="AB14" s="209"/>
      <c r="AC14" s="209"/>
      <c r="AD14" s="209"/>
      <c r="AE14" s="209"/>
      <c r="AF14" s="209"/>
      <c r="AG14" s="209" t="s">
        <v>146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26"/>
      <c r="B15" s="227"/>
      <c r="C15" s="256" t="s">
        <v>156</v>
      </c>
      <c r="D15" s="230"/>
      <c r="E15" s="231">
        <v>-3.2</v>
      </c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09"/>
      <c r="Z15" s="209"/>
      <c r="AA15" s="209"/>
      <c r="AB15" s="209"/>
      <c r="AC15" s="209"/>
      <c r="AD15" s="209"/>
      <c r="AE15" s="209"/>
      <c r="AF15" s="209"/>
      <c r="AG15" s="209" t="s">
        <v>146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26"/>
      <c r="B16" s="227"/>
      <c r="C16" s="256" t="s">
        <v>157</v>
      </c>
      <c r="D16" s="230"/>
      <c r="E16" s="231">
        <v>-1.4</v>
      </c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09"/>
      <c r="Z16" s="209"/>
      <c r="AA16" s="209"/>
      <c r="AB16" s="209"/>
      <c r="AC16" s="209"/>
      <c r="AD16" s="209"/>
      <c r="AE16" s="209"/>
      <c r="AF16" s="209"/>
      <c r="AG16" s="209" t="s">
        <v>146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41">
        <v>5</v>
      </c>
      <c r="B17" s="242" t="s">
        <v>158</v>
      </c>
      <c r="C17" s="255" t="s">
        <v>159</v>
      </c>
      <c r="D17" s="243" t="s">
        <v>160</v>
      </c>
      <c r="E17" s="244">
        <v>15.48</v>
      </c>
      <c r="F17" s="245"/>
      <c r="G17" s="246">
        <f>ROUND(E17*F17,2)</f>
        <v>0</v>
      </c>
      <c r="H17" s="229">
        <v>26.86</v>
      </c>
      <c r="I17" s="228">
        <f>ROUND(E17*H17,2)</f>
        <v>415.79</v>
      </c>
      <c r="J17" s="229">
        <v>121.04</v>
      </c>
      <c r="K17" s="228">
        <f>ROUND(E17*J17,2)</f>
        <v>1873.7</v>
      </c>
      <c r="L17" s="228">
        <v>15</v>
      </c>
      <c r="M17" s="228">
        <f>G17*(1+L17/100)</f>
        <v>0</v>
      </c>
      <c r="N17" s="228">
        <v>1.0200000000000001E-3</v>
      </c>
      <c r="O17" s="228">
        <f>ROUND(E17*N17,2)</f>
        <v>0.02</v>
      </c>
      <c r="P17" s="228">
        <v>0</v>
      </c>
      <c r="Q17" s="228">
        <f>ROUND(E17*P17,2)</f>
        <v>0</v>
      </c>
      <c r="R17" s="228"/>
      <c r="S17" s="228" t="s">
        <v>141</v>
      </c>
      <c r="T17" s="228" t="s">
        <v>142</v>
      </c>
      <c r="U17" s="228">
        <v>0.223</v>
      </c>
      <c r="V17" s="228">
        <f>ROUND(E17*U17,2)</f>
        <v>3.45</v>
      </c>
      <c r="W17" s="228"/>
      <c r="X17" s="228" t="s">
        <v>143</v>
      </c>
      <c r="Y17" s="209"/>
      <c r="Z17" s="209"/>
      <c r="AA17" s="209"/>
      <c r="AB17" s="209"/>
      <c r="AC17" s="209"/>
      <c r="AD17" s="209"/>
      <c r="AE17" s="209"/>
      <c r="AF17" s="209"/>
      <c r="AG17" s="209" t="s">
        <v>144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5">
      <c r="A18" s="226"/>
      <c r="B18" s="227"/>
      <c r="C18" s="256" t="s">
        <v>161</v>
      </c>
      <c r="D18" s="230"/>
      <c r="E18" s="231">
        <v>15.48</v>
      </c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09"/>
      <c r="Z18" s="209"/>
      <c r="AA18" s="209"/>
      <c r="AB18" s="209"/>
      <c r="AC18" s="209"/>
      <c r="AD18" s="209"/>
      <c r="AE18" s="209"/>
      <c r="AF18" s="209"/>
      <c r="AG18" s="209" t="s">
        <v>146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41">
        <v>6</v>
      </c>
      <c r="B19" s="242" t="s">
        <v>162</v>
      </c>
      <c r="C19" s="255" t="s">
        <v>163</v>
      </c>
      <c r="D19" s="243" t="s">
        <v>154</v>
      </c>
      <c r="E19" s="244">
        <v>0.28000000000000003</v>
      </c>
      <c r="F19" s="245"/>
      <c r="G19" s="246">
        <f>ROUND(E19*F19,2)</f>
        <v>0</v>
      </c>
      <c r="H19" s="229">
        <v>521.54999999999995</v>
      </c>
      <c r="I19" s="228">
        <f>ROUND(E19*H19,2)</f>
        <v>146.03</v>
      </c>
      <c r="J19" s="229">
        <v>414.95</v>
      </c>
      <c r="K19" s="228">
        <f>ROUND(E19*J19,2)</f>
        <v>116.19</v>
      </c>
      <c r="L19" s="228">
        <v>15</v>
      </c>
      <c r="M19" s="228">
        <f>G19*(1+L19/100)</f>
        <v>0</v>
      </c>
      <c r="N19" s="228">
        <v>7.392E-2</v>
      </c>
      <c r="O19" s="228">
        <f>ROUND(E19*N19,2)</f>
        <v>0.02</v>
      </c>
      <c r="P19" s="228">
        <v>0</v>
      </c>
      <c r="Q19" s="228">
        <f>ROUND(E19*P19,2)</f>
        <v>0</v>
      </c>
      <c r="R19" s="228"/>
      <c r="S19" s="228" t="s">
        <v>141</v>
      </c>
      <c r="T19" s="228" t="s">
        <v>142</v>
      </c>
      <c r="U19" s="228">
        <v>0.77700000000000002</v>
      </c>
      <c r="V19" s="228">
        <f>ROUND(E19*U19,2)</f>
        <v>0.22</v>
      </c>
      <c r="W19" s="228"/>
      <c r="X19" s="228" t="s">
        <v>143</v>
      </c>
      <c r="Y19" s="209"/>
      <c r="Z19" s="209"/>
      <c r="AA19" s="209"/>
      <c r="AB19" s="209"/>
      <c r="AC19" s="209"/>
      <c r="AD19" s="209"/>
      <c r="AE19" s="209"/>
      <c r="AF19" s="209"/>
      <c r="AG19" s="209" t="s">
        <v>144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5">
      <c r="A20" s="226"/>
      <c r="B20" s="227"/>
      <c r="C20" s="256" t="s">
        <v>164</v>
      </c>
      <c r="D20" s="230"/>
      <c r="E20" s="231">
        <v>0.28000000000000003</v>
      </c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09"/>
      <c r="Z20" s="209"/>
      <c r="AA20" s="209"/>
      <c r="AB20" s="209"/>
      <c r="AC20" s="209"/>
      <c r="AD20" s="209"/>
      <c r="AE20" s="209"/>
      <c r="AF20" s="209"/>
      <c r="AG20" s="209" t="s">
        <v>146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41">
        <v>7</v>
      </c>
      <c r="B21" s="242" t="s">
        <v>165</v>
      </c>
      <c r="C21" s="255" t="s">
        <v>166</v>
      </c>
      <c r="D21" s="243" t="s">
        <v>154</v>
      </c>
      <c r="E21" s="244">
        <v>3.2069999999999999</v>
      </c>
      <c r="F21" s="245"/>
      <c r="G21" s="246">
        <f>ROUND(E21*F21,2)</f>
        <v>0</v>
      </c>
      <c r="H21" s="229">
        <v>550.6</v>
      </c>
      <c r="I21" s="228">
        <f>ROUND(E21*H21,2)</f>
        <v>1765.77</v>
      </c>
      <c r="J21" s="229">
        <v>311.39999999999998</v>
      </c>
      <c r="K21" s="228">
        <f>ROUND(E21*J21,2)</f>
        <v>998.66</v>
      </c>
      <c r="L21" s="228">
        <v>15</v>
      </c>
      <c r="M21" s="228">
        <f>G21*(1+L21/100)</f>
        <v>0</v>
      </c>
      <c r="N21" s="228">
        <v>0.12182999999999999</v>
      </c>
      <c r="O21" s="228">
        <f>ROUND(E21*N21,2)</f>
        <v>0.39</v>
      </c>
      <c r="P21" s="228">
        <v>0</v>
      </c>
      <c r="Q21" s="228">
        <f>ROUND(E21*P21,2)</f>
        <v>0</v>
      </c>
      <c r="R21" s="228"/>
      <c r="S21" s="228" t="s">
        <v>141</v>
      </c>
      <c r="T21" s="228" t="s">
        <v>141</v>
      </c>
      <c r="U21" s="228">
        <v>0.67400000000000004</v>
      </c>
      <c r="V21" s="228">
        <f>ROUND(E21*U21,2)</f>
        <v>2.16</v>
      </c>
      <c r="W21" s="228"/>
      <c r="X21" s="228" t="s">
        <v>143</v>
      </c>
      <c r="Y21" s="209"/>
      <c r="Z21" s="209"/>
      <c r="AA21" s="209"/>
      <c r="AB21" s="209"/>
      <c r="AC21" s="209"/>
      <c r="AD21" s="209"/>
      <c r="AE21" s="209"/>
      <c r="AF21" s="209"/>
      <c r="AG21" s="209" t="s">
        <v>144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26"/>
      <c r="B22" s="227"/>
      <c r="C22" s="256" t="s">
        <v>167</v>
      </c>
      <c r="D22" s="230"/>
      <c r="E22" s="231">
        <v>3.2069999999999999</v>
      </c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09"/>
      <c r="Z22" s="209"/>
      <c r="AA22" s="209"/>
      <c r="AB22" s="209"/>
      <c r="AC22" s="209"/>
      <c r="AD22" s="209"/>
      <c r="AE22" s="209"/>
      <c r="AF22" s="209"/>
      <c r="AG22" s="209" t="s">
        <v>146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41">
        <v>8</v>
      </c>
      <c r="B23" s="242" t="s">
        <v>168</v>
      </c>
      <c r="C23" s="255" t="s">
        <v>169</v>
      </c>
      <c r="D23" s="243" t="s">
        <v>154</v>
      </c>
      <c r="E23" s="244">
        <v>10.34</v>
      </c>
      <c r="F23" s="245"/>
      <c r="G23" s="246">
        <f>ROUND(E23*F23,2)</f>
        <v>0</v>
      </c>
      <c r="H23" s="229">
        <v>0</v>
      </c>
      <c r="I23" s="228">
        <f>ROUND(E23*H23,2)</f>
        <v>0</v>
      </c>
      <c r="J23" s="229">
        <v>324.2</v>
      </c>
      <c r="K23" s="228">
        <f>ROUND(E23*J23,2)</f>
        <v>3352.23</v>
      </c>
      <c r="L23" s="228">
        <v>15</v>
      </c>
      <c r="M23" s="228">
        <f>G23*(1+L23/100)</f>
        <v>0</v>
      </c>
      <c r="N23" s="228">
        <v>0</v>
      </c>
      <c r="O23" s="228">
        <f>ROUND(E23*N23,2)</f>
        <v>0</v>
      </c>
      <c r="P23" s="228">
        <v>0</v>
      </c>
      <c r="Q23" s="228">
        <f>ROUND(E23*P23,2)</f>
        <v>0</v>
      </c>
      <c r="R23" s="228"/>
      <c r="S23" s="228" t="s">
        <v>141</v>
      </c>
      <c r="T23" s="228" t="s">
        <v>142</v>
      </c>
      <c r="U23" s="228">
        <v>0.57999999999999996</v>
      </c>
      <c r="V23" s="228">
        <f>ROUND(E23*U23,2)</f>
        <v>6</v>
      </c>
      <c r="W23" s="228"/>
      <c r="X23" s="228" t="s">
        <v>143</v>
      </c>
      <c r="Y23" s="209"/>
      <c r="Z23" s="209"/>
      <c r="AA23" s="209"/>
      <c r="AB23" s="209"/>
      <c r="AC23" s="209"/>
      <c r="AD23" s="209"/>
      <c r="AE23" s="209"/>
      <c r="AF23" s="209"/>
      <c r="AG23" s="209" t="s">
        <v>144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26"/>
      <c r="B24" s="227"/>
      <c r="C24" s="256" t="s">
        <v>170</v>
      </c>
      <c r="D24" s="230"/>
      <c r="E24" s="231">
        <v>6.71</v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09"/>
      <c r="Z24" s="209"/>
      <c r="AA24" s="209"/>
      <c r="AB24" s="209"/>
      <c r="AC24" s="209"/>
      <c r="AD24" s="209"/>
      <c r="AE24" s="209"/>
      <c r="AF24" s="209"/>
      <c r="AG24" s="209" t="s">
        <v>146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26"/>
      <c r="B25" s="227"/>
      <c r="C25" s="256" t="s">
        <v>171</v>
      </c>
      <c r="D25" s="230"/>
      <c r="E25" s="231">
        <v>3.63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09"/>
      <c r="Z25" s="209"/>
      <c r="AA25" s="209"/>
      <c r="AB25" s="209"/>
      <c r="AC25" s="209"/>
      <c r="AD25" s="209"/>
      <c r="AE25" s="209"/>
      <c r="AF25" s="209"/>
      <c r="AG25" s="209" t="s">
        <v>146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5">
      <c r="A26" s="247">
        <v>9</v>
      </c>
      <c r="B26" s="248" t="s">
        <v>47</v>
      </c>
      <c r="C26" s="257" t="s">
        <v>172</v>
      </c>
      <c r="D26" s="249" t="s">
        <v>173</v>
      </c>
      <c r="E26" s="250">
        <v>1</v>
      </c>
      <c r="F26" s="251"/>
      <c r="G26" s="252">
        <f>ROUND(E26*F26,2)</f>
        <v>0</v>
      </c>
      <c r="H26" s="229">
        <v>1491.7</v>
      </c>
      <c r="I26" s="228">
        <f>ROUND(E26*H26,2)</f>
        <v>1491.7</v>
      </c>
      <c r="J26" s="229">
        <v>0</v>
      </c>
      <c r="K26" s="228">
        <f>ROUND(E26*J26,2)</f>
        <v>0</v>
      </c>
      <c r="L26" s="228">
        <v>15</v>
      </c>
      <c r="M26" s="228">
        <f>G26*(1+L26/100)</f>
        <v>0</v>
      </c>
      <c r="N26" s="228">
        <v>0</v>
      </c>
      <c r="O26" s="228">
        <f>ROUND(E26*N26,2)</f>
        <v>0</v>
      </c>
      <c r="P26" s="228">
        <v>0</v>
      </c>
      <c r="Q26" s="228">
        <f>ROUND(E26*P26,2)</f>
        <v>0</v>
      </c>
      <c r="R26" s="228"/>
      <c r="S26" s="228" t="s">
        <v>174</v>
      </c>
      <c r="T26" s="228" t="s">
        <v>142</v>
      </c>
      <c r="U26" s="228">
        <v>0</v>
      </c>
      <c r="V26" s="228">
        <f>ROUND(E26*U26,2)</f>
        <v>0</v>
      </c>
      <c r="W26" s="228"/>
      <c r="X26" s="228" t="s">
        <v>175</v>
      </c>
      <c r="Y26" s="209"/>
      <c r="Z26" s="209"/>
      <c r="AA26" s="209"/>
      <c r="AB26" s="209"/>
      <c r="AC26" s="209"/>
      <c r="AD26" s="209"/>
      <c r="AE26" s="209"/>
      <c r="AF26" s="209"/>
      <c r="AG26" s="209" t="s">
        <v>176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5">
      <c r="A27" s="241">
        <v>10</v>
      </c>
      <c r="B27" s="242" t="s">
        <v>177</v>
      </c>
      <c r="C27" s="255" t="s">
        <v>178</v>
      </c>
      <c r="D27" s="243" t="s">
        <v>140</v>
      </c>
      <c r="E27" s="244">
        <v>2.0199999999999999E-2</v>
      </c>
      <c r="F27" s="245"/>
      <c r="G27" s="246">
        <f>ROUND(E27*F27,2)</f>
        <v>0</v>
      </c>
      <c r="H27" s="229">
        <v>44683.5</v>
      </c>
      <c r="I27" s="228">
        <f>ROUND(E27*H27,2)</f>
        <v>902.61</v>
      </c>
      <c r="J27" s="229">
        <v>0</v>
      </c>
      <c r="K27" s="228">
        <f>ROUND(E27*J27,2)</f>
        <v>0</v>
      </c>
      <c r="L27" s="228">
        <v>15</v>
      </c>
      <c r="M27" s="228">
        <f>G27*(1+L27/100)</f>
        <v>0</v>
      </c>
      <c r="N27" s="228">
        <v>1</v>
      </c>
      <c r="O27" s="228">
        <f>ROUND(E27*N27,2)</f>
        <v>0.02</v>
      </c>
      <c r="P27" s="228">
        <v>0</v>
      </c>
      <c r="Q27" s="228">
        <f>ROUND(E27*P27,2)</f>
        <v>0</v>
      </c>
      <c r="R27" s="228" t="s">
        <v>179</v>
      </c>
      <c r="S27" s="228" t="s">
        <v>141</v>
      </c>
      <c r="T27" s="228" t="s">
        <v>142</v>
      </c>
      <c r="U27" s="228">
        <v>0</v>
      </c>
      <c r="V27" s="228">
        <f>ROUND(E27*U27,2)</f>
        <v>0</v>
      </c>
      <c r="W27" s="228"/>
      <c r="X27" s="228" t="s">
        <v>175</v>
      </c>
      <c r="Y27" s="209"/>
      <c r="Z27" s="209"/>
      <c r="AA27" s="209"/>
      <c r="AB27" s="209"/>
      <c r="AC27" s="209"/>
      <c r="AD27" s="209"/>
      <c r="AE27" s="209"/>
      <c r="AF27" s="209"/>
      <c r="AG27" s="209" t="s">
        <v>176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1" x14ac:dyDescent="0.25">
      <c r="A28" s="226"/>
      <c r="B28" s="227"/>
      <c r="C28" s="256" t="s">
        <v>145</v>
      </c>
      <c r="D28" s="230"/>
      <c r="E28" s="231">
        <v>2.0199999999999999E-2</v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09"/>
      <c r="Z28" s="209"/>
      <c r="AA28" s="209"/>
      <c r="AB28" s="209"/>
      <c r="AC28" s="209"/>
      <c r="AD28" s="209"/>
      <c r="AE28" s="209"/>
      <c r="AF28" s="209"/>
      <c r="AG28" s="209" t="s">
        <v>146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47">
        <v>11</v>
      </c>
      <c r="B29" s="248" t="s">
        <v>180</v>
      </c>
      <c r="C29" s="257" t="s">
        <v>181</v>
      </c>
      <c r="D29" s="249" t="s">
        <v>149</v>
      </c>
      <c r="E29" s="250">
        <v>1</v>
      </c>
      <c r="F29" s="251"/>
      <c r="G29" s="252">
        <f>ROUND(E29*F29,2)</f>
        <v>0</v>
      </c>
      <c r="H29" s="229">
        <v>115.3</v>
      </c>
      <c r="I29" s="228">
        <f>ROUND(E29*H29,2)</f>
        <v>115.3</v>
      </c>
      <c r="J29" s="229">
        <v>0</v>
      </c>
      <c r="K29" s="228">
        <f>ROUND(E29*J29,2)</f>
        <v>0</v>
      </c>
      <c r="L29" s="228">
        <v>15</v>
      </c>
      <c r="M29" s="228">
        <f>G29*(1+L29/100)</f>
        <v>0</v>
      </c>
      <c r="N29" s="228">
        <v>5.9999999999999995E-4</v>
      </c>
      <c r="O29" s="228">
        <f>ROUND(E29*N29,2)</f>
        <v>0</v>
      </c>
      <c r="P29" s="228">
        <v>0</v>
      </c>
      <c r="Q29" s="228">
        <f>ROUND(E29*P29,2)</f>
        <v>0</v>
      </c>
      <c r="R29" s="228" t="s">
        <v>179</v>
      </c>
      <c r="S29" s="228" t="s">
        <v>141</v>
      </c>
      <c r="T29" s="228" t="s">
        <v>142</v>
      </c>
      <c r="U29" s="228">
        <v>0</v>
      </c>
      <c r="V29" s="228">
        <f>ROUND(E29*U29,2)</f>
        <v>0</v>
      </c>
      <c r="W29" s="228"/>
      <c r="X29" s="228" t="s">
        <v>175</v>
      </c>
      <c r="Y29" s="209"/>
      <c r="Z29" s="209"/>
      <c r="AA29" s="209"/>
      <c r="AB29" s="209"/>
      <c r="AC29" s="209"/>
      <c r="AD29" s="209"/>
      <c r="AE29" s="209"/>
      <c r="AF29" s="209"/>
      <c r="AG29" s="209" t="s">
        <v>176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x14ac:dyDescent="0.25">
      <c r="A30" s="235" t="s">
        <v>136</v>
      </c>
      <c r="B30" s="236" t="s">
        <v>54</v>
      </c>
      <c r="C30" s="254" t="s">
        <v>55</v>
      </c>
      <c r="D30" s="237"/>
      <c r="E30" s="238"/>
      <c r="F30" s="239"/>
      <c r="G30" s="240">
        <f>SUMIF(AG31:AG34,"&lt;&gt;NOR",G31:G34)</f>
        <v>0</v>
      </c>
      <c r="H30" s="234"/>
      <c r="I30" s="234">
        <f>SUM(I31:I34)</f>
        <v>2967.24</v>
      </c>
      <c r="J30" s="234"/>
      <c r="K30" s="234">
        <f>SUM(K31:K34)</f>
        <v>6462.17</v>
      </c>
      <c r="L30" s="234"/>
      <c r="M30" s="234">
        <f>SUM(M31:M34)</f>
        <v>0</v>
      </c>
      <c r="N30" s="234"/>
      <c r="O30" s="234">
        <f>SUM(O31:O34)</f>
        <v>0.12</v>
      </c>
      <c r="P30" s="234"/>
      <c r="Q30" s="234">
        <f>SUM(Q31:Q34)</f>
        <v>0</v>
      </c>
      <c r="R30" s="234"/>
      <c r="S30" s="234"/>
      <c r="T30" s="234"/>
      <c r="U30" s="234"/>
      <c r="V30" s="234">
        <f>SUM(V31:V34)</f>
        <v>9.82</v>
      </c>
      <c r="W30" s="234"/>
      <c r="X30" s="234"/>
      <c r="AG30" t="s">
        <v>137</v>
      </c>
    </row>
    <row r="31" spans="1:60" outlineLevel="1" x14ac:dyDescent="0.25">
      <c r="A31" s="241">
        <v>12</v>
      </c>
      <c r="B31" s="242" t="s">
        <v>182</v>
      </c>
      <c r="C31" s="255" t="s">
        <v>183</v>
      </c>
      <c r="D31" s="243" t="s">
        <v>154</v>
      </c>
      <c r="E31" s="244">
        <v>6.71</v>
      </c>
      <c r="F31" s="245"/>
      <c r="G31" s="246">
        <f>ROUND(E31*F31,2)</f>
        <v>0</v>
      </c>
      <c r="H31" s="229">
        <v>265.24</v>
      </c>
      <c r="I31" s="228">
        <f>ROUND(E31*H31,2)</f>
        <v>1779.76</v>
      </c>
      <c r="J31" s="229">
        <v>626.86</v>
      </c>
      <c r="K31" s="228">
        <f>ROUND(E31*J31,2)</f>
        <v>4206.2299999999996</v>
      </c>
      <c r="L31" s="228">
        <v>15</v>
      </c>
      <c r="M31" s="228">
        <f>G31*(1+L31/100)</f>
        <v>0</v>
      </c>
      <c r="N31" s="228">
        <v>1.1900000000000001E-2</v>
      </c>
      <c r="O31" s="228">
        <f>ROUND(E31*N31,2)</f>
        <v>0.08</v>
      </c>
      <c r="P31" s="228">
        <v>0</v>
      </c>
      <c r="Q31" s="228">
        <f>ROUND(E31*P31,2)</f>
        <v>0</v>
      </c>
      <c r="R31" s="228"/>
      <c r="S31" s="228" t="s">
        <v>141</v>
      </c>
      <c r="T31" s="228" t="s">
        <v>142</v>
      </c>
      <c r="U31" s="228">
        <v>0.95</v>
      </c>
      <c r="V31" s="228">
        <f>ROUND(E31*U31,2)</f>
        <v>6.37</v>
      </c>
      <c r="W31" s="228"/>
      <c r="X31" s="228" t="s">
        <v>143</v>
      </c>
      <c r="Y31" s="209"/>
      <c r="Z31" s="209"/>
      <c r="AA31" s="209"/>
      <c r="AB31" s="209"/>
      <c r="AC31" s="209"/>
      <c r="AD31" s="209"/>
      <c r="AE31" s="209"/>
      <c r="AF31" s="209"/>
      <c r="AG31" s="209" t="s">
        <v>144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5">
      <c r="A32" s="226"/>
      <c r="B32" s="227"/>
      <c r="C32" s="256" t="s">
        <v>170</v>
      </c>
      <c r="D32" s="230"/>
      <c r="E32" s="231">
        <v>6.71</v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09"/>
      <c r="Z32" s="209"/>
      <c r="AA32" s="209"/>
      <c r="AB32" s="209"/>
      <c r="AC32" s="209"/>
      <c r="AD32" s="209"/>
      <c r="AE32" s="209"/>
      <c r="AF32" s="209"/>
      <c r="AG32" s="209" t="s">
        <v>146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1" x14ac:dyDescent="0.25">
      <c r="A33" s="241">
        <v>13</v>
      </c>
      <c r="B33" s="242" t="s">
        <v>184</v>
      </c>
      <c r="C33" s="255" t="s">
        <v>185</v>
      </c>
      <c r="D33" s="243" t="s">
        <v>154</v>
      </c>
      <c r="E33" s="244">
        <v>3.63</v>
      </c>
      <c r="F33" s="245"/>
      <c r="G33" s="246">
        <f>ROUND(E33*F33,2)</f>
        <v>0</v>
      </c>
      <c r="H33" s="229">
        <v>327.13</v>
      </c>
      <c r="I33" s="228">
        <f>ROUND(E33*H33,2)</f>
        <v>1187.48</v>
      </c>
      <c r="J33" s="229">
        <v>621.47</v>
      </c>
      <c r="K33" s="228">
        <f>ROUND(E33*J33,2)</f>
        <v>2255.94</v>
      </c>
      <c r="L33" s="228">
        <v>15</v>
      </c>
      <c r="M33" s="228">
        <f>G33*(1+L33/100)</f>
        <v>0</v>
      </c>
      <c r="N33" s="228">
        <v>1.201E-2</v>
      </c>
      <c r="O33" s="228">
        <f>ROUND(E33*N33,2)</f>
        <v>0.04</v>
      </c>
      <c r="P33" s="228">
        <v>0</v>
      </c>
      <c r="Q33" s="228">
        <f>ROUND(E33*P33,2)</f>
        <v>0</v>
      </c>
      <c r="R33" s="228"/>
      <c r="S33" s="228" t="s">
        <v>141</v>
      </c>
      <c r="T33" s="228" t="s">
        <v>142</v>
      </c>
      <c r="U33" s="228">
        <v>0.95</v>
      </c>
      <c r="V33" s="228">
        <f>ROUND(E33*U33,2)</f>
        <v>3.45</v>
      </c>
      <c r="W33" s="228"/>
      <c r="X33" s="228" t="s">
        <v>143</v>
      </c>
      <c r="Y33" s="209"/>
      <c r="Z33" s="209"/>
      <c r="AA33" s="209"/>
      <c r="AB33" s="209"/>
      <c r="AC33" s="209"/>
      <c r="AD33" s="209"/>
      <c r="AE33" s="209"/>
      <c r="AF33" s="209"/>
      <c r="AG33" s="209" t="s">
        <v>144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26"/>
      <c r="B34" s="227"/>
      <c r="C34" s="256" t="s">
        <v>171</v>
      </c>
      <c r="D34" s="230"/>
      <c r="E34" s="231">
        <v>3.63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09"/>
      <c r="Z34" s="209"/>
      <c r="AA34" s="209"/>
      <c r="AB34" s="209"/>
      <c r="AC34" s="209"/>
      <c r="AD34" s="209"/>
      <c r="AE34" s="209"/>
      <c r="AF34" s="209"/>
      <c r="AG34" s="209" t="s">
        <v>146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x14ac:dyDescent="0.25">
      <c r="A35" s="235" t="s">
        <v>136</v>
      </c>
      <c r="B35" s="236" t="s">
        <v>56</v>
      </c>
      <c r="C35" s="254" t="s">
        <v>57</v>
      </c>
      <c r="D35" s="237"/>
      <c r="E35" s="238"/>
      <c r="F35" s="239"/>
      <c r="G35" s="240">
        <f>SUMIF(AG36:AG94,"&lt;&gt;NOR",G36:G94)</f>
        <v>0</v>
      </c>
      <c r="H35" s="234"/>
      <c r="I35" s="234">
        <f>SUM(I36:I94)</f>
        <v>16067.880000000001</v>
      </c>
      <c r="J35" s="234"/>
      <c r="K35" s="234">
        <f>SUM(K36:K94)</f>
        <v>65558.999999999985</v>
      </c>
      <c r="L35" s="234"/>
      <c r="M35" s="234">
        <f>SUM(M36:M94)</f>
        <v>0</v>
      </c>
      <c r="N35" s="234"/>
      <c r="O35" s="234">
        <f>SUM(O36:O94)</f>
        <v>1.9299999999999997</v>
      </c>
      <c r="P35" s="234"/>
      <c r="Q35" s="234">
        <f>SUM(Q36:Q94)</f>
        <v>0</v>
      </c>
      <c r="R35" s="234"/>
      <c r="S35" s="234"/>
      <c r="T35" s="234"/>
      <c r="U35" s="234"/>
      <c r="V35" s="234">
        <f>SUM(V36:V94)</f>
        <v>123.02</v>
      </c>
      <c r="W35" s="234"/>
      <c r="X35" s="234"/>
      <c r="AG35" t="s">
        <v>137</v>
      </c>
    </row>
    <row r="36" spans="1:60" ht="20.399999999999999" outlineLevel="1" x14ac:dyDescent="0.25">
      <c r="A36" s="241">
        <v>14</v>
      </c>
      <c r="B36" s="242" t="s">
        <v>186</v>
      </c>
      <c r="C36" s="255" t="s">
        <v>187</v>
      </c>
      <c r="D36" s="243" t="s">
        <v>154</v>
      </c>
      <c r="E36" s="244">
        <v>141.9796</v>
      </c>
      <c r="F36" s="245"/>
      <c r="G36" s="246">
        <f>ROUND(E36*F36,2)</f>
        <v>0</v>
      </c>
      <c r="H36" s="229">
        <v>25.42</v>
      </c>
      <c r="I36" s="228">
        <f>ROUND(E36*H36,2)</f>
        <v>3609.12</v>
      </c>
      <c r="J36" s="229">
        <v>251.08</v>
      </c>
      <c r="K36" s="228">
        <f>ROUND(E36*J36,2)</f>
        <v>35648.239999999998</v>
      </c>
      <c r="L36" s="228">
        <v>15</v>
      </c>
      <c r="M36" s="228">
        <f>G36*(1+L36/100)</f>
        <v>0</v>
      </c>
      <c r="N36" s="228">
        <v>4.5999999999999999E-3</v>
      </c>
      <c r="O36" s="228">
        <f>ROUND(E36*N36,2)</f>
        <v>0.65</v>
      </c>
      <c r="P36" s="228">
        <v>0</v>
      </c>
      <c r="Q36" s="228">
        <f>ROUND(E36*P36,2)</f>
        <v>0</v>
      </c>
      <c r="R36" s="228"/>
      <c r="S36" s="228" t="s">
        <v>141</v>
      </c>
      <c r="T36" s="228" t="s">
        <v>142</v>
      </c>
      <c r="U36" s="228">
        <v>0.47199999999999998</v>
      </c>
      <c r="V36" s="228">
        <f>ROUND(E36*U36,2)</f>
        <v>67.010000000000005</v>
      </c>
      <c r="W36" s="228"/>
      <c r="X36" s="228" t="s">
        <v>143</v>
      </c>
      <c r="Y36" s="209"/>
      <c r="Z36" s="209"/>
      <c r="AA36" s="209"/>
      <c r="AB36" s="209"/>
      <c r="AC36" s="209"/>
      <c r="AD36" s="209"/>
      <c r="AE36" s="209"/>
      <c r="AF36" s="209"/>
      <c r="AG36" s="209" t="s">
        <v>144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26"/>
      <c r="B37" s="227"/>
      <c r="C37" s="256" t="s">
        <v>188</v>
      </c>
      <c r="D37" s="230"/>
      <c r="E37" s="231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09"/>
      <c r="Z37" s="209"/>
      <c r="AA37" s="209"/>
      <c r="AB37" s="209"/>
      <c r="AC37" s="209"/>
      <c r="AD37" s="209"/>
      <c r="AE37" s="209"/>
      <c r="AF37" s="209"/>
      <c r="AG37" s="209" t="s">
        <v>146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5">
      <c r="A38" s="226"/>
      <c r="B38" s="227"/>
      <c r="C38" s="256" t="s">
        <v>189</v>
      </c>
      <c r="D38" s="230"/>
      <c r="E38" s="231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09"/>
      <c r="Z38" s="209"/>
      <c r="AA38" s="209"/>
      <c r="AB38" s="209"/>
      <c r="AC38" s="209"/>
      <c r="AD38" s="209"/>
      <c r="AE38" s="209"/>
      <c r="AF38" s="209"/>
      <c r="AG38" s="209" t="s">
        <v>146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26"/>
      <c r="B39" s="227"/>
      <c r="C39" s="256" t="s">
        <v>190</v>
      </c>
      <c r="D39" s="230"/>
      <c r="E39" s="231">
        <v>38.003399999999999</v>
      </c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09"/>
      <c r="Z39" s="209"/>
      <c r="AA39" s="209"/>
      <c r="AB39" s="209"/>
      <c r="AC39" s="209"/>
      <c r="AD39" s="209"/>
      <c r="AE39" s="209"/>
      <c r="AF39" s="209"/>
      <c r="AG39" s="209" t="s">
        <v>146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5">
      <c r="A40" s="226"/>
      <c r="B40" s="227"/>
      <c r="C40" s="256" t="s">
        <v>191</v>
      </c>
      <c r="D40" s="230"/>
      <c r="E40" s="231">
        <v>-6.4</v>
      </c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09"/>
      <c r="Z40" s="209"/>
      <c r="AA40" s="209"/>
      <c r="AB40" s="209"/>
      <c r="AC40" s="209"/>
      <c r="AD40" s="209"/>
      <c r="AE40" s="209"/>
      <c r="AF40" s="209"/>
      <c r="AG40" s="209" t="s">
        <v>146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26"/>
      <c r="B41" s="227"/>
      <c r="C41" s="256" t="s">
        <v>157</v>
      </c>
      <c r="D41" s="230"/>
      <c r="E41" s="231">
        <v>-1.4</v>
      </c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09"/>
      <c r="Z41" s="209"/>
      <c r="AA41" s="209"/>
      <c r="AB41" s="209"/>
      <c r="AC41" s="209"/>
      <c r="AD41" s="209"/>
      <c r="AE41" s="209"/>
      <c r="AF41" s="209"/>
      <c r="AG41" s="209" t="s">
        <v>146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26"/>
      <c r="B42" s="227"/>
      <c r="C42" s="256" t="s">
        <v>192</v>
      </c>
      <c r="D42" s="230"/>
      <c r="E42" s="231">
        <v>36.790799999999997</v>
      </c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09"/>
      <c r="Z42" s="209"/>
      <c r="AA42" s="209"/>
      <c r="AB42" s="209"/>
      <c r="AC42" s="209"/>
      <c r="AD42" s="209"/>
      <c r="AE42" s="209"/>
      <c r="AF42" s="209"/>
      <c r="AG42" s="209" t="s">
        <v>146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26"/>
      <c r="B43" s="227"/>
      <c r="C43" s="256" t="s">
        <v>193</v>
      </c>
      <c r="D43" s="230"/>
      <c r="E43" s="231">
        <v>-1.6</v>
      </c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09"/>
      <c r="Z43" s="209"/>
      <c r="AA43" s="209"/>
      <c r="AB43" s="209"/>
      <c r="AC43" s="209"/>
      <c r="AD43" s="209"/>
      <c r="AE43" s="209"/>
      <c r="AF43" s="209"/>
      <c r="AG43" s="209" t="s">
        <v>146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26"/>
      <c r="B44" s="227"/>
      <c r="C44" s="256" t="s">
        <v>194</v>
      </c>
      <c r="D44" s="230"/>
      <c r="E44" s="231">
        <v>-2.2475000000000001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09"/>
      <c r="Z44" s="209"/>
      <c r="AA44" s="209"/>
      <c r="AB44" s="209"/>
      <c r="AC44" s="209"/>
      <c r="AD44" s="209"/>
      <c r="AE44" s="209"/>
      <c r="AF44" s="209"/>
      <c r="AG44" s="209" t="s">
        <v>146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5">
      <c r="A45" s="226"/>
      <c r="B45" s="227"/>
      <c r="C45" s="256" t="s">
        <v>195</v>
      </c>
      <c r="D45" s="230"/>
      <c r="E45" s="231">
        <v>1.1375</v>
      </c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09"/>
      <c r="Z45" s="209"/>
      <c r="AA45" s="209"/>
      <c r="AB45" s="209"/>
      <c r="AC45" s="209"/>
      <c r="AD45" s="209"/>
      <c r="AE45" s="209"/>
      <c r="AF45" s="209"/>
      <c r="AG45" s="209" t="s">
        <v>146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1" x14ac:dyDescent="0.25">
      <c r="A46" s="226"/>
      <c r="B46" s="227"/>
      <c r="C46" s="256" t="s">
        <v>196</v>
      </c>
      <c r="D46" s="230"/>
      <c r="E46" s="231">
        <v>31.992000000000001</v>
      </c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09"/>
      <c r="Z46" s="209"/>
      <c r="AA46" s="209"/>
      <c r="AB46" s="209"/>
      <c r="AC46" s="209"/>
      <c r="AD46" s="209"/>
      <c r="AE46" s="209"/>
      <c r="AF46" s="209"/>
      <c r="AG46" s="209" t="s">
        <v>146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26"/>
      <c r="B47" s="227"/>
      <c r="C47" s="256" t="s">
        <v>193</v>
      </c>
      <c r="D47" s="230"/>
      <c r="E47" s="231">
        <v>-1.6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09"/>
      <c r="Z47" s="209"/>
      <c r="AA47" s="209"/>
      <c r="AB47" s="209"/>
      <c r="AC47" s="209"/>
      <c r="AD47" s="209"/>
      <c r="AE47" s="209"/>
      <c r="AF47" s="209"/>
      <c r="AG47" s="209" t="s">
        <v>146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1" x14ac:dyDescent="0.25">
      <c r="A48" s="226"/>
      <c r="B48" s="227"/>
      <c r="C48" s="256" t="s">
        <v>194</v>
      </c>
      <c r="D48" s="230"/>
      <c r="E48" s="231">
        <v>-2.2475000000000001</v>
      </c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09"/>
      <c r="Z48" s="209"/>
      <c r="AA48" s="209"/>
      <c r="AB48" s="209"/>
      <c r="AC48" s="209"/>
      <c r="AD48" s="209"/>
      <c r="AE48" s="209"/>
      <c r="AF48" s="209"/>
      <c r="AG48" s="209" t="s">
        <v>146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5">
      <c r="A49" s="226"/>
      <c r="B49" s="227"/>
      <c r="C49" s="256" t="s">
        <v>195</v>
      </c>
      <c r="D49" s="230"/>
      <c r="E49" s="231">
        <v>1.1375</v>
      </c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09"/>
      <c r="Z49" s="209"/>
      <c r="AA49" s="209"/>
      <c r="AB49" s="209"/>
      <c r="AC49" s="209"/>
      <c r="AD49" s="209"/>
      <c r="AE49" s="209"/>
      <c r="AF49" s="209"/>
      <c r="AG49" s="209" t="s">
        <v>146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26"/>
      <c r="B50" s="227"/>
      <c r="C50" s="256" t="s">
        <v>197</v>
      </c>
      <c r="D50" s="230"/>
      <c r="E50" s="231">
        <v>54.644399999999997</v>
      </c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09"/>
      <c r="Z50" s="209"/>
      <c r="AA50" s="209"/>
      <c r="AB50" s="209"/>
      <c r="AC50" s="209"/>
      <c r="AD50" s="209"/>
      <c r="AE50" s="209"/>
      <c r="AF50" s="209"/>
      <c r="AG50" s="209" t="s">
        <v>146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5">
      <c r="A51" s="226"/>
      <c r="B51" s="227"/>
      <c r="C51" s="256" t="s">
        <v>193</v>
      </c>
      <c r="D51" s="230"/>
      <c r="E51" s="231">
        <v>-1.6</v>
      </c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09"/>
      <c r="Z51" s="209"/>
      <c r="AA51" s="209"/>
      <c r="AB51" s="209"/>
      <c r="AC51" s="209"/>
      <c r="AD51" s="209"/>
      <c r="AE51" s="209"/>
      <c r="AF51" s="209"/>
      <c r="AG51" s="209" t="s">
        <v>146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5">
      <c r="A52" s="226"/>
      <c r="B52" s="227"/>
      <c r="C52" s="256" t="s">
        <v>198</v>
      </c>
      <c r="D52" s="230"/>
      <c r="E52" s="231">
        <v>-8.8580000000000005</v>
      </c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09"/>
      <c r="Z52" s="209"/>
      <c r="AA52" s="209"/>
      <c r="AB52" s="209"/>
      <c r="AC52" s="209"/>
      <c r="AD52" s="209"/>
      <c r="AE52" s="209"/>
      <c r="AF52" s="209"/>
      <c r="AG52" s="209" t="s">
        <v>146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26"/>
      <c r="B53" s="227"/>
      <c r="C53" s="256" t="s">
        <v>199</v>
      </c>
      <c r="D53" s="230"/>
      <c r="E53" s="231">
        <v>2.41</v>
      </c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09"/>
      <c r="Z53" s="209"/>
      <c r="AA53" s="209"/>
      <c r="AB53" s="209"/>
      <c r="AC53" s="209"/>
      <c r="AD53" s="209"/>
      <c r="AE53" s="209"/>
      <c r="AF53" s="209"/>
      <c r="AG53" s="209" t="s">
        <v>146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ht="20.399999999999999" outlineLevel="1" x14ac:dyDescent="0.25">
      <c r="A54" s="226"/>
      <c r="B54" s="227"/>
      <c r="C54" s="256" t="s">
        <v>200</v>
      </c>
      <c r="D54" s="230"/>
      <c r="E54" s="231">
        <v>1.8169999999999999</v>
      </c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09"/>
      <c r="Z54" s="209"/>
      <c r="AA54" s="209"/>
      <c r="AB54" s="209"/>
      <c r="AC54" s="209"/>
      <c r="AD54" s="209"/>
      <c r="AE54" s="209"/>
      <c r="AF54" s="209"/>
      <c r="AG54" s="209" t="s">
        <v>146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5">
      <c r="A55" s="241">
        <v>15</v>
      </c>
      <c r="B55" s="242" t="s">
        <v>201</v>
      </c>
      <c r="C55" s="255" t="s">
        <v>202</v>
      </c>
      <c r="D55" s="243" t="s">
        <v>154</v>
      </c>
      <c r="E55" s="244">
        <v>10.253</v>
      </c>
      <c r="F55" s="245"/>
      <c r="G55" s="246">
        <f>ROUND(E55*F55,2)</f>
        <v>0</v>
      </c>
      <c r="H55" s="229">
        <v>15.23</v>
      </c>
      <c r="I55" s="228">
        <f>ROUND(E55*H55,2)</f>
        <v>156.15</v>
      </c>
      <c r="J55" s="229">
        <v>38.97</v>
      </c>
      <c r="K55" s="228">
        <f>ROUND(E55*J55,2)</f>
        <v>399.56</v>
      </c>
      <c r="L55" s="228">
        <v>15</v>
      </c>
      <c r="M55" s="228">
        <f>G55*(1+L55/100)</f>
        <v>0</v>
      </c>
      <c r="N55" s="228">
        <v>4.0000000000000003E-5</v>
      </c>
      <c r="O55" s="228">
        <f>ROUND(E55*N55,2)</f>
        <v>0</v>
      </c>
      <c r="P55" s="228">
        <v>0</v>
      </c>
      <c r="Q55" s="228">
        <f>ROUND(E55*P55,2)</f>
        <v>0</v>
      </c>
      <c r="R55" s="228"/>
      <c r="S55" s="228" t="s">
        <v>141</v>
      </c>
      <c r="T55" s="228" t="s">
        <v>142</v>
      </c>
      <c r="U55" s="228">
        <v>7.8E-2</v>
      </c>
      <c r="V55" s="228">
        <f>ROUND(E55*U55,2)</f>
        <v>0.8</v>
      </c>
      <c r="W55" s="228"/>
      <c r="X55" s="228" t="s">
        <v>143</v>
      </c>
      <c r="Y55" s="209"/>
      <c r="Z55" s="209"/>
      <c r="AA55" s="209"/>
      <c r="AB55" s="209"/>
      <c r="AC55" s="209"/>
      <c r="AD55" s="209"/>
      <c r="AE55" s="209"/>
      <c r="AF55" s="209"/>
      <c r="AG55" s="209" t="s">
        <v>144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5">
      <c r="A56" s="226"/>
      <c r="B56" s="227"/>
      <c r="C56" s="256" t="s">
        <v>203</v>
      </c>
      <c r="D56" s="230"/>
      <c r="E56" s="231">
        <v>4.4950000000000001</v>
      </c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09"/>
      <c r="Z56" s="209"/>
      <c r="AA56" s="209"/>
      <c r="AB56" s="209"/>
      <c r="AC56" s="209"/>
      <c r="AD56" s="209"/>
      <c r="AE56" s="209"/>
      <c r="AF56" s="209"/>
      <c r="AG56" s="209" t="s">
        <v>146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5">
      <c r="A57" s="226"/>
      <c r="B57" s="227"/>
      <c r="C57" s="256" t="s">
        <v>204</v>
      </c>
      <c r="D57" s="230"/>
      <c r="E57" s="231">
        <v>2.48</v>
      </c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09"/>
      <c r="Z57" s="209"/>
      <c r="AA57" s="209"/>
      <c r="AB57" s="209"/>
      <c r="AC57" s="209"/>
      <c r="AD57" s="209"/>
      <c r="AE57" s="209"/>
      <c r="AF57" s="209"/>
      <c r="AG57" s="209" t="s">
        <v>146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26"/>
      <c r="B58" s="227"/>
      <c r="C58" s="256" t="s">
        <v>205</v>
      </c>
      <c r="D58" s="230"/>
      <c r="E58" s="231">
        <v>3.278</v>
      </c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09"/>
      <c r="Z58" s="209"/>
      <c r="AA58" s="209"/>
      <c r="AB58" s="209"/>
      <c r="AC58" s="209"/>
      <c r="AD58" s="209"/>
      <c r="AE58" s="209"/>
      <c r="AF58" s="209"/>
      <c r="AG58" s="209" t="s">
        <v>146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41">
        <v>16</v>
      </c>
      <c r="B59" s="242" t="s">
        <v>206</v>
      </c>
      <c r="C59" s="255" t="s">
        <v>207</v>
      </c>
      <c r="D59" s="243" t="s">
        <v>154</v>
      </c>
      <c r="E59" s="244">
        <v>47.73</v>
      </c>
      <c r="F59" s="245"/>
      <c r="G59" s="246">
        <f>ROUND(E59*F59,2)</f>
        <v>0</v>
      </c>
      <c r="H59" s="229">
        <v>16.05</v>
      </c>
      <c r="I59" s="228">
        <f>ROUND(E59*H59,2)</f>
        <v>766.07</v>
      </c>
      <c r="J59" s="229">
        <v>96.45</v>
      </c>
      <c r="K59" s="228">
        <f>ROUND(E59*J59,2)</f>
        <v>4603.5600000000004</v>
      </c>
      <c r="L59" s="228">
        <v>15</v>
      </c>
      <c r="M59" s="228">
        <f>G59*(1+L59/100)</f>
        <v>0</v>
      </c>
      <c r="N59" s="228">
        <v>6.0899999999999999E-3</v>
      </c>
      <c r="O59" s="228">
        <f>ROUND(E59*N59,2)</f>
        <v>0.28999999999999998</v>
      </c>
      <c r="P59" s="228">
        <v>0</v>
      </c>
      <c r="Q59" s="228">
        <f>ROUND(E59*P59,2)</f>
        <v>0</v>
      </c>
      <c r="R59" s="228"/>
      <c r="S59" s="228" t="s">
        <v>141</v>
      </c>
      <c r="T59" s="228" t="s">
        <v>141</v>
      </c>
      <c r="U59" s="228">
        <v>0.19273999999999999</v>
      </c>
      <c r="V59" s="228">
        <f>ROUND(E59*U59,2)</f>
        <v>9.1999999999999993</v>
      </c>
      <c r="W59" s="228"/>
      <c r="X59" s="228" t="s">
        <v>143</v>
      </c>
      <c r="Y59" s="209"/>
      <c r="Z59" s="209"/>
      <c r="AA59" s="209"/>
      <c r="AB59" s="209"/>
      <c r="AC59" s="209"/>
      <c r="AD59" s="209"/>
      <c r="AE59" s="209"/>
      <c r="AF59" s="209"/>
      <c r="AG59" s="209" t="s">
        <v>144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5">
      <c r="A60" s="226"/>
      <c r="B60" s="227"/>
      <c r="C60" s="256" t="s">
        <v>208</v>
      </c>
      <c r="D60" s="230"/>
      <c r="E60" s="231">
        <v>47.73</v>
      </c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09"/>
      <c r="Z60" s="209"/>
      <c r="AA60" s="209"/>
      <c r="AB60" s="209"/>
      <c r="AC60" s="209"/>
      <c r="AD60" s="209"/>
      <c r="AE60" s="209"/>
      <c r="AF60" s="209"/>
      <c r="AG60" s="209" t="s">
        <v>146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41">
        <v>17</v>
      </c>
      <c r="B61" s="242" t="s">
        <v>209</v>
      </c>
      <c r="C61" s="255" t="s">
        <v>210</v>
      </c>
      <c r="D61" s="243" t="s">
        <v>154</v>
      </c>
      <c r="E61" s="244">
        <v>101.86799999999999</v>
      </c>
      <c r="F61" s="245"/>
      <c r="G61" s="246">
        <f>ROUND(E61*F61,2)</f>
        <v>0</v>
      </c>
      <c r="H61" s="229">
        <v>4.22</v>
      </c>
      <c r="I61" s="228">
        <f>ROUND(E61*H61,2)</f>
        <v>429.88</v>
      </c>
      <c r="J61" s="229">
        <v>36.68</v>
      </c>
      <c r="K61" s="228">
        <f>ROUND(E61*J61,2)</f>
        <v>3736.52</v>
      </c>
      <c r="L61" s="228">
        <v>15</v>
      </c>
      <c r="M61" s="228">
        <f>G61*(1+L61/100)</f>
        <v>0</v>
      </c>
      <c r="N61" s="228">
        <v>4.5399999999999998E-3</v>
      </c>
      <c r="O61" s="228">
        <f>ROUND(E61*N61,2)</f>
        <v>0.46</v>
      </c>
      <c r="P61" s="228">
        <v>0</v>
      </c>
      <c r="Q61" s="228">
        <f>ROUND(E61*P61,2)</f>
        <v>0</v>
      </c>
      <c r="R61" s="228"/>
      <c r="S61" s="228" t="s">
        <v>141</v>
      </c>
      <c r="T61" s="228" t="s">
        <v>141</v>
      </c>
      <c r="U61" s="228">
        <v>8.3250000000000005E-2</v>
      </c>
      <c r="V61" s="228">
        <f>ROUND(E61*U61,2)</f>
        <v>8.48</v>
      </c>
      <c r="W61" s="228"/>
      <c r="X61" s="228" t="s">
        <v>143</v>
      </c>
      <c r="Y61" s="209"/>
      <c r="Z61" s="209"/>
      <c r="AA61" s="209"/>
      <c r="AB61" s="209"/>
      <c r="AC61" s="209"/>
      <c r="AD61" s="209"/>
      <c r="AE61" s="209"/>
      <c r="AF61" s="209"/>
      <c r="AG61" s="209" t="s">
        <v>144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5">
      <c r="A62" s="226"/>
      <c r="B62" s="227"/>
      <c r="C62" s="256" t="s">
        <v>211</v>
      </c>
      <c r="D62" s="230"/>
      <c r="E62" s="231">
        <v>101.86799999999999</v>
      </c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09"/>
      <c r="Z62" s="209"/>
      <c r="AA62" s="209"/>
      <c r="AB62" s="209"/>
      <c r="AC62" s="209"/>
      <c r="AD62" s="209"/>
      <c r="AE62" s="209"/>
      <c r="AF62" s="209"/>
      <c r="AG62" s="209" t="s">
        <v>146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41">
        <v>18</v>
      </c>
      <c r="B63" s="242" t="s">
        <v>212</v>
      </c>
      <c r="C63" s="255" t="s">
        <v>213</v>
      </c>
      <c r="D63" s="243" t="s">
        <v>154</v>
      </c>
      <c r="E63" s="244">
        <v>2.82</v>
      </c>
      <c r="F63" s="245"/>
      <c r="G63" s="246">
        <f>ROUND(E63*F63,2)</f>
        <v>0</v>
      </c>
      <c r="H63" s="229">
        <v>159.38999999999999</v>
      </c>
      <c r="I63" s="228">
        <f>ROUND(E63*H63,2)</f>
        <v>449.48</v>
      </c>
      <c r="J63" s="229">
        <v>924.41</v>
      </c>
      <c r="K63" s="228">
        <f>ROUND(E63*J63,2)</f>
        <v>2606.84</v>
      </c>
      <c r="L63" s="228">
        <v>15</v>
      </c>
      <c r="M63" s="228">
        <f>G63*(1+L63/100)</f>
        <v>0</v>
      </c>
      <c r="N63" s="228">
        <v>5.4969999999999998E-2</v>
      </c>
      <c r="O63" s="228">
        <f>ROUND(E63*N63,2)</f>
        <v>0.16</v>
      </c>
      <c r="P63" s="228">
        <v>0</v>
      </c>
      <c r="Q63" s="228">
        <f>ROUND(E63*P63,2)</f>
        <v>0</v>
      </c>
      <c r="R63" s="228"/>
      <c r="S63" s="228" t="s">
        <v>141</v>
      </c>
      <c r="T63" s="228" t="s">
        <v>142</v>
      </c>
      <c r="U63" s="228">
        <v>1.7428999999999999</v>
      </c>
      <c r="V63" s="228">
        <f>ROUND(E63*U63,2)</f>
        <v>4.91</v>
      </c>
      <c r="W63" s="228"/>
      <c r="X63" s="228" t="s">
        <v>143</v>
      </c>
      <c r="Y63" s="209"/>
      <c r="Z63" s="209"/>
      <c r="AA63" s="209"/>
      <c r="AB63" s="209"/>
      <c r="AC63" s="209"/>
      <c r="AD63" s="209"/>
      <c r="AE63" s="209"/>
      <c r="AF63" s="209"/>
      <c r="AG63" s="209" t="s">
        <v>144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5">
      <c r="A64" s="226"/>
      <c r="B64" s="227"/>
      <c r="C64" s="256" t="s">
        <v>214</v>
      </c>
      <c r="D64" s="230"/>
      <c r="E64" s="231">
        <v>0.42</v>
      </c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09"/>
      <c r="Z64" s="209"/>
      <c r="AA64" s="209"/>
      <c r="AB64" s="209"/>
      <c r="AC64" s="209"/>
      <c r="AD64" s="209"/>
      <c r="AE64" s="209"/>
      <c r="AF64" s="209"/>
      <c r="AG64" s="209" t="s">
        <v>146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26"/>
      <c r="B65" s="227"/>
      <c r="C65" s="256" t="s">
        <v>215</v>
      </c>
      <c r="D65" s="230"/>
      <c r="E65" s="231">
        <v>0.6</v>
      </c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09"/>
      <c r="Z65" s="209"/>
      <c r="AA65" s="209"/>
      <c r="AB65" s="209"/>
      <c r="AC65" s="209"/>
      <c r="AD65" s="209"/>
      <c r="AE65" s="209"/>
      <c r="AF65" s="209"/>
      <c r="AG65" s="209" t="s">
        <v>146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26"/>
      <c r="B66" s="227"/>
      <c r="C66" s="256" t="s">
        <v>216</v>
      </c>
      <c r="D66" s="230"/>
      <c r="E66" s="231">
        <v>1.8</v>
      </c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09"/>
      <c r="Z66" s="209"/>
      <c r="AA66" s="209"/>
      <c r="AB66" s="209"/>
      <c r="AC66" s="209"/>
      <c r="AD66" s="209"/>
      <c r="AE66" s="209"/>
      <c r="AF66" s="209"/>
      <c r="AG66" s="209" t="s">
        <v>146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41">
        <v>19</v>
      </c>
      <c r="B67" s="242" t="s">
        <v>217</v>
      </c>
      <c r="C67" s="255" t="s">
        <v>218</v>
      </c>
      <c r="D67" s="243" t="s">
        <v>154</v>
      </c>
      <c r="E67" s="244">
        <v>4.1079999999999997</v>
      </c>
      <c r="F67" s="245"/>
      <c r="G67" s="246">
        <f>ROUND(E67*F67,2)</f>
        <v>0</v>
      </c>
      <c r="H67" s="229">
        <v>56.81</v>
      </c>
      <c r="I67" s="228">
        <f>ROUND(E67*H67,2)</f>
        <v>233.38</v>
      </c>
      <c r="J67" s="229">
        <v>324.99</v>
      </c>
      <c r="K67" s="228">
        <f>ROUND(E67*J67,2)</f>
        <v>1335.06</v>
      </c>
      <c r="L67" s="228">
        <v>15</v>
      </c>
      <c r="M67" s="228">
        <f>G67*(1+L67/100)</f>
        <v>0</v>
      </c>
      <c r="N67" s="228">
        <v>4.5580000000000002E-2</v>
      </c>
      <c r="O67" s="228">
        <f>ROUND(E67*N67,2)</f>
        <v>0.19</v>
      </c>
      <c r="P67" s="228">
        <v>0</v>
      </c>
      <c r="Q67" s="228">
        <f>ROUND(E67*P67,2)</f>
        <v>0</v>
      </c>
      <c r="R67" s="228"/>
      <c r="S67" s="228" t="s">
        <v>141</v>
      </c>
      <c r="T67" s="228" t="s">
        <v>142</v>
      </c>
      <c r="U67" s="228">
        <v>0.60799999999999998</v>
      </c>
      <c r="V67" s="228">
        <f>ROUND(E67*U67,2)</f>
        <v>2.5</v>
      </c>
      <c r="W67" s="228"/>
      <c r="X67" s="228" t="s">
        <v>143</v>
      </c>
      <c r="Y67" s="209"/>
      <c r="Z67" s="209"/>
      <c r="AA67" s="209"/>
      <c r="AB67" s="209"/>
      <c r="AC67" s="209"/>
      <c r="AD67" s="209"/>
      <c r="AE67" s="209"/>
      <c r="AF67" s="209"/>
      <c r="AG67" s="209" t="s">
        <v>144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5">
      <c r="A68" s="226"/>
      <c r="B68" s="227"/>
      <c r="C68" s="256" t="s">
        <v>219</v>
      </c>
      <c r="D68" s="230"/>
      <c r="E68" s="231">
        <v>4.1079999999999997</v>
      </c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09"/>
      <c r="Z68" s="209"/>
      <c r="AA68" s="209"/>
      <c r="AB68" s="209"/>
      <c r="AC68" s="209"/>
      <c r="AD68" s="209"/>
      <c r="AE68" s="209"/>
      <c r="AF68" s="209"/>
      <c r="AG68" s="209" t="s">
        <v>146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ht="20.399999999999999" outlineLevel="1" x14ac:dyDescent="0.25">
      <c r="A69" s="241">
        <v>20</v>
      </c>
      <c r="B69" s="242" t="s">
        <v>220</v>
      </c>
      <c r="C69" s="255" t="s">
        <v>221</v>
      </c>
      <c r="D69" s="243" t="s">
        <v>154</v>
      </c>
      <c r="E69" s="244">
        <v>40.111600000000003</v>
      </c>
      <c r="F69" s="245"/>
      <c r="G69" s="246">
        <f>ROUND(E69*F69,2)</f>
        <v>0</v>
      </c>
      <c r="H69" s="229">
        <v>101.72</v>
      </c>
      <c r="I69" s="228">
        <f>ROUND(E69*H69,2)</f>
        <v>4080.15</v>
      </c>
      <c r="J69" s="229">
        <v>207.48</v>
      </c>
      <c r="K69" s="228">
        <f>ROUND(E69*J69,2)</f>
        <v>8322.35</v>
      </c>
      <c r="L69" s="228">
        <v>15</v>
      </c>
      <c r="M69" s="228">
        <f>G69*(1+L69/100)</f>
        <v>0</v>
      </c>
      <c r="N69" s="228">
        <v>3.6099999999999999E-3</v>
      </c>
      <c r="O69" s="228">
        <f>ROUND(E69*N69,2)</f>
        <v>0.14000000000000001</v>
      </c>
      <c r="P69" s="228">
        <v>0</v>
      </c>
      <c r="Q69" s="228">
        <f>ROUND(E69*P69,2)</f>
        <v>0</v>
      </c>
      <c r="R69" s="228"/>
      <c r="S69" s="228" t="s">
        <v>141</v>
      </c>
      <c r="T69" s="228" t="s">
        <v>142</v>
      </c>
      <c r="U69" s="228">
        <v>0.36199999999999999</v>
      </c>
      <c r="V69" s="228">
        <f>ROUND(E69*U69,2)</f>
        <v>14.52</v>
      </c>
      <c r="W69" s="228"/>
      <c r="X69" s="228" t="s">
        <v>143</v>
      </c>
      <c r="Y69" s="209"/>
      <c r="Z69" s="209"/>
      <c r="AA69" s="209"/>
      <c r="AB69" s="209"/>
      <c r="AC69" s="209"/>
      <c r="AD69" s="209"/>
      <c r="AE69" s="209"/>
      <c r="AF69" s="209"/>
      <c r="AG69" s="209" t="s">
        <v>144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ht="20.399999999999999" outlineLevel="1" x14ac:dyDescent="0.25">
      <c r="A70" s="226"/>
      <c r="B70" s="227"/>
      <c r="C70" s="256" t="s">
        <v>222</v>
      </c>
      <c r="D70" s="230"/>
      <c r="E70" s="231">
        <v>44.2986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09"/>
      <c r="Z70" s="209"/>
      <c r="AA70" s="209"/>
      <c r="AB70" s="209"/>
      <c r="AC70" s="209"/>
      <c r="AD70" s="209"/>
      <c r="AE70" s="209"/>
      <c r="AF70" s="209"/>
      <c r="AG70" s="209" t="s">
        <v>146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26"/>
      <c r="B71" s="227"/>
      <c r="C71" s="256" t="s">
        <v>223</v>
      </c>
      <c r="D71" s="230"/>
      <c r="E71" s="231">
        <v>3.9990000000000001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09"/>
      <c r="Z71" s="209"/>
      <c r="AA71" s="209"/>
      <c r="AB71" s="209"/>
      <c r="AC71" s="209"/>
      <c r="AD71" s="209"/>
      <c r="AE71" s="209"/>
      <c r="AF71" s="209"/>
      <c r="AG71" s="209" t="s">
        <v>146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5">
      <c r="A72" s="226"/>
      <c r="B72" s="227"/>
      <c r="C72" s="256" t="s">
        <v>224</v>
      </c>
      <c r="D72" s="230"/>
      <c r="E72" s="231">
        <v>1.014</v>
      </c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09"/>
      <c r="Z72" s="209"/>
      <c r="AA72" s="209"/>
      <c r="AB72" s="209"/>
      <c r="AC72" s="209"/>
      <c r="AD72" s="209"/>
      <c r="AE72" s="209"/>
      <c r="AF72" s="209"/>
      <c r="AG72" s="209" t="s">
        <v>146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26"/>
      <c r="B73" s="227"/>
      <c r="C73" s="256" t="s">
        <v>225</v>
      </c>
      <c r="D73" s="230"/>
      <c r="E73" s="231">
        <v>-6.4</v>
      </c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09"/>
      <c r="Z73" s="209"/>
      <c r="AA73" s="209"/>
      <c r="AB73" s="209"/>
      <c r="AC73" s="209"/>
      <c r="AD73" s="209"/>
      <c r="AE73" s="209"/>
      <c r="AF73" s="209"/>
      <c r="AG73" s="209" t="s">
        <v>146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26"/>
      <c r="B74" s="227"/>
      <c r="C74" s="256" t="s">
        <v>226</v>
      </c>
      <c r="D74" s="230"/>
      <c r="E74" s="231">
        <v>-2.8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09"/>
      <c r="Z74" s="209"/>
      <c r="AA74" s="209"/>
      <c r="AB74" s="209"/>
      <c r="AC74" s="209"/>
      <c r="AD74" s="209"/>
      <c r="AE74" s="209"/>
      <c r="AF74" s="209"/>
      <c r="AG74" s="209" t="s">
        <v>146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41">
        <v>21</v>
      </c>
      <c r="B75" s="242" t="s">
        <v>227</v>
      </c>
      <c r="C75" s="255" t="s">
        <v>228</v>
      </c>
      <c r="D75" s="243" t="s">
        <v>154</v>
      </c>
      <c r="E75" s="244">
        <v>141.9796</v>
      </c>
      <c r="F75" s="245"/>
      <c r="G75" s="246">
        <f>ROUND(E75*F75,2)</f>
        <v>0</v>
      </c>
      <c r="H75" s="229">
        <v>44.68</v>
      </c>
      <c r="I75" s="228">
        <f>ROUND(E75*H75,2)</f>
        <v>6343.65</v>
      </c>
      <c r="J75" s="229">
        <v>47.52</v>
      </c>
      <c r="K75" s="228">
        <f>ROUND(E75*J75,2)</f>
        <v>6746.87</v>
      </c>
      <c r="L75" s="228">
        <v>15</v>
      </c>
      <c r="M75" s="228">
        <f>G75*(1+L75/100)</f>
        <v>0</v>
      </c>
      <c r="N75" s="228">
        <v>2.5999999999999998E-4</v>
      </c>
      <c r="O75" s="228">
        <f>ROUND(E75*N75,2)</f>
        <v>0.04</v>
      </c>
      <c r="P75" s="228">
        <v>0</v>
      </c>
      <c r="Q75" s="228">
        <f>ROUND(E75*P75,2)</f>
        <v>0</v>
      </c>
      <c r="R75" s="228"/>
      <c r="S75" s="228" t="s">
        <v>141</v>
      </c>
      <c r="T75" s="228" t="s">
        <v>142</v>
      </c>
      <c r="U75" s="228">
        <v>0.09</v>
      </c>
      <c r="V75" s="228">
        <f>ROUND(E75*U75,2)</f>
        <v>12.78</v>
      </c>
      <c r="W75" s="228"/>
      <c r="X75" s="228" t="s">
        <v>143</v>
      </c>
      <c r="Y75" s="209"/>
      <c r="Z75" s="209"/>
      <c r="AA75" s="209"/>
      <c r="AB75" s="209"/>
      <c r="AC75" s="209"/>
      <c r="AD75" s="209"/>
      <c r="AE75" s="209"/>
      <c r="AF75" s="209"/>
      <c r="AG75" s="209" t="s">
        <v>144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5">
      <c r="A76" s="226"/>
      <c r="B76" s="227"/>
      <c r="C76" s="256" t="s">
        <v>188</v>
      </c>
      <c r="D76" s="230"/>
      <c r="E76" s="231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09"/>
      <c r="Z76" s="209"/>
      <c r="AA76" s="209"/>
      <c r="AB76" s="209"/>
      <c r="AC76" s="209"/>
      <c r="AD76" s="209"/>
      <c r="AE76" s="209"/>
      <c r="AF76" s="209"/>
      <c r="AG76" s="209" t="s">
        <v>146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26"/>
      <c r="B77" s="227"/>
      <c r="C77" s="256" t="s">
        <v>189</v>
      </c>
      <c r="D77" s="230"/>
      <c r="E77" s="231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09"/>
      <c r="Z77" s="209"/>
      <c r="AA77" s="209"/>
      <c r="AB77" s="209"/>
      <c r="AC77" s="209"/>
      <c r="AD77" s="209"/>
      <c r="AE77" s="209"/>
      <c r="AF77" s="209"/>
      <c r="AG77" s="209" t="s">
        <v>146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5">
      <c r="A78" s="226"/>
      <c r="B78" s="227"/>
      <c r="C78" s="256" t="s">
        <v>190</v>
      </c>
      <c r="D78" s="230"/>
      <c r="E78" s="231">
        <v>38.003399999999999</v>
      </c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09"/>
      <c r="Z78" s="209"/>
      <c r="AA78" s="209"/>
      <c r="AB78" s="209"/>
      <c r="AC78" s="209"/>
      <c r="AD78" s="209"/>
      <c r="AE78" s="209"/>
      <c r="AF78" s="209"/>
      <c r="AG78" s="209" t="s">
        <v>146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5">
      <c r="A79" s="226"/>
      <c r="B79" s="227"/>
      <c r="C79" s="256" t="s">
        <v>191</v>
      </c>
      <c r="D79" s="230"/>
      <c r="E79" s="231">
        <v>-6.4</v>
      </c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09"/>
      <c r="Z79" s="209"/>
      <c r="AA79" s="209"/>
      <c r="AB79" s="209"/>
      <c r="AC79" s="209"/>
      <c r="AD79" s="209"/>
      <c r="AE79" s="209"/>
      <c r="AF79" s="209"/>
      <c r="AG79" s="209" t="s">
        <v>146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5">
      <c r="A80" s="226"/>
      <c r="B80" s="227"/>
      <c r="C80" s="256" t="s">
        <v>157</v>
      </c>
      <c r="D80" s="230"/>
      <c r="E80" s="231">
        <v>-1.4</v>
      </c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09"/>
      <c r="Z80" s="209"/>
      <c r="AA80" s="209"/>
      <c r="AB80" s="209"/>
      <c r="AC80" s="209"/>
      <c r="AD80" s="209"/>
      <c r="AE80" s="209"/>
      <c r="AF80" s="209"/>
      <c r="AG80" s="209" t="s">
        <v>146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5">
      <c r="A81" s="226"/>
      <c r="B81" s="227"/>
      <c r="C81" s="256" t="s">
        <v>192</v>
      </c>
      <c r="D81" s="230"/>
      <c r="E81" s="231">
        <v>36.790799999999997</v>
      </c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09"/>
      <c r="Z81" s="209"/>
      <c r="AA81" s="209"/>
      <c r="AB81" s="209"/>
      <c r="AC81" s="209"/>
      <c r="AD81" s="209"/>
      <c r="AE81" s="209"/>
      <c r="AF81" s="209"/>
      <c r="AG81" s="209" t="s">
        <v>146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5">
      <c r="A82" s="226"/>
      <c r="B82" s="227"/>
      <c r="C82" s="256" t="s">
        <v>193</v>
      </c>
      <c r="D82" s="230"/>
      <c r="E82" s="231">
        <v>-1.6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09"/>
      <c r="Z82" s="209"/>
      <c r="AA82" s="209"/>
      <c r="AB82" s="209"/>
      <c r="AC82" s="209"/>
      <c r="AD82" s="209"/>
      <c r="AE82" s="209"/>
      <c r="AF82" s="209"/>
      <c r="AG82" s="209" t="s">
        <v>146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5">
      <c r="A83" s="226"/>
      <c r="B83" s="227"/>
      <c r="C83" s="256" t="s">
        <v>194</v>
      </c>
      <c r="D83" s="230"/>
      <c r="E83" s="231">
        <v>-2.2475000000000001</v>
      </c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09"/>
      <c r="Z83" s="209"/>
      <c r="AA83" s="209"/>
      <c r="AB83" s="209"/>
      <c r="AC83" s="209"/>
      <c r="AD83" s="209"/>
      <c r="AE83" s="209"/>
      <c r="AF83" s="209"/>
      <c r="AG83" s="209" t="s">
        <v>146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1" x14ac:dyDescent="0.25">
      <c r="A84" s="226"/>
      <c r="B84" s="227"/>
      <c r="C84" s="256" t="s">
        <v>195</v>
      </c>
      <c r="D84" s="230"/>
      <c r="E84" s="231">
        <v>1.1375</v>
      </c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09"/>
      <c r="Z84" s="209"/>
      <c r="AA84" s="209"/>
      <c r="AB84" s="209"/>
      <c r="AC84" s="209"/>
      <c r="AD84" s="209"/>
      <c r="AE84" s="209"/>
      <c r="AF84" s="209"/>
      <c r="AG84" s="209" t="s">
        <v>146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5">
      <c r="A85" s="226"/>
      <c r="B85" s="227"/>
      <c r="C85" s="256" t="s">
        <v>196</v>
      </c>
      <c r="D85" s="230"/>
      <c r="E85" s="231">
        <v>31.992000000000001</v>
      </c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09"/>
      <c r="Z85" s="209"/>
      <c r="AA85" s="209"/>
      <c r="AB85" s="209"/>
      <c r="AC85" s="209"/>
      <c r="AD85" s="209"/>
      <c r="AE85" s="209"/>
      <c r="AF85" s="209"/>
      <c r="AG85" s="209" t="s">
        <v>146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26"/>
      <c r="B86" s="227"/>
      <c r="C86" s="256" t="s">
        <v>193</v>
      </c>
      <c r="D86" s="230"/>
      <c r="E86" s="231">
        <v>-1.6</v>
      </c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09"/>
      <c r="Z86" s="209"/>
      <c r="AA86" s="209"/>
      <c r="AB86" s="209"/>
      <c r="AC86" s="209"/>
      <c r="AD86" s="209"/>
      <c r="AE86" s="209"/>
      <c r="AF86" s="209"/>
      <c r="AG86" s="209" t="s">
        <v>146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5">
      <c r="A87" s="226"/>
      <c r="B87" s="227"/>
      <c r="C87" s="256" t="s">
        <v>194</v>
      </c>
      <c r="D87" s="230"/>
      <c r="E87" s="231">
        <v>-2.2475000000000001</v>
      </c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09"/>
      <c r="Z87" s="209"/>
      <c r="AA87" s="209"/>
      <c r="AB87" s="209"/>
      <c r="AC87" s="209"/>
      <c r="AD87" s="209"/>
      <c r="AE87" s="209"/>
      <c r="AF87" s="209"/>
      <c r="AG87" s="209" t="s">
        <v>146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1" x14ac:dyDescent="0.25">
      <c r="A88" s="226"/>
      <c r="B88" s="227"/>
      <c r="C88" s="256" t="s">
        <v>195</v>
      </c>
      <c r="D88" s="230"/>
      <c r="E88" s="231">
        <v>1.1375</v>
      </c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09"/>
      <c r="Z88" s="209"/>
      <c r="AA88" s="209"/>
      <c r="AB88" s="209"/>
      <c r="AC88" s="209"/>
      <c r="AD88" s="209"/>
      <c r="AE88" s="209"/>
      <c r="AF88" s="209"/>
      <c r="AG88" s="209" t="s">
        <v>146</v>
      </c>
      <c r="AH88" s="209">
        <v>0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5">
      <c r="A89" s="226"/>
      <c r="B89" s="227"/>
      <c r="C89" s="256" t="s">
        <v>197</v>
      </c>
      <c r="D89" s="230"/>
      <c r="E89" s="231">
        <v>54.644399999999997</v>
      </c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09"/>
      <c r="Z89" s="209"/>
      <c r="AA89" s="209"/>
      <c r="AB89" s="209"/>
      <c r="AC89" s="209"/>
      <c r="AD89" s="209"/>
      <c r="AE89" s="209"/>
      <c r="AF89" s="209"/>
      <c r="AG89" s="209" t="s">
        <v>146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5">
      <c r="A90" s="226"/>
      <c r="B90" s="227"/>
      <c r="C90" s="256" t="s">
        <v>193</v>
      </c>
      <c r="D90" s="230"/>
      <c r="E90" s="231">
        <v>-1.6</v>
      </c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09"/>
      <c r="Z90" s="209"/>
      <c r="AA90" s="209"/>
      <c r="AB90" s="209"/>
      <c r="AC90" s="209"/>
      <c r="AD90" s="209"/>
      <c r="AE90" s="209"/>
      <c r="AF90" s="209"/>
      <c r="AG90" s="209" t="s">
        <v>146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5">
      <c r="A91" s="226"/>
      <c r="B91" s="227"/>
      <c r="C91" s="256" t="s">
        <v>198</v>
      </c>
      <c r="D91" s="230"/>
      <c r="E91" s="231">
        <v>-8.8580000000000005</v>
      </c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09"/>
      <c r="Z91" s="209"/>
      <c r="AA91" s="209"/>
      <c r="AB91" s="209"/>
      <c r="AC91" s="209"/>
      <c r="AD91" s="209"/>
      <c r="AE91" s="209"/>
      <c r="AF91" s="209"/>
      <c r="AG91" s="209" t="s">
        <v>146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5">
      <c r="A92" s="226"/>
      <c r="B92" s="227"/>
      <c r="C92" s="256" t="s">
        <v>199</v>
      </c>
      <c r="D92" s="230"/>
      <c r="E92" s="231">
        <v>2.41</v>
      </c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09"/>
      <c r="Z92" s="209"/>
      <c r="AA92" s="209"/>
      <c r="AB92" s="209"/>
      <c r="AC92" s="209"/>
      <c r="AD92" s="209"/>
      <c r="AE92" s="209"/>
      <c r="AF92" s="209"/>
      <c r="AG92" s="209" t="s">
        <v>146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ht="20.399999999999999" outlineLevel="1" x14ac:dyDescent="0.25">
      <c r="A93" s="226"/>
      <c r="B93" s="227"/>
      <c r="C93" s="256" t="s">
        <v>200</v>
      </c>
      <c r="D93" s="230"/>
      <c r="E93" s="231">
        <v>1.8169999999999999</v>
      </c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09"/>
      <c r="Z93" s="209"/>
      <c r="AA93" s="209"/>
      <c r="AB93" s="209"/>
      <c r="AC93" s="209"/>
      <c r="AD93" s="209"/>
      <c r="AE93" s="209"/>
      <c r="AF93" s="209"/>
      <c r="AG93" s="209" t="s">
        <v>146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ht="20.399999999999999" outlineLevel="1" x14ac:dyDescent="0.25">
      <c r="A94" s="247">
        <v>22</v>
      </c>
      <c r="B94" s="248" t="s">
        <v>229</v>
      </c>
      <c r="C94" s="257" t="s">
        <v>230</v>
      </c>
      <c r="D94" s="249" t="s">
        <v>160</v>
      </c>
      <c r="E94" s="250">
        <v>30</v>
      </c>
      <c r="F94" s="251"/>
      <c r="G94" s="252">
        <f>ROUND(E94*F94,2)</f>
        <v>0</v>
      </c>
      <c r="H94" s="229">
        <v>0</v>
      </c>
      <c r="I94" s="228">
        <f>ROUND(E94*H94,2)</f>
        <v>0</v>
      </c>
      <c r="J94" s="229">
        <v>72</v>
      </c>
      <c r="K94" s="228">
        <f>ROUND(E94*J94,2)</f>
        <v>2160</v>
      </c>
      <c r="L94" s="228">
        <v>15</v>
      </c>
      <c r="M94" s="228">
        <f>G94*(1+L94/100)</f>
        <v>0</v>
      </c>
      <c r="N94" s="228">
        <v>0</v>
      </c>
      <c r="O94" s="228">
        <f>ROUND(E94*N94,2)</f>
        <v>0</v>
      </c>
      <c r="P94" s="228">
        <v>0</v>
      </c>
      <c r="Q94" s="228">
        <f>ROUND(E94*P94,2)</f>
        <v>0</v>
      </c>
      <c r="R94" s="228"/>
      <c r="S94" s="228" t="s">
        <v>174</v>
      </c>
      <c r="T94" s="228" t="s">
        <v>142</v>
      </c>
      <c r="U94" s="228">
        <v>9.4E-2</v>
      </c>
      <c r="V94" s="228">
        <f>ROUND(E94*U94,2)</f>
        <v>2.82</v>
      </c>
      <c r="W94" s="228"/>
      <c r="X94" s="228" t="s">
        <v>143</v>
      </c>
      <c r="Y94" s="209"/>
      <c r="Z94" s="209"/>
      <c r="AA94" s="209"/>
      <c r="AB94" s="209"/>
      <c r="AC94" s="209"/>
      <c r="AD94" s="209"/>
      <c r="AE94" s="209"/>
      <c r="AF94" s="209"/>
      <c r="AG94" s="209" t="s">
        <v>144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x14ac:dyDescent="0.25">
      <c r="A95" s="235" t="s">
        <v>136</v>
      </c>
      <c r="B95" s="236" t="s">
        <v>58</v>
      </c>
      <c r="C95" s="254" t="s">
        <v>59</v>
      </c>
      <c r="D95" s="237"/>
      <c r="E95" s="238"/>
      <c r="F95" s="239"/>
      <c r="G95" s="240">
        <f>SUMIF(AG96:AG114,"&lt;&gt;NOR",G96:G114)</f>
        <v>0</v>
      </c>
      <c r="H95" s="234"/>
      <c r="I95" s="234">
        <f>SUM(I96:I114)</f>
        <v>21248.550000000003</v>
      </c>
      <c r="J95" s="234"/>
      <c r="K95" s="234">
        <f>SUM(K96:K114)</f>
        <v>15807.800000000001</v>
      </c>
      <c r="L95" s="234"/>
      <c r="M95" s="234">
        <f>SUM(M96:M114)</f>
        <v>0</v>
      </c>
      <c r="N95" s="234"/>
      <c r="O95" s="234">
        <f>SUM(O96:O114)</f>
        <v>1.06</v>
      </c>
      <c r="P95" s="234"/>
      <c r="Q95" s="234">
        <f>SUM(Q96:Q114)</f>
        <v>0</v>
      </c>
      <c r="R95" s="234"/>
      <c r="S95" s="234"/>
      <c r="T95" s="234"/>
      <c r="U95" s="234"/>
      <c r="V95" s="234">
        <f>SUM(V96:V114)</f>
        <v>27.480000000000004</v>
      </c>
      <c r="W95" s="234"/>
      <c r="X95" s="234"/>
      <c r="AG95" t="s">
        <v>137</v>
      </c>
    </row>
    <row r="96" spans="1:60" outlineLevel="1" x14ac:dyDescent="0.25">
      <c r="A96" s="241">
        <v>23</v>
      </c>
      <c r="B96" s="242" t="s">
        <v>227</v>
      </c>
      <c r="C96" s="255" t="s">
        <v>228</v>
      </c>
      <c r="D96" s="243" t="s">
        <v>154</v>
      </c>
      <c r="E96" s="244">
        <v>30.91</v>
      </c>
      <c r="F96" s="245"/>
      <c r="G96" s="246">
        <f>ROUND(E96*F96,2)</f>
        <v>0</v>
      </c>
      <c r="H96" s="229">
        <v>44.68</v>
      </c>
      <c r="I96" s="228">
        <f>ROUND(E96*H96,2)</f>
        <v>1381.06</v>
      </c>
      <c r="J96" s="229">
        <v>47.52</v>
      </c>
      <c r="K96" s="228">
        <f>ROUND(E96*J96,2)</f>
        <v>1468.84</v>
      </c>
      <c r="L96" s="228">
        <v>15</v>
      </c>
      <c r="M96" s="228">
        <f>G96*(1+L96/100)</f>
        <v>0</v>
      </c>
      <c r="N96" s="228">
        <v>2.5999999999999998E-4</v>
      </c>
      <c r="O96" s="228">
        <f>ROUND(E96*N96,2)</f>
        <v>0.01</v>
      </c>
      <c r="P96" s="228">
        <v>0</v>
      </c>
      <c r="Q96" s="228">
        <f>ROUND(E96*P96,2)</f>
        <v>0</v>
      </c>
      <c r="R96" s="228"/>
      <c r="S96" s="228" t="s">
        <v>141</v>
      </c>
      <c r="T96" s="228" t="s">
        <v>142</v>
      </c>
      <c r="U96" s="228">
        <v>0.09</v>
      </c>
      <c r="V96" s="228">
        <f>ROUND(E96*U96,2)</f>
        <v>2.78</v>
      </c>
      <c r="W96" s="228"/>
      <c r="X96" s="228" t="s">
        <v>143</v>
      </c>
      <c r="Y96" s="209"/>
      <c r="Z96" s="209"/>
      <c r="AA96" s="209"/>
      <c r="AB96" s="209"/>
      <c r="AC96" s="209"/>
      <c r="AD96" s="209"/>
      <c r="AE96" s="209"/>
      <c r="AF96" s="209"/>
      <c r="AG96" s="209" t="s">
        <v>144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5">
      <c r="A97" s="226"/>
      <c r="B97" s="227"/>
      <c r="C97" s="256" t="s">
        <v>170</v>
      </c>
      <c r="D97" s="230"/>
      <c r="E97" s="231">
        <v>6.71</v>
      </c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09"/>
      <c r="Z97" s="209"/>
      <c r="AA97" s="209"/>
      <c r="AB97" s="209"/>
      <c r="AC97" s="209"/>
      <c r="AD97" s="209"/>
      <c r="AE97" s="209"/>
      <c r="AF97" s="209"/>
      <c r="AG97" s="209" t="s">
        <v>146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5">
      <c r="A98" s="226"/>
      <c r="B98" s="227"/>
      <c r="C98" s="256" t="s">
        <v>231</v>
      </c>
      <c r="D98" s="230"/>
      <c r="E98" s="231">
        <v>12.37</v>
      </c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09"/>
      <c r="Z98" s="209"/>
      <c r="AA98" s="209"/>
      <c r="AB98" s="209"/>
      <c r="AC98" s="209"/>
      <c r="AD98" s="209"/>
      <c r="AE98" s="209"/>
      <c r="AF98" s="209"/>
      <c r="AG98" s="209" t="s">
        <v>146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26"/>
      <c r="B99" s="227"/>
      <c r="C99" s="256" t="s">
        <v>232</v>
      </c>
      <c r="D99" s="230"/>
      <c r="E99" s="231">
        <v>8.1999999999999993</v>
      </c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09"/>
      <c r="Z99" s="209"/>
      <c r="AA99" s="209"/>
      <c r="AB99" s="209"/>
      <c r="AC99" s="209"/>
      <c r="AD99" s="209"/>
      <c r="AE99" s="209"/>
      <c r="AF99" s="209"/>
      <c r="AG99" s="209" t="s">
        <v>146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5">
      <c r="A100" s="226"/>
      <c r="B100" s="227"/>
      <c r="C100" s="256" t="s">
        <v>171</v>
      </c>
      <c r="D100" s="230"/>
      <c r="E100" s="231">
        <v>3.63</v>
      </c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146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5">
      <c r="A101" s="241">
        <v>24</v>
      </c>
      <c r="B101" s="242" t="s">
        <v>233</v>
      </c>
      <c r="C101" s="255" t="s">
        <v>234</v>
      </c>
      <c r="D101" s="243" t="s">
        <v>154</v>
      </c>
      <c r="E101" s="244">
        <v>58.07</v>
      </c>
      <c r="F101" s="245"/>
      <c r="G101" s="246">
        <f>ROUND(E101*F101,2)</f>
        <v>0</v>
      </c>
      <c r="H101" s="229">
        <v>342.13</v>
      </c>
      <c r="I101" s="228">
        <f>ROUND(E101*H101,2)</f>
        <v>19867.490000000002</v>
      </c>
      <c r="J101" s="229">
        <v>199.27</v>
      </c>
      <c r="K101" s="228">
        <f>ROUND(E101*J101,2)</f>
        <v>11571.61</v>
      </c>
      <c r="L101" s="228">
        <v>15</v>
      </c>
      <c r="M101" s="228">
        <f>G101*(1+L101/100)</f>
        <v>0</v>
      </c>
      <c r="N101" s="228">
        <v>1.806E-2</v>
      </c>
      <c r="O101" s="228">
        <f>ROUND(E101*N101,2)</f>
        <v>1.05</v>
      </c>
      <c r="P101" s="228">
        <v>0</v>
      </c>
      <c r="Q101" s="228">
        <f>ROUND(E101*P101,2)</f>
        <v>0</v>
      </c>
      <c r="R101" s="228"/>
      <c r="S101" s="228" t="s">
        <v>141</v>
      </c>
      <c r="T101" s="228" t="s">
        <v>142</v>
      </c>
      <c r="U101" s="228">
        <v>0.372</v>
      </c>
      <c r="V101" s="228">
        <f>ROUND(E101*U101,2)</f>
        <v>21.6</v>
      </c>
      <c r="W101" s="228"/>
      <c r="X101" s="228" t="s">
        <v>143</v>
      </c>
      <c r="Y101" s="209"/>
      <c r="Z101" s="209"/>
      <c r="AA101" s="209"/>
      <c r="AB101" s="209"/>
      <c r="AC101" s="209"/>
      <c r="AD101" s="209"/>
      <c r="AE101" s="209"/>
      <c r="AF101" s="209"/>
      <c r="AG101" s="209" t="s">
        <v>144</v>
      </c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5">
      <c r="A102" s="226"/>
      <c r="B102" s="227"/>
      <c r="C102" s="256" t="s">
        <v>170</v>
      </c>
      <c r="D102" s="230"/>
      <c r="E102" s="231">
        <v>6.71</v>
      </c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09"/>
      <c r="Z102" s="209"/>
      <c r="AA102" s="209"/>
      <c r="AB102" s="209"/>
      <c r="AC102" s="209"/>
      <c r="AD102" s="209"/>
      <c r="AE102" s="209"/>
      <c r="AF102" s="209"/>
      <c r="AG102" s="209" t="s">
        <v>146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1" x14ac:dyDescent="0.25">
      <c r="A103" s="226"/>
      <c r="B103" s="227"/>
      <c r="C103" s="256" t="s">
        <v>231</v>
      </c>
      <c r="D103" s="230"/>
      <c r="E103" s="231">
        <v>12.37</v>
      </c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09"/>
      <c r="Z103" s="209"/>
      <c r="AA103" s="209"/>
      <c r="AB103" s="209"/>
      <c r="AC103" s="209"/>
      <c r="AD103" s="209"/>
      <c r="AE103" s="209"/>
      <c r="AF103" s="209"/>
      <c r="AG103" s="209" t="s">
        <v>146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1" x14ac:dyDescent="0.25">
      <c r="A104" s="226"/>
      <c r="B104" s="227"/>
      <c r="C104" s="256" t="s">
        <v>232</v>
      </c>
      <c r="D104" s="230"/>
      <c r="E104" s="231">
        <v>8.1999999999999993</v>
      </c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09"/>
      <c r="Z104" s="209"/>
      <c r="AA104" s="209"/>
      <c r="AB104" s="209"/>
      <c r="AC104" s="209"/>
      <c r="AD104" s="209"/>
      <c r="AE104" s="209"/>
      <c r="AF104" s="209"/>
      <c r="AG104" s="209" t="s">
        <v>146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5">
      <c r="A105" s="226"/>
      <c r="B105" s="227"/>
      <c r="C105" s="256" t="s">
        <v>171</v>
      </c>
      <c r="D105" s="230"/>
      <c r="E105" s="231">
        <v>3.63</v>
      </c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09"/>
      <c r="Z105" s="209"/>
      <c r="AA105" s="209"/>
      <c r="AB105" s="209"/>
      <c r="AC105" s="209"/>
      <c r="AD105" s="209"/>
      <c r="AE105" s="209"/>
      <c r="AF105" s="209"/>
      <c r="AG105" s="209" t="s">
        <v>146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5">
      <c r="A106" s="226"/>
      <c r="B106" s="227"/>
      <c r="C106" s="256" t="s">
        <v>235</v>
      </c>
      <c r="D106" s="230"/>
      <c r="E106" s="231">
        <v>27.16</v>
      </c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146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1" x14ac:dyDescent="0.25">
      <c r="A107" s="241">
        <v>25</v>
      </c>
      <c r="B107" s="242" t="s">
        <v>236</v>
      </c>
      <c r="C107" s="255" t="s">
        <v>237</v>
      </c>
      <c r="D107" s="243" t="s">
        <v>154</v>
      </c>
      <c r="E107" s="244">
        <v>27.16</v>
      </c>
      <c r="F107" s="245"/>
      <c r="G107" s="246">
        <f>ROUND(E107*F107,2)</f>
        <v>0</v>
      </c>
      <c r="H107" s="229">
        <v>0</v>
      </c>
      <c r="I107" s="228">
        <f>ROUND(E107*H107,2)</f>
        <v>0</v>
      </c>
      <c r="J107" s="229">
        <v>85</v>
      </c>
      <c r="K107" s="228">
        <f>ROUND(E107*J107,2)</f>
        <v>2308.6</v>
      </c>
      <c r="L107" s="228">
        <v>15</v>
      </c>
      <c r="M107" s="228">
        <f>G107*(1+L107/100)</f>
        <v>0</v>
      </c>
      <c r="N107" s="228">
        <v>0</v>
      </c>
      <c r="O107" s="228">
        <f>ROUND(E107*N107,2)</f>
        <v>0</v>
      </c>
      <c r="P107" s="228">
        <v>0</v>
      </c>
      <c r="Q107" s="228">
        <f>ROUND(E107*P107,2)</f>
        <v>0</v>
      </c>
      <c r="R107" s="228"/>
      <c r="S107" s="228" t="s">
        <v>141</v>
      </c>
      <c r="T107" s="228" t="s">
        <v>142</v>
      </c>
      <c r="U107" s="228">
        <v>0.08</v>
      </c>
      <c r="V107" s="228">
        <f>ROUND(E107*U107,2)</f>
        <v>2.17</v>
      </c>
      <c r="W107" s="228"/>
      <c r="X107" s="228" t="s">
        <v>143</v>
      </c>
      <c r="Y107" s="209"/>
      <c r="Z107" s="209"/>
      <c r="AA107" s="209"/>
      <c r="AB107" s="209"/>
      <c r="AC107" s="209"/>
      <c r="AD107" s="209"/>
      <c r="AE107" s="209"/>
      <c r="AF107" s="209"/>
      <c r="AG107" s="209" t="s">
        <v>144</v>
      </c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1" x14ac:dyDescent="0.25">
      <c r="A108" s="226"/>
      <c r="B108" s="227"/>
      <c r="C108" s="256" t="s">
        <v>235</v>
      </c>
      <c r="D108" s="230"/>
      <c r="E108" s="231">
        <v>27.16</v>
      </c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09"/>
      <c r="Z108" s="209"/>
      <c r="AA108" s="209"/>
      <c r="AB108" s="209"/>
      <c r="AC108" s="209"/>
      <c r="AD108" s="209"/>
      <c r="AE108" s="209"/>
      <c r="AF108" s="209"/>
      <c r="AG108" s="209" t="s">
        <v>146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1" x14ac:dyDescent="0.25">
      <c r="A109" s="241">
        <v>26</v>
      </c>
      <c r="B109" s="242" t="s">
        <v>238</v>
      </c>
      <c r="C109" s="255" t="s">
        <v>239</v>
      </c>
      <c r="D109" s="243" t="s">
        <v>154</v>
      </c>
      <c r="E109" s="244">
        <v>58.07</v>
      </c>
      <c r="F109" s="245"/>
      <c r="G109" s="246">
        <f>ROUND(E109*F109,2)</f>
        <v>0</v>
      </c>
      <c r="H109" s="229">
        <v>0</v>
      </c>
      <c r="I109" s="228">
        <f>ROUND(E109*H109,2)</f>
        <v>0</v>
      </c>
      <c r="J109" s="229">
        <v>7.9</v>
      </c>
      <c r="K109" s="228">
        <f>ROUND(E109*J109,2)</f>
        <v>458.75</v>
      </c>
      <c r="L109" s="228">
        <v>15</v>
      </c>
      <c r="M109" s="228">
        <f>G109*(1+L109/100)</f>
        <v>0</v>
      </c>
      <c r="N109" s="228">
        <v>0</v>
      </c>
      <c r="O109" s="228">
        <f>ROUND(E109*N109,2)</f>
        <v>0</v>
      </c>
      <c r="P109" s="228">
        <v>0</v>
      </c>
      <c r="Q109" s="228">
        <f>ROUND(E109*P109,2)</f>
        <v>0</v>
      </c>
      <c r="R109" s="228"/>
      <c r="S109" s="228" t="s">
        <v>174</v>
      </c>
      <c r="T109" s="228" t="s">
        <v>142</v>
      </c>
      <c r="U109" s="228">
        <v>1.6E-2</v>
      </c>
      <c r="V109" s="228">
        <f>ROUND(E109*U109,2)</f>
        <v>0.93</v>
      </c>
      <c r="W109" s="228"/>
      <c r="X109" s="228" t="s">
        <v>143</v>
      </c>
      <c r="Y109" s="209"/>
      <c r="Z109" s="209"/>
      <c r="AA109" s="209"/>
      <c r="AB109" s="209"/>
      <c r="AC109" s="209"/>
      <c r="AD109" s="209"/>
      <c r="AE109" s="209"/>
      <c r="AF109" s="209"/>
      <c r="AG109" s="209" t="s">
        <v>144</v>
      </c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1" x14ac:dyDescent="0.25">
      <c r="A110" s="226"/>
      <c r="B110" s="227"/>
      <c r="C110" s="256" t="s">
        <v>170</v>
      </c>
      <c r="D110" s="230"/>
      <c r="E110" s="231">
        <v>6.71</v>
      </c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09"/>
      <c r="Z110" s="209"/>
      <c r="AA110" s="209"/>
      <c r="AB110" s="209"/>
      <c r="AC110" s="209"/>
      <c r="AD110" s="209"/>
      <c r="AE110" s="209"/>
      <c r="AF110" s="209"/>
      <c r="AG110" s="209" t="s">
        <v>146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5">
      <c r="A111" s="226"/>
      <c r="B111" s="227"/>
      <c r="C111" s="256" t="s">
        <v>231</v>
      </c>
      <c r="D111" s="230"/>
      <c r="E111" s="231">
        <v>12.37</v>
      </c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09"/>
      <c r="Z111" s="209"/>
      <c r="AA111" s="209"/>
      <c r="AB111" s="209"/>
      <c r="AC111" s="209"/>
      <c r="AD111" s="209"/>
      <c r="AE111" s="209"/>
      <c r="AF111" s="209"/>
      <c r="AG111" s="209" t="s">
        <v>146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5">
      <c r="A112" s="226"/>
      <c r="B112" s="227"/>
      <c r="C112" s="256" t="s">
        <v>232</v>
      </c>
      <c r="D112" s="230"/>
      <c r="E112" s="231">
        <v>8.1999999999999993</v>
      </c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09"/>
      <c r="Z112" s="209"/>
      <c r="AA112" s="209"/>
      <c r="AB112" s="209"/>
      <c r="AC112" s="209"/>
      <c r="AD112" s="209"/>
      <c r="AE112" s="209"/>
      <c r="AF112" s="209"/>
      <c r="AG112" s="209" t="s">
        <v>146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5">
      <c r="A113" s="226"/>
      <c r="B113" s="227"/>
      <c r="C113" s="256" t="s">
        <v>171</v>
      </c>
      <c r="D113" s="230"/>
      <c r="E113" s="231">
        <v>3.63</v>
      </c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09"/>
      <c r="Z113" s="209"/>
      <c r="AA113" s="209"/>
      <c r="AB113" s="209"/>
      <c r="AC113" s="209"/>
      <c r="AD113" s="209"/>
      <c r="AE113" s="209"/>
      <c r="AF113" s="209"/>
      <c r="AG113" s="209" t="s">
        <v>146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5">
      <c r="A114" s="226"/>
      <c r="B114" s="227"/>
      <c r="C114" s="256" t="s">
        <v>235</v>
      </c>
      <c r="D114" s="230"/>
      <c r="E114" s="231">
        <v>27.16</v>
      </c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09"/>
      <c r="Z114" s="209"/>
      <c r="AA114" s="209"/>
      <c r="AB114" s="209"/>
      <c r="AC114" s="209"/>
      <c r="AD114" s="209"/>
      <c r="AE114" s="209"/>
      <c r="AF114" s="209"/>
      <c r="AG114" s="209" t="s">
        <v>146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x14ac:dyDescent="0.25">
      <c r="A115" s="235" t="s">
        <v>136</v>
      </c>
      <c r="B115" s="236" t="s">
        <v>60</v>
      </c>
      <c r="C115" s="254" t="s">
        <v>61</v>
      </c>
      <c r="D115" s="237"/>
      <c r="E115" s="238"/>
      <c r="F115" s="239"/>
      <c r="G115" s="240">
        <f>SUMIF(AG116:AG118,"&lt;&gt;NOR",G116:G118)</f>
        <v>0</v>
      </c>
      <c r="H115" s="234"/>
      <c r="I115" s="234">
        <f>SUM(I116:I118)</f>
        <v>4013.82</v>
      </c>
      <c r="J115" s="234"/>
      <c r="K115" s="234">
        <f>SUM(K116:K118)</f>
        <v>3007.98</v>
      </c>
      <c r="L115" s="234"/>
      <c r="M115" s="234">
        <f>SUM(M116:M118)</f>
        <v>0</v>
      </c>
      <c r="N115" s="234"/>
      <c r="O115" s="234">
        <f>SUM(O116:O118)</f>
        <v>0.09</v>
      </c>
      <c r="P115" s="234"/>
      <c r="Q115" s="234">
        <f>SUM(Q116:Q118)</f>
        <v>0</v>
      </c>
      <c r="R115" s="234"/>
      <c r="S115" s="234"/>
      <c r="T115" s="234"/>
      <c r="U115" s="234"/>
      <c r="V115" s="234">
        <f>SUM(V116:V118)</f>
        <v>5.58</v>
      </c>
      <c r="W115" s="234"/>
      <c r="X115" s="234"/>
      <c r="AG115" t="s">
        <v>137</v>
      </c>
    </row>
    <row r="116" spans="1:60" outlineLevel="1" x14ac:dyDescent="0.25">
      <c r="A116" s="247">
        <v>27</v>
      </c>
      <c r="B116" s="248" t="s">
        <v>240</v>
      </c>
      <c r="C116" s="257" t="s">
        <v>241</v>
      </c>
      <c r="D116" s="249" t="s">
        <v>149</v>
      </c>
      <c r="E116" s="250">
        <v>3</v>
      </c>
      <c r="F116" s="251"/>
      <c r="G116" s="252">
        <f>ROUND(E116*F116,2)</f>
        <v>0</v>
      </c>
      <c r="H116" s="229">
        <v>20.239999999999998</v>
      </c>
      <c r="I116" s="228">
        <f>ROUND(E116*H116,2)</f>
        <v>60.72</v>
      </c>
      <c r="J116" s="229">
        <v>1002.66</v>
      </c>
      <c r="K116" s="228">
        <f>ROUND(E116*J116,2)</f>
        <v>3007.98</v>
      </c>
      <c r="L116" s="228">
        <v>15</v>
      </c>
      <c r="M116" s="228">
        <f>G116*(1+L116/100)</f>
        <v>0</v>
      </c>
      <c r="N116" s="228">
        <v>1.8970000000000001E-2</v>
      </c>
      <c r="O116" s="228">
        <f>ROUND(E116*N116,2)</f>
        <v>0.06</v>
      </c>
      <c r="P116" s="228">
        <v>0</v>
      </c>
      <c r="Q116" s="228">
        <f>ROUND(E116*P116,2)</f>
        <v>0</v>
      </c>
      <c r="R116" s="228"/>
      <c r="S116" s="228" t="s">
        <v>141</v>
      </c>
      <c r="T116" s="228" t="s">
        <v>142</v>
      </c>
      <c r="U116" s="228">
        <v>1.86</v>
      </c>
      <c r="V116" s="228">
        <f>ROUND(E116*U116,2)</f>
        <v>5.58</v>
      </c>
      <c r="W116" s="228"/>
      <c r="X116" s="228" t="s">
        <v>143</v>
      </c>
      <c r="Y116" s="209"/>
      <c r="Z116" s="209"/>
      <c r="AA116" s="209"/>
      <c r="AB116" s="209"/>
      <c r="AC116" s="209"/>
      <c r="AD116" s="209"/>
      <c r="AE116" s="209"/>
      <c r="AF116" s="209"/>
      <c r="AG116" s="209" t="s">
        <v>144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ht="20.399999999999999" outlineLevel="1" x14ac:dyDescent="0.25">
      <c r="A117" s="247">
        <v>28</v>
      </c>
      <c r="B117" s="248" t="s">
        <v>242</v>
      </c>
      <c r="C117" s="257" t="s">
        <v>243</v>
      </c>
      <c r="D117" s="249" t="s">
        <v>149</v>
      </c>
      <c r="E117" s="250">
        <v>1</v>
      </c>
      <c r="F117" s="251"/>
      <c r="G117" s="252">
        <f>ROUND(E117*F117,2)</f>
        <v>0</v>
      </c>
      <c r="H117" s="229">
        <v>1317.7</v>
      </c>
      <c r="I117" s="228">
        <f>ROUND(E117*H117,2)</f>
        <v>1317.7</v>
      </c>
      <c r="J117" s="229">
        <v>0</v>
      </c>
      <c r="K117" s="228">
        <f>ROUND(E117*J117,2)</f>
        <v>0</v>
      </c>
      <c r="L117" s="228">
        <v>15</v>
      </c>
      <c r="M117" s="228">
        <f>G117*(1+L117/100)</f>
        <v>0</v>
      </c>
      <c r="N117" s="228">
        <v>1.056E-2</v>
      </c>
      <c r="O117" s="228">
        <f>ROUND(E117*N117,2)</f>
        <v>0.01</v>
      </c>
      <c r="P117" s="228">
        <v>0</v>
      </c>
      <c r="Q117" s="228">
        <f>ROUND(E117*P117,2)</f>
        <v>0</v>
      </c>
      <c r="R117" s="228" t="s">
        <v>179</v>
      </c>
      <c r="S117" s="228" t="s">
        <v>141</v>
      </c>
      <c r="T117" s="228" t="s">
        <v>142</v>
      </c>
      <c r="U117" s="228">
        <v>0</v>
      </c>
      <c r="V117" s="228">
        <f>ROUND(E117*U117,2)</f>
        <v>0</v>
      </c>
      <c r="W117" s="228"/>
      <c r="X117" s="228" t="s">
        <v>175</v>
      </c>
      <c r="Y117" s="209"/>
      <c r="Z117" s="209"/>
      <c r="AA117" s="209"/>
      <c r="AB117" s="209"/>
      <c r="AC117" s="209"/>
      <c r="AD117" s="209"/>
      <c r="AE117" s="209"/>
      <c r="AF117" s="209"/>
      <c r="AG117" s="209" t="s">
        <v>176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ht="20.399999999999999" outlineLevel="1" x14ac:dyDescent="0.25">
      <c r="A118" s="247">
        <v>29</v>
      </c>
      <c r="B118" s="248" t="s">
        <v>244</v>
      </c>
      <c r="C118" s="257" t="s">
        <v>245</v>
      </c>
      <c r="D118" s="249" t="s">
        <v>149</v>
      </c>
      <c r="E118" s="250">
        <v>2</v>
      </c>
      <c r="F118" s="251"/>
      <c r="G118" s="252">
        <f>ROUND(E118*F118,2)</f>
        <v>0</v>
      </c>
      <c r="H118" s="229">
        <v>1317.7</v>
      </c>
      <c r="I118" s="228">
        <f>ROUND(E118*H118,2)</f>
        <v>2635.4</v>
      </c>
      <c r="J118" s="229">
        <v>0</v>
      </c>
      <c r="K118" s="228">
        <f>ROUND(E118*J118,2)</f>
        <v>0</v>
      </c>
      <c r="L118" s="228">
        <v>15</v>
      </c>
      <c r="M118" s="228">
        <f>G118*(1+L118/100)</f>
        <v>0</v>
      </c>
      <c r="N118" s="228">
        <v>1.081E-2</v>
      </c>
      <c r="O118" s="228">
        <f>ROUND(E118*N118,2)</f>
        <v>0.02</v>
      </c>
      <c r="P118" s="228">
        <v>0</v>
      </c>
      <c r="Q118" s="228">
        <f>ROUND(E118*P118,2)</f>
        <v>0</v>
      </c>
      <c r="R118" s="228" t="s">
        <v>179</v>
      </c>
      <c r="S118" s="228" t="s">
        <v>141</v>
      </c>
      <c r="T118" s="228" t="s">
        <v>142</v>
      </c>
      <c r="U118" s="228">
        <v>0</v>
      </c>
      <c r="V118" s="228">
        <f>ROUND(E118*U118,2)</f>
        <v>0</v>
      </c>
      <c r="W118" s="228"/>
      <c r="X118" s="228" t="s">
        <v>175</v>
      </c>
      <c r="Y118" s="209"/>
      <c r="Z118" s="209"/>
      <c r="AA118" s="209"/>
      <c r="AB118" s="209"/>
      <c r="AC118" s="209"/>
      <c r="AD118" s="209"/>
      <c r="AE118" s="209"/>
      <c r="AF118" s="209"/>
      <c r="AG118" s="209" t="s">
        <v>176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ht="26.4" x14ac:dyDescent="0.25">
      <c r="A119" s="235" t="s">
        <v>136</v>
      </c>
      <c r="B119" s="236" t="s">
        <v>62</v>
      </c>
      <c r="C119" s="254" t="s">
        <v>63</v>
      </c>
      <c r="D119" s="237"/>
      <c r="E119" s="238"/>
      <c r="F119" s="239"/>
      <c r="G119" s="240">
        <f>SUMIF(AG120:AG128,"&lt;&gt;NOR",G120:G128)</f>
        <v>0</v>
      </c>
      <c r="H119" s="234"/>
      <c r="I119" s="234">
        <f>SUM(I120:I128)</f>
        <v>106.75</v>
      </c>
      <c r="J119" s="234"/>
      <c r="K119" s="234">
        <f>SUM(K120:K128)</f>
        <v>8620.17</v>
      </c>
      <c r="L119" s="234"/>
      <c r="M119" s="234">
        <f>SUM(M120:M128)</f>
        <v>0</v>
      </c>
      <c r="N119" s="234"/>
      <c r="O119" s="234">
        <f>SUM(O120:O128)</f>
        <v>0</v>
      </c>
      <c r="P119" s="234"/>
      <c r="Q119" s="234">
        <f>SUM(Q120:Q128)</f>
        <v>0</v>
      </c>
      <c r="R119" s="234"/>
      <c r="S119" s="234"/>
      <c r="T119" s="234"/>
      <c r="U119" s="234"/>
      <c r="V119" s="234">
        <f>SUM(V120:V128)</f>
        <v>19.63</v>
      </c>
      <c r="W119" s="234"/>
      <c r="X119" s="234"/>
      <c r="AG119" t="s">
        <v>137</v>
      </c>
    </row>
    <row r="120" spans="1:60" outlineLevel="1" x14ac:dyDescent="0.25">
      <c r="A120" s="241">
        <v>30</v>
      </c>
      <c r="B120" s="242" t="s">
        <v>246</v>
      </c>
      <c r="C120" s="255" t="s">
        <v>247</v>
      </c>
      <c r="D120" s="243" t="s">
        <v>154</v>
      </c>
      <c r="E120" s="244">
        <v>58.07</v>
      </c>
      <c r="F120" s="245"/>
      <c r="G120" s="246">
        <f>ROUND(E120*F120,2)</f>
        <v>0</v>
      </c>
      <c r="H120" s="229">
        <v>1.59</v>
      </c>
      <c r="I120" s="228">
        <f>ROUND(E120*H120,2)</f>
        <v>92.33</v>
      </c>
      <c r="J120" s="229">
        <v>135.31</v>
      </c>
      <c r="K120" s="228">
        <f>ROUND(E120*J120,2)</f>
        <v>7857.45</v>
      </c>
      <c r="L120" s="228">
        <v>15</v>
      </c>
      <c r="M120" s="228">
        <f>G120*(1+L120/100)</f>
        <v>0</v>
      </c>
      <c r="N120" s="228">
        <v>4.0000000000000003E-5</v>
      </c>
      <c r="O120" s="228">
        <f>ROUND(E120*N120,2)</f>
        <v>0</v>
      </c>
      <c r="P120" s="228">
        <v>0</v>
      </c>
      <c r="Q120" s="228">
        <f>ROUND(E120*P120,2)</f>
        <v>0</v>
      </c>
      <c r="R120" s="228"/>
      <c r="S120" s="228" t="s">
        <v>141</v>
      </c>
      <c r="T120" s="228" t="s">
        <v>142</v>
      </c>
      <c r="U120" s="228">
        <v>0.308</v>
      </c>
      <c r="V120" s="228">
        <f>ROUND(E120*U120,2)</f>
        <v>17.89</v>
      </c>
      <c r="W120" s="228"/>
      <c r="X120" s="228" t="s">
        <v>143</v>
      </c>
      <c r="Y120" s="209"/>
      <c r="Z120" s="209"/>
      <c r="AA120" s="209"/>
      <c r="AB120" s="209"/>
      <c r="AC120" s="209"/>
      <c r="AD120" s="209"/>
      <c r="AE120" s="209"/>
      <c r="AF120" s="209"/>
      <c r="AG120" s="209" t="s">
        <v>144</v>
      </c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1" x14ac:dyDescent="0.25">
      <c r="A121" s="226"/>
      <c r="B121" s="227"/>
      <c r="C121" s="256" t="s">
        <v>170</v>
      </c>
      <c r="D121" s="230"/>
      <c r="E121" s="231">
        <v>6.71</v>
      </c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09"/>
      <c r="Z121" s="209"/>
      <c r="AA121" s="209"/>
      <c r="AB121" s="209"/>
      <c r="AC121" s="209"/>
      <c r="AD121" s="209"/>
      <c r="AE121" s="209"/>
      <c r="AF121" s="209"/>
      <c r="AG121" s="209" t="s">
        <v>146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5">
      <c r="A122" s="226"/>
      <c r="B122" s="227"/>
      <c r="C122" s="256" t="s">
        <v>231</v>
      </c>
      <c r="D122" s="230"/>
      <c r="E122" s="231">
        <v>12.37</v>
      </c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09"/>
      <c r="Z122" s="209"/>
      <c r="AA122" s="209"/>
      <c r="AB122" s="209"/>
      <c r="AC122" s="209"/>
      <c r="AD122" s="209"/>
      <c r="AE122" s="209"/>
      <c r="AF122" s="209"/>
      <c r="AG122" s="209" t="s">
        <v>146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1" x14ac:dyDescent="0.25">
      <c r="A123" s="226"/>
      <c r="B123" s="227"/>
      <c r="C123" s="256" t="s">
        <v>232</v>
      </c>
      <c r="D123" s="230"/>
      <c r="E123" s="231">
        <v>8.1999999999999993</v>
      </c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09"/>
      <c r="Z123" s="209"/>
      <c r="AA123" s="209"/>
      <c r="AB123" s="209"/>
      <c r="AC123" s="209"/>
      <c r="AD123" s="209"/>
      <c r="AE123" s="209"/>
      <c r="AF123" s="209"/>
      <c r="AG123" s="209" t="s">
        <v>146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26"/>
      <c r="B124" s="227"/>
      <c r="C124" s="256" t="s">
        <v>171</v>
      </c>
      <c r="D124" s="230"/>
      <c r="E124" s="231">
        <v>3.63</v>
      </c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09"/>
      <c r="Z124" s="209"/>
      <c r="AA124" s="209"/>
      <c r="AB124" s="209"/>
      <c r="AC124" s="209"/>
      <c r="AD124" s="209"/>
      <c r="AE124" s="209"/>
      <c r="AF124" s="209"/>
      <c r="AG124" s="209" t="s">
        <v>146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1" x14ac:dyDescent="0.25">
      <c r="A125" s="226"/>
      <c r="B125" s="227"/>
      <c r="C125" s="256" t="s">
        <v>235</v>
      </c>
      <c r="D125" s="230"/>
      <c r="E125" s="231">
        <v>27.16</v>
      </c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09"/>
      <c r="Z125" s="209"/>
      <c r="AA125" s="209"/>
      <c r="AB125" s="209"/>
      <c r="AC125" s="209"/>
      <c r="AD125" s="209"/>
      <c r="AE125" s="209"/>
      <c r="AF125" s="209"/>
      <c r="AG125" s="209" t="s">
        <v>146</v>
      </c>
      <c r="AH125" s="209">
        <v>0</v>
      </c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5">
      <c r="A126" s="241">
        <v>31</v>
      </c>
      <c r="B126" s="242" t="s">
        <v>248</v>
      </c>
      <c r="C126" s="255" t="s">
        <v>249</v>
      </c>
      <c r="D126" s="243" t="s">
        <v>154</v>
      </c>
      <c r="E126" s="244">
        <v>13.353</v>
      </c>
      <c r="F126" s="245"/>
      <c r="G126" s="246">
        <f>ROUND(E126*F126,2)</f>
        <v>0</v>
      </c>
      <c r="H126" s="229">
        <v>1.08</v>
      </c>
      <c r="I126" s="228">
        <f>ROUND(E126*H126,2)</f>
        <v>14.42</v>
      </c>
      <c r="J126" s="229">
        <v>57.12</v>
      </c>
      <c r="K126" s="228">
        <f>ROUND(E126*J126,2)</f>
        <v>762.72</v>
      </c>
      <c r="L126" s="228">
        <v>15</v>
      </c>
      <c r="M126" s="228">
        <f>G126*(1+L126/100)</f>
        <v>0</v>
      </c>
      <c r="N126" s="228">
        <v>1.0000000000000001E-5</v>
      </c>
      <c r="O126" s="228">
        <f>ROUND(E126*N126,2)</f>
        <v>0</v>
      </c>
      <c r="P126" s="228">
        <v>0</v>
      </c>
      <c r="Q126" s="228">
        <f>ROUND(E126*P126,2)</f>
        <v>0</v>
      </c>
      <c r="R126" s="228"/>
      <c r="S126" s="228" t="s">
        <v>141</v>
      </c>
      <c r="T126" s="228" t="s">
        <v>142</v>
      </c>
      <c r="U126" s="228">
        <v>0.13</v>
      </c>
      <c r="V126" s="228">
        <f>ROUND(E126*U126,2)</f>
        <v>1.74</v>
      </c>
      <c r="W126" s="228"/>
      <c r="X126" s="228" t="s">
        <v>143</v>
      </c>
      <c r="Y126" s="209"/>
      <c r="Z126" s="209"/>
      <c r="AA126" s="209"/>
      <c r="AB126" s="209"/>
      <c r="AC126" s="209"/>
      <c r="AD126" s="209"/>
      <c r="AE126" s="209"/>
      <c r="AF126" s="209"/>
      <c r="AG126" s="209" t="s">
        <v>144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1" x14ac:dyDescent="0.25">
      <c r="A127" s="226"/>
      <c r="B127" s="227"/>
      <c r="C127" s="256" t="s">
        <v>203</v>
      </c>
      <c r="D127" s="230"/>
      <c r="E127" s="231">
        <v>4.4950000000000001</v>
      </c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09"/>
      <c r="Z127" s="209"/>
      <c r="AA127" s="209"/>
      <c r="AB127" s="209"/>
      <c r="AC127" s="209"/>
      <c r="AD127" s="209"/>
      <c r="AE127" s="209"/>
      <c r="AF127" s="209"/>
      <c r="AG127" s="209" t="s">
        <v>146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5">
      <c r="A128" s="226"/>
      <c r="B128" s="227"/>
      <c r="C128" s="256" t="s">
        <v>250</v>
      </c>
      <c r="D128" s="230"/>
      <c r="E128" s="231">
        <v>8.8580000000000005</v>
      </c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09"/>
      <c r="Z128" s="209"/>
      <c r="AA128" s="209"/>
      <c r="AB128" s="209"/>
      <c r="AC128" s="209"/>
      <c r="AD128" s="209"/>
      <c r="AE128" s="209"/>
      <c r="AF128" s="209"/>
      <c r="AG128" s="209" t="s">
        <v>146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x14ac:dyDescent="0.25">
      <c r="A129" s="235" t="s">
        <v>136</v>
      </c>
      <c r="B129" s="236" t="s">
        <v>64</v>
      </c>
      <c r="C129" s="254" t="s">
        <v>65</v>
      </c>
      <c r="D129" s="237"/>
      <c r="E129" s="238"/>
      <c r="F129" s="239"/>
      <c r="G129" s="240">
        <f>SUMIF(AG130:AG151,"&lt;&gt;NOR",G130:G151)</f>
        <v>0</v>
      </c>
      <c r="H129" s="234"/>
      <c r="I129" s="234">
        <f>SUM(I130:I151)</f>
        <v>2213.2399999999998</v>
      </c>
      <c r="J129" s="234"/>
      <c r="K129" s="234">
        <f>SUM(K130:K151)</f>
        <v>19284.96</v>
      </c>
      <c r="L129" s="234"/>
      <c r="M129" s="234">
        <f>SUM(M130:M151)</f>
        <v>0</v>
      </c>
      <c r="N129" s="234"/>
      <c r="O129" s="234">
        <f>SUM(O130:O151)</f>
        <v>7.0000000000000007E-2</v>
      </c>
      <c r="P129" s="234"/>
      <c r="Q129" s="234">
        <f>SUM(Q130:Q151)</f>
        <v>4.16</v>
      </c>
      <c r="R129" s="234"/>
      <c r="S129" s="234"/>
      <c r="T129" s="234"/>
      <c r="U129" s="234"/>
      <c r="V129" s="234">
        <f>SUM(V130:V151)</f>
        <v>43.11</v>
      </c>
      <c r="W129" s="234"/>
      <c r="X129" s="234"/>
      <c r="AG129" t="s">
        <v>137</v>
      </c>
    </row>
    <row r="130" spans="1:60" outlineLevel="1" x14ac:dyDescent="0.25">
      <c r="A130" s="241">
        <v>32</v>
      </c>
      <c r="B130" s="242" t="s">
        <v>251</v>
      </c>
      <c r="C130" s="255" t="s">
        <v>252</v>
      </c>
      <c r="D130" s="243" t="s">
        <v>154</v>
      </c>
      <c r="E130" s="244">
        <v>13.024800000000001</v>
      </c>
      <c r="F130" s="245"/>
      <c r="G130" s="246">
        <f>ROUND(E130*F130,2)</f>
        <v>0</v>
      </c>
      <c r="H130" s="229">
        <v>17.68</v>
      </c>
      <c r="I130" s="228">
        <f>ROUND(E130*H130,2)</f>
        <v>230.28</v>
      </c>
      <c r="J130" s="229">
        <v>108.32</v>
      </c>
      <c r="K130" s="228">
        <f>ROUND(E130*J130,2)</f>
        <v>1410.85</v>
      </c>
      <c r="L130" s="228">
        <v>15</v>
      </c>
      <c r="M130" s="228">
        <f>G130*(1+L130/100)</f>
        <v>0</v>
      </c>
      <c r="N130" s="228">
        <v>6.7000000000000002E-4</v>
      </c>
      <c r="O130" s="228">
        <f>ROUND(E130*N130,2)</f>
        <v>0.01</v>
      </c>
      <c r="P130" s="228">
        <v>0.184</v>
      </c>
      <c r="Q130" s="228">
        <f>ROUND(E130*P130,2)</f>
        <v>2.4</v>
      </c>
      <c r="R130" s="228"/>
      <c r="S130" s="228" t="s">
        <v>141</v>
      </c>
      <c r="T130" s="228" t="s">
        <v>141</v>
      </c>
      <c r="U130" s="228">
        <v>0.22700000000000001</v>
      </c>
      <c r="V130" s="228">
        <f>ROUND(E130*U130,2)</f>
        <v>2.96</v>
      </c>
      <c r="W130" s="228"/>
      <c r="X130" s="228" t="s">
        <v>143</v>
      </c>
      <c r="Y130" s="209"/>
      <c r="Z130" s="209"/>
      <c r="AA130" s="209"/>
      <c r="AB130" s="209"/>
      <c r="AC130" s="209"/>
      <c r="AD130" s="209"/>
      <c r="AE130" s="209"/>
      <c r="AF130" s="209"/>
      <c r="AG130" s="209" t="s">
        <v>144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1" x14ac:dyDescent="0.25">
      <c r="A131" s="226"/>
      <c r="B131" s="227"/>
      <c r="C131" s="256" t="s">
        <v>253</v>
      </c>
      <c r="D131" s="230"/>
      <c r="E131" s="231">
        <v>16.924800000000001</v>
      </c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09"/>
      <c r="Z131" s="209"/>
      <c r="AA131" s="209"/>
      <c r="AB131" s="209"/>
      <c r="AC131" s="209"/>
      <c r="AD131" s="209"/>
      <c r="AE131" s="209"/>
      <c r="AF131" s="209"/>
      <c r="AG131" s="209" t="s">
        <v>146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1" x14ac:dyDescent="0.25">
      <c r="A132" s="226"/>
      <c r="B132" s="227"/>
      <c r="C132" s="256" t="s">
        <v>254</v>
      </c>
      <c r="D132" s="230"/>
      <c r="E132" s="231">
        <v>-2.5</v>
      </c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09"/>
      <c r="Z132" s="209"/>
      <c r="AA132" s="209"/>
      <c r="AB132" s="209"/>
      <c r="AC132" s="209"/>
      <c r="AD132" s="209"/>
      <c r="AE132" s="209"/>
      <c r="AF132" s="209"/>
      <c r="AG132" s="209" t="s">
        <v>146</v>
      </c>
      <c r="AH132" s="209">
        <v>0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5">
      <c r="A133" s="226"/>
      <c r="B133" s="227"/>
      <c r="C133" s="256" t="s">
        <v>157</v>
      </c>
      <c r="D133" s="230"/>
      <c r="E133" s="231">
        <v>-1.4</v>
      </c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09"/>
      <c r="Z133" s="209"/>
      <c r="AA133" s="209"/>
      <c r="AB133" s="209"/>
      <c r="AC133" s="209"/>
      <c r="AD133" s="209"/>
      <c r="AE133" s="209"/>
      <c r="AF133" s="209"/>
      <c r="AG133" s="209" t="s">
        <v>146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1" x14ac:dyDescent="0.25">
      <c r="A134" s="247">
        <v>33</v>
      </c>
      <c r="B134" s="248" t="s">
        <v>255</v>
      </c>
      <c r="C134" s="257" t="s">
        <v>256</v>
      </c>
      <c r="D134" s="249" t="s">
        <v>149</v>
      </c>
      <c r="E134" s="250">
        <v>6</v>
      </c>
      <c r="F134" s="251"/>
      <c r="G134" s="252">
        <f>ROUND(E134*F134,2)</f>
        <v>0</v>
      </c>
      <c r="H134" s="229">
        <v>0</v>
      </c>
      <c r="I134" s="228">
        <f>ROUND(E134*H134,2)</f>
        <v>0</v>
      </c>
      <c r="J134" s="229">
        <v>19.5</v>
      </c>
      <c r="K134" s="228">
        <f>ROUND(E134*J134,2)</f>
        <v>117</v>
      </c>
      <c r="L134" s="228">
        <v>15</v>
      </c>
      <c r="M134" s="228">
        <f>G134*(1+L134/100)</f>
        <v>0</v>
      </c>
      <c r="N134" s="228">
        <v>0</v>
      </c>
      <c r="O134" s="228">
        <f>ROUND(E134*N134,2)</f>
        <v>0</v>
      </c>
      <c r="P134" s="228">
        <v>0</v>
      </c>
      <c r="Q134" s="228">
        <f>ROUND(E134*P134,2)</f>
        <v>0</v>
      </c>
      <c r="R134" s="228"/>
      <c r="S134" s="228" t="s">
        <v>141</v>
      </c>
      <c r="T134" s="228" t="s">
        <v>142</v>
      </c>
      <c r="U134" s="228">
        <v>0.05</v>
      </c>
      <c r="V134" s="228">
        <f>ROUND(E134*U134,2)</f>
        <v>0.3</v>
      </c>
      <c r="W134" s="228"/>
      <c r="X134" s="228" t="s">
        <v>143</v>
      </c>
      <c r="Y134" s="209"/>
      <c r="Z134" s="209"/>
      <c r="AA134" s="209"/>
      <c r="AB134" s="209"/>
      <c r="AC134" s="209"/>
      <c r="AD134" s="209"/>
      <c r="AE134" s="209"/>
      <c r="AF134" s="209"/>
      <c r="AG134" s="209" t="s">
        <v>144</v>
      </c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5">
      <c r="A135" s="241">
        <v>34</v>
      </c>
      <c r="B135" s="242" t="s">
        <v>257</v>
      </c>
      <c r="C135" s="255" t="s">
        <v>258</v>
      </c>
      <c r="D135" s="243" t="s">
        <v>154</v>
      </c>
      <c r="E135" s="244">
        <v>5.4</v>
      </c>
      <c r="F135" s="245"/>
      <c r="G135" s="246">
        <f>ROUND(E135*F135,2)</f>
        <v>0</v>
      </c>
      <c r="H135" s="229">
        <v>31.09</v>
      </c>
      <c r="I135" s="228">
        <f>ROUND(E135*H135,2)</f>
        <v>167.89</v>
      </c>
      <c r="J135" s="229">
        <v>367.41</v>
      </c>
      <c r="K135" s="228">
        <f>ROUND(E135*J135,2)</f>
        <v>1984.01</v>
      </c>
      <c r="L135" s="228">
        <v>15</v>
      </c>
      <c r="M135" s="228">
        <f>G135*(1+L135/100)</f>
        <v>0</v>
      </c>
      <c r="N135" s="228">
        <v>1.17E-3</v>
      </c>
      <c r="O135" s="228">
        <f>ROUND(E135*N135,2)</f>
        <v>0.01</v>
      </c>
      <c r="P135" s="228">
        <v>7.5999999999999998E-2</v>
      </c>
      <c r="Q135" s="228">
        <f>ROUND(E135*P135,2)</f>
        <v>0.41</v>
      </c>
      <c r="R135" s="228"/>
      <c r="S135" s="228" t="s">
        <v>141</v>
      </c>
      <c r="T135" s="228" t="s">
        <v>141</v>
      </c>
      <c r="U135" s="228">
        <v>0.93899999999999995</v>
      </c>
      <c r="V135" s="228">
        <f>ROUND(E135*U135,2)</f>
        <v>5.07</v>
      </c>
      <c r="W135" s="228"/>
      <c r="X135" s="228" t="s">
        <v>143</v>
      </c>
      <c r="Y135" s="209"/>
      <c r="Z135" s="209"/>
      <c r="AA135" s="209"/>
      <c r="AB135" s="209"/>
      <c r="AC135" s="209"/>
      <c r="AD135" s="209"/>
      <c r="AE135" s="209"/>
      <c r="AF135" s="209"/>
      <c r="AG135" s="209" t="s">
        <v>144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1" x14ac:dyDescent="0.25">
      <c r="A136" s="226"/>
      <c r="B136" s="227"/>
      <c r="C136" s="256" t="s">
        <v>259</v>
      </c>
      <c r="D136" s="230"/>
      <c r="E136" s="231">
        <v>2.4</v>
      </c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09"/>
      <c r="Z136" s="209"/>
      <c r="AA136" s="209"/>
      <c r="AB136" s="209"/>
      <c r="AC136" s="209"/>
      <c r="AD136" s="209"/>
      <c r="AE136" s="209"/>
      <c r="AF136" s="209"/>
      <c r="AG136" s="209" t="s">
        <v>146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1" x14ac:dyDescent="0.25">
      <c r="A137" s="226"/>
      <c r="B137" s="227"/>
      <c r="C137" s="256" t="s">
        <v>260</v>
      </c>
      <c r="D137" s="230"/>
      <c r="E137" s="231">
        <v>1.4</v>
      </c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09"/>
      <c r="Z137" s="209"/>
      <c r="AA137" s="209"/>
      <c r="AB137" s="209"/>
      <c r="AC137" s="209"/>
      <c r="AD137" s="209"/>
      <c r="AE137" s="209"/>
      <c r="AF137" s="209"/>
      <c r="AG137" s="209" t="s">
        <v>146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1" x14ac:dyDescent="0.25">
      <c r="A138" s="226"/>
      <c r="B138" s="227"/>
      <c r="C138" s="256" t="s">
        <v>261</v>
      </c>
      <c r="D138" s="230"/>
      <c r="E138" s="231">
        <v>1.6</v>
      </c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09"/>
      <c r="Z138" s="209"/>
      <c r="AA138" s="209"/>
      <c r="AB138" s="209"/>
      <c r="AC138" s="209"/>
      <c r="AD138" s="209"/>
      <c r="AE138" s="209"/>
      <c r="AF138" s="209"/>
      <c r="AG138" s="209" t="s">
        <v>146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1" x14ac:dyDescent="0.25">
      <c r="A139" s="241">
        <v>35</v>
      </c>
      <c r="B139" s="242" t="s">
        <v>262</v>
      </c>
      <c r="C139" s="255" t="s">
        <v>263</v>
      </c>
      <c r="D139" s="243" t="s">
        <v>154</v>
      </c>
      <c r="E139" s="244">
        <v>2.5</v>
      </c>
      <c r="F139" s="245"/>
      <c r="G139" s="246">
        <f>ROUND(E139*F139,2)</f>
        <v>0</v>
      </c>
      <c r="H139" s="229">
        <v>26.58</v>
      </c>
      <c r="I139" s="228">
        <f>ROUND(E139*H139,2)</f>
        <v>66.45</v>
      </c>
      <c r="J139" s="229">
        <v>281.42</v>
      </c>
      <c r="K139" s="228">
        <f>ROUND(E139*J139,2)</f>
        <v>703.55</v>
      </c>
      <c r="L139" s="228">
        <v>15</v>
      </c>
      <c r="M139" s="228">
        <f>G139*(1+L139/100)</f>
        <v>0</v>
      </c>
      <c r="N139" s="228">
        <v>1E-3</v>
      </c>
      <c r="O139" s="228">
        <f>ROUND(E139*N139,2)</f>
        <v>0</v>
      </c>
      <c r="P139" s="228">
        <v>6.3E-2</v>
      </c>
      <c r="Q139" s="228">
        <f>ROUND(E139*P139,2)</f>
        <v>0.16</v>
      </c>
      <c r="R139" s="228"/>
      <c r="S139" s="228" t="s">
        <v>141</v>
      </c>
      <c r="T139" s="228" t="s">
        <v>141</v>
      </c>
      <c r="U139" s="228">
        <v>0.71799999999999997</v>
      </c>
      <c r="V139" s="228">
        <f>ROUND(E139*U139,2)</f>
        <v>1.8</v>
      </c>
      <c r="W139" s="228"/>
      <c r="X139" s="228" t="s">
        <v>143</v>
      </c>
      <c r="Y139" s="209"/>
      <c r="Z139" s="209"/>
      <c r="AA139" s="209"/>
      <c r="AB139" s="209"/>
      <c r="AC139" s="209"/>
      <c r="AD139" s="209"/>
      <c r="AE139" s="209"/>
      <c r="AF139" s="209"/>
      <c r="AG139" s="209" t="s">
        <v>144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26"/>
      <c r="B140" s="227"/>
      <c r="C140" s="256" t="s">
        <v>264</v>
      </c>
      <c r="D140" s="230"/>
      <c r="E140" s="231">
        <v>2.5</v>
      </c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09"/>
      <c r="Z140" s="209"/>
      <c r="AA140" s="209"/>
      <c r="AB140" s="209"/>
      <c r="AC140" s="209"/>
      <c r="AD140" s="209"/>
      <c r="AE140" s="209"/>
      <c r="AF140" s="209"/>
      <c r="AG140" s="209" t="s">
        <v>146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1" x14ac:dyDescent="0.25">
      <c r="A141" s="247">
        <v>36</v>
      </c>
      <c r="B141" s="248" t="s">
        <v>265</v>
      </c>
      <c r="C141" s="257" t="s">
        <v>266</v>
      </c>
      <c r="D141" s="249" t="s">
        <v>160</v>
      </c>
      <c r="E141" s="250">
        <v>6</v>
      </c>
      <c r="F141" s="251"/>
      <c r="G141" s="252">
        <f>ROUND(E141*F141,2)</f>
        <v>0</v>
      </c>
      <c r="H141" s="229">
        <v>12.38</v>
      </c>
      <c r="I141" s="228">
        <f>ROUND(E141*H141,2)</f>
        <v>74.28</v>
      </c>
      <c r="J141" s="229">
        <v>112.82</v>
      </c>
      <c r="K141" s="228">
        <f>ROUND(E141*J141,2)</f>
        <v>676.92</v>
      </c>
      <c r="L141" s="228">
        <v>15</v>
      </c>
      <c r="M141" s="228">
        <f>G141*(1+L141/100)</f>
        <v>0</v>
      </c>
      <c r="N141" s="228">
        <v>4.8999999999999998E-4</v>
      </c>
      <c r="O141" s="228">
        <f>ROUND(E141*N141,2)</f>
        <v>0</v>
      </c>
      <c r="P141" s="228">
        <v>6.0000000000000001E-3</v>
      </c>
      <c r="Q141" s="228">
        <f>ROUND(E141*P141,2)</f>
        <v>0.04</v>
      </c>
      <c r="R141" s="228"/>
      <c r="S141" s="228" t="s">
        <v>141</v>
      </c>
      <c r="T141" s="228" t="s">
        <v>142</v>
      </c>
      <c r="U141" s="228">
        <v>0.27400000000000002</v>
      </c>
      <c r="V141" s="228">
        <f>ROUND(E141*U141,2)</f>
        <v>1.64</v>
      </c>
      <c r="W141" s="228"/>
      <c r="X141" s="228" t="s">
        <v>143</v>
      </c>
      <c r="Y141" s="209"/>
      <c r="Z141" s="209"/>
      <c r="AA141" s="209"/>
      <c r="AB141" s="209"/>
      <c r="AC141" s="209"/>
      <c r="AD141" s="209"/>
      <c r="AE141" s="209"/>
      <c r="AF141" s="209"/>
      <c r="AG141" s="209" t="s">
        <v>144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1" x14ac:dyDescent="0.25">
      <c r="A142" s="247">
        <v>37</v>
      </c>
      <c r="B142" s="248" t="s">
        <v>267</v>
      </c>
      <c r="C142" s="257" t="s">
        <v>268</v>
      </c>
      <c r="D142" s="249" t="s">
        <v>160</v>
      </c>
      <c r="E142" s="250">
        <v>4</v>
      </c>
      <c r="F142" s="251"/>
      <c r="G142" s="252">
        <f>ROUND(E142*F142,2)</f>
        <v>0</v>
      </c>
      <c r="H142" s="229">
        <v>12.31</v>
      </c>
      <c r="I142" s="228">
        <f>ROUND(E142*H142,2)</f>
        <v>49.24</v>
      </c>
      <c r="J142" s="229">
        <v>170.59</v>
      </c>
      <c r="K142" s="228">
        <f>ROUND(E142*J142,2)</f>
        <v>682.36</v>
      </c>
      <c r="L142" s="228">
        <v>15</v>
      </c>
      <c r="M142" s="228">
        <f>G142*(1+L142/100)</f>
        <v>0</v>
      </c>
      <c r="N142" s="228">
        <v>4.8999999999999998E-4</v>
      </c>
      <c r="O142" s="228">
        <f>ROUND(E142*N142,2)</f>
        <v>0</v>
      </c>
      <c r="P142" s="228">
        <v>2.7E-2</v>
      </c>
      <c r="Q142" s="228">
        <f>ROUND(E142*P142,2)</f>
        <v>0.11</v>
      </c>
      <c r="R142" s="228"/>
      <c r="S142" s="228" t="s">
        <v>141</v>
      </c>
      <c r="T142" s="228" t="s">
        <v>142</v>
      </c>
      <c r="U142" s="228">
        <v>0.42199999999999999</v>
      </c>
      <c r="V142" s="228">
        <f>ROUND(E142*U142,2)</f>
        <v>1.69</v>
      </c>
      <c r="W142" s="228"/>
      <c r="X142" s="228" t="s">
        <v>143</v>
      </c>
      <c r="Y142" s="209"/>
      <c r="Z142" s="209"/>
      <c r="AA142" s="209"/>
      <c r="AB142" s="209"/>
      <c r="AC142" s="209"/>
      <c r="AD142" s="209"/>
      <c r="AE142" s="209"/>
      <c r="AF142" s="209"/>
      <c r="AG142" s="209" t="s">
        <v>144</v>
      </c>
      <c r="AH142" s="209"/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1" x14ac:dyDescent="0.25">
      <c r="A143" s="247">
        <v>38</v>
      </c>
      <c r="B143" s="248" t="s">
        <v>269</v>
      </c>
      <c r="C143" s="257" t="s">
        <v>270</v>
      </c>
      <c r="D143" s="249" t="s">
        <v>160</v>
      </c>
      <c r="E143" s="250">
        <v>60</v>
      </c>
      <c r="F143" s="251"/>
      <c r="G143" s="252">
        <f>ROUND(E143*F143,2)</f>
        <v>0</v>
      </c>
      <c r="H143" s="229">
        <v>14.04</v>
      </c>
      <c r="I143" s="228">
        <f>ROUND(E143*H143,2)</f>
        <v>842.4</v>
      </c>
      <c r="J143" s="229">
        <v>113.96</v>
      </c>
      <c r="K143" s="228">
        <f>ROUND(E143*J143,2)</f>
        <v>6837.6</v>
      </c>
      <c r="L143" s="228">
        <v>15</v>
      </c>
      <c r="M143" s="228">
        <f>G143*(1+L143/100)</f>
        <v>0</v>
      </c>
      <c r="N143" s="228">
        <v>0</v>
      </c>
      <c r="O143" s="228">
        <f>ROUND(E143*N143,2)</f>
        <v>0</v>
      </c>
      <c r="P143" s="228">
        <v>2.16E-3</v>
      </c>
      <c r="Q143" s="228">
        <f>ROUND(E143*P143,2)</f>
        <v>0.13</v>
      </c>
      <c r="R143" s="228"/>
      <c r="S143" s="228" t="s">
        <v>141</v>
      </c>
      <c r="T143" s="228" t="s">
        <v>142</v>
      </c>
      <c r="U143" s="228">
        <v>0.26500000000000001</v>
      </c>
      <c r="V143" s="228">
        <f>ROUND(E143*U143,2)</f>
        <v>15.9</v>
      </c>
      <c r="W143" s="228"/>
      <c r="X143" s="228" t="s">
        <v>143</v>
      </c>
      <c r="Y143" s="209"/>
      <c r="Z143" s="209"/>
      <c r="AA143" s="209"/>
      <c r="AB143" s="209"/>
      <c r="AC143" s="209"/>
      <c r="AD143" s="209"/>
      <c r="AE143" s="209"/>
      <c r="AF143" s="209"/>
      <c r="AG143" s="209" t="s">
        <v>144</v>
      </c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1" x14ac:dyDescent="0.25">
      <c r="A144" s="247">
        <v>39</v>
      </c>
      <c r="B144" s="248" t="s">
        <v>271</v>
      </c>
      <c r="C144" s="257" t="s">
        <v>272</v>
      </c>
      <c r="D144" s="249" t="s">
        <v>160</v>
      </c>
      <c r="E144" s="250">
        <v>60</v>
      </c>
      <c r="F144" s="251"/>
      <c r="G144" s="252">
        <f>ROUND(E144*F144,2)</f>
        <v>0</v>
      </c>
      <c r="H144" s="229">
        <v>12.61</v>
      </c>
      <c r="I144" s="228">
        <f>ROUND(E144*H144,2)</f>
        <v>756.6</v>
      </c>
      <c r="J144" s="229">
        <v>48.99</v>
      </c>
      <c r="K144" s="228">
        <f>ROUND(E144*J144,2)</f>
        <v>2939.4</v>
      </c>
      <c r="L144" s="228">
        <v>15</v>
      </c>
      <c r="M144" s="228">
        <f>G144*(1+L144/100)</f>
        <v>0</v>
      </c>
      <c r="N144" s="228">
        <v>4.8999999999999998E-4</v>
      </c>
      <c r="O144" s="228">
        <f>ROUND(E144*N144,2)</f>
        <v>0.03</v>
      </c>
      <c r="P144" s="228">
        <v>1E-3</v>
      </c>
      <c r="Q144" s="228">
        <f>ROUND(E144*P144,2)</f>
        <v>0.06</v>
      </c>
      <c r="R144" s="228"/>
      <c r="S144" s="228" t="s">
        <v>141</v>
      </c>
      <c r="T144" s="228" t="s">
        <v>142</v>
      </c>
      <c r="U144" s="228">
        <v>0.111</v>
      </c>
      <c r="V144" s="228">
        <f>ROUND(E144*U144,2)</f>
        <v>6.66</v>
      </c>
      <c r="W144" s="228"/>
      <c r="X144" s="228" t="s">
        <v>143</v>
      </c>
      <c r="Y144" s="209"/>
      <c r="Z144" s="209"/>
      <c r="AA144" s="209"/>
      <c r="AB144" s="209"/>
      <c r="AC144" s="209"/>
      <c r="AD144" s="209"/>
      <c r="AE144" s="209"/>
      <c r="AF144" s="209"/>
      <c r="AG144" s="209" t="s">
        <v>144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41">
        <v>40</v>
      </c>
      <c r="B145" s="242" t="s">
        <v>273</v>
      </c>
      <c r="C145" s="255" t="s">
        <v>274</v>
      </c>
      <c r="D145" s="243" t="s">
        <v>154</v>
      </c>
      <c r="E145" s="244">
        <v>47.73</v>
      </c>
      <c r="F145" s="245"/>
      <c r="G145" s="246">
        <f>ROUND(E145*F145,2)</f>
        <v>0</v>
      </c>
      <c r="H145" s="229">
        <v>0</v>
      </c>
      <c r="I145" s="228">
        <f>ROUND(E145*H145,2)</f>
        <v>0</v>
      </c>
      <c r="J145" s="229">
        <v>10.5</v>
      </c>
      <c r="K145" s="228">
        <f>ROUND(E145*J145,2)</f>
        <v>501.17</v>
      </c>
      <c r="L145" s="228">
        <v>15</v>
      </c>
      <c r="M145" s="228">
        <f>G145*(1+L145/100)</f>
        <v>0</v>
      </c>
      <c r="N145" s="228">
        <v>0</v>
      </c>
      <c r="O145" s="228">
        <f>ROUND(E145*N145,2)</f>
        <v>0</v>
      </c>
      <c r="P145" s="228">
        <v>4.0000000000000001E-3</v>
      </c>
      <c r="Q145" s="228">
        <f>ROUND(E145*P145,2)</f>
        <v>0.19</v>
      </c>
      <c r="R145" s="228"/>
      <c r="S145" s="228" t="s">
        <v>141</v>
      </c>
      <c r="T145" s="228" t="s">
        <v>141</v>
      </c>
      <c r="U145" s="228">
        <v>0.03</v>
      </c>
      <c r="V145" s="228">
        <f>ROUND(E145*U145,2)</f>
        <v>1.43</v>
      </c>
      <c r="W145" s="228"/>
      <c r="X145" s="228" t="s">
        <v>143</v>
      </c>
      <c r="Y145" s="209"/>
      <c r="Z145" s="209"/>
      <c r="AA145" s="209"/>
      <c r="AB145" s="209"/>
      <c r="AC145" s="209"/>
      <c r="AD145" s="209"/>
      <c r="AE145" s="209"/>
      <c r="AF145" s="209"/>
      <c r="AG145" s="209" t="s">
        <v>144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5">
      <c r="A146" s="226"/>
      <c r="B146" s="227"/>
      <c r="C146" s="256" t="s">
        <v>208</v>
      </c>
      <c r="D146" s="230"/>
      <c r="E146" s="231">
        <v>47.73</v>
      </c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09"/>
      <c r="Z146" s="209"/>
      <c r="AA146" s="209"/>
      <c r="AB146" s="209"/>
      <c r="AC146" s="209"/>
      <c r="AD146" s="209"/>
      <c r="AE146" s="209"/>
      <c r="AF146" s="209"/>
      <c r="AG146" s="209" t="s">
        <v>146</v>
      </c>
      <c r="AH146" s="209">
        <v>0</v>
      </c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1" x14ac:dyDescent="0.25">
      <c r="A147" s="241">
        <v>41</v>
      </c>
      <c r="B147" s="242" t="s">
        <v>275</v>
      </c>
      <c r="C147" s="255" t="s">
        <v>276</v>
      </c>
      <c r="D147" s="243" t="s">
        <v>154</v>
      </c>
      <c r="E147" s="244">
        <v>101.86799999999999</v>
      </c>
      <c r="F147" s="245"/>
      <c r="G147" s="246">
        <f>ROUND(E147*F147,2)</f>
        <v>0</v>
      </c>
      <c r="H147" s="229">
        <v>0</v>
      </c>
      <c r="I147" s="228">
        <f>ROUND(E147*H147,2)</f>
        <v>0</v>
      </c>
      <c r="J147" s="229">
        <v>10.5</v>
      </c>
      <c r="K147" s="228">
        <f>ROUND(E147*J147,2)</f>
        <v>1069.6099999999999</v>
      </c>
      <c r="L147" s="228">
        <v>15</v>
      </c>
      <c r="M147" s="228">
        <f>G147*(1+L147/100)</f>
        <v>0</v>
      </c>
      <c r="N147" s="228">
        <v>0</v>
      </c>
      <c r="O147" s="228">
        <f>ROUND(E147*N147,2)</f>
        <v>0</v>
      </c>
      <c r="P147" s="228">
        <v>4.0000000000000001E-3</v>
      </c>
      <c r="Q147" s="228">
        <f>ROUND(E147*P147,2)</f>
        <v>0.41</v>
      </c>
      <c r="R147" s="228"/>
      <c r="S147" s="228" t="s">
        <v>141</v>
      </c>
      <c r="T147" s="228" t="s">
        <v>141</v>
      </c>
      <c r="U147" s="228">
        <v>0.03</v>
      </c>
      <c r="V147" s="228">
        <f>ROUND(E147*U147,2)</f>
        <v>3.06</v>
      </c>
      <c r="W147" s="228"/>
      <c r="X147" s="228" t="s">
        <v>143</v>
      </c>
      <c r="Y147" s="209"/>
      <c r="Z147" s="209"/>
      <c r="AA147" s="209"/>
      <c r="AB147" s="209"/>
      <c r="AC147" s="209"/>
      <c r="AD147" s="209"/>
      <c r="AE147" s="209"/>
      <c r="AF147" s="209"/>
      <c r="AG147" s="209" t="s">
        <v>144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5">
      <c r="A148" s="226"/>
      <c r="B148" s="227"/>
      <c r="C148" s="256" t="s">
        <v>211</v>
      </c>
      <c r="D148" s="230"/>
      <c r="E148" s="231">
        <v>101.86799999999999</v>
      </c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09"/>
      <c r="Z148" s="209"/>
      <c r="AA148" s="209"/>
      <c r="AB148" s="209"/>
      <c r="AC148" s="209"/>
      <c r="AD148" s="209"/>
      <c r="AE148" s="209"/>
      <c r="AF148" s="209"/>
      <c r="AG148" s="209" t="s">
        <v>146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ht="20.399999999999999" outlineLevel="1" x14ac:dyDescent="0.25">
      <c r="A149" s="247">
        <v>42</v>
      </c>
      <c r="B149" s="248" t="s">
        <v>277</v>
      </c>
      <c r="C149" s="257" t="s">
        <v>278</v>
      </c>
      <c r="D149" s="249" t="s">
        <v>149</v>
      </c>
      <c r="E149" s="250">
        <v>6</v>
      </c>
      <c r="F149" s="251"/>
      <c r="G149" s="252">
        <f>ROUND(E149*F149,2)</f>
        <v>0</v>
      </c>
      <c r="H149" s="229">
        <v>4.3499999999999996</v>
      </c>
      <c r="I149" s="228">
        <f>ROUND(E149*H149,2)</f>
        <v>26.1</v>
      </c>
      <c r="J149" s="229">
        <v>215.05</v>
      </c>
      <c r="K149" s="228">
        <f>ROUND(E149*J149,2)</f>
        <v>1290.3</v>
      </c>
      <c r="L149" s="228">
        <v>15</v>
      </c>
      <c r="M149" s="228">
        <f>G149*(1+L149/100)</f>
        <v>0</v>
      </c>
      <c r="N149" s="228">
        <v>3.6700000000000001E-3</v>
      </c>
      <c r="O149" s="228">
        <f>ROUND(E149*N149,2)</f>
        <v>0.02</v>
      </c>
      <c r="P149" s="228">
        <v>0</v>
      </c>
      <c r="Q149" s="228">
        <f>ROUND(E149*P149,2)</f>
        <v>0</v>
      </c>
      <c r="R149" s="228"/>
      <c r="S149" s="228" t="s">
        <v>141</v>
      </c>
      <c r="T149" s="228" t="s">
        <v>142</v>
      </c>
      <c r="U149" s="228">
        <v>0.433</v>
      </c>
      <c r="V149" s="228">
        <f>ROUND(E149*U149,2)</f>
        <v>2.6</v>
      </c>
      <c r="W149" s="228"/>
      <c r="X149" s="228" t="s">
        <v>143</v>
      </c>
      <c r="Y149" s="209"/>
      <c r="Z149" s="209"/>
      <c r="AA149" s="209"/>
      <c r="AB149" s="209"/>
      <c r="AC149" s="209"/>
      <c r="AD149" s="209"/>
      <c r="AE149" s="209"/>
      <c r="AF149" s="209"/>
      <c r="AG149" s="209" t="s">
        <v>144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ht="20.399999999999999" outlineLevel="1" x14ac:dyDescent="0.25">
      <c r="A150" s="241">
        <v>43</v>
      </c>
      <c r="B150" s="242" t="s">
        <v>279</v>
      </c>
      <c r="C150" s="255" t="s">
        <v>280</v>
      </c>
      <c r="D150" s="243" t="s">
        <v>154</v>
      </c>
      <c r="E150" s="244">
        <v>4.1079999999999997</v>
      </c>
      <c r="F150" s="245"/>
      <c r="G150" s="246">
        <f>ROUND(E150*F150,2)</f>
        <v>0</v>
      </c>
      <c r="H150" s="229">
        <v>0</v>
      </c>
      <c r="I150" s="228">
        <f>ROUND(E150*H150,2)</f>
        <v>0</v>
      </c>
      <c r="J150" s="229">
        <v>261</v>
      </c>
      <c r="K150" s="228">
        <f>ROUND(E150*J150,2)</f>
        <v>1072.19</v>
      </c>
      <c r="L150" s="228">
        <v>15</v>
      </c>
      <c r="M150" s="228">
        <f>G150*(1+L150/100)</f>
        <v>0</v>
      </c>
      <c r="N150" s="228">
        <v>0</v>
      </c>
      <c r="O150" s="228">
        <f>ROUND(E150*N150,2)</f>
        <v>0</v>
      </c>
      <c r="P150" s="228">
        <v>6.0999999999999999E-2</v>
      </c>
      <c r="Q150" s="228">
        <f>ROUND(E150*P150,2)</f>
        <v>0.25</v>
      </c>
      <c r="R150" s="228"/>
      <c r="S150" s="228" t="s">
        <v>141</v>
      </c>
      <c r="T150" s="228" t="s">
        <v>142</v>
      </c>
      <c r="U150" s="228">
        <v>0</v>
      </c>
      <c r="V150" s="228">
        <f>ROUND(E150*U150,2)</f>
        <v>0</v>
      </c>
      <c r="W150" s="228"/>
      <c r="X150" s="228" t="s">
        <v>281</v>
      </c>
      <c r="Y150" s="209"/>
      <c r="Z150" s="209"/>
      <c r="AA150" s="209"/>
      <c r="AB150" s="209"/>
      <c r="AC150" s="209"/>
      <c r="AD150" s="209"/>
      <c r="AE150" s="209"/>
      <c r="AF150" s="209"/>
      <c r="AG150" s="209" t="s">
        <v>282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1" x14ac:dyDescent="0.25">
      <c r="A151" s="226"/>
      <c r="B151" s="227"/>
      <c r="C151" s="256" t="s">
        <v>219</v>
      </c>
      <c r="D151" s="230"/>
      <c r="E151" s="231">
        <v>4.1079999999999997</v>
      </c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09"/>
      <c r="Z151" s="209"/>
      <c r="AA151" s="209"/>
      <c r="AB151" s="209"/>
      <c r="AC151" s="209"/>
      <c r="AD151" s="209"/>
      <c r="AE151" s="209"/>
      <c r="AF151" s="209"/>
      <c r="AG151" s="209" t="s">
        <v>146</v>
      </c>
      <c r="AH151" s="209">
        <v>0</v>
      </c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x14ac:dyDescent="0.25">
      <c r="A152" s="235" t="s">
        <v>136</v>
      </c>
      <c r="B152" s="236" t="s">
        <v>66</v>
      </c>
      <c r="C152" s="254" t="s">
        <v>67</v>
      </c>
      <c r="D152" s="237"/>
      <c r="E152" s="238"/>
      <c r="F152" s="239"/>
      <c r="G152" s="240">
        <f>SUMIF(AG153:AG153,"&lt;&gt;NOR",G153:G153)</f>
        <v>0</v>
      </c>
      <c r="H152" s="234"/>
      <c r="I152" s="234">
        <f>SUM(I153:I153)</f>
        <v>0</v>
      </c>
      <c r="J152" s="234"/>
      <c r="K152" s="234">
        <f>SUM(K153:K153)</f>
        <v>7126.72</v>
      </c>
      <c r="L152" s="234"/>
      <c r="M152" s="234">
        <f>SUM(M153:M153)</f>
        <v>0</v>
      </c>
      <c r="N152" s="234"/>
      <c r="O152" s="234">
        <f>SUM(O153:O153)</f>
        <v>0</v>
      </c>
      <c r="P152" s="234"/>
      <c r="Q152" s="234">
        <f>SUM(Q153:Q153)</f>
        <v>0</v>
      </c>
      <c r="R152" s="234"/>
      <c r="S152" s="234"/>
      <c r="T152" s="234"/>
      <c r="U152" s="234"/>
      <c r="V152" s="234">
        <f>SUM(V153:V153)</f>
        <v>15.25</v>
      </c>
      <c r="W152" s="234"/>
      <c r="X152" s="234"/>
      <c r="AG152" t="s">
        <v>137</v>
      </c>
    </row>
    <row r="153" spans="1:60" outlineLevel="1" x14ac:dyDescent="0.25">
      <c r="A153" s="247">
        <v>44</v>
      </c>
      <c r="B153" s="248" t="s">
        <v>283</v>
      </c>
      <c r="C153" s="257" t="s">
        <v>284</v>
      </c>
      <c r="D153" s="249" t="s">
        <v>140</v>
      </c>
      <c r="E153" s="250">
        <v>4.8425099999999999</v>
      </c>
      <c r="F153" s="251"/>
      <c r="G153" s="252">
        <f>ROUND(E153*F153,2)</f>
        <v>0</v>
      </c>
      <c r="H153" s="229">
        <v>0</v>
      </c>
      <c r="I153" s="228">
        <f>ROUND(E153*H153,2)</f>
        <v>0</v>
      </c>
      <c r="J153" s="229">
        <v>1471.7</v>
      </c>
      <c r="K153" s="228">
        <f>ROUND(E153*J153,2)</f>
        <v>7126.72</v>
      </c>
      <c r="L153" s="228">
        <v>15</v>
      </c>
      <c r="M153" s="228">
        <f>G153*(1+L153/100)</f>
        <v>0</v>
      </c>
      <c r="N153" s="228">
        <v>0</v>
      </c>
      <c r="O153" s="228">
        <f>ROUND(E153*N153,2)</f>
        <v>0</v>
      </c>
      <c r="P153" s="228">
        <v>0</v>
      </c>
      <c r="Q153" s="228">
        <f>ROUND(E153*P153,2)</f>
        <v>0</v>
      </c>
      <c r="R153" s="228"/>
      <c r="S153" s="228" t="s">
        <v>141</v>
      </c>
      <c r="T153" s="228" t="s">
        <v>142</v>
      </c>
      <c r="U153" s="228">
        <v>3.15</v>
      </c>
      <c r="V153" s="228">
        <f>ROUND(E153*U153,2)</f>
        <v>15.25</v>
      </c>
      <c r="W153" s="228"/>
      <c r="X153" s="228" t="s">
        <v>285</v>
      </c>
      <c r="Y153" s="209"/>
      <c r="Z153" s="209"/>
      <c r="AA153" s="209"/>
      <c r="AB153" s="209"/>
      <c r="AC153" s="209"/>
      <c r="AD153" s="209"/>
      <c r="AE153" s="209"/>
      <c r="AF153" s="209"/>
      <c r="AG153" s="209" t="s">
        <v>286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x14ac:dyDescent="0.25">
      <c r="A154" s="235" t="s">
        <v>136</v>
      </c>
      <c r="B154" s="236" t="s">
        <v>68</v>
      </c>
      <c r="C154" s="254" t="s">
        <v>69</v>
      </c>
      <c r="D154" s="237"/>
      <c r="E154" s="238"/>
      <c r="F154" s="239"/>
      <c r="G154" s="240">
        <f>SUMIF(AG155:AG162,"&lt;&gt;NOR",G155:G162)</f>
        <v>0</v>
      </c>
      <c r="H154" s="234"/>
      <c r="I154" s="234">
        <f>SUM(I155:I162)</f>
        <v>3813.27</v>
      </c>
      <c r="J154" s="234"/>
      <c r="K154" s="234">
        <f>SUM(K155:K162)</f>
        <v>2799.7200000000003</v>
      </c>
      <c r="L154" s="234"/>
      <c r="M154" s="234">
        <f>SUM(M155:M162)</f>
        <v>0</v>
      </c>
      <c r="N154" s="234"/>
      <c r="O154" s="234">
        <f>SUM(O155:O162)</f>
        <v>0.03</v>
      </c>
      <c r="P154" s="234"/>
      <c r="Q154" s="234">
        <f>SUM(Q155:Q162)</f>
        <v>0</v>
      </c>
      <c r="R154" s="234"/>
      <c r="S154" s="234"/>
      <c r="T154" s="234"/>
      <c r="U154" s="234"/>
      <c r="V154" s="234">
        <f>SUM(V155:V162)</f>
        <v>4.29</v>
      </c>
      <c r="W154" s="234"/>
      <c r="X154" s="234"/>
      <c r="AG154" t="s">
        <v>137</v>
      </c>
    </row>
    <row r="155" spans="1:60" outlineLevel="1" x14ac:dyDescent="0.25">
      <c r="A155" s="241">
        <v>45</v>
      </c>
      <c r="B155" s="242" t="s">
        <v>287</v>
      </c>
      <c r="C155" s="255" t="s">
        <v>288</v>
      </c>
      <c r="D155" s="243" t="s">
        <v>154</v>
      </c>
      <c r="E155" s="244">
        <v>8.17</v>
      </c>
      <c r="F155" s="245"/>
      <c r="G155" s="246">
        <f>ROUND(E155*F155,2)</f>
        <v>0</v>
      </c>
      <c r="H155" s="229">
        <v>343.34</v>
      </c>
      <c r="I155" s="228">
        <f>ROUND(E155*H155,2)</f>
        <v>2805.09</v>
      </c>
      <c r="J155" s="229">
        <v>225.16</v>
      </c>
      <c r="K155" s="228">
        <f>ROUND(E155*J155,2)</f>
        <v>1839.56</v>
      </c>
      <c r="L155" s="228">
        <v>15</v>
      </c>
      <c r="M155" s="228">
        <f>G155*(1+L155/100)</f>
        <v>0</v>
      </c>
      <c r="N155" s="228">
        <v>3.6800000000000001E-3</v>
      </c>
      <c r="O155" s="228">
        <f>ROUND(E155*N155,2)</f>
        <v>0.03</v>
      </c>
      <c r="P155" s="228">
        <v>0</v>
      </c>
      <c r="Q155" s="228">
        <f>ROUND(E155*P155,2)</f>
        <v>0</v>
      </c>
      <c r="R155" s="228"/>
      <c r="S155" s="228" t="s">
        <v>141</v>
      </c>
      <c r="T155" s="228" t="s">
        <v>142</v>
      </c>
      <c r="U155" s="228">
        <v>0.38500000000000001</v>
      </c>
      <c r="V155" s="228">
        <f>ROUND(E155*U155,2)</f>
        <v>3.15</v>
      </c>
      <c r="W155" s="228"/>
      <c r="X155" s="228" t="s">
        <v>143</v>
      </c>
      <c r="Y155" s="209"/>
      <c r="Z155" s="209"/>
      <c r="AA155" s="209"/>
      <c r="AB155" s="209"/>
      <c r="AC155" s="209"/>
      <c r="AD155" s="209"/>
      <c r="AE155" s="209"/>
      <c r="AF155" s="209"/>
      <c r="AG155" s="209" t="s">
        <v>144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1" x14ac:dyDescent="0.25">
      <c r="A156" s="226"/>
      <c r="B156" s="227"/>
      <c r="C156" s="256" t="s">
        <v>171</v>
      </c>
      <c r="D156" s="230"/>
      <c r="E156" s="231">
        <v>3.63</v>
      </c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09"/>
      <c r="Z156" s="209"/>
      <c r="AA156" s="209"/>
      <c r="AB156" s="209"/>
      <c r="AC156" s="209"/>
      <c r="AD156" s="209"/>
      <c r="AE156" s="209"/>
      <c r="AF156" s="209"/>
      <c r="AG156" s="209" t="s">
        <v>146</v>
      </c>
      <c r="AH156" s="209">
        <v>0</v>
      </c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1" x14ac:dyDescent="0.25">
      <c r="A157" s="226"/>
      <c r="B157" s="227"/>
      <c r="C157" s="256" t="s">
        <v>289</v>
      </c>
      <c r="D157" s="230"/>
      <c r="E157" s="231">
        <v>3.7</v>
      </c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09"/>
      <c r="Z157" s="209"/>
      <c r="AA157" s="209"/>
      <c r="AB157" s="209"/>
      <c r="AC157" s="209"/>
      <c r="AD157" s="209"/>
      <c r="AE157" s="209"/>
      <c r="AF157" s="209"/>
      <c r="AG157" s="209" t="s">
        <v>146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5">
      <c r="A158" s="226"/>
      <c r="B158" s="227"/>
      <c r="C158" s="256" t="s">
        <v>290</v>
      </c>
      <c r="D158" s="230"/>
      <c r="E158" s="231">
        <v>0.84</v>
      </c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09"/>
      <c r="Z158" s="209"/>
      <c r="AA158" s="209"/>
      <c r="AB158" s="209"/>
      <c r="AC158" s="209"/>
      <c r="AD158" s="209"/>
      <c r="AE158" s="209"/>
      <c r="AF158" s="209"/>
      <c r="AG158" s="209" t="s">
        <v>146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5">
      <c r="A159" s="241">
        <v>46</v>
      </c>
      <c r="B159" s="242" t="s">
        <v>291</v>
      </c>
      <c r="C159" s="255" t="s">
        <v>292</v>
      </c>
      <c r="D159" s="243" t="s">
        <v>160</v>
      </c>
      <c r="E159" s="244">
        <v>10.4</v>
      </c>
      <c r="F159" s="245"/>
      <c r="G159" s="246">
        <f>ROUND(E159*F159,2)</f>
        <v>0</v>
      </c>
      <c r="H159" s="229">
        <v>96.94</v>
      </c>
      <c r="I159" s="228">
        <f>ROUND(E159*H159,2)</f>
        <v>1008.18</v>
      </c>
      <c r="J159" s="229">
        <v>64.36</v>
      </c>
      <c r="K159" s="228">
        <f>ROUND(E159*J159,2)</f>
        <v>669.34</v>
      </c>
      <c r="L159" s="228">
        <v>15</v>
      </c>
      <c r="M159" s="228">
        <f>G159*(1+L159/100)</f>
        <v>0</v>
      </c>
      <c r="N159" s="228">
        <v>3.2000000000000003E-4</v>
      </c>
      <c r="O159" s="228">
        <f>ROUND(E159*N159,2)</f>
        <v>0</v>
      </c>
      <c r="P159" s="228">
        <v>0</v>
      </c>
      <c r="Q159" s="228">
        <f>ROUND(E159*P159,2)</f>
        <v>0</v>
      </c>
      <c r="R159" s="228"/>
      <c r="S159" s="228" t="s">
        <v>141</v>
      </c>
      <c r="T159" s="228" t="s">
        <v>142</v>
      </c>
      <c r="U159" s="228">
        <v>0.11</v>
      </c>
      <c r="V159" s="228">
        <f>ROUND(E159*U159,2)</f>
        <v>1.1399999999999999</v>
      </c>
      <c r="W159" s="228"/>
      <c r="X159" s="228" t="s">
        <v>143</v>
      </c>
      <c r="Y159" s="209"/>
      <c r="Z159" s="209"/>
      <c r="AA159" s="209"/>
      <c r="AB159" s="209"/>
      <c r="AC159" s="209"/>
      <c r="AD159" s="209"/>
      <c r="AE159" s="209"/>
      <c r="AF159" s="209"/>
      <c r="AG159" s="209" t="s">
        <v>144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5">
      <c r="A160" s="226"/>
      <c r="B160" s="227"/>
      <c r="C160" s="256" t="s">
        <v>293</v>
      </c>
      <c r="D160" s="230"/>
      <c r="E160" s="231">
        <v>8.4</v>
      </c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09"/>
      <c r="Z160" s="209"/>
      <c r="AA160" s="209"/>
      <c r="AB160" s="209"/>
      <c r="AC160" s="209"/>
      <c r="AD160" s="209"/>
      <c r="AE160" s="209"/>
      <c r="AF160" s="209"/>
      <c r="AG160" s="209" t="s">
        <v>146</v>
      </c>
      <c r="AH160" s="209">
        <v>0</v>
      </c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5">
      <c r="A161" s="226"/>
      <c r="B161" s="227"/>
      <c r="C161" s="256" t="s">
        <v>294</v>
      </c>
      <c r="D161" s="230"/>
      <c r="E161" s="231">
        <v>2</v>
      </c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09"/>
      <c r="Z161" s="209"/>
      <c r="AA161" s="209"/>
      <c r="AB161" s="209"/>
      <c r="AC161" s="209"/>
      <c r="AD161" s="209"/>
      <c r="AE161" s="209"/>
      <c r="AF161" s="209"/>
      <c r="AG161" s="209" t="s">
        <v>146</v>
      </c>
      <c r="AH161" s="209">
        <v>0</v>
      </c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5">
      <c r="A162" s="247">
        <v>47</v>
      </c>
      <c r="B162" s="248" t="s">
        <v>295</v>
      </c>
      <c r="C162" s="257" t="s">
        <v>296</v>
      </c>
      <c r="D162" s="249" t="s">
        <v>0</v>
      </c>
      <c r="E162" s="250">
        <v>63.221699999999998</v>
      </c>
      <c r="F162" s="251"/>
      <c r="G162" s="252">
        <f>ROUND(E162*F162,2)</f>
        <v>0</v>
      </c>
      <c r="H162" s="229">
        <v>0</v>
      </c>
      <c r="I162" s="228">
        <f>ROUND(E162*H162,2)</f>
        <v>0</v>
      </c>
      <c r="J162" s="229">
        <v>4.5999999999999996</v>
      </c>
      <c r="K162" s="228">
        <f>ROUND(E162*J162,2)</f>
        <v>290.82</v>
      </c>
      <c r="L162" s="228">
        <v>15</v>
      </c>
      <c r="M162" s="228">
        <f>G162*(1+L162/100)</f>
        <v>0</v>
      </c>
      <c r="N162" s="228">
        <v>0</v>
      </c>
      <c r="O162" s="228">
        <f>ROUND(E162*N162,2)</f>
        <v>0</v>
      </c>
      <c r="P162" s="228">
        <v>0</v>
      </c>
      <c r="Q162" s="228">
        <f>ROUND(E162*P162,2)</f>
        <v>0</v>
      </c>
      <c r="R162" s="228"/>
      <c r="S162" s="228" t="s">
        <v>141</v>
      </c>
      <c r="T162" s="228" t="s">
        <v>142</v>
      </c>
      <c r="U162" s="228">
        <v>0</v>
      </c>
      <c r="V162" s="228">
        <f>ROUND(E162*U162,2)</f>
        <v>0</v>
      </c>
      <c r="W162" s="228"/>
      <c r="X162" s="228" t="s">
        <v>285</v>
      </c>
      <c r="Y162" s="209"/>
      <c r="Z162" s="209"/>
      <c r="AA162" s="209"/>
      <c r="AB162" s="209"/>
      <c r="AC162" s="209"/>
      <c r="AD162" s="209"/>
      <c r="AE162" s="209"/>
      <c r="AF162" s="209"/>
      <c r="AG162" s="209" t="s">
        <v>286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x14ac:dyDescent="0.25">
      <c r="A163" s="235" t="s">
        <v>136</v>
      </c>
      <c r="B163" s="236" t="s">
        <v>70</v>
      </c>
      <c r="C163" s="254" t="s">
        <v>71</v>
      </c>
      <c r="D163" s="237"/>
      <c r="E163" s="238"/>
      <c r="F163" s="239"/>
      <c r="G163" s="240">
        <f>SUMIF(AG164:AG164,"&lt;&gt;NOR",G164:G164)</f>
        <v>0</v>
      </c>
      <c r="H163" s="234"/>
      <c r="I163" s="234">
        <f>SUM(I164:I164)</f>
        <v>0</v>
      </c>
      <c r="J163" s="234"/>
      <c r="K163" s="234">
        <f>SUM(K164:K164)</f>
        <v>1200</v>
      </c>
      <c r="L163" s="234"/>
      <c r="M163" s="234">
        <f>SUM(M164:M164)</f>
        <v>0</v>
      </c>
      <c r="N163" s="234"/>
      <c r="O163" s="234">
        <f>SUM(O164:O164)</f>
        <v>0</v>
      </c>
      <c r="P163" s="234"/>
      <c r="Q163" s="234">
        <f>SUM(Q164:Q164)</f>
        <v>0</v>
      </c>
      <c r="R163" s="234"/>
      <c r="S163" s="234"/>
      <c r="T163" s="234"/>
      <c r="U163" s="234"/>
      <c r="V163" s="234">
        <f>SUM(V164:V164)</f>
        <v>0.16</v>
      </c>
      <c r="W163" s="234"/>
      <c r="X163" s="234"/>
      <c r="AG163" t="s">
        <v>137</v>
      </c>
    </row>
    <row r="164" spans="1:60" outlineLevel="1" x14ac:dyDescent="0.25">
      <c r="A164" s="247">
        <v>48</v>
      </c>
      <c r="B164" s="248" t="s">
        <v>297</v>
      </c>
      <c r="C164" s="257" t="s">
        <v>298</v>
      </c>
      <c r="D164" s="249" t="s">
        <v>299</v>
      </c>
      <c r="E164" s="250">
        <v>1</v>
      </c>
      <c r="F164" s="251"/>
      <c r="G164" s="252">
        <f>ROUND(E164*F164,2)</f>
        <v>0</v>
      </c>
      <c r="H164" s="229">
        <v>0</v>
      </c>
      <c r="I164" s="228">
        <f>ROUND(E164*H164,2)</f>
        <v>0</v>
      </c>
      <c r="J164" s="229">
        <v>1200</v>
      </c>
      <c r="K164" s="228">
        <f>ROUND(E164*J164,2)</f>
        <v>1200</v>
      </c>
      <c r="L164" s="228">
        <v>15</v>
      </c>
      <c r="M164" s="228">
        <f>G164*(1+L164/100)</f>
        <v>0</v>
      </c>
      <c r="N164" s="228">
        <v>0</v>
      </c>
      <c r="O164" s="228">
        <f>ROUND(E164*N164,2)</f>
        <v>0</v>
      </c>
      <c r="P164" s="228">
        <v>0</v>
      </c>
      <c r="Q164" s="228">
        <f>ROUND(E164*P164,2)</f>
        <v>0</v>
      </c>
      <c r="R164" s="228"/>
      <c r="S164" s="228" t="s">
        <v>174</v>
      </c>
      <c r="T164" s="228" t="s">
        <v>142</v>
      </c>
      <c r="U164" s="228">
        <v>0.157</v>
      </c>
      <c r="V164" s="228">
        <f>ROUND(E164*U164,2)</f>
        <v>0.16</v>
      </c>
      <c r="W164" s="228"/>
      <c r="X164" s="228" t="s">
        <v>143</v>
      </c>
      <c r="Y164" s="209"/>
      <c r="Z164" s="209"/>
      <c r="AA164" s="209"/>
      <c r="AB164" s="209"/>
      <c r="AC164" s="209"/>
      <c r="AD164" s="209"/>
      <c r="AE164" s="209"/>
      <c r="AF164" s="209"/>
      <c r="AG164" s="209" t="s">
        <v>144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x14ac:dyDescent="0.25">
      <c r="A165" s="235" t="s">
        <v>136</v>
      </c>
      <c r="B165" s="236" t="s">
        <v>72</v>
      </c>
      <c r="C165" s="254" t="s">
        <v>73</v>
      </c>
      <c r="D165" s="237"/>
      <c r="E165" s="238"/>
      <c r="F165" s="239"/>
      <c r="G165" s="240">
        <f>SUMIF(AG166:AG172,"&lt;&gt;NOR",G166:G172)</f>
        <v>0</v>
      </c>
      <c r="H165" s="234"/>
      <c r="I165" s="234">
        <f>SUM(I166:I172)</f>
        <v>1526.88</v>
      </c>
      <c r="J165" s="234"/>
      <c r="K165" s="234">
        <f>SUM(K166:K172)</f>
        <v>5174.66</v>
      </c>
      <c r="L165" s="234"/>
      <c r="M165" s="234">
        <f>SUM(M166:M172)</f>
        <v>0</v>
      </c>
      <c r="N165" s="234"/>
      <c r="O165" s="234">
        <f>SUM(O166:O172)</f>
        <v>0</v>
      </c>
      <c r="P165" s="234"/>
      <c r="Q165" s="234">
        <f>SUM(Q166:Q172)</f>
        <v>0</v>
      </c>
      <c r="R165" s="234"/>
      <c r="S165" s="234"/>
      <c r="T165" s="234"/>
      <c r="U165" s="234"/>
      <c r="V165" s="234">
        <f>SUM(V166:V172)</f>
        <v>6.07</v>
      </c>
      <c r="W165" s="234"/>
      <c r="X165" s="234"/>
      <c r="AG165" t="s">
        <v>137</v>
      </c>
    </row>
    <row r="166" spans="1:60" outlineLevel="1" x14ac:dyDescent="0.25">
      <c r="A166" s="247">
        <v>49</v>
      </c>
      <c r="B166" s="248" t="s">
        <v>300</v>
      </c>
      <c r="C166" s="257" t="s">
        <v>301</v>
      </c>
      <c r="D166" s="249" t="s">
        <v>160</v>
      </c>
      <c r="E166" s="250">
        <v>8</v>
      </c>
      <c r="F166" s="251"/>
      <c r="G166" s="252">
        <f>ROUND(E166*F166,2)</f>
        <v>0</v>
      </c>
      <c r="H166" s="229">
        <v>190.86</v>
      </c>
      <c r="I166" s="228">
        <f>ROUND(E166*H166,2)</f>
        <v>1526.88</v>
      </c>
      <c r="J166" s="229">
        <v>308.94</v>
      </c>
      <c r="K166" s="228">
        <f>ROUND(E166*J166,2)</f>
        <v>2471.52</v>
      </c>
      <c r="L166" s="228">
        <v>15</v>
      </c>
      <c r="M166" s="228">
        <f>G166*(1+L166/100)</f>
        <v>0</v>
      </c>
      <c r="N166" s="228">
        <v>5.1999999999999995E-4</v>
      </c>
      <c r="O166" s="228">
        <f>ROUND(E166*N166,2)</f>
        <v>0</v>
      </c>
      <c r="P166" s="228">
        <v>0</v>
      </c>
      <c r="Q166" s="228">
        <f>ROUND(E166*P166,2)</f>
        <v>0</v>
      </c>
      <c r="R166" s="228"/>
      <c r="S166" s="228" t="s">
        <v>141</v>
      </c>
      <c r="T166" s="228" t="s">
        <v>142</v>
      </c>
      <c r="U166" s="228">
        <v>0.52900000000000003</v>
      </c>
      <c r="V166" s="228">
        <f>ROUND(E166*U166,2)</f>
        <v>4.2300000000000004</v>
      </c>
      <c r="W166" s="228"/>
      <c r="X166" s="228" t="s">
        <v>143</v>
      </c>
      <c r="Y166" s="209"/>
      <c r="Z166" s="209"/>
      <c r="AA166" s="209"/>
      <c r="AB166" s="209"/>
      <c r="AC166" s="209"/>
      <c r="AD166" s="209"/>
      <c r="AE166" s="209"/>
      <c r="AF166" s="209"/>
      <c r="AG166" s="209" t="s">
        <v>144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5">
      <c r="A167" s="247">
        <v>50</v>
      </c>
      <c r="B167" s="248" t="s">
        <v>302</v>
      </c>
      <c r="C167" s="257" t="s">
        <v>303</v>
      </c>
      <c r="D167" s="249" t="s">
        <v>149</v>
      </c>
      <c r="E167" s="250">
        <v>1</v>
      </c>
      <c r="F167" s="251"/>
      <c r="G167" s="252">
        <f>ROUND(E167*F167,2)</f>
        <v>0</v>
      </c>
      <c r="H167" s="229">
        <v>0</v>
      </c>
      <c r="I167" s="228">
        <f>ROUND(E167*H167,2)</f>
        <v>0</v>
      </c>
      <c r="J167" s="229">
        <v>87.8</v>
      </c>
      <c r="K167" s="228">
        <f>ROUND(E167*J167,2)</f>
        <v>87.8</v>
      </c>
      <c r="L167" s="228">
        <v>15</v>
      </c>
      <c r="M167" s="228">
        <f>G167*(1+L167/100)</f>
        <v>0</v>
      </c>
      <c r="N167" s="228">
        <v>0</v>
      </c>
      <c r="O167" s="228">
        <f>ROUND(E167*N167,2)</f>
        <v>0</v>
      </c>
      <c r="P167" s="228">
        <v>0</v>
      </c>
      <c r="Q167" s="228">
        <f>ROUND(E167*P167,2)</f>
        <v>0</v>
      </c>
      <c r="R167" s="228"/>
      <c r="S167" s="228" t="s">
        <v>141</v>
      </c>
      <c r="T167" s="228" t="s">
        <v>142</v>
      </c>
      <c r="U167" s="228">
        <v>0.157</v>
      </c>
      <c r="V167" s="228">
        <f>ROUND(E167*U167,2)</f>
        <v>0.16</v>
      </c>
      <c r="W167" s="228"/>
      <c r="X167" s="228" t="s">
        <v>143</v>
      </c>
      <c r="Y167" s="209"/>
      <c r="Z167" s="209"/>
      <c r="AA167" s="209"/>
      <c r="AB167" s="209"/>
      <c r="AC167" s="209"/>
      <c r="AD167" s="209"/>
      <c r="AE167" s="209"/>
      <c r="AF167" s="209"/>
      <c r="AG167" s="209" t="s">
        <v>144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5">
      <c r="A168" s="247">
        <v>51</v>
      </c>
      <c r="B168" s="248" t="s">
        <v>304</v>
      </c>
      <c r="C168" s="257" t="s">
        <v>305</v>
      </c>
      <c r="D168" s="249" t="s">
        <v>149</v>
      </c>
      <c r="E168" s="250">
        <v>3</v>
      </c>
      <c r="F168" s="251"/>
      <c r="G168" s="252">
        <f>ROUND(E168*F168,2)</f>
        <v>0</v>
      </c>
      <c r="H168" s="229">
        <v>0</v>
      </c>
      <c r="I168" s="228">
        <f>ROUND(E168*H168,2)</f>
        <v>0</v>
      </c>
      <c r="J168" s="229">
        <v>97.2</v>
      </c>
      <c r="K168" s="228">
        <f>ROUND(E168*J168,2)</f>
        <v>291.60000000000002</v>
      </c>
      <c r="L168" s="228">
        <v>15</v>
      </c>
      <c r="M168" s="228">
        <f>G168*(1+L168/100)</f>
        <v>0</v>
      </c>
      <c r="N168" s="228">
        <v>0</v>
      </c>
      <c r="O168" s="228">
        <f>ROUND(E168*N168,2)</f>
        <v>0</v>
      </c>
      <c r="P168" s="228">
        <v>0</v>
      </c>
      <c r="Q168" s="228">
        <f>ROUND(E168*P168,2)</f>
        <v>0</v>
      </c>
      <c r="R168" s="228"/>
      <c r="S168" s="228" t="s">
        <v>141</v>
      </c>
      <c r="T168" s="228" t="s">
        <v>142</v>
      </c>
      <c r="U168" s="228">
        <v>0.17399999999999999</v>
      </c>
      <c r="V168" s="228">
        <f>ROUND(E168*U168,2)</f>
        <v>0.52</v>
      </c>
      <c r="W168" s="228"/>
      <c r="X168" s="228" t="s">
        <v>143</v>
      </c>
      <c r="Y168" s="209"/>
      <c r="Z168" s="209"/>
      <c r="AA168" s="209"/>
      <c r="AB168" s="209"/>
      <c r="AC168" s="209"/>
      <c r="AD168" s="209"/>
      <c r="AE168" s="209"/>
      <c r="AF168" s="209"/>
      <c r="AG168" s="209" t="s">
        <v>144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1" x14ac:dyDescent="0.25">
      <c r="A169" s="247">
        <v>52</v>
      </c>
      <c r="B169" s="248" t="s">
        <v>306</v>
      </c>
      <c r="C169" s="257" t="s">
        <v>307</v>
      </c>
      <c r="D169" s="249" t="s">
        <v>149</v>
      </c>
      <c r="E169" s="250">
        <v>1</v>
      </c>
      <c r="F169" s="251"/>
      <c r="G169" s="252">
        <f>ROUND(E169*F169,2)</f>
        <v>0</v>
      </c>
      <c r="H169" s="229">
        <v>0</v>
      </c>
      <c r="I169" s="228">
        <f>ROUND(E169*H169,2)</f>
        <v>0</v>
      </c>
      <c r="J169" s="229">
        <v>144.6</v>
      </c>
      <c r="K169" s="228">
        <f>ROUND(E169*J169,2)</f>
        <v>144.6</v>
      </c>
      <c r="L169" s="228">
        <v>15</v>
      </c>
      <c r="M169" s="228">
        <f>G169*(1+L169/100)</f>
        <v>0</v>
      </c>
      <c r="N169" s="228">
        <v>0</v>
      </c>
      <c r="O169" s="228">
        <f>ROUND(E169*N169,2)</f>
        <v>0</v>
      </c>
      <c r="P169" s="228">
        <v>0</v>
      </c>
      <c r="Q169" s="228">
        <f>ROUND(E169*P169,2)</f>
        <v>0</v>
      </c>
      <c r="R169" s="228"/>
      <c r="S169" s="228" t="s">
        <v>141</v>
      </c>
      <c r="T169" s="228" t="s">
        <v>142</v>
      </c>
      <c r="U169" s="228">
        <v>0.25900000000000001</v>
      </c>
      <c r="V169" s="228">
        <f>ROUND(E169*U169,2)</f>
        <v>0.26</v>
      </c>
      <c r="W169" s="228"/>
      <c r="X169" s="228" t="s">
        <v>143</v>
      </c>
      <c r="Y169" s="209"/>
      <c r="Z169" s="209"/>
      <c r="AA169" s="209"/>
      <c r="AB169" s="209"/>
      <c r="AC169" s="209"/>
      <c r="AD169" s="209"/>
      <c r="AE169" s="209"/>
      <c r="AF169" s="209"/>
      <c r="AG169" s="209" t="s">
        <v>144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1" x14ac:dyDescent="0.25">
      <c r="A170" s="247">
        <v>53</v>
      </c>
      <c r="B170" s="248" t="s">
        <v>308</v>
      </c>
      <c r="C170" s="257" t="s">
        <v>309</v>
      </c>
      <c r="D170" s="249" t="s">
        <v>149</v>
      </c>
      <c r="E170" s="250">
        <v>2</v>
      </c>
      <c r="F170" s="251"/>
      <c r="G170" s="252">
        <f>ROUND(E170*F170,2)</f>
        <v>0</v>
      </c>
      <c r="H170" s="229">
        <v>0</v>
      </c>
      <c r="I170" s="228">
        <f>ROUND(E170*H170,2)</f>
        <v>0</v>
      </c>
      <c r="J170" s="229">
        <v>272.60000000000002</v>
      </c>
      <c r="K170" s="228">
        <f>ROUND(E170*J170,2)</f>
        <v>545.20000000000005</v>
      </c>
      <c r="L170" s="228">
        <v>15</v>
      </c>
      <c r="M170" s="228">
        <f>G170*(1+L170/100)</f>
        <v>0</v>
      </c>
      <c r="N170" s="228">
        <v>0</v>
      </c>
      <c r="O170" s="228">
        <f>ROUND(E170*N170,2)</f>
        <v>0</v>
      </c>
      <c r="P170" s="228">
        <v>0</v>
      </c>
      <c r="Q170" s="228">
        <f>ROUND(E170*P170,2)</f>
        <v>0</v>
      </c>
      <c r="R170" s="228"/>
      <c r="S170" s="228" t="s">
        <v>141</v>
      </c>
      <c r="T170" s="228" t="s">
        <v>142</v>
      </c>
      <c r="U170" s="228">
        <v>0.45</v>
      </c>
      <c r="V170" s="228">
        <f>ROUND(E170*U170,2)</f>
        <v>0.9</v>
      </c>
      <c r="W170" s="228"/>
      <c r="X170" s="228" t="s">
        <v>143</v>
      </c>
      <c r="Y170" s="209"/>
      <c r="Z170" s="209"/>
      <c r="AA170" s="209"/>
      <c r="AB170" s="209"/>
      <c r="AC170" s="209"/>
      <c r="AD170" s="209"/>
      <c r="AE170" s="209"/>
      <c r="AF170" s="209"/>
      <c r="AG170" s="209" t="s">
        <v>144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1" x14ac:dyDescent="0.25">
      <c r="A171" s="247">
        <v>54</v>
      </c>
      <c r="B171" s="248" t="s">
        <v>310</v>
      </c>
      <c r="C171" s="257" t="s">
        <v>311</v>
      </c>
      <c r="D171" s="249" t="s">
        <v>312</v>
      </c>
      <c r="E171" s="250">
        <v>3</v>
      </c>
      <c r="F171" s="251"/>
      <c r="G171" s="252">
        <f>ROUND(E171*F171,2)</f>
        <v>0</v>
      </c>
      <c r="H171" s="229">
        <v>0</v>
      </c>
      <c r="I171" s="228">
        <f>ROUND(E171*H171,2)</f>
        <v>0</v>
      </c>
      <c r="J171" s="229">
        <v>498.7</v>
      </c>
      <c r="K171" s="228">
        <f>ROUND(E171*J171,2)</f>
        <v>1496.1</v>
      </c>
      <c r="L171" s="228">
        <v>15</v>
      </c>
      <c r="M171" s="228">
        <f>G171*(1+L171/100)</f>
        <v>0</v>
      </c>
      <c r="N171" s="228">
        <v>0</v>
      </c>
      <c r="O171" s="228">
        <f>ROUND(E171*N171,2)</f>
        <v>0</v>
      </c>
      <c r="P171" s="228">
        <v>0</v>
      </c>
      <c r="Q171" s="228">
        <f>ROUND(E171*P171,2)</f>
        <v>0</v>
      </c>
      <c r="R171" s="228"/>
      <c r="S171" s="228" t="s">
        <v>174</v>
      </c>
      <c r="T171" s="228" t="s">
        <v>142</v>
      </c>
      <c r="U171" s="228">
        <v>0</v>
      </c>
      <c r="V171" s="228">
        <f>ROUND(E171*U171,2)</f>
        <v>0</v>
      </c>
      <c r="W171" s="228"/>
      <c r="X171" s="228" t="s">
        <v>143</v>
      </c>
      <c r="Y171" s="209"/>
      <c r="Z171" s="209"/>
      <c r="AA171" s="209"/>
      <c r="AB171" s="209"/>
      <c r="AC171" s="209"/>
      <c r="AD171" s="209"/>
      <c r="AE171" s="209"/>
      <c r="AF171" s="209"/>
      <c r="AG171" s="209" t="s">
        <v>144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1" x14ac:dyDescent="0.25">
      <c r="A172" s="247">
        <v>55</v>
      </c>
      <c r="B172" s="248" t="s">
        <v>313</v>
      </c>
      <c r="C172" s="257" t="s">
        <v>314</v>
      </c>
      <c r="D172" s="249" t="s">
        <v>0</v>
      </c>
      <c r="E172" s="250">
        <v>65.637</v>
      </c>
      <c r="F172" s="251"/>
      <c r="G172" s="252">
        <f>ROUND(E172*F172,2)</f>
        <v>0</v>
      </c>
      <c r="H172" s="229">
        <v>0</v>
      </c>
      <c r="I172" s="228">
        <f>ROUND(E172*H172,2)</f>
        <v>0</v>
      </c>
      <c r="J172" s="229">
        <v>2.1</v>
      </c>
      <c r="K172" s="228">
        <f>ROUND(E172*J172,2)</f>
        <v>137.84</v>
      </c>
      <c r="L172" s="228">
        <v>15</v>
      </c>
      <c r="M172" s="228">
        <f>G172*(1+L172/100)</f>
        <v>0</v>
      </c>
      <c r="N172" s="228">
        <v>0</v>
      </c>
      <c r="O172" s="228">
        <f>ROUND(E172*N172,2)</f>
        <v>0</v>
      </c>
      <c r="P172" s="228">
        <v>0</v>
      </c>
      <c r="Q172" s="228">
        <f>ROUND(E172*P172,2)</f>
        <v>0</v>
      </c>
      <c r="R172" s="228"/>
      <c r="S172" s="228" t="s">
        <v>141</v>
      </c>
      <c r="T172" s="228" t="s">
        <v>142</v>
      </c>
      <c r="U172" s="228">
        <v>0</v>
      </c>
      <c r="V172" s="228">
        <f>ROUND(E172*U172,2)</f>
        <v>0</v>
      </c>
      <c r="W172" s="228"/>
      <c r="X172" s="228" t="s">
        <v>285</v>
      </c>
      <c r="Y172" s="209"/>
      <c r="Z172" s="209"/>
      <c r="AA172" s="209"/>
      <c r="AB172" s="209"/>
      <c r="AC172" s="209"/>
      <c r="AD172" s="209"/>
      <c r="AE172" s="209"/>
      <c r="AF172" s="209"/>
      <c r="AG172" s="209" t="s">
        <v>286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x14ac:dyDescent="0.25">
      <c r="A173" s="235" t="s">
        <v>136</v>
      </c>
      <c r="B173" s="236" t="s">
        <v>74</v>
      </c>
      <c r="C173" s="254" t="s">
        <v>75</v>
      </c>
      <c r="D173" s="237"/>
      <c r="E173" s="238"/>
      <c r="F173" s="239"/>
      <c r="G173" s="240">
        <f>SUMIF(AG174:AG179,"&lt;&gt;NOR",G174:G179)</f>
        <v>0</v>
      </c>
      <c r="H173" s="234"/>
      <c r="I173" s="234">
        <f>SUM(I174:I179)</f>
        <v>2637.84</v>
      </c>
      <c r="J173" s="234"/>
      <c r="K173" s="234">
        <f>SUM(K174:K179)</f>
        <v>6532.8799999999992</v>
      </c>
      <c r="L173" s="234"/>
      <c r="M173" s="234">
        <f>SUM(M174:M179)</f>
        <v>0</v>
      </c>
      <c r="N173" s="234"/>
      <c r="O173" s="234">
        <f>SUM(O174:O179)</f>
        <v>0.06</v>
      </c>
      <c r="P173" s="234"/>
      <c r="Q173" s="234">
        <f>SUM(Q174:Q179)</f>
        <v>0</v>
      </c>
      <c r="R173" s="234"/>
      <c r="S173" s="234"/>
      <c r="T173" s="234"/>
      <c r="U173" s="234"/>
      <c r="V173" s="234">
        <f>SUM(V174:V179)</f>
        <v>12.14</v>
      </c>
      <c r="W173" s="234"/>
      <c r="X173" s="234"/>
      <c r="AG173" t="s">
        <v>137</v>
      </c>
    </row>
    <row r="174" spans="1:60" outlineLevel="1" x14ac:dyDescent="0.25">
      <c r="A174" s="247">
        <v>56</v>
      </c>
      <c r="B174" s="248" t="s">
        <v>315</v>
      </c>
      <c r="C174" s="257" t="s">
        <v>316</v>
      </c>
      <c r="D174" s="249" t="s">
        <v>160</v>
      </c>
      <c r="E174" s="250">
        <v>14</v>
      </c>
      <c r="F174" s="251"/>
      <c r="G174" s="252">
        <f>ROUND(E174*F174,2)</f>
        <v>0</v>
      </c>
      <c r="H174" s="229">
        <v>77.489999999999995</v>
      </c>
      <c r="I174" s="228">
        <f>ROUND(E174*H174,2)</f>
        <v>1084.8599999999999</v>
      </c>
      <c r="J174" s="229">
        <v>294.91000000000003</v>
      </c>
      <c r="K174" s="228">
        <f>ROUND(E174*J174,2)</f>
        <v>4128.74</v>
      </c>
      <c r="L174" s="228">
        <v>15</v>
      </c>
      <c r="M174" s="228">
        <f>G174*(1+L174/100)</f>
        <v>0</v>
      </c>
      <c r="N174" s="228">
        <v>3.9899999999999996E-3</v>
      </c>
      <c r="O174" s="228">
        <f>ROUND(E174*N174,2)</f>
        <v>0.06</v>
      </c>
      <c r="P174" s="228">
        <v>0</v>
      </c>
      <c r="Q174" s="228">
        <f>ROUND(E174*P174,2)</f>
        <v>0</v>
      </c>
      <c r="R174" s="228"/>
      <c r="S174" s="228" t="s">
        <v>141</v>
      </c>
      <c r="T174" s="228" t="s">
        <v>142</v>
      </c>
      <c r="U174" s="228">
        <v>0.54290000000000005</v>
      </c>
      <c r="V174" s="228">
        <f>ROUND(E174*U174,2)</f>
        <v>7.6</v>
      </c>
      <c r="W174" s="228"/>
      <c r="X174" s="228" t="s">
        <v>143</v>
      </c>
      <c r="Y174" s="209"/>
      <c r="Z174" s="209"/>
      <c r="AA174" s="209"/>
      <c r="AB174" s="209"/>
      <c r="AC174" s="209"/>
      <c r="AD174" s="209"/>
      <c r="AE174" s="209"/>
      <c r="AF174" s="209"/>
      <c r="AG174" s="209" t="s">
        <v>144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ht="20.399999999999999" outlineLevel="1" x14ac:dyDescent="0.25">
      <c r="A175" s="247">
        <v>57</v>
      </c>
      <c r="B175" s="248" t="s">
        <v>317</v>
      </c>
      <c r="C175" s="257" t="s">
        <v>318</v>
      </c>
      <c r="D175" s="249" t="s">
        <v>160</v>
      </c>
      <c r="E175" s="250">
        <v>14</v>
      </c>
      <c r="F175" s="251"/>
      <c r="G175" s="252">
        <f>ROUND(E175*F175,2)</f>
        <v>0</v>
      </c>
      <c r="H175" s="229">
        <v>29.94</v>
      </c>
      <c r="I175" s="228">
        <f>ROUND(E175*H175,2)</f>
        <v>419.16</v>
      </c>
      <c r="J175" s="229">
        <v>66.16</v>
      </c>
      <c r="K175" s="228">
        <f>ROUND(E175*J175,2)</f>
        <v>926.24</v>
      </c>
      <c r="L175" s="228">
        <v>15</v>
      </c>
      <c r="M175" s="228">
        <f>G175*(1+L175/100)</f>
        <v>0</v>
      </c>
      <c r="N175" s="228">
        <v>4.0000000000000003E-5</v>
      </c>
      <c r="O175" s="228">
        <f>ROUND(E175*N175,2)</f>
        <v>0</v>
      </c>
      <c r="P175" s="228">
        <v>0</v>
      </c>
      <c r="Q175" s="228">
        <f>ROUND(E175*P175,2)</f>
        <v>0</v>
      </c>
      <c r="R175" s="228"/>
      <c r="S175" s="228" t="s">
        <v>141</v>
      </c>
      <c r="T175" s="228" t="s">
        <v>142</v>
      </c>
      <c r="U175" s="228">
        <v>0.129</v>
      </c>
      <c r="V175" s="228">
        <f>ROUND(E175*U175,2)</f>
        <v>1.81</v>
      </c>
      <c r="W175" s="228"/>
      <c r="X175" s="228" t="s">
        <v>143</v>
      </c>
      <c r="Y175" s="209"/>
      <c r="Z175" s="209"/>
      <c r="AA175" s="209"/>
      <c r="AB175" s="209"/>
      <c r="AC175" s="209"/>
      <c r="AD175" s="209"/>
      <c r="AE175" s="209"/>
      <c r="AF175" s="209"/>
      <c r="AG175" s="209" t="s">
        <v>144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1" x14ac:dyDescent="0.25">
      <c r="A176" s="247">
        <v>58</v>
      </c>
      <c r="B176" s="248" t="s">
        <v>319</v>
      </c>
      <c r="C176" s="257" t="s">
        <v>320</v>
      </c>
      <c r="D176" s="249" t="s">
        <v>149</v>
      </c>
      <c r="E176" s="250">
        <v>3</v>
      </c>
      <c r="F176" s="251"/>
      <c r="G176" s="252">
        <f>ROUND(E176*F176,2)</f>
        <v>0</v>
      </c>
      <c r="H176" s="229">
        <v>123.72</v>
      </c>
      <c r="I176" s="228">
        <f>ROUND(E176*H176,2)</f>
        <v>371.16</v>
      </c>
      <c r="J176" s="229">
        <v>132.28</v>
      </c>
      <c r="K176" s="228">
        <f>ROUND(E176*J176,2)</f>
        <v>396.84</v>
      </c>
      <c r="L176" s="228">
        <v>15</v>
      </c>
      <c r="M176" s="228">
        <f>G176*(1+L176/100)</f>
        <v>0</v>
      </c>
      <c r="N176" s="228">
        <v>6.3000000000000003E-4</v>
      </c>
      <c r="O176" s="228">
        <f>ROUND(E176*N176,2)</f>
        <v>0</v>
      </c>
      <c r="P176" s="228">
        <v>0</v>
      </c>
      <c r="Q176" s="228">
        <f>ROUND(E176*P176,2)</f>
        <v>0</v>
      </c>
      <c r="R176" s="228"/>
      <c r="S176" s="228" t="s">
        <v>141</v>
      </c>
      <c r="T176" s="228" t="s">
        <v>142</v>
      </c>
      <c r="U176" s="228">
        <v>0.27200000000000002</v>
      </c>
      <c r="V176" s="228">
        <f>ROUND(E176*U176,2)</f>
        <v>0.82</v>
      </c>
      <c r="W176" s="228"/>
      <c r="X176" s="228" t="s">
        <v>143</v>
      </c>
      <c r="Y176" s="209"/>
      <c r="Z176" s="209"/>
      <c r="AA176" s="209"/>
      <c r="AB176" s="209"/>
      <c r="AC176" s="209"/>
      <c r="AD176" s="209"/>
      <c r="AE176" s="209"/>
      <c r="AF176" s="209"/>
      <c r="AG176" s="209" t="s">
        <v>144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1" x14ac:dyDescent="0.25">
      <c r="A177" s="247">
        <v>59</v>
      </c>
      <c r="B177" s="248" t="s">
        <v>321</v>
      </c>
      <c r="C177" s="257" t="s">
        <v>322</v>
      </c>
      <c r="D177" s="249" t="s">
        <v>323</v>
      </c>
      <c r="E177" s="250">
        <v>3</v>
      </c>
      <c r="F177" s="251"/>
      <c r="G177" s="252">
        <f>ROUND(E177*F177,2)</f>
        <v>0</v>
      </c>
      <c r="H177" s="229">
        <v>252.96</v>
      </c>
      <c r="I177" s="228">
        <f>ROUND(E177*H177,2)</f>
        <v>758.88</v>
      </c>
      <c r="J177" s="229">
        <v>262.94</v>
      </c>
      <c r="K177" s="228">
        <f>ROUND(E177*J177,2)</f>
        <v>788.82</v>
      </c>
      <c r="L177" s="228">
        <v>15</v>
      </c>
      <c r="M177" s="228">
        <f>G177*(1+L177/100)</f>
        <v>0</v>
      </c>
      <c r="N177" s="228">
        <v>1.48E-3</v>
      </c>
      <c r="O177" s="228">
        <f>ROUND(E177*N177,2)</f>
        <v>0</v>
      </c>
      <c r="P177" s="228">
        <v>0</v>
      </c>
      <c r="Q177" s="228">
        <f>ROUND(E177*P177,2)</f>
        <v>0</v>
      </c>
      <c r="R177" s="228"/>
      <c r="S177" s="228" t="s">
        <v>141</v>
      </c>
      <c r="T177" s="228" t="s">
        <v>142</v>
      </c>
      <c r="U177" s="228">
        <v>0.54</v>
      </c>
      <c r="V177" s="228">
        <f>ROUND(E177*U177,2)</f>
        <v>1.62</v>
      </c>
      <c r="W177" s="228"/>
      <c r="X177" s="228" t="s">
        <v>143</v>
      </c>
      <c r="Y177" s="209"/>
      <c r="Z177" s="209"/>
      <c r="AA177" s="209"/>
      <c r="AB177" s="209"/>
      <c r="AC177" s="209"/>
      <c r="AD177" s="209"/>
      <c r="AE177" s="209"/>
      <c r="AF177" s="209"/>
      <c r="AG177" s="209" t="s">
        <v>144</v>
      </c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1" x14ac:dyDescent="0.25">
      <c r="A178" s="247">
        <v>60</v>
      </c>
      <c r="B178" s="248" t="s">
        <v>324</v>
      </c>
      <c r="C178" s="257" t="s">
        <v>325</v>
      </c>
      <c r="D178" s="249" t="s">
        <v>160</v>
      </c>
      <c r="E178" s="250">
        <v>14</v>
      </c>
      <c r="F178" s="251"/>
      <c r="G178" s="252">
        <f>ROUND(E178*F178,2)</f>
        <v>0</v>
      </c>
      <c r="H178" s="229">
        <v>0.27</v>
      </c>
      <c r="I178" s="228">
        <f>ROUND(E178*H178,2)</f>
        <v>3.78</v>
      </c>
      <c r="J178" s="229">
        <v>11.83</v>
      </c>
      <c r="K178" s="228">
        <f>ROUND(E178*J178,2)</f>
        <v>165.62</v>
      </c>
      <c r="L178" s="228">
        <v>15</v>
      </c>
      <c r="M178" s="228">
        <f>G178*(1+L178/100)</f>
        <v>0</v>
      </c>
      <c r="N178" s="228">
        <v>0</v>
      </c>
      <c r="O178" s="228">
        <f>ROUND(E178*N178,2)</f>
        <v>0</v>
      </c>
      <c r="P178" s="228">
        <v>0</v>
      </c>
      <c r="Q178" s="228">
        <f>ROUND(E178*P178,2)</f>
        <v>0</v>
      </c>
      <c r="R178" s="228"/>
      <c r="S178" s="228" t="s">
        <v>141</v>
      </c>
      <c r="T178" s="228" t="s">
        <v>142</v>
      </c>
      <c r="U178" s="228">
        <v>2.1000000000000001E-2</v>
      </c>
      <c r="V178" s="228">
        <f>ROUND(E178*U178,2)</f>
        <v>0.28999999999999998</v>
      </c>
      <c r="W178" s="228"/>
      <c r="X178" s="228" t="s">
        <v>143</v>
      </c>
      <c r="Y178" s="209"/>
      <c r="Z178" s="209"/>
      <c r="AA178" s="209"/>
      <c r="AB178" s="209"/>
      <c r="AC178" s="209"/>
      <c r="AD178" s="209"/>
      <c r="AE178" s="209"/>
      <c r="AF178" s="209"/>
      <c r="AG178" s="209" t="s">
        <v>144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1" x14ac:dyDescent="0.25">
      <c r="A179" s="247">
        <v>61</v>
      </c>
      <c r="B179" s="248" t="s">
        <v>326</v>
      </c>
      <c r="C179" s="257" t="s">
        <v>327</v>
      </c>
      <c r="D179" s="249" t="s">
        <v>0</v>
      </c>
      <c r="E179" s="250">
        <v>90.441000000000003</v>
      </c>
      <c r="F179" s="251"/>
      <c r="G179" s="252">
        <f>ROUND(E179*F179,2)</f>
        <v>0</v>
      </c>
      <c r="H179" s="229">
        <v>0</v>
      </c>
      <c r="I179" s="228">
        <f>ROUND(E179*H179,2)</f>
        <v>0</v>
      </c>
      <c r="J179" s="229">
        <v>1.4</v>
      </c>
      <c r="K179" s="228">
        <f>ROUND(E179*J179,2)</f>
        <v>126.62</v>
      </c>
      <c r="L179" s="228">
        <v>15</v>
      </c>
      <c r="M179" s="228">
        <f>G179*(1+L179/100)</f>
        <v>0</v>
      </c>
      <c r="N179" s="228">
        <v>0</v>
      </c>
      <c r="O179" s="228">
        <f>ROUND(E179*N179,2)</f>
        <v>0</v>
      </c>
      <c r="P179" s="228">
        <v>0</v>
      </c>
      <c r="Q179" s="228">
        <f>ROUND(E179*P179,2)</f>
        <v>0</v>
      </c>
      <c r="R179" s="228"/>
      <c r="S179" s="228" t="s">
        <v>141</v>
      </c>
      <c r="T179" s="228" t="s">
        <v>142</v>
      </c>
      <c r="U179" s="228">
        <v>0</v>
      </c>
      <c r="V179" s="228">
        <f>ROUND(E179*U179,2)</f>
        <v>0</v>
      </c>
      <c r="W179" s="228"/>
      <c r="X179" s="228" t="s">
        <v>285</v>
      </c>
      <c r="Y179" s="209"/>
      <c r="Z179" s="209"/>
      <c r="AA179" s="209"/>
      <c r="AB179" s="209"/>
      <c r="AC179" s="209"/>
      <c r="AD179" s="209"/>
      <c r="AE179" s="209"/>
      <c r="AF179" s="209"/>
      <c r="AG179" s="209" t="s">
        <v>286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x14ac:dyDescent="0.25">
      <c r="A180" s="235" t="s">
        <v>136</v>
      </c>
      <c r="B180" s="236" t="s">
        <v>76</v>
      </c>
      <c r="C180" s="254" t="s">
        <v>77</v>
      </c>
      <c r="D180" s="237"/>
      <c r="E180" s="238"/>
      <c r="F180" s="239"/>
      <c r="G180" s="240">
        <f>SUMIF(AG181:AG190,"&lt;&gt;NOR",G181:G190)</f>
        <v>0</v>
      </c>
      <c r="H180" s="234"/>
      <c r="I180" s="234">
        <f>SUM(I181:I190)</f>
        <v>5569.2199999999993</v>
      </c>
      <c r="J180" s="234"/>
      <c r="K180" s="234">
        <f>SUM(K181:K190)</f>
        <v>6203.88</v>
      </c>
      <c r="L180" s="234"/>
      <c r="M180" s="234">
        <f>SUM(M181:M190)</f>
        <v>0</v>
      </c>
      <c r="N180" s="234"/>
      <c r="O180" s="234">
        <f>SUM(O181:O190)</f>
        <v>0</v>
      </c>
      <c r="P180" s="234"/>
      <c r="Q180" s="234">
        <f>SUM(Q181:Q190)</f>
        <v>0.01</v>
      </c>
      <c r="R180" s="234"/>
      <c r="S180" s="234"/>
      <c r="T180" s="234"/>
      <c r="U180" s="234"/>
      <c r="V180" s="234">
        <f>SUM(V181:V190)</f>
        <v>5.5300000000000011</v>
      </c>
      <c r="W180" s="234"/>
      <c r="X180" s="234"/>
      <c r="AG180" t="s">
        <v>137</v>
      </c>
    </row>
    <row r="181" spans="1:60" ht="20.399999999999999" outlineLevel="1" x14ac:dyDescent="0.25">
      <c r="A181" s="247">
        <v>62</v>
      </c>
      <c r="B181" s="248" t="s">
        <v>328</v>
      </c>
      <c r="C181" s="257" t="s">
        <v>329</v>
      </c>
      <c r="D181" s="249" t="s">
        <v>330</v>
      </c>
      <c r="E181" s="250">
        <v>1</v>
      </c>
      <c r="F181" s="251"/>
      <c r="G181" s="252">
        <f>ROUND(E181*F181,2)</f>
        <v>0</v>
      </c>
      <c r="H181" s="229">
        <v>983.29</v>
      </c>
      <c r="I181" s="228">
        <f>ROUND(E181*H181,2)</f>
        <v>983.29</v>
      </c>
      <c r="J181" s="229">
        <v>1066.71</v>
      </c>
      <c r="K181" s="228">
        <f>ROUND(E181*J181,2)</f>
        <v>1066.71</v>
      </c>
      <c r="L181" s="228">
        <v>15</v>
      </c>
      <c r="M181" s="228">
        <f>G181*(1+L181/100)</f>
        <v>0</v>
      </c>
      <c r="N181" s="228">
        <v>3.2499999999999999E-3</v>
      </c>
      <c r="O181" s="228">
        <f>ROUND(E181*N181,2)</f>
        <v>0</v>
      </c>
      <c r="P181" s="228">
        <v>0</v>
      </c>
      <c r="Q181" s="228">
        <f>ROUND(E181*P181,2)</f>
        <v>0</v>
      </c>
      <c r="R181" s="228"/>
      <c r="S181" s="228" t="s">
        <v>141</v>
      </c>
      <c r="T181" s="228" t="s">
        <v>142</v>
      </c>
      <c r="U181" s="228">
        <v>1.78</v>
      </c>
      <c r="V181" s="228">
        <f>ROUND(E181*U181,2)</f>
        <v>1.78</v>
      </c>
      <c r="W181" s="228"/>
      <c r="X181" s="228" t="s">
        <v>143</v>
      </c>
      <c r="Y181" s="209"/>
      <c r="Z181" s="209"/>
      <c r="AA181" s="209"/>
      <c r="AB181" s="209"/>
      <c r="AC181" s="209"/>
      <c r="AD181" s="209"/>
      <c r="AE181" s="209"/>
      <c r="AF181" s="209"/>
      <c r="AG181" s="209" t="s">
        <v>144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5">
      <c r="A182" s="247">
        <v>63</v>
      </c>
      <c r="B182" s="248" t="s">
        <v>331</v>
      </c>
      <c r="C182" s="257" t="s">
        <v>332</v>
      </c>
      <c r="D182" s="249" t="s">
        <v>330</v>
      </c>
      <c r="E182" s="250">
        <v>1</v>
      </c>
      <c r="F182" s="251"/>
      <c r="G182" s="252">
        <f>ROUND(E182*F182,2)</f>
        <v>0</v>
      </c>
      <c r="H182" s="229">
        <v>32.549999999999997</v>
      </c>
      <c r="I182" s="228">
        <f>ROUND(E182*H182,2)</f>
        <v>32.549999999999997</v>
      </c>
      <c r="J182" s="229">
        <v>431.45</v>
      </c>
      <c r="K182" s="228">
        <f>ROUND(E182*J182,2)</f>
        <v>431.45</v>
      </c>
      <c r="L182" s="228">
        <v>15</v>
      </c>
      <c r="M182" s="228">
        <f>G182*(1+L182/100)</f>
        <v>0</v>
      </c>
      <c r="N182" s="228">
        <v>1.8000000000000001E-4</v>
      </c>
      <c r="O182" s="228">
        <f>ROUND(E182*N182,2)</f>
        <v>0</v>
      </c>
      <c r="P182" s="228">
        <v>0</v>
      </c>
      <c r="Q182" s="228">
        <f>ROUND(E182*P182,2)</f>
        <v>0</v>
      </c>
      <c r="R182" s="228"/>
      <c r="S182" s="228" t="s">
        <v>141</v>
      </c>
      <c r="T182" s="228" t="s">
        <v>141</v>
      </c>
      <c r="U182" s="228">
        <v>0.83799999999999997</v>
      </c>
      <c r="V182" s="228">
        <f>ROUND(E182*U182,2)</f>
        <v>0.84</v>
      </c>
      <c r="W182" s="228"/>
      <c r="X182" s="228" t="s">
        <v>143</v>
      </c>
      <c r="Y182" s="209"/>
      <c r="Z182" s="209"/>
      <c r="AA182" s="209"/>
      <c r="AB182" s="209"/>
      <c r="AC182" s="209"/>
      <c r="AD182" s="209"/>
      <c r="AE182" s="209"/>
      <c r="AF182" s="209"/>
      <c r="AG182" s="209" t="s">
        <v>144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1" x14ac:dyDescent="0.25">
      <c r="A183" s="247">
        <v>64</v>
      </c>
      <c r="B183" s="248" t="s">
        <v>333</v>
      </c>
      <c r="C183" s="257" t="s">
        <v>334</v>
      </c>
      <c r="D183" s="249" t="s">
        <v>160</v>
      </c>
      <c r="E183" s="250">
        <v>6</v>
      </c>
      <c r="F183" s="251"/>
      <c r="G183" s="252">
        <f>ROUND(E183*F183,2)</f>
        <v>0</v>
      </c>
      <c r="H183" s="229">
        <v>265.29000000000002</v>
      </c>
      <c r="I183" s="228">
        <f>ROUND(E183*H183,2)</f>
        <v>1591.74</v>
      </c>
      <c r="J183" s="229">
        <v>166.71</v>
      </c>
      <c r="K183" s="228">
        <f>ROUND(E183*J183,2)</f>
        <v>1000.26</v>
      </c>
      <c r="L183" s="228">
        <v>15</v>
      </c>
      <c r="M183" s="228">
        <f>G183*(1+L183/100)</f>
        <v>0</v>
      </c>
      <c r="N183" s="228">
        <v>7.9000000000000001E-4</v>
      </c>
      <c r="O183" s="228">
        <f>ROUND(E183*N183,2)</f>
        <v>0</v>
      </c>
      <c r="P183" s="228">
        <v>0</v>
      </c>
      <c r="Q183" s="228">
        <f>ROUND(E183*P183,2)</f>
        <v>0</v>
      </c>
      <c r="R183" s="228"/>
      <c r="S183" s="228" t="s">
        <v>141</v>
      </c>
      <c r="T183" s="228" t="s">
        <v>141</v>
      </c>
      <c r="U183" s="228">
        <v>0.30869000000000002</v>
      </c>
      <c r="V183" s="228">
        <f>ROUND(E183*U183,2)</f>
        <v>1.85</v>
      </c>
      <c r="W183" s="228"/>
      <c r="X183" s="228" t="s">
        <v>143</v>
      </c>
      <c r="Y183" s="209"/>
      <c r="Z183" s="209"/>
      <c r="AA183" s="209"/>
      <c r="AB183" s="209"/>
      <c r="AC183" s="209"/>
      <c r="AD183" s="209"/>
      <c r="AE183" s="209"/>
      <c r="AF183" s="209"/>
      <c r="AG183" s="209" t="s">
        <v>144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5">
      <c r="A184" s="247">
        <v>65</v>
      </c>
      <c r="B184" s="248" t="s">
        <v>335</v>
      </c>
      <c r="C184" s="257" t="s">
        <v>336</v>
      </c>
      <c r="D184" s="249" t="s">
        <v>149</v>
      </c>
      <c r="E184" s="250">
        <v>1</v>
      </c>
      <c r="F184" s="251"/>
      <c r="G184" s="252">
        <f>ROUND(E184*F184,2)</f>
        <v>0</v>
      </c>
      <c r="H184" s="229">
        <v>126.47</v>
      </c>
      <c r="I184" s="228">
        <f>ROUND(E184*H184,2)</f>
        <v>126.47</v>
      </c>
      <c r="J184" s="229">
        <v>234.03</v>
      </c>
      <c r="K184" s="228">
        <f>ROUND(E184*J184,2)</f>
        <v>234.03</v>
      </c>
      <c r="L184" s="228">
        <v>15</v>
      </c>
      <c r="M184" s="228">
        <f>G184*(1+L184/100)</f>
        <v>0</v>
      </c>
      <c r="N184" s="228">
        <v>9.3000000000000005E-4</v>
      </c>
      <c r="O184" s="228">
        <f>ROUND(E184*N184,2)</f>
        <v>0</v>
      </c>
      <c r="P184" s="228">
        <v>0</v>
      </c>
      <c r="Q184" s="228">
        <f>ROUND(E184*P184,2)</f>
        <v>0</v>
      </c>
      <c r="R184" s="228"/>
      <c r="S184" s="228" t="s">
        <v>141</v>
      </c>
      <c r="T184" s="228" t="s">
        <v>141</v>
      </c>
      <c r="U184" s="228">
        <v>0.42399999999999999</v>
      </c>
      <c r="V184" s="228">
        <f>ROUND(E184*U184,2)</f>
        <v>0.42</v>
      </c>
      <c r="W184" s="228"/>
      <c r="X184" s="228" t="s">
        <v>143</v>
      </c>
      <c r="Y184" s="209"/>
      <c r="Z184" s="209"/>
      <c r="AA184" s="209"/>
      <c r="AB184" s="209"/>
      <c r="AC184" s="209"/>
      <c r="AD184" s="209"/>
      <c r="AE184" s="209"/>
      <c r="AF184" s="209"/>
      <c r="AG184" s="209" t="s">
        <v>144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1" x14ac:dyDescent="0.25">
      <c r="A185" s="247">
        <v>66</v>
      </c>
      <c r="B185" s="248" t="s">
        <v>337</v>
      </c>
      <c r="C185" s="257" t="s">
        <v>338</v>
      </c>
      <c r="D185" s="249" t="s">
        <v>330</v>
      </c>
      <c r="E185" s="250">
        <v>1</v>
      </c>
      <c r="F185" s="251"/>
      <c r="G185" s="252">
        <f>ROUND(E185*F185,2)</f>
        <v>0</v>
      </c>
      <c r="H185" s="229">
        <v>1802.76</v>
      </c>
      <c r="I185" s="228">
        <f>ROUND(E185*H185,2)</f>
        <v>1802.76</v>
      </c>
      <c r="J185" s="229">
        <v>79.239999999999995</v>
      </c>
      <c r="K185" s="228">
        <f>ROUND(E185*J185,2)</f>
        <v>79.239999999999995</v>
      </c>
      <c r="L185" s="228">
        <v>15</v>
      </c>
      <c r="M185" s="228">
        <f>G185*(1+L185/100)</f>
        <v>0</v>
      </c>
      <c r="N185" s="228">
        <v>1E-3</v>
      </c>
      <c r="O185" s="228">
        <f>ROUND(E185*N185,2)</f>
        <v>0</v>
      </c>
      <c r="P185" s="228">
        <v>0</v>
      </c>
      <c r="Q185" s="228">
        <f>ROUND(E185*P185,2)</f>
        <v>0</v>
      </c>
      <c r="R185" s="228"/>
      <c r="S185" s="228" t="s">
        <v>141</v>
      </c>
      <c r="T185" s="228" t="s">
        <v>141</v>
      </c>
      <c r="U185" s="228">
        <v>0.14499999999999999</v>
      </c>
      <c r="V185" s="228">
        <f>ROUND(E185*U185,2)</f>
        <v>0.15</v>
      </c>
      <c r="W185" s="228"/>
      <c r="X185" s="228" t="s">
        <v>143</v>
      </c>
      <c r="Y185" s="209"/>
      <c r="Z185" s="209"/>
      <c r="AA185" s="209"/>
      <c r="AB185" s="209"/>
      <c r="AC185" s="209"/>
      <c r="AD185" s="209"/>
      <c r="AE185" s="209"/>
      <c r="AF185" s="209"/>
      <c r="AG185" s="209" t="s">
        <v>144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5">
      <c r="A186" s="247">
        <v>67</v>
      </c>
      <c r="B186" s="248" t="s">
        <v>339</v>
      </c>
      <c r="C186" s="257" t="s">
        <v>340</v>
      </c>
      <c r="D186" s="249" t="s">
        <v>330</v>
      </c>
      <c r="E186" s="250">
        <v>1</v>
      </c>
      <c r="F186" s="251"/>
      <c r="G186" s="252">
        <f>ROUND(E186*F186,2)</f>
        <v>0</v>
      </c>
      <c r="H186" s="229">
        <v>740.83</v>
      </c>
      <c r="I186" s="228">
        <f>ROUND(E186*H186,2)</f>
        <v>740.83</v>
      </c>
      <c r="J186" s="229">
        <v>90.17</v>
      </c>
      <c r="K186" s="228">
        <f>ROUND(E186*J186,2)</f>
        <v>90.17</v>
      </c>
      <c r="L186" s="228">
        <v>15</v>
      </c>
      <c r="M186" s="228">
        <f>G186*(1+L186/100)</f>
        <v>0</v>
      </c>
      <c r="N186" s="228">
        <v>5.0000000000000001E-4</v>
      </c>
      <c r="O186" s="228">
        <f>ROUND(E186*N186,2)</f>
        <v>0</v>
      </c>
      <c r="P186" s="228">
        <v>0</v>
      </c>
      <c r="Q186" s="228">
        <f>ROUND(E186*P186,2)</f>
        <v>0</v>
      </c>
      <c r="R186" s="228"/>
      <c r="S186" s="228" t="s">
        <v>141</v>
      </c>
      <c r="T186" s="228" t="s">
        <v>141</v>
      </c>
      <c r="U186" s="228">
        <v>0.16500000000000001</v>
      </c>
      <c r="V186" s="228">
        <f>ROUND(E186*U186,2)</f>
        <v>0.17</v>
      </c>
      <c r="W186" s="228"/>
      <c r="X186" s="228" t="s">
        <v>143</v>
      </c>
      <c r="Y186" s="209"/>
      <c r="Z186" s="209"/>
      <c r="AA186" s="209"/>
      <c r="AB186" s="209"/>
      <c r="AC186" s="209"/>
      <c r="AD186" s="209"/>
      <c r="AE186" s="209"/>
      <c r="AF186" s="209"/>
      <c r="AG186" s="209" t="s">
        <v>144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1" x14ac:dyDescent="0.25">
      <c r="A187" s="247">
        <v>68</v>
      </c>
      <c r="B187" s="248" t="s">
        <v>341</v>
      </c>
      <c r="C187" s="257" t="s">
        <v>342</v>
      </c>
      <c r="D187" s="249" t="s">
        <v>149</v>
      </c>
      <c r="E187" s="250">
        <v>1</v>
      </c>
      <c r="F187" s="251"/>
      <c r="G187" s="252">
        <f>ROUND(E187*F187,2)</f>
        <v>0</v>
      </c>
      <c r="H187" s="229">
        <v>282.27999999999997</v>
      </c>
      <c r="I187" s="228">
        <f>ROUND(E187*H187,2)</f>
        <v>282.27999999999997</v>
      </c>
      <c r="J187" s="229">
        <v>113.72</v>
      </c>
      <c r="K187" s="228">
        <f>ROUND(E187*J187,2)</f>
        <v>113.72</v>
      </c>
      <c r="L187" s="228">
        <v>15</v>
      </c>
      <c r="M187" s="228">
        <f>G187*(1+L187/100)</f>
        <v>0</v>
      </c>
      <c r="N187" s="228">
        <v>2.5000000000000001E-4</v>
      </c>
      <c r="O187" s="228">
        <f>ROUND(E187*N187,2)</f>
        <v>0</v>
      </c>
      <c r="P187" s="228">
        <v>0</v>
      </c>
      <c r="Q187" s="228">
        <f>ROUND(E187*P187,2)</f>
        <v>0</v>
      </c>
      <c r="R187" s="228"/>
      <c r="S187" s="228" t="s">
        <v>141</v>
      </c>
      <c r="T187" s="228" t="s">
        <v>141</v>
      </c>
      <c r="U187" s="228">
        <v>0.20599999999999999</v>
      </c>
      <c r="V187" s="228">
        <f>ROUND(E187*U187,2)</f>
        <v>0.21</v>
      </c>
      <c r="W187" s="228"/>
      <c r="X187" s="228" t="s">
        <v>143</v>
      </c>
      <c r="Y187" s="209"/>
      <c r="Z187" s="209"/>
      <c r="AA187" s="209"/>
      <c r="AB187" s="209"/>
      <c r="AC187" s="209"/>
      <c r="AD187" s="209"/>
      <c r="AE187" s="209"/>
      <c r="AF187" s="209"/>
      <c r="AG187" s="209" t="s">
        <v>144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ht="20.399999999999999" outlineLevel="1" x14ac:dyDescent="0.25">
      <c r="A188" s="247">
        <v>69</v>
      </c>
      <c r="B188" s="248" t="s">
        <v>343</v>
      </c>
      <c r="C188" s="257" t="s">
        <v>344</v>
      </c>
      <c r="D188" s="249" t="s">
        <v>160</v>
      </c>
      <c r="E188" s="250">
        <v>2</v>
      </c>
      <c r="F188" s="251"/>
      <c r="G188" s="252">
        <f>ROUND(E188*F188,2)</f>
        <v>0</v>
      </c>
      <c r="H188" s="229">
        <v>4.6500000000000004</v>
      </c>
      <c r="I188" s="228">
        <f>ROUND(E188*H188,2)</f>
        <v>9.3000000000000007</v>
      </c>
      <c r="J188" s="229">
        <v>24.35</v>
      </c>
      <c r="K188" s="228">
        <f>ROUND(E188*J188,2)</f>
        <v>48.7</v>
      </c>
      <c r="L188" s="228">
        <v>15</v>
      </c>
      <c r="M188" s="228">
        <f>G188*(1+L188/100)</f>
        <v>0</v>
      </c>
      <c r="N188" s="228">
        <v>2.0000000000000002E-5</v>
      </c>
      <c r="O188" s="228">
        <f>ROUND(E188*N188,2)</f>
        <v>0</v>
      </c>
      <c r="P188" s="228">
        <v>3.2000000000000002E-3</v>
      </c>
      <c r="Q188" s="228">
        <f>ROUND(E188*P188,2)</f>
        <v>0.01</v>
      </c>
      <c r="R188" s="228"/>
      <c r="S188" s="228" t="s">
        <v>141</v>
      </c>
      <c r="T188" s="228" t="s">
        <v>141</v>
      </c>
      <c r="U188" s="228">
        <v>5.2999999999999999E-2</v>
      </c>
      <c r="V188" s="228">
        <f>ROUND(E188*U188,2)</f>
        <v>0.11</v>
      </c>
      <c r="W188" s="228"/>
      <c r="X188" s="228" t="s">
        <v>143</v>
      </c>
      <c r="Y188" s="209"/>
      <c r="Z188" s="209"/>
      <c r="AA188" s="209"/>
      <c r="AB188" s="209"/>
      <c r="AC188" s="209"/>
      <c r="AD188" s="209"/>
      <c r="AE188" s="209"/>
      <c r="AF188" s="209"/>
      <c r="AG188" s="209" t="s">
        <v>144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1" x14ac:dyDescent="0.25">
      <c r="A189" s="247">
        <v>70</v>
      </c>
      <c r="B189" s="248" t="s">
        <v>345</v>
      </c>
      <c r="C189" s="257" t="s">
        <v>346</v>
      </c>
      <c r="D189" s="249" t="s">
        <v>299</v>
      </c>
      <c r="E189" s="250">
        <v>1</v>
      </c>
      <c r="F189" s="251"/>
      <c r="G189" s="252">
        <f>ROUND(E189*F189,2)</f>
        <v>0</v>
      </c>
      <c r="H189" s="229">
        <v>0</v>
      </c>
      <c r="I189" s="228">
        <f>ROUND(E189*H189,2)</f>
        <v>0</v>
      </c>
      <c r="J189" s="229">
        <v>3000</v>
      </c>
      <c r="K189" s="228">
        <f>ROUND(E189*J189,2)</f>
        <v>3000</v>
      </c>
      <c r="L189" s="228">
        <v>15</v>
      </c>
      <c r="M189" s="228">
        <f>G189*(1+L189/100)</f>
        <v>0</v>
      </c>
      <c r="N189" s="228">
        <v>0</v>
      </c>
      <c r="O189" s="228">
        <f>ROUND(E189*N189,2)</f>
        <v>0</v>
      </c>
      <c r="P189" s="228">
        <v>0</v>
      </c>
      <c r="Q189" s="228">
        <f>ROUND(E189*P189,2)</f>
        <v>0</v>
      </c>
      <c r="R189" s="228"/>
      <c r="S189" s="228" t="s">
        <v>174</v>
      </c>
      <c r="T189" s="228" t="s">
        <v>142</v>
      </c>
      <c r="U189" s="228">
        <v>0</v>
      </c>
      <c r="V189" s="228">
        <f>ROUND(E189*U189,2)</f>
        <v>0</v>
      </c>
      <c r="W189" s="228"/>
      <c r="X189" s="228" t="s">
        <v>143</v>
      </c>
      <c r="Y189" s="209"/>
      <c r="Z189" s="209"/>
      <c r="AA189" s="209"/>
      <c r="AB189" s="209"/>
      <c r="AC189" s="209"/>
      <c r="AD189" s="209"/>
      <c r="AE189" s="209"/>
      <c r="AF189" s="209"/>
      <c r="AG189" s="209" t="s">
        <v>144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5">
      <c r="A190" s="247">
        <v>71</v>
      </c>
      <c r="B190" s="248" t="s">
        <v>347</v>
      </c>
      <c r="C190" s="257" t="s">
        <v>348</v>
      </c>
      <c r="D190" s="249" t="s">
        <v>0</v>
      </c>
      <c r="E190" s="250">
        <v>116.33499999999999</v>
      </c>
      <c r="F190" s="251"/>
      <c r="G190" s="252">
        <f>ROUND(E190*F190,2)</f>
        <v>0</v>
      </c>
      <c r="H190" s="229">
        <v>0</v>
      </c>
      <c r="I190" s="228">
        <f>ROUND(E190*H190,2)</f>
        <v>0</v>
      </c>
      <c r="J190" s="229">
        <v>1.2</v>
      </c>
      <c r="K190" s="228">
        <f>ROUND(E190*J190,2)</f>
        <v>139.6</v>
      </c>
      <c r="L190" s="228">
        <v>15</v>
      </c>
      <c r="M190" s="228">
        <f>G190*(1+L190/100)</f>
        <v>0</v>
      </c>
      <c r="N190" s="228">
        <v>0</v>
      </c>
      <c r="O190" s="228">
        <f>ROUND(E190*N190,2)</f>
        <v>0</v>
      </c>
      <c r="P190" s="228">
        <v>0</v>
      </c>
      <c r="Q190" s="228">
        <f>ROUND(E190*P190,2)</f>
        <v>0</v>
      </c>
      <c r="R190" s="228"/>
      <c r="S190" s="228" t="s">
        <v>141</v>
      </c>
      <c r="T190" s="228" t="s">
        <v>141</v>
      </c>
      <c r="U190" s="228">
        <v>0</v>
      </c>
      <c r="V190" s="228">
        <f>ROUND(E190*U190,2)</f>
        <v>0</v>
      </c>
      <c r="W190" s="228"/>
      <c r="X190" s="228" t="s">
        <v>285</v>
      </c>
      <c r="Y190" s="209"/>
      <c r="Z190" s="209"/>
      <c r="AA190" s="209"/>
      <c r="AB190" s="209"/>
      <c r="AC190" s="209"/>
      <c r="AD190" s="209"/>
      <c r="AE190" s="209"/>
      <c r="AF190" s="209"/>
      <c r="AG190" s="209" t="s">
        <v>286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x14ac:dyDescent="0.25">
      <c r="A191" s="235" t="s">
        <v>136</v>
      </c>
      <c r="B191" s="236" t="s">
        <v>78</v>
      </c>
      <c r="C191" s="254" t="s">
        <v>79</v>
      </c>
      <c r="D191" s="237"/>
      <c r="E191" s="238"/>
      <c r="F191" s="239"/>
      <c r="G191" s="240">
        <f>SUMIF(AG192:AG225,"&lt;&gt;NOR",G192:G225)</f>
        <v>0</v>
      </c>
      <c r="H191" s="234"/>
      <c r="I191" s="234">
        <f>SUM(I192:I225)</f>
        <v>46136.929999999993</v>
      </c>
      <c r="J191" s="234"/>
      <c r="K191" s="234">
        <f>SUM(K192:K225)</f>
        <v>12157.789999999995</v>
      </c>
      <c r="L191" s="234"/>
      <c r="M191" s="234">
        <f>SUM(M192:M225)</f>
        <v>0</v>
      </c>
      <c r="N191" s="234"/>
      <c r="O191" s="234">
        <f>SUM(O192:O225)</f>
        <v>9.9999999999999992E-2</v>
      </c>
      <c r="P191" s="234"/>
      <c r="Q191" s="234">
        <f>SUM(Q192:Q225)</f>
        <v>0.24</v>
      </c>
      <c r="R191" s="234"/>
      <c r="S191" s="234"/>
      <c r="T191" s="234"/>
      <c r="U191" s="234"/>
      <c r="V191" s="234">
        <f>SUM(V192:V225)</f>
        <v>20.839999999999996</v>
      </c>
      <c r="W191" s="234"/>
      <c r="X191" s="234"/>
      <c r="AG191" t="s">
        <v>137</v>
      </c>
    </row>
    <row r="192" spans="1:60" ht="20.399999999999999" outlineLevel="1" x14ac:dyDescent="0.25">
      <c r="A192" s="247">
        <v>72</v>
      </c>
      <c r="B192" s="248" t="s">
        <v>349</v>
      </c>
      <c r="C192" s="257" t="s">
        <v>350</v>
      </c>
      <c r="D192" s="249" t="s">
        <v>330</v>
      </c>
      <c r="E192" s="250">
        <v>1</v>
      </c>
      <c r="F192" s="251"/>
      <c r="G192" s="252">
        <f>ROUND(E192*F192,2)</f>
        <v>0</v>
      </c>
      <c r="H192" s="229">
        <v>6287.23</v>
      </c>
      <c r="I192" s="228">
        <f>ROUND(E192*H192,2)</f>
        <v>6287.23</v>
      </c>
      <c r="J192" s="229">
        <v>916.27</v>
      </c>
      <c r="K192" s="228">
        <f>ROUND(E192*J192,2)</f>
        <v>916.27</v>
      </c>
      <c r="L192" s="228">
        <v>15</v>
      </c>
      <c r="M192" s="228">
        <f>G192*(1+L192/100)</f>
        <v>0</v>
      </c>
      <c r="N192" s="228">
        <v>2.8719999999999999E-2</v>
      </c>
      <c r="O192" s="228">
        <f>ROUND(E192*N192,2)</f>
        <v>0.03</v>
      </c>
      <c r="P192" s="228">
        <v>0</v>
      </c>
      <c r="Q192" s="228">
        <f>ROUND(E192*P192,2)</f>
        <v>0</v>
      </c>
      <c r="R192" s="228"/>
      <c r="S192" s="228" t="s">
        <v>141</v>
      </c>
      <c r="T192" s="228" t="s">
        <v>142</v>
      </c>
      <c r="U192" s="228">
        <v>1.5</v>
      </c>
      <c r="V192" s="228">
        <f>ROUND(E192*U192,2)</f>
        <v>1.5</v>
      </c>
      <c r="W192" s="228"/>
      <c r="X192" s="228" t="s">
        <v>143</v>
      </c>
      <c r="Y192" s="209"/>
      <c r="Z192" s="209"/>
      <c r="AA192" s="209"/>
      <c r="AB192" s="209"/>
      <c r="AC192" s="209"/>
      <c r="AD192" s="209"/>
      <c r="AE192" s="209"/>
      <c r="AF192" s="209"/>
      <c r="AG192" s="209" t="s">
        <v>144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5">
      <c r="A193" s="247">
        <v>73</v>
      </c>
      <c r="B193" s="248" t="s">
        <v>351</v>
      </c>
      <c r="C193" s="257" t="s">
        <v>352</v>
      </c>
      <c r="D193" s="249" t="s">
        <v>330</v>
      </c>
      <c r="E193" s="250">
        <v>1</v>
      </c>
      <c r="F193" s="251"/>
      <c r="G193" s="252">
        <f>ROUND(E193*F193,2)</f>
        <v>0</v>
      </c>
      <c r="H193" s="229">
        <v>526.70000000000005</v>
      </c>
      <c r="I193" s="228">
        <f>ROUND(E193*H193,2)</f>
        <v>526.70000000000005</v>
      </c>
      <c r="J193" s="229">
        <v>843.1</v>
      </c>
      <c r="K193" s="228">
        <f>ROUND(E193*J193,2)</f>
        <v>843.1</v>
      </c>
      <c r="L193" s="228">
        <v>15</v>
      </c>
      <c r="M193" s="228">
        <f>G193*(1+L193/100)</f>
        <v>0</v>
      </c>
      <c r="N193" s="228">
        <v>1.8600000000000001E-3</v>
      </c>
      <c r="O193" s="228">
        <f>ROUND(E193*N193,2)</f>
        <v>0</v>
      </c>
      <c r="P193" s="228">
        <v>0</v>
      </c>
      <c r="Q193" s="228">
        <f>ROUND(E193*P193,2)</f>
        <v>0</v>
      </c>
      <c r="R193" s="228"/>
      <c r="S193" s="228" t="s">
        <v>141</v>
      </c>
      <c r="T193" s="228" t="s">
        <v>142</v>
      </c>
      <c r="U193" s="228">
        <v>1.3340000000000001</v>
      </c>
      <c r="V193" s="228">
        <f>ROUND(E193*U193,2)</f>
        <v>1.33</v>
      </c>
      <c r="W193" s="228"/>
      <c r="X193" s="228" t="s">
        <v>143</v>
      </c>
      <c r="Y193" s="209"/>
      <c r="Z193" s="209"/>
      <c r="AA193" s="209"/>
      <c r="AB193" s="209"/>
      <c r="AC193" s="209"/>
      <c r="AD193" s="209"/>
      <c r="AE193" s="209"/>
      <c r="AF193" s="209"/>
      <c r="AG193" s="209" t="s">
        <v>144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1" x14ac:dyDescent="0.25">
      <c r="A194" s="247">
        <v>74</v>
      </c>
      <c r="B194" s="248" t="s">
        <v>353</v>
      </c>
      <c r="C194" s="257" t="s">
        <v>354</v>
      </c>
      <c r="D194" s="249" t="s">
        <v>330</v>
      </c>
      <c r="E194" s="250">
        <v>1</v>
      </c>
      <c r="F194" s="251"/>
      <c r="G194" s="252">
        <f>ROUND(E194*F194,2)</f>
        <v>0</v>
      </c>
      <c r="H194" s="229">
        <v>103.93</v>
      </c>
      <c r="I194" s="228">
        <f>ROUND(E194*H194,2)</f>
        <v>103.93</v>
      </c>
      <c r="J194" s="229">
        <v>848.07</v>
      </c>
      <c r="K194" s="228">
        <f>ROUND(E194*J194,2)</f>
        <v>848.07</v>
      </c>
      <c r="L194" s="228">
        <v>15</v>
      </c>
      <c r="M194" s="228">
        <f>G194*(1+L194/100)</f>
        <v>0</v>
      </c>
      <c r="N194" s="228">
        <v>1.41E-3</v>
      </c>
      <c r="O194" s="228">
        <f>ROUND(E194*N194,2)</f>
        <v>0</v>
      </c>
      <c r="P194" s="228">
        <v>0</v>
      </c>
      <c r="Q194" s="228">
        <f>ROUND(E194*P194,2)</f>
        <v>0</v>
      </c>
      <c r="R194" s="228"/>
      <c r="S194" s="228" t="s">
        <v>141</v>
      </c>
      <c r="T194" s="228" t="s">
        <v>142</v>
      </c>
      <c r="U194" s="228">
        <v>1.575</v>
      </c>
      <c r="V194" s="228">
        <f>ROUND(E194*U194,2)</f>
        <v>1.58</v>
      </c>
      <c r="W194" s="228"/>
      <c r="X194" s="228" t="s">
        <v>143</v>
      </c>
      <c r="Y194" s="209"/>
      <c r="Z194" s="209"/>
      <c r="AA194" s="209"/>
      <c r="AB194" s="209"/>
      <c r="AC194" s="209"/>
      <c r="AD194" s="209"/>
      <c r="AE194" s="209"/>
      <c r="AF194" s="209"/>
      <c r="AG194" s="209" t="s">
        <v>144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1" x14ac:dyDescent="0.25">
      <c r="A195" s="247">
        <v>75</v>
      </c>
      <c r="B195" s="248" t="s">
        <v>355</v>
      </c>
      <c r="C195" s="257" t="s">
        <v>356</v>
      </c>
      <c r="D195" s="249" t="s">
        <v>330</v>
      </c>
      <c r="E195" s="250">
        <v>1</v>
      </c>
      <c r="F195" s="251"/>
      <c r="G195" s="252">
        <f>ROUND(E195*F195,2)</f>
        <v>0</v>
      </c>
      <c r="H195" s="229">
        <v>0</v>
      </c>
      <c r="I195" s="228">
        <f>ROUND(E195*H195,2)</f>
        <v>0</v>
      </c>
      <c r="J195" s="229">
        <v>504.8</v>
      </c>
      <c r="K195" s="228">
        <f>ROUND(E195*J195,2)</f>
        <v>504.8</v>
      </c>
      <c r="L195" s="228">
        <v>15</v>
      </c>
      <c r="M195" s="228">
        <f>G195*(1+L195/100)</f>
        <v>0</v>
      </c>
      <c r="N195" s="228">
        <v>0</v>
      </c>
      <c r="O195" s="228">
        <f>ROUND(E195*N195,2)</f>
        <v>0</v>
      </c>
      <c r="P195" s="228">
        <v>0.125</v>
      </c>
      <c r="Q195" s="228">
        <f>ROUND(E195*P195,2)</f>
        <v>0.13</v>
      </c>
      <c r="R195" s="228"/>
      <c r="S195" s="228" t="s">
        <v>141</v>
      </c>
      <c r="T195" s="228" t="s">
        <v>142</v>
      </c>
      <c r="U195" s="228">
        <v>1.1499999999999999</v>
      </c>
      <c r="V195" s="228">
        <f>ROUND(E195*U195,2)</f>
        <v>1.1499999999999999</v>
      </c>
      <c r="W195" s="228"/>
      <c r="X195" s="228" t="s">
        <v>143</v>
      </c>
      <c r="Y195" s="209"/>
      <c r="Z195" s="209"/>
      <c r="AA195" s="209"/>
      <c r="AB195" s="209"/>
      <c r="AC195" s="209"/>
      <c r="AD195" s="209"/>
      <c r="AE195" s="209"/>
      <c r="AF195" s="209"/>
      <c r="AG195" s="209" t="s">
        <v>144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ht="20.399999999999999" outlineLevel="1" x14ac:dyDescent="0.25">
      <c r="A196" s="247">
        <v>76</v>
      </c>
      <c r="B196" s="248" t="s">
        <v>357</v>
      </c>
      <c r="C196" s="257" t="s">
        <v>358</v>
      </c>
      <c r="D196" s="249" t="s">
        <v>330</v>
      </c>
      <c r="E196" s="250">
        <v>1</v>
      </c>
      <c r="F196" s="251"/>
      <c r="G196" s="252">
        <f>ROUND(E196*F196,2)</f>
        <v>0</v>
      </c>
      <c r="H196" s="229">
        <v>89.51</v>
      </c>
      <c r="I196" s="228">
        <f>ROUND(E196*H196,2)</f>
        <v>89.51</v>
      </c>
      <c r="J196" s="229">
        <v>2454.4899999999998</v>
      </c>
      <c r="K196" s="228">
        <f>ROUND(E196*J196,2)</f>
        <v>2454.4899999999998</v>
      </c>
      <c r="L196" s="228">
        <v>15</v>
      </c>
      <c r="M196" s="228">
        <f>G196*(1+L196/100)</f>
        <v>0</v>
      </c>
      <c r="N196" s="228">
        <v>2.0000000000000001E-4</v>
      </c>
      <c r="O196" s="228">
        <f>ROUND(E196*N196,2)</f>
        <v>0</v>
      </c>
      <c r="P196" s="228">
        <v>0</v>
      </c>
      <c r="Q196" s="228">
        <f>ROUND(E196*P196,2)</f>
        <v>0</v>
      </c>
      <c r="R196" s="228"/>
      <c r="S196" s="228" t="s">
        <v>141</v>
      </c>
      <c r="T196" s="228" t="s">
        <v>142</v>
      </c>
      <c r="U196" s="228">
        <v>4.5</v>
      </c>
      <c r="V196" s="228">
        <f>ROUND(E196*U196,2)</f>
        <v>4.5</v>
      </c>
      <c r="W196" s="228"/>
      <c r="X196" s="228" t="s">
        <v>143</v>
      </c>
      <c r="Y196" s="209"/>
      <c r="Z196" s="209"/>
      <c r="AA196" s="209"/>
      <c r="AB196" s="209"/>
      <c r="AC196" s="209"/>
      <c r="AD196" s="209"/>
      <c r="AE196" s="209"/>
      <c r="AF196" s="209"/>
      <c r="AG196" s="209" t="s">
        <v>144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5">
      <c r="A197" s="247">
        <v>77</v>
      </c>
      <c r="B197" s="248" t="s">
        <v>359</v>
      </c>
      <c r="C197" s="257" t="s">
        <v>360</v>
      </c>
      <c r="D197" s="249" t="s">
        <v>330</v>
      </c>
      <c r="E197" s="250">
        <v>1</v>
      </c>
      <c r="F197" s="251"/>
      <c r="G197" s="252">
        <f>ROUND(E197*F197,2)</f>
        <v>0</v>
      </c>
      <c r="H197" s="229">
        <v>624.62</v>
      </c>
      <c r="I197" s="228">
        <f>ROUND(E197*H197,2)</f>
        <v>624.62</v>
      </c>
      <c r="J197" s="229">
        <v>1422.38</v>
      </c>
      <c r="K197" s="228">
        <f>ROUND(E197*J197,2)</f>
        <v>1422.38</v>
      </c>
      <c r="L197" s="228">
        <v>15</v>
      </c>
      <c r="M197" s="228">
        <f>G197*(1+L197/100)</f>
        <v>0</v>
      </c>
      <c r="N197" s="228">
        <v>6.2E-4</v>
      </c>
      <c r="O197" s="228">
        <f>ROUND(E197*N197,2)</f>
        <v>0</v>
      </c>
      <c r="P197" s="228">
        <v>0</v>
      </c>
      <c r="Q197" s="228">
        <f>ROUND(E197*P197,2)</f>
        <v>0</v>
      </c>
      <c r="R197" s="228"/>
      <c r="S197" s="228" t="s">
        <v>141</v>
      </c>
      <c r="T197" s="228" t="s">
        <v>142</v>
      </c>
      <c r="U197" s="228">
        <v>2.6</v>
      </c>
      <c r="V197" s="228">
        <f>ROUND(E197*U197,2)</f>
        <v>2.6</v>
      </c>
      <c r="W197" s="228"/>
      <c r="X197" s="228" t="s">
        <v>143</v>
      </c>
      <c r="Y197" s="209"/>
      <c r="Z197" s="209"/>
      <c r="AA197" s="209"/>
      <c r="AB197" s="209"/>
      <c r="AC197" s="209"/>
      <c r="AD197" s="209"/>
      <c r="AE197" s="209"/>
      <c r="AF197" s="209"/>
      <c r="AG197" s="209" t="s">
        <v>144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1" x14ac:dyDescent="0.25">
      <c r="A198" s="247">
        <v>78</v>
      </c>
      <c r="B198" s="248" t="s">
        <v>361</v>
      </c>
      <c r="C198" s="257" t="s">
        <v>362</v>
      </c>
      <c r="D198" s="249" t="s">
        <v>330</v>
      </c>
      <c r="E198" s="250">
        <v>3</v>
      </c>
      <c r="F198" s="251"/>
      <c r="G198" s="252">
        <f>ROUND(E198*F198,2)</f>
        <v>0</v>
      </c>
      <c r="H198" s="229">
        <v>20.239999999999998</v>
      </c>
      <c r="I198" s="228">
        <f>ROUND(E198*H198,2)</f>
        <v>60.72</v>
      </c>
      <c r="J198" s="229">
        <v>190.36</v>
      </c>
      <c r="K198" s="228">
        <f>ROUND(E198*J198,2)</f>
        <v>571.08000000000004</v>
      </c>
      <c r="L198" s="228">
        <v>15</v>
      </c>
      <c r="M198" s="228">
        <f>G198*(1+L198/100)</f>
        <v>0</v>
      </c>
      <c r="N198" s="228">
        <v>3.0000000000000001E-5</v>
      </c>
      <c r="O198" s="228">
        <f>ROUND(E198*N198,2)</f>
        <v>0</v>
      </c>
      <c r="P198" s="228">
        <v>0</v>
      </c>
      <c r="Q198" s="228">
        <f>ROUND(E198*P198,2)</f>
        <v>0</v>
      </c>
      <c r="R198" s="228"/>
      <c r="S198" s="228" t="s">
        <v>141</v>
      </c>
      <c r="T198" s="228" t="s">
        <v>142</v>
      </c>
      <c r="U198" s="228">
        <v>0.33</v>
      </c>
      <c r="V198" s="228">
        <f>ROUND(E198*U198,2)</f>
        <v>0.99</v>
      </c>
      <c r="W198" s="228"/>
      <c r="X198" s="228" t="s">
        <v>143</v>
      </c>
      <c r="Y198" s="209"/>
      <c r="Z198" s="209"/>
      <c r="AA198" s="209"/>
      <c r="AB198" s="209"/>
      <c r="AC198" s="209"/>
      <c r="AD198" s="209"/>
      <c r="AE198" s="209"/>
      <c r="AF198" s="209"/>
      <c r="AG198" s="209" t="s">
        <v>144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5">
      <c r="A199" s="247">
        <v>79</v>
      </c>
      <c r="B199" s="248" t="s">
        <v>363</v>
      </c>
      <c r="C199" s="257" t="s">
        <v>364</v>
      </c>
      <c r="D199" s="249" t="s">
        <v>149</v>
      </c>
      <c r="E199" s="250">
        <v>1</v>
      </c>
      <c r="F199" s="251"/>
      <c r="G199" s="252">
        <f>ROUND(E199*F199,2)</f>
        <v>0</v>
      </c>
      <c r="H199" s="229">
        <v>405.28</v>
      </c>
      <c r="I199" s="228">
        <f>ROUND(E199*H199,2)</f>
        <v>405.28</v>
      </c>
      <c r="J199" s="229">
        <v>706.72</v>
      </c>
      <c r="K199" s="228">
        <f>ROUND(E199*J199,2)</f>
        <v>706.72</v>
      </c>
      <c r="L199" s="228">
        <v>15</v>
      </c>
      <c r="M199" s="228">
        <f>G199*(1+L199/100)</f>
        <v>0</v>
      </c>
      <c r="N199" s="228">
        <v>1.82E-3</v>
      </c>
      <c r="O199" s="228">
        <f>ROUND(E199*N199,2)</f>
        <v>0</v>
      </c>
      <c r="P199" s="228">
        <v>0</v>
      </c>
      <c r="Q199" s="228">
        <f>ROUND(E199*P199,2)</f>
        <v>0</v>
      </c>
      <c r="R199" s="228"/>
      <c r="S199" s="228" t="s">
        <v>141</v>
      </c>
      <c r="T199" s="228" t="s">
        <v>142</v>
      </c>
      <c r="U199" s="228">
        <v>1.262</v>
      </c>
      <c r="V199" s="228">
        <f>ROUND(E199*U199,2)</f>
        <v>1.26</v>
      </c>
      <c r="W199" s="228"/>
      <c r="X199" s="228" t="s">
        <v>143</v>
      </c>
      <c r="Y199" s="209"/>
      <c r="Z199" s="209"/>
      <c r="AA199" s="209"/>
      <c r="AB199" s="209"/>
      <c r="AC199" s="209"/>
      <c r="AD199" s="209"/>
      <c r="AE199" s="209"/>
      <c r="AF199" s="209"/>
      <c r="AG199" s="209" t="s">
        <v>144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47">
        <v>80</v>
      </c>
      <c r="B200" s="248" t="s">
        <v>365</v>
      </c>
      <c r="C200" s="257" t="s">
        <v>366</v>
      </c>
      <c r="D200" s="249" t="s">
        <v>330</v>
      </c>
      <c r="E200" s="250">
        <v>1</v>
      </c>
      <c r="F200" s="251"/>
      <c r="G200" s="252">
        <f>ROUND(E200*F200,2)</f>
        <v>0</v>
      </c>
      <c r="H200" s="229">
        <v>0</v>
      </c>
      <c r="I200" s="228">
        <f>ROUND(E200*H200,2)</f>
        <v>0</v>
      </c>
      <c r="J200" s="229">
        <v>123</v>
      </c>
      <c r="K200" s="228">
        <f>ROUND(E200*J200,2)</f>
        <v>123</v>
      </c>
      <c r="L200" s="228">
        <v>15</v>
      </c>
      <c r="M200" s="228">
        <f>G200*(1+L200/100)</f>
        <v>0</v>
      </c>
      <c r="N200" s="228">
        <v>0</v>
      </c>
      <c r="O200" s="228">
        <f>ROUND(E200*N200,2)</f>
        <v>0</v>
      </c>
      <c r="P200" s="228">
        <v>6.7000000000000004E-2</v>
      </c>
      <c r="Q200" s="228">
        <f>ROUND(E200*P200,2)</f>
        <v>7.0000000000000007E-2</v>
      </c>
      <c r="R200" s="228"/>
      <c r="S200" s="228" t="s">
        <v>141</v>
      </c>
      <c r="T200" s="228" t="s">
        <v>142</v>
      </c>
      <c r="U200" s="228">
        <v>0.31</v>
      </c>
      <c r="V200" s="228">
        <f>ROUND(E200*U200,2)</f>
        <v>0.31</v>
      </c>
      <c r="W200" s="228"/>
      <c r="X200" s="228" t="s">
        <v>143</v>
      </c>
      <c r="Y200" s="209"/>
      <c r="Z200" s="209"/>
      <c r="AA200" s="209"/>
      <c r="AB200" s="209"/>
      <c r="AC200" s="209"/>
      <c r="AD200" s="209"/>
      <c r="AE200" s="209"/>
      <c r="AF200" s="209"/>
      <c r="AG200" s="209" t="s">
        <v>144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1" x14ac:dyDescent="0.25">
      <c r="A201" s="247">
        <v>81</v>
      </c>
      <c r="B201" s="248" t="s">
        <v>367</v>
      </c>
      <c r="C201" s="257" t="s">
        <v>368</v>
      </c>
      <c r="D201" s="249" t="s">
        <v>330</v>
      </c>
      <c r="E201" s="250">
        <v>5</v>
      </c>
      <c r="F201" s="251"/>
      <c r="G201" s="252">
        <f>ROUND(E201*F201,2)</f>
        <v>0</v>
      </c>
      <c r="H201" s="229">
        <v>141.22</v>
      </c>
      <c r="I201" s="228">
        <f>ROUND(E201*H201,2)</f>
        <v>706.1</v>
      </c>
      <c r="J201" s="229">
        <v>128.68</v>
      </c>
      <c r="K201" s="228">
        <f>ROUND(E201*J201,2)</f>
        <v>643.4</v>
      </c>
      <c r="L201" s="228">
        <v>15</v>
      </c>
      <c r="M201" s="228">
        <f>G201*(1+L201/100)</f>
        <v>0</v>
      </c>
      <c r="N201" s="228">
        <v>1.7000000000000001E-4</v>
      </c>
      <c r="O201" s="228">
        <f>ROUND(E201*N201,2)</f>
        <v>0</v>
      </c>
      <c r="P201" s="228">
        <v>0</v>
      </c>
      <c r="Q201" s="228">
        <f>ROUND(E201*P201,2)</f>
        <v>0</v>
      </c>
      <c r="R201" s="228"/>
      <c r="S201" s="228" t="s">
        <v>141</v>
      </c>
      <c r="T201" s="228" t="s">
        <v>142</v>
      </c>
      <c r="U201" s="228">
        <v>0.22700000000000001</v>
      </c>
      <c r="V201" s="228">
        <f>ROUND(E201*U201,2)</f>
        <v>1.1399999999999999</v>
      </c>
      <c r="W201" s="228"/>
      <c r="X201" s="228" t="s">
        <v>143</v>
      </c>
      <c r="Y201" s="209"/>
      <c r="Z201" s="209"/>
      <c r="AA201" s="209"/>
      <c r="AB201" s="209"/>
      <c r="AC201" s="209"/>
      <c r="AD201" s="209"/>
      <c r="AE201" s="209"/>
      <c r="AF201" s="209"/>
      <c r="AG201" s="209" t="s">
        <v>144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1" x14ac:dyDescent="0.25">
      <c r="A202" s="247">
        <v>82</v>
      </c>
      <c r="B202" s="248" t="s">
        <v>369</v>
      </c>
      <c r="C202" s="257" t="s">
        <v>370</v>
      </c>
      <c r="D202" s="249" t="s">
        <v>330</v>
      </c>
      <c r="E202" s="250">
        <v>2</v>
      </c>
      <c r="F202" s="251"/>
      <c r="G202" s="252">
        <f>ROUND(E202*F202,2)</f>
        <v>0</v>
      </c>
      <c r="H202" s="229">
        <v>216.46</v>
      </c>
      <c r="I202" s="228">
        <f>ROUND(E202*H202,2)</f>
        <v>432.92</v>
      </c>
      <c r="J202" s="229">
        <v>70.540000000000006</v>
      </c>
      <c r="K202" s="228">
        <f>ROUND(E202*J202,2)</f>
        <v>141.08000000000001</v>
      </c>
      <c r="L202" s="228">
        <v>15</v>
      </c>
      <c r="M202" s="228">
        <f>G202*(1+L202/100)</f>
        <v>0</v>
      </c>
      <c r="N202" s="228">
        <v>2.4000000000000001E-4</v>
      </c>
      <c r="O202" s="228">
        <f>ROUND(E202*N202,2)</f>
        <v>0</v>
      </c>
      <c r="P202" s="228">
        <v>0</v>
      </c>
      <c r="Q202" s="228">
        <f>ROUND(E202*P202,2)</f>
        <v>0</v>
      </c>
      <c r="R202" s="228"/>
      <c r="S202" s="228" t="s">
        <v>141</v>
      </c>
      <c r="T202" s="228" t="s">
        <v>142</v>
      </c>
      <c r="U202" s="228">
        <v>0.124</v>
      </c>
      <c r="V202" s="228">
        <f>ROUND(E202*U202,2)</f>
        <v>0.25</v>
      </c>
      <c r="W202" s="228"/>
      <c r="X202" s="228" t="s">
        <v>143</v>
      </c>
      <c r="Y202" s="209"/>
      <c r="Z202" s="209"/>
      <c r="AA202" s="209"/>
      <c r="AB202" s="209"/>
      <c r="AC202" s="209"/>
      <c r="AD202" s="209"/>
      <c r="AE202" s="209"/>
      <c r="AF202" s="209"/>
      <c r="AG202" s="209" t="s">
        <v>144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ht="20.399999999999999" outlineLevel="1" x14ac:dyDescent="0.25">
      <c r="A203" s="247">
        <v>83</v>
      </c>
      <c r="B203" s="248" t="s">
        <v>371</v>
      </c>
      <c r="C203" s="257" t="s">
        <v>372</v>
      </c>
      <c r="D203" s="249" t="s">
        <v>149</v>
      </c>
      <c r="E203" s="250">
        <v>1</v>
      </c>
      <c r="F203" s="251"/>
      <c r="G203" s="252">
        <f>ROUND(E203*F203,2)</f>
        <v>0</v>
      </c>
      <c r="H203" s="229">
        <v>1982.17</v>
      </c>
      <c r="I203" s="228">
        <f>ROUND(E203*H203,2)</f>
        <v>1982.17</v>
      </c>
      <c r="J203" s="229">
        <v>262.02999999999997</v>
      </c>
      <c r="K203" s="228">
        <f>ROUND(E203*J203,2)</f>
        <v>262.02999999999997</v>
      </c>
      <c r="L203" s="228">
        <v>15</v>
      </c>
      <c r="M203" s="228">
        <f>G203*(1+L203/100)</f>
        <v>0</v>
      </c>
      <c r="N203" s="228">
        <v>1.64E-3</v>
      </c>
      <c r="O203" s="228">
        <f>ROUND(E203*N203,2)</f>
        <v>0</v>
      </c>
      <c r="P203" s="228">
        <v>0</v>
      </c>
      <c r="Q203" s="228">
        <f>ROUND(E203*P203,2)</f>
        <v>0</v>
      </c>
      <c r="R203" s="228"/>
      <c r="S203" s="228" t="s">
        <v>141</v>
      </c>
      <c r="T203" s="228" t="s">
        <v>142</v>
      </c>
      <c r="U203" s="228">
        <v>0.44500000000000001</v>
      </c>
      <c r="V203" s="228">
        <f>ROUND(E203*U203,2)</f>
        <v>0.45</v>
      </c>
      <c r="W203" s="228"/>
      <c r="X203" s="228" t="s">
        <v>143</v>
      </c>
      <c r="Y203" s="209"/>
      <c r="Z203" s="209"/>
      <c r="AA203" s="209"/>
      <c r="AB203" s="209"/>
      <c r="AC203" s="209"/>
      <c r="AD203" s="209"/>
      <c r="AE203" s="209"/>
      <c r="AF203" s="209"/>
      <c r="AG203" s="209" t="s">
        <v>144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1" x14ac:dyDescent="0.25">
      <c r="A204" s="247">
        <v>84</v>
      </c>
      <c r="B204" s="248" t="s">
        <v>373</v>
      </c>
      <c r="C204" s="257" t="s">
        <v>374</v>
      </c>
      <c r="D204" s="249" t="s">
        <v>149</v>
      </c>
      <c r="E204" s="250">
        <v>1</v>
      </c>
      <c r="F204" s="251"/>
      <c r="G204" s="252">
        <f>ROUND(E204*F204,2)</f>
        <v>0</v>
      </c>
      <c r="H204" s="229">
        <v>2334.9699999999998</v>
      </c>
      <c r="I204" s="228">
        <f>ROUND(E204*H204,2)</f>
        <v>2334.9699999999998</v>
      </c>
      <c r="J204" s="229">
        <v>286.02999999999997</v>
      </c>
      <c r="K204" s="228">
        <f>ROUND(E204*J204,2)</f>
        <v>286.02999999999997</v>
      </c>
      <c r="L204" s="228">
        <v>15</v>
      </c>
      <c r="M204" s="228">
        <f>G204*(1+L204/100)</f>
        <v>0</v>
      </c>
      <c r="N204" s="228">
        <v>8.4999999999999995E-4</v>
      </c>
      <c r="O204" s="228">
        <f>ROUND(E204*N204,2)</f>
        <v>0</v>
      </c>
      <c r="P204" s="228">
        <v>0</v>
      </c>
      <c r="Q204" s="228">
        <f>ROUND(E204*P204,2)</f>
        <v>0</v>
      </c>
      <c r="R204" s="228"/>
      <c r="S204" s="228" t="s">
        <v>141</v>
      </c>
      <c r="T204" s="228" t="s">
        <v>142</v>
      </c>
      <c r="U204" s="228">
        <v>0.48499999999999999</v>
      </c>
      <c r="V204" s="228">
        <f>ROUND(E204*U204,2)</f>
        <v>0.49</v>
      </c>
      <c r="W204" s="228"/>
      <c r="X204" s="228" t="s">
        <v>143</v>
      </c>
      <c r="Y204" s="209"/>
      <c r="Z204" s="209"/>
      <c r="AA204" s="209"/>
      <c r="AB204" s="209"/>
      <c r="AC204" s="209"/>
      <c r="AD204" s="209"/>
      <c r="AE204" s="209"/>
      <c r="AF204" s="209"/>
      <c r="AG204" s="209" t="s">
        <v>144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1" x14ac:dyDescent="0.25">
      <c r="A205" s="247">
        <v>85</v>
      </c>
      <c r="B205" s="248" t="s">
        <v>375</v>
      </c>
      <c r="C205" s="257" t="s">
        <v>376</v>
      </c>
      <c r="D205" s="249" t="s">
        <v>149</v>
      </c>
      <c r="E205" s="250">
        <v>2</v>
      </c>
      <c r="F205" s="251"/>
      <c r="G205" s="252">
        <f>ROUND(E205*F205,2)</f>
        <v>0</v>
      </c>
      <c r="H205" s="229">
        <v>7.16</v>
      </c>
      <c r="I205" s="228">
        <f>ROUND(E205*H205,2)</f>
        <v>14.32</v>
      </c>
      <c r="J205" s="229">
        <v>249.44</v>
      </c>
      <c r="K205" s="228">
        <f>ROUND(E205*J205,2)</f>
        <v>498.88</v>
      </c>
      <c r="L205" s="228">
        <v>15</v>
      </c>
      <c r="M205" s="228">
        <f>G205*(1+L205/100)</f>
        <v>0</v>
      </c>
      <c r="N205" s="228">
        <v>4.0000000000000003E-5</v>
      </c>
      <c r="O205" s="228">
        <f>ROUND(E205*N205,2)</f>
        <v>0</v>
      </c>
      <c r="P205" s="228">
        <v>0</v>
      </c>
      <c r="Q205" s="228">
        <f>ROUND(E205*P205,2)</f>
        <v>0</v>
      </c>
      <c r="R205" s="228"/>
      <c r="S205" s="228" t="s">
        <v>141</v>
      </c>
      <c r="T205" s="228" t="s">
        <v>142</v>
      </c>
      <c r="U205" s="228">
        <v>0.44500000000000001</v>
      </c>
      <c r="V205" s="228">
        <f>ROUND(E205*U205,2)</f>
        <v>0.89</v>
      </c>
      <c r="W205" s="228"/>
      <c r="X205" s="228" t="s">
        <v>143</v>
      </c>
      <c r="Y205" s="209"/>
      <c r="Z205" s="209"/>
      <c r="AA205" s="209"/>
      <c r="AB205" s="209"/>
      <c r="AC205" s="209"/>
      <c r="AD205" s="209"/>
      <c r="AE205" s="209"/>
      <c r="AF205" s="209"/>
      <c r="AG205" s="209" t="s">
        <v>144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47">
        <v>86</v>
      </c>
      <c r="B206" s="248" t="s">
        <v>377</v>
      </c>
      <c r="C206" s="257" t="s">
        <v>378</v>
      </c>
      <c r="D206" s="249" t="s">
        <v>330</v>
      </c>
      <c r="E206" s="250">
        <v>1</v>
      </c>
      <c r="F206" s="251"/>
      <c r="G206" s="252">
        <f>ROUND(E206*F206,2)</f>
        <v>0</v>
      </c>
      <c r="H206" s="229">
        <v>0</v>
      </c>
      <c r="I206" s="228">
        <f>ROUND(E206*H206,2)</f>
        <v>0</v>
      </c>
      <c r="J206" s="229">
        <v>95.3</v>
      </c>
      <c r="K206" s="228">
        <f>ROUND(E206*J206,2)</f>
        <v>95.3</v>
      </c>
      <c r="L206" s="228">
        <v>15</v>
      </c>
      <c r="M206" s="228">
        <f>G206*(1+L206/100)</f>
        <v>0</v>
      </c>
      <c r="N206" s="228">
        <v>0</v>
      </c>
      <c r="O206" s="228">
        <f>ROUND(E206*N206,2)</f>
        <v>0</v>
      </c>
      <c r="P206" s="228">
        <v>1.56E-3</v>
      </c>
      <c r="Q206" s="228">
        <f>ROUND(E206*P206,2)</f>
        <v>0</v>
      </c>
      <c r="R206" s="228"/>
      <c r="S206" s="228" t="s">
        <v>141</v>
      </c>
      <c r="T206" s="228" t="s">
        <v>142</v>
      </c>
      <c r="U206" s="228">
        <v>0.217</v>
      </c>
      <c r="V206" s="228">
        <f>ROUND(E206*U206,2)</f>
        <v>0.22</v>
      </c>
      <c r="W206" s="228"/>
      <c r="X206" s="228" t="s">
        <v>143</v>
      </c>
      <c r="Y206" s="209"/>
      <c r="Z206" s="209"/>
      <c r="AA206" s="209"/>
      <c r="AB206" s="209"/>
      <c r="AC206" s="209"/>
      <c r="AD206" s="209"/>
      <c r="AE206" s="209"/>
      <c r="AF206" s="209"/>
      <c r="AG206" s="209" t="s">
        <v>144</v>
      </c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1" x14ac:dyDescent="0.25">
      <c r="A207" s="247">
        <v>87</v>
      </c>
      <c r="B207" s="248" t="s">
        <v>379</v>
      </c>
      <c r="C207" s="257" t="s">
        <v>380</v>
      </c>
      <c r="D207" s="249" t="s">
        <v>330</v>
      </c>
      <c r="E207" s="250">
        <v>2</v>
      </c>
      <c r="F207" s="251"/>
      <c r="G207" s="252">
        <f>ROUND(E207*F207,2)</f>
        <v>0</v>
      </c>
      <c r="H207" s="229">
        <v>0</v>
      </c>
      <c r="I207" s="228">
        <f>ROUND(E207*H207,2)</f>
        <v>0</v>
      </c>
      <c r="J207" s="229">
        <v>97.4</v>
      </c>
      <c r="K207" s="228">
        <f>ROUND(E207*J207,2)</f>
        <v>194.8</v>
      </c>
      <c r="L207" s="228">
        <v>15</v>
      </c>
      <c r="M207" s="228">
        <f>G207*(1+L207/100)</f>
        <v>0</v>
      </c>
      <c r="N207" s="228">
        <v>0</v>
      </c>
      <c r="O207" s="228">
        <f>ROUND(E207*N207,2)</f>
        <v>0</v>
      </c>
      <c r="P207" s="228">
        <v>8.5999999999999998E-4</v>
      </c>
      <c r="Q207" s="228">
        <f>ROUND(E207*P207,2)</f>
        <v>0</v>
      </c>
      <c r="R207" s="228"/>
      <c r="S207" s="228" t="s">
        <v>141</v>
      </c>
      <c r="T207" s="228" t="s">
        <v>142</v>
      </c>
      <c r="U207" s="228">
        <v>0.222</v>
      </c>
      <c r="V207" s="228">
        <f>ROUND(E207*U207,2)</f>
        <v>0.44</v>
      </c>
      <c r="W207" s="228"/>
      <c r="X207" s="228" t="s">
        <v>143</v>
      </c>
      <c r="Y207" s="209"/>
      <c r="Z207" s="209"/>
      <c r="AA207" s="209"/>
      <c r="AB207" s="209"/>
      <c r="AC207" s="209"/>
      <c r="AD207" s="209"/>
      <c r="AE207" s="209"/>
      <c r="AF207" s="209"/>
      <c r="AG207" s="209" t="s">
        <v>144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ht="20.399999999999999" outlineLevel="1" x14ac:dyDescent="0.25">
      <c r="A208" s="247">
        <v>88</v>
      </c>
      <c r="B208" s="248" t="s">
        <v>381</v>
      </c>
      <c r="C208" s="257" t="s">
        <v>382</v>
      </c>
      <c r="D208" s="249" t="s">
        <v>149</v>
      </c>
      <c r="E208" s="250">
        <v>2</v>
      </c>
      <c r="F208" s="251"/>
      <c r="G208" s="252">
        <f>ROUND(E208*F208,2)</f>
        <v>0</v>
      </c>
      <c r="H208" s="229">
        <v>480.9</v>
      </c>
      <c r="I208" s="228">
        <f>ROUND(E208*H208,2)</f>
        <v>961.8</v>
      </c>
      <c r="J208" s="229">
        <v>139.69999999999999</v>
      </c>
      <c r="K208" s="228">
        <f>ROUND(E208*J208,2)</f>
        <v>279.39999999999998</v>
      </c>
      <c r="L208" s="228">
        <v>15</v>
      </c>
      <c r="M208" s="228">
        <f>G208*(1+L208/100)</f>
        <v>0</v>
      </c>
      <c r="N208" s="228">
        <v>2.0000000000000001E-4</v>
      </c>
      <c r="O208" s="228">
        <f>ROUND(E208*N208,2)</f>
        <v>0</v>
      </c>
      <c r="P208" s="228">
        <v>0</v>
      </c>
      <c r="Q208" s="228">
        <f>ROUND(E208*P208,2)</f>
        <v>0</v>
      </c>
      <c r="R208" s="228"/>
      <c r="S208" s="228" t="s">
        <v>141</v>
      </c>
      <c r="T208" s="228" t="s">
        <v>142</v>
      </c>
      <c r="U208" s="228">
        <v>0.246</v>
      </c>
      <c r="V208" s="228">
        <f>ROUND(E208*U208,2)</f>
        <v>0.49</v>
      </c>
      <c r="W208" s="228"/>
      <c r="X208" s="228" t="s">
        <v>143</v>
      </c>
      <c r="Y208" s="209"/>
      <c r="Z208" s="209"/>
      <c r="AA208" s="209"/>
      <c r="AB208" s="209"/>
      <c r="AC208" s="209"/>
      <c r="AD208" s="209"/>
      <c r="AE208" s="209"/>
      <c r="AF208" s="209"/>
      <c r="AG208" s="209" t="s">
        <v>144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ht="20.399999999999999" outlineLevel="1" x14ac:dyDescent="0.25">
      <c r="A209" s="247">
        <v>89</v>
      </c>
      <c r="B209" s="248" t="s">
        <v>383</v>
      </c>
      <c r="C209" s="257" t="s">
        <v>384</v>
      </c>
      <c r="D209" s="249" t="s">
        <v>149</v>
      </c>
      <c r="E209" s="250">
        <v>1</v>
      </c>
      <c r="F209" s="251"/>
      <c r="G209" s="252">
        <f>ROUND(E209*F209,2)</f>
        <v>0</v>
      </c>
      <c r="H209" s="229">
        <v>340.42</v>
      </c>
      <c r="I209" s="228">
        <f>ROUND(E209*H209,2)</f>
        <v>340.42</v>
      </c>
      <c r="J209" s="229">
        <v>139.47999999999999</v>
      </c>
      <c r="K209" s="228">
        <f>ROUND(E209*J209,2)</f>
        <v>139.47999999999999</v>
      </c>
      <c r="L209" s="228">
        <v>15</v>
      </c>
      <c r="M209" s="228">
        <f>G209*(1+L209/100)</f>
        <v>0</v>
      </c>
      <c r="N209" s="228">
        <v>9.0000000000000006E-5</v>
      </c>
      <c r="O209" s="228">
        <f>ROUND(E209*N209,2)</f>
        <v>0</v>
      </c>
      <c r="P209" s="228">
        <v>0</v>
      </c>
      <c r="Q209" s="228">
        <f>ROUND(E209*P209,2)</f>
        <v>0</v>
      </c>
      <c r="R209" s="228"/>
      <c r="S209" s="228" t="s">
        <v>141</v>
      </c>
      <c r="T209" s="228" t="s">
        <v>142</v>
      </c>
      <c r="U209" s="228">
        <v>0.246</v>
      </c>
      <c r="V209" s="228">
        <f>ROUND(E209*U209,2)</f>
        <v>0.25</v>
      </c>
      <c r="W209" s="228"/>
      <c r="X209" s="228" t="s">
        <v>143</v>
      </c>
      <c r="Y209" s="209"/>
      <c r="Z209" s="209"/>
      <c r="AA209" s="209"/>
      <c r="AB209" s="209"/>
      <c r="AC209" s="209"/>
      <c r="AD209" s="209"/>
      <c r="AE209" s="209"/>
      <c r="AF209" s="209"/>
      <c r="AG209" s="209" t="s">
        <v>144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5">
      <c r="A210" s="247">
        <v>90</v>
      </c>
      <c r="B210" s="248" t="s">
        <v>385</v>
      </c>
      <c r="C210" s="257" t="s">
        <v>386</v>
      </c>
      <c r="D210" s="249" t="s">
        <v>149</v>
      </c>
      <c r="E210" s="250">
        <v>1</v>
      </c>
      <c r="F210" s="251"/>
      <c r="G210" s="252">
        <f>ROUND(E210*F210,2)</f>
        <v>0</v>
      </c>
      <c r="H210" s="229">
        <v>391.97</v>
      </c>
      <c r="I210" s="228">
        <f>ROUND(E210*H210,2)</f>
        <v>391.97</v>
      </c>
      <c r="J210" s="229">
        <v>142.72999999999999</v>
      </c>
      <c r="K210" s="228">
        <f>ROUND(E210*J210,2)</f>
        <v>142.72999999999999</v>
      </c>
      <c r="L210" s="228">
        <v>15</v>
      </c>
      <c r="M210" s="228">
        <f>G210*(1+L210/100)</f>
        <v>0</v>
      </c>
      <c r="N210" s="228">
        <v>2.5999999999999998E-4</v>
      </c>
      <c r="O210" s="228">
        <f>ROUND(E210*N210,2)</f>
        <v>0</v>
      </c>
      <c r="P210" s="228">
        <v>0</v>
      </c>
      <c r="Q210" s="228">
        <f>ROUND(E210*P210,2)</f>
        <v>0</v>
      </c>
      <c r="R210" s="228"/>
      <c r="S210" s="228" t="s">
        <v>141</v>
      </c>
      <c r="T210" s="228" t="s">
        <v>142</v>
      </c>
      <c r="U210" s="228">
        <v>0.246</v>
      </c>
      <c r="V210" s="228">
        <f>ROUND(E210*U210,2)</f>
        <v>0.25</v>
      </c>
      <c r="W210" s="228"/>
      <c r="X210" s="228" t="s">
        <v>143</v>
      </c>
      <c r="Y210" s="209"/>
      <c r="Z210" s="209"/>
      <c r="AA210" s="209"/>
      <c r="AB210" s="209"/>
      <c r="AC210" s="209"/>
      <c r="AD210" s="209"/>
      <c r="AE210" s="209"/>
      <c r="AF210" s="209"/>
      <c r="AG210" s="209" t="s">
        <v>144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1" x14ac:dyDescent="0.25">
      <c r="A211" s="247">
        <v>91</v>
      </c>
      <c r="B211" s="248" t="s">
        <v>387</v>
      </c>
      <c r="C211" s="257" t="s">
        <v>388</v>
      </c>
      <c r="D211" s="249" t="s">
        <v>149</v>
      </c>
      <c r="E211" s="250">
        <v>1</v>
      </c>
      <c r="F211" s="251"/>
      <c r="G211" s="252">
        <f>ROUND(E211*F211,2)</f>
        <v>0</v>
      </c>
      <c r="H211" s="229">
        <v>267.89</v>
      </c>
      <c r="I211" s="228">
        <f>ROUND(E211*H211,2)</f>
        <v>267.89</v>
      </c>
      <c r="J211" s="229">
        <v>139.41</v>
      </c>
      <c r="K211" s="228">
        <f>ROUND(E211*J211,2)</f>
        <v>139.41</v>
      </c>
      <c r="L211" s="228">
        <v>15</v>
      </c>
      <c r="M211" s="228">
        <f>G211*(1+L211/100)</f>
        <v>0</v>
      </c>
      <c r="N211" s="228">
        <v>2.0000000000000001E-4</v>
      </c>
      <c r="O211" s="228">
        <f>ROUND(E211*N211,2)</f>
        <v>0</v>
      </c>
      <c r="P211" s="228">
        <v>0</v>
      </c>
      <c r="Q211" s="228">
        <f>ROUND(E211*P211,2)</f>
        <v>0</v>
      </c>
      <c r="R211" s="228"/>
      <c r="S211" s="228" t="s">
        <v>141</v>
      </c>
      <c r="T211" s="228" t="s">
        <v>142</v>
      </c>
      <c r="U211" s="228">
        <v>0.246</v>
      </c>
      <c r="V211" s="228">
        <f>ROUND(E211*U211,2)</f>
        <v>0.25</v>
      </c>
      <c r="W211" s="228"/>
      <c r="X211" s="228" t="s">
        <v>143</v>
      </c>
      <c r="Y211" s="209"/>
      <c r="Z211" s="209"/>
      <c r="AA211" s="209"/>
      <c r="AB211" s="209"/>
      <c r="AC211" s="209"/>
      <c r="AD211" s="209"/>
      <c r="AE211" s="209"/>
      <c r="AF211" s="209"/>
      <c r="AG211" s="209" t="s">
        <v>144</v>
      </c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1" x14ac:dyDescent="0.25">
      <c r="A212" s="241">
        <v>92</v>
      </c>
      <c r="B212" s="242" t="s">
        <v>389</v>
      </c>
      <c r="C212" s="255" t="s">
        <v>390</v>
      </c>
      <c r="D212" s="243" t="s">
        <v>154</v>
      </c>
      <c r="E212" s="244">
        <v>0.24</v>
      </c>
      <c r="F212" s="245"/>
      <c r="G212" s="246">
        <f>ROUND(E212*F212,2)</f>
        <v>0</v>
      </c>
      <c r="H212" s="229">
        <v>32.42</v>
      </c>
      <c r="I212" s="228">
        <f>ROUND(E212*H212,2)</f>
        <v>7.78</v>
      </c>
      <c r="J212" s="229">
        <v>1193.28</v>
      </c>
      <c r="K212" s="228">
        <f>ROUND(E212*J212,2)</f>
        <v>286.39</v>
      </c>
      <c r="L212" s="228">
        <v>15</v>
      </c>
      <c r="M212" s="228">
        <f>G212*(1+L212/100)</f>
        <v>0</v>
      </c>
      <c r="N212" s="228">
        <v>8.0000000000000007E-5</v>
      </c>
      <c r="O212" s="228">
        <f>ROUND(E212*N212,2)</f>
        <v>0</v>
      </c>
      <c r="P212" s="228">
        <v>0</v>
      </c>
      <c r="Q212" s="228">
        <f>ROUND(E212*P212,2)</f>
        <v>0</v>
      </c>
      <c r="R212" s="228"/>
      <c r="S212" s="228" t="s">
        <v>141</v>
      </c>
      <c r="T212" s="228" t="s">
        <v>142</v>
      </c>
      <c r="U212" s="228">
        <v>2.1</v>
      </c>
      <c r="V212" s="228">
        <f>ROUND(E212*U212,2)</f>
        <v>0.5</v>
      </c>
      <c r="W212" s="228"/>
      <c r="X212" s="228" t="s">
        <v>143</v>
      </c>
      <c r="Y212" s="209"/>
      <c r="Z212" s="209"/>
      <c r="AA212" s="209"/>
      <c r="AB212" s="209"/>
      <c r="AC212" s="209"/>
      <c r="AD212" s="209"/>
      <c r="AE212" s="209"/>
      <c r="AF212" s="209"/>
      <c r="AG212" s="209" t="s">
        <v>144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5">
      <c r="A213" s="226"/>
      <c r="B213" s="227"/>
      <c r="C213" s="256" t="s">
        <v>391</v>
      </c>
      <c r="D213" s="230"/>
      <c r="E213" s="231">
        <v>0.24</v>
      </c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09"/>
      <c r="Z213" s="209"/>
      <c r="AA213" s="209"/>
      <c r="AB213" s="209"/>
      <c r="AC213" s="209"/>
      <c r="AD213" s="209"/>
      <c r="AE213" s="209"/>
      <c r="AF213" s="209"/>
      <c r="AG213" s="209" t="s">
        <v>146</v>
      </c>
      <c r="AH213" s="209">
        <v>0</v>
      </c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47">
        <v>93</v>
      </c>
      <c r="B214" s="248" t="s">
        <v>392</v>
      </c>
      <c r="C214" s="257" t="s">
        <v>393</v>
      </c>
      <c r="D214" s="249" t="s">
        <v>149</v>
      </c>
      <c r="E214" s="250">
        <v>1</v>
      </c>
      <c r="F214" s="251"/>
      <c r="G214" s="252">
        <f>ROUND(E214*F214,2)</f>
        <v>0</v>
      </c>
      <c r="H214" s="229">
        <v>2189</v>
      </c>
      <c r="I214" s="228">
        <f>ROUND(E214*H214,2)</f>
        <v>2189</v>
      </c>
      <c r="J214" s="229">
        <v>0</v>
      </c>
      <c r="K214" s="228">
        <f>ROUND(E214*J214,2)</f>
        <v>0</v>
      </c>
      <c r="L214" s="228">
        <v>15</v>
      </c>
      <c r="M214" s="228">
        <f>G214*(1+L214/100)</f>
        <v>0</v>
      </c>
      <c r="N214" s="228">
        <v>8.0000000000000004E-4</v>
      </c>
      <c r="O214" s="228">
        <f>ROUND(E214*N214,2)</f>
        <v>0</v>
      </c>
      <c r="P214" s="228">
        <v>0</v>
      </c>
      <c r="Q214" s="228">
        <f>ROUND(E214*P214,2)</f>
        <v>0</v>
      </c>
      <c r="R214" s="228"/>
      <c r="S214" s="228" t="s">
        <v>141</v>
      </c>
      <c r="T214" s="228" t="s">
        <v>142</v>
      </c>
      <c r="U214" s="228">
        <v>0</v>
      </c>
      <c r="V214" s="228">
        <f>ROUND(E214*U214,2)</f>
        <v>0</v>
      </c>
      <c r="W214" s="228"/>
      <c r="X214" s="228" t="s">
        <v>281</v>
      </c>
      <c r="Y214" s="209"/>
      <c r="Z214" s="209"/>
      <c r="AA214" s="209"/>
      <c r="AB214" s="209"/>
      <c r="AC214" s="209"/>
      <c r="AD214" s="209"/>
      <c r="AE214" s="209"/>
      <c r="AF214" s="209"/>
      <c r="AG214" s="209" t="s">
        <v>394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ht="20.399999999999999" outlineLevel="1" x14ac:dyDescent="0.25">
      <c r="A215" s="247">
        <v>94</v>
      </c>
      <c r="B215" s="248" t="s">
        <v>395</v>
      </c>
      <c r="C215" s="257" t="s">
        <v>396</v>
      </c>
      <c r="D215" s="249" t="s">
        <v>149</v>
      </c>
      <c r="E215" s="250">
        <v>1</v>
      </c>
      <c r="F215" s="251"/>
      <c r="G215" s="252">
        <f>ROUND(E215*F215,2)</f>
        <v>0</v>
      </c>
      <c r="H215" s="229">
        <v>1189.0999999999999</v>
      </c>
      <c r="I215" s="228">
        <f>ROUND(E215*H215,2)</f>
        <v>1189.0999999999999</v>
      </c>
      <c r="J215" s="229">
        <v>0</v>
      </c>
      <c r="K215" s="228">
        <f>ROUND(E215*J215,2)</f>
        <v>0</v>
      </c>
      <c r="L215" s="228">
        <v>15</v>
      </c>
      <c r="M215" s="228">
        <f>G215*(1+L215/100)</f>
        <v>0</v>
      </c>
      <c r="N215" s="228">
        <v>1.2999999999999999E-2</v>
      </c>
      <c r="O215" s="228">
        <f>ROUND(E215*N215,2)</f>
        <v>0.01</v>
      </c>
      <c r="P215" s="228">
        <v>0</v>
      </c>
      <c r="Q215" s="228">
        <f>ROUND(E215*P215,2)</f>
        <v>0</v>
      </c>
      <c r="R215" s="228"/>
      <c r="S215" s="228" t="s">
        <v>141</v>
      </c>
      <c r="T215" s="228" t="s">
        <v>142</v>
      </c>
      <c r="U215" s="228">
        <v>0</v>
      </c>
      <c r="V215" s="228">
        <f>ROUND(E215*U215,2)</f>
        <v>0</v>
      </c>
      <c r="W215" s="228"/>
      <c r="X215" s="228" t="s">
        <v>281</v>
      </c>
      <c r="Y215" s="209"/>
      <c r="Z215" s="209"/>
      <c r="AA215" s="209"/>
      <c r="AB215" s="209"/>
      <c r="AC215" s="209"/>
      <c r="AD215" s="209"/>
      <c r="AE215" s="209"/>
      <c r="AF215" s="209"/>
      <c r="AG215" s="209" t="s">
        <v>394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1" x14ac:dyDescent="0.25">
      <c r="A216" s="247">
        <v>95</v>
      </c>
      <c r="B216" s="248" t="s">
        <v>397</v>
      </c>
      <c r="C216" s="257" t="s">
        <v>398</v>
      </c>
      <c r="D216" s="249" t="s">
        <v>149</v>
      </c>
      <c r="E216" s="250">
        <v>2</v>
      </c>
      <c r="F216" s="251"/>
      <c r="G216" s="252">
        <f>ROUND(E216*F216,2)</f>
        <v>0</v>
      </c>
      <c r="H216" s="229">
        <v>382.4</v>
      </c>
      <c r="I216" s="228">
        <f>ROUND(E216*H216,2)</f>
        <v>764.8</v>
      </c>
      <c r="J216" s="229">
        <v>0</v>
      </c>
      <c r="K216" s="228">
        <f>ROUND(E216*J216,2)</f>
        <v>0</v>
      </c>
      <c r="L216" s="228">
        <v>15</v>
      </c>
      <c r="M216" s="228">
        <f>G216*(1+L216/100)</f>
        <v>0</v>
      </c>
      <c r="N216" s="228">
        <v>8.9999999999999998E-4</v>
      </c>
      <c r="O216" s="228">
        <f>ROUND(E216*N216,2)</f>
        <v>0</v>
      </c>
      <c r="P216" s="228">
        <v>0</v>
      </c>
      <c r="Q216" s="228">
        <f>ROUND(E216*P216,2)</f>
        <v>0</v>
      </c>
      <c r="R216" s="228"/>
      <c r="S216" s="228" t="s">
        <v>174</v>
      </c>
      <c r="T216" s="228" t="s">
        <v>142</v>
      </c>
      <c r="U216" s="228">
        <v>0</v>
      </c>
      <c r="V216" s="228">
        <f>ROUND(E216*U216,2)</f>
        <v>0</v>
      </c>
      <c r="W216" s="228"/>
      <c r="X216" s="228" t="s">
        <v>175</v>
      </c>
      <c r="Y216" s="209"/>
      <c r="Z216" s="209"/>
      <c r="AA216" s="209"/>
      <c r="AB216" s="209"/>
      <c r="AC216" s="209"/>
      <c r="AD216" s="209"/>
      <c r="AE216" s="209"/>
      <c r="AF216" s="209"/>
      <c r="AG216" s="209" t="s">
        <v>176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5">
      <c r="A217" s="247">
        <v>96</v>
      </c>
      <c r="B217" s="248" t="s">
        <v>399</v>
      </c>
      <c r="C217" s="257" t="s">
        <v>400</v>
      </c>
      <c r="D217" s="249" t="s">
        <v>149</v>
      </c>
      <c r="E217" s="250">
        <v>1</v>
      </c>
      <c r="F217" s="251"/>
      <c r="G217" s="252">
        <f>ROUND(E217*F217,2)</f>
        <v>0</v>
      </c>
      <c r="H217" s="229">
        <v>3563</v>
      </c>
      <c r="I217" s="228">
        <f>ROUND(E217*H217,2)</f>
        <v>3563</v>
      </c>
      <c r="J217" s="229">
        <v>0</v>
      </c>
      <c r="K217" s="228">
        <f>ROUND(E217*J217,2)</f>
        <v>0</v>
      </c>
      <c r="L217" s="228">
        <v>15</v>
      </c>
      <c r="M217" s="228">
        <f>G217*(1+L217/100)</f>
        <v>0</v>
      </c>
      <c r="N217" s="228">
        <v>1E-3</v>
      </c>
      <c r="O217" s="228">
        <f>ROUND(E217*N217,2)</f>
        <v>0</v>
      </c>
      <c r="P217" s="228">
        <v>0</v>
      </c>
      <c r="Q217" s="228">
        <f>ROUND(E217*P217,2)</f>
        <v>0</v>
      </c>
      <c r="R217" s="228" t="s">
        <v>179</v>
      </c>
      <c r="S217" s="228" t="s">
        <v>141</v>
      </c>
      <c r="T217" s="228" t="s">
        <v>142</v>
      </c>
      <c r="U217" s="228">
        <v>0</v>
      </c>
      <c r="V217" s="228">
        <f>ROUND(E217*U217,2)</f>
        <v>0</v>
      </c>
      <c r="W217" s="228"/>
      <c r="X217" s="228" t="s">
        <v>175</v>
      </c>
      <c r="Y217" s="209"/>
      <c r="Z217" s="209"/>
      <c r="AA217" s="209"/>
      <c r="AB217" s="209"/>
      <c r="AC217" s="209"/>
      <c r="AD217" s="209"/>
      <c r="AE217" s="209"/>
      <c r="AF217" s="209"/>
      <c r="AG217" s="209" t="s">
        <v>176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ht="20.399999999999999" outlineLevel="1" x14ac:dyDescent="0.25">
      <c r="A218" s="247">
        <v>97</v>
      </c>
      <c r="B218" s="248" t="s">
        <v>401</v>
      </c>
      <c r="C218" s="257" t="s">
        <v>402</v>
      </c>
      <c r="D218" s="249" t="s">
        <v>149</v>
      </c>
      <c r="E218" s="250">
        <v>1</v>
      </c>
      <c r="F218" s="251"/>
      <c r="G218" s="252">
        <f>ROUND(E218*F218,2)</f>
        <v>0</v>
      </c>
      <c r="H218" s="229">
        <v>570</v>
      </c>
      <c r="I218" s="228">
        <f>ROUND(E218*H218,2)</f>
        <v>570</v>
      </c>
      <c r="J218" s="229">
        <v>0</v>
      </c>
      <c r="K218" s="228">
        <f>ROUND(E218*J218,2)</f>
        <v>0</v>
      </c>
      <c r="L218" s="228">
        <v>15</v>
      </c>
      <c r="M218" s="228">
        <f>G218*(1+L218/100)</f>
        <v>0</v>
      </c>
      <c r="N218" s="228">
        <v>0</v>
      </c>
      <c r="O218" s="228">
        <f>ROUND(E218*N218,2)</f>
        <v>0</v>
      </c>
      <c r="P218" s="228">
        <v>0</v>
      </c>
      <c r="Q218" s="228">
        <f>ROUND(E218*P218,2)</f>
        <v>0</v>
      </c>
      <c r="R218" s="228" t="s">
        <v>179</v>
      </c>
      <c r="S218" s="228" t="s">
        <v>141</v>
      </c>
      <c r="T218" s="228" t="s">
        <v>142</v>
      </c>
      <c r="U218" s="228">
        <v>0</v>
      </c>
      <c r="V218" s="228">
        <f>ROUND(E218*U218,2)</f>
        <v>0</v>
      </c>
      <c r="W218" s="228"/>
      <c r="X218" s="228" t="s">
        <v>175</v>
      </c>
      <c r="Y218" s="209"/>
      <c r="Z218" s="209"/>
      <c r="AA218" s="209"/>
      <c r="AB218" s="209"/>
      <c r="AC218" s="209"/>
      <c r="AD218" s="209"/>
      <c r="AE218" s="209"/>
      <c r="AF218" s="209"/>
      <c r="AG218" s="209" t="s">
        <v>176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5">
      <c r="A219" s="247">
        <v>98</v>
      </c>
      <c r="B219" s="248" t="s">
        <v>403</v>
      </c>
      <c r="C219" s="257" t="s">
        <v>404</v>
      </c>
      <c r="D219" s="249" t="s">
        <v>149</v>
      </c>
      <c r="E219" s="250">
        <v>1</v>
      </c>
      <c r="F219" s="251"/>
      <c r="G219" s="252">
        <f>ROUND(E219*F219,2)</f>
        <v>0</v>
      </c>
      <c r="H219" s="229">
        <v>532</v>
      </c>
      <c r="I219" s="228">
        <f>ROUND(E219*H219,2)</f>
        <v>532</v>
      </c>
      <c r="J219" s="229">
        <v>0</v>
      </c>
      <c r="K219" s="228">
        <f>ROUND(E219*J219,2)</f>
        <v>0</v>
      </c>
      <c r="L219" s="228">
        <v>15</v>
      </c>
      <c r="M219" s="228">
        <f>G219*(1+L219/100)</f>
        <v>0</v>
      </c>
      <c r="N219" s="228">
        <v>2E-3</v>
      </c>
      <c r="O219" s="228">
        <f>ROUND(E219*N219,2)</f>
        <v>0</v>
      </c>
      <c r="P219" s="228">
        <v>0</v>
      </c>
      <c r="Q219" s="228">
        <f>ROUND(E219*P219,2)</f>
        <v>0</v>
      </c>
      <c r="R219" s="228"/>
      <c r="S219" s="228" t="s">
        <v>174</v>
      </c>
      <c r="T219" s="228" t="s">
        <v>142</v>
      </c>
      <c r="U219" s="228">
        <v>0</v>
      </c>
      <c r="V219" s="228">
        <f>ROUND(E219*U219,2)</f>
        <v>0</v>
      </c>
      <c r="W219" s="228"/>
      <c r="X219" s="228" t="s">
        <v>175</v>
      </c>
      <c r="Y219" s="209"/>
      <c r="Z219" s="209"/>
      <c r="AA219" s="209"/>
      <c r="AB219" s="209"/>
      <c r="AC219" s="209"/>
      <c r="AD219" s="209"/>
      <c r="AE219" s="209"/>
      <c r="AF219" s="209"/>
      <c r="AG219" s="209" t="s">
        <v>176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5">
      <c r="A220" s="247">
        <v>99</v>
      </c>
      <c r="B220" s="248" t="s">
        <v>405</v>
      </c>
      <c r="C220" s="257" t="s">
        <v>406</v>
      </c>
      <c r="D220" s="249" t="s">
        <v>149</v>
      </c>
      <c r="E220" s="250">
        <v>1</v>
      </c>
      <c r="F220" s="251"/>
      <c r="G220" s="252">
        <f>ROUND(E220*F220,2)</f>
        <v>0</v>
      </c>
      <c r="H220" s="229">
        <v>12850</v>
      </c>
      <c r="I220" s="228">
        <f>ROUND(E220*H220,2)</f>
        <v>12850</v>
      </c>
      <c r="J220" s="229">
        <v>0</v>
      </c>
      <c r="K220" s="228">
        <f>ROUND(E220*J220,2)</f>
        <v>0</v>
      </c>
      <c r="L220" s="228">
        <v>15</v>
      </c>
      <c r="M220" s="228">
        <f>G220*(1+L220/100)</f>
        <v>0</v>
      </c>
      <c r="N220" s="228">
        <v>1.6E-2</v>
      </c>
      <c r="O220" s="228">
        <f>ROUND(E220*N220,2)</f>
        <v>0.02</v>
      </c>
      <c r="P220" s="228">
        <v>0</v>
      </c>
      <c r="Q220" s="228">
        <f>ROUND(E220*P220,2)</f>
        <v>0</v>
      </c>
      <c r="R220" s="228" t="s">
        <v>179</v>
      </c>
      <c r="S220" s="228" t="s">
        <v>141</v>
      </c>
      <c r="T220" s="228" t="s">
        <v>142</v>
      </c>
      <c r="U220" s="228">
        <v>0</v>
      </c>
      <c r="V220" s="228">
        <f>ROUND(E220*U220,2)</f>
        <v>0</v>
      </c>
      <c r="W220" s="228"/>
      <c r="X220" s="228" t="s">
        <v>175</v>
      </c>
      <c r="Y220" s="209"/>
      <c r="Z220" s="209"/>
      <c r="AA220" s="209"/>
      <c r="AB220" s="209"/>
      <c r="AC220" s="209"/>
      <c r="AD220" s="209"/>
      <c r="AE220" s="209"/>
      <c r="AF220" s="209"/>
      <c r="AG220" s="209" t="s">
        <v>176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1" x14ac:dyDescent="0.25">
      <c r="A221" s="247">
        <v>100</v>
      </c>
      <c r="B221" s="248" t="s">
        <v>407</v>
      </c>
      <c r="C221" s="257" t="s">
        <v>408</v>
      </c>
      <c r="D221" s="249" t="s">
        <v>173</v>
      </c>
      <c r="E221" s="250">
        <v>1</v>
      </c>
      <c r="F221" s="251"/>
      <c r="G221" s="252">
        <f>ROUND(E221*F221,2)</f>
        <v>0</v>
      </c>
      <c r="H221" s="229">
        <v>390.7</v>
      </c>
      <c r="I221" s="228">
        <f>ROUND(E221*H221,2)</f>
        <v>390.7</v>
      </c>
      <c r="J221" s="229">
        <v>0</v>
      </c>
      <c r="K221" s="228">
        <f>ROUND(E221*J221,2)</f>
        <v>0</v>
      </c>
      <c r="L221" s="228">
        <v>15</v>
      </c>
      <c r="M221" s="228">
        <f>G221*(1+L221/100)</f>
        <v>0</v>
      </c>
      <c r="N221" s="228">
        <v>0.01</v>
      </c>
      <c r="O221" s="228">
        <f>ROUND(E221*N221,2)</f>
        <v>0.01</v>
      </c>
      <c r="P221" s="228">
        <v>0</v>
      </c>
      <c r="Q221" s="228">
        <f>ROUND(E221*P221,2)</f>
        <v>0</v>
      </c>
      <c r="R221" s="228" t="s">
        <v>179</v>
      </c>
      <c r="S221" s="228" t="s">
        <v>141</v>
      </c>
      <c r="T221" s="228" t="s">
        <v>142</v>
      </c>
      <c r="U221" s="228">
        <v>0</v>
      </c>
      <c r="V221" s="228">
        <f>ROUND(E221*U221,2)</f>
        <v>0</v>
      </c>
      <c r="W221" s="228"/>
      <c r="X221" s="228" t="s">
        <v>175</v>
      </c>
      <c r="Y221" s="209"/>
      <c r="Z221" s="209"/>
      <c r="AA221" s="209"/>
      <c r="AB221" s="209"/>
      <c r="AC221" s="209"/>
      <c r="AD221" s="209"/>
      <c r="AE221" s="209"/>
      <c r="AF221" s="209"/>
      <c r="AG221" s="209" t="s">
        <v>176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1" x14ac:dyDescent="0.25">
      <c r="A222" s="247">
        <v>101</v>
      </c>
      <c r="B222" s="248" t="s">
        <v>409</v>
      </c>
      <c r="C222" s="257" t="s">
        <v>410</v>
      </c>
      <c r="D222" s="249" t="s">
        <v>149</v>
      </c>
      <c r="E222" s="250">
        <v>1</v>
      </c>
      <c r="F222" s="251"/>
      <c r="G222" s="252">
        <f>ROUND(E222*F222,2)</f>
        <v>0</v>
      </c>
      <c r="H222" s="229">
        <v>8550</v>
      </c>
      <c r="I222" s="228">
        <f>ROUND(E222*H222,2)</f>
        <v>8550</v>
      </c>
      <c r="J222" s="229">
        <v>0</v>
      </c>
      <c r="K222" s="228">
        <f>ROUND(E222*J222,2)</f>
        <v>0</v>
      </c>
      <c r="L222" s="228">
        <v>15</v>
      </c>
      <c r="M222" s="228">
        <f>G222*(1+L222/100)</f>
        <v>0</v>
      </c>
      <c r="N222" s="228">
        <v>0.03</v>
      </c>
      <c r="O222" s="228">
        <f>ROUND(E222*N222,2)</f>
        <v>0.03</v>
      </c>
      <c r="P222" s="228">
        <v>0</v>
      </c>
      <c r="Q222" s="228">
        <f>ROUND(E222*P222,2)</f>
        <v>0</v>
      </c>
      <c r="R222" s="228" t="s">
        <v>179</v>
      </c>
      <c r="S222" s="228" t="s">
        <v>141</v>
      </c>
      <c r="T222" s="228" t="s">
        <v>142</v>
      </c>
      <c r="U222" s="228">
        <v>0</v>
      </c>
      <c r="V222" s="228">
        <f>ROUND(E222*U222,2)</f>
        <v>0</v>
      </c>
      <c r="W222" s="228"/>
      <c r="X222" s="228" t="s">
        <v>175</v>
      </c>
      <c r="Y222" s="209"/>
      <c r="Z222" s="209"/>
      <c r="AA222" s="209"/>
      <c r="AB222" s="209"/>
      <c r="AC222" s="209"/>
      <c r="AD222" s="209"/>
      <c r="AE222" s="209"/>
      <c r="AF222" s="209"/>
      <c r="AG222" s="209" t="s">
        <v>176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1" x14ac:dyDescent="0.25">
      <c r="A223" s="247">
        <v>102</v>
      </c>
      <c r="B223" s="248" t="s">
        <v>411</v>
      </c>
      <c r="C223" s="257" t="s">
        <v>412</v>
      </c>
      <c r="D223" s="249" t="s">
        <v>330</v>
      </c>
      <c r="E223" s="250">
        <v>1</v>
      </c>
      <c r="F223" s="251"/>
      <c r="G223" s="252">
        <f>ROUND(E223*F223,2)</f>
        <v>0</v>
      </c>
      <c r="H223" s="229">
        <v>0</v>
      </c>
      <c r="I223" s="228">
        <f>ROUND(E223*H223,2)</f>
        <v>0</v>
      </c>
      <c r="J223" s="229">
        <v>258.8</v>
      </c>
      <c r="K223" s="228">
        <f>ROUND(E223*J223,2)</f>
        <v>258.8</v>
      </c>
      <c r="L223" s="228">
        <v>15</v>
      </c>
      <c r="M223" s="228">
        <f>G223*(1+L223/100)</f>
        <v>0</v>
      </c>
      <c r="N223" s="228">
        <v>0</v>
      </c>
      <c r="O223" s="228">
        <f>ROUND(E223*N223,2)</f>
        <v>0</v>
      </c>
      <c r="P223" s="228">
        <v>1.933E-2</v>
      </c>
      <c r="Q223" s="228">
        <f>ROUND(E223*P223,2)</f>
        <v>0.02</v>
      </c>
      <c r="R223" s="228"/>
      <c r="S223" s="228" t="s">
        <v>141</v>
      </c>
      <c r="T223" s="228" t="s">
        <v>142</v>
      </c>
      <c r="U223" s="228">
        <v>0</v>
      </c>
      <c r="V223" s="228">
        <f>ROUND(E223*U223,2)</f>
        <v>0</v>
      </c>
      <c r="W223" s="228"/>
      <c r="X223" s="228" t="s">
        <v>281</v>
      </c>
      <c r="Y223" s="209"/>
      <c r="Z223" s="209"/>
      <c r="AA223" s="209"/>
      <c r="AB223" s="209"/>
      <c r="AC223" s="209"/>
      <c r="AD223" s="209"/>
      <c r="AE223" s="209"/>
      <c r="AF223" s="209"/>
      <c r="AG223" s="209" t="s">
        <v>282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5">
      <c r="A224" s="247">
        <v>103</v>
      </c>
      <c r="B224" s="248" t="s">
        <v>413</v>
      </c>
      <c r="C224" s="257" t="s">
        <v>414</v>
      </c>
      <c r="D224" s="249" t="s">
        <v>330</v>
      </c>
      <c r="E224" s="250">
        <v>1</v>
      </c>
      <c r="F224" s="251"/>
      <c r="G224" s="252">
        <f>ROUND(E224*F224,2)</f>
        <v>0</v>
      </c>
      <c r="H224" s="229">
        <v>0</v>
      </c>
      <c r="I224" s="228">
        <f>ROUND(E224*H224,2)</f>
        <v>0</v>
      </c>
      <c r="J224" s="229">
        <v>167.9</v>
      </c>
      <c r="K224" s="228">
        <f>ROUND(E224*J224,2)</f>
        <v>167.9</v>
      </c>
      <c r="L224" s="228">
        <v>15</v>
      </c>
      <c r="M224" s="228">
        <f>G224*(1+L224/100)</f>
        <v>0</v>
      </c>
      <c r="N224" s="228">
        <v>0</v>
      </c>
      <c r="O224" s="228">
        <f>ROUND(E224*N224,2)</f>
        <v>0</v>
      </c>
      <c r="P224" s="228">
        <v>1.9460000000000002E-2</v>
      </c>
      <c r="Q224" s="228">
        <f>ROUND(E224*P224,2)</f>
        <v>0.02</v>
      </c>
      <c r="R224" s="228"/>
      <c r="S224" s="228" t="s">
        <v>141</v>
      </c>
      <c r="T224" s="228" t="s">
        <v>142</v>
      </c>
      <c r="U224" s="228">
        <v>0</v>
      </c>
      <c r="V224" s="228">
        <f>ROUND(E224*U224,2)</f>
        <v>0</v>
      </c>
      <c r="W224" s="228"/>
      <c r="X224" s="228" t="s">
        <v>281</v>
      </c>
      <c r="Y224" s="209"/>
      <c r="Z224" s="209"/>
      <c r="AA224" s="209"/>
      <c r="AB224" s="209"/>
      <c r="AC224" s="209"/>
      <c r="AD224" s="209"/>
      <c r="AE224" s="209"/>
      <c r="AF224" s="209"/>
      <c r="AG224" s="209" t="s">
        <v>282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1" x14ac:dyDescent="0.25">
      <c r="A225" s="247">
        <v>104</v>
      </c>
      <c r="B225" s="248" t="s">
        <v>415</v>
      </c>
      <c r="C225" s="257" t="s">
        <v>416</v>
      </c>
      <c r="D225" s="249" t="s">
        <v>0</v>
      </c>
      <c r="E225" s="250">
        <v>580.62469999999996</v>
      </c>
      <c r="F225" s="251"/>
      <c r="G225" s="252">
        <f>ROUND(E225*F225,2)</f>
        <v>0</v>
      </c>
      <c r="H225" s="229">
        <v>0</v>
      </c>
      <c r="I225" s="228">
        <f>ROUND(E225*H225,2)</f>
        <v>0</v>
      </c>
      <c r="J225" s="229">
        <v>0.4</v>
      </c>
      <c r="K225" s="228">
        <f>ROUND(E225*J225,2)</f>
        <v>232.25</v>
      </c>
      <c r="L225" s="228">
        <v>15</v>
      </c>
      <c r="M225" s="228">
        <f>G225*(1+L225/100)</f>
        <v>0</v>
      </c>
      <c r="N225" s="228">
        <v>0</v>
      </c>
      <c r="O225" s="228">
        <f>ROUND(E225*N225,2)</f>
        <v>0</v>
      </c>
      <c r="P225" s="228">
        <v>0</v>
      </c>
      <c r="Q225" s="228">
        <f>ROUND(E225*P225,2)</f>
        <v>0</v>
      </c>
      <c r="R225" s="228"/>
      <c r="S225" s="228" t="s">
        <v>141</v>
      </c>
      <c r="T225" s="228" t="s">
        <v>142</v>
      </c>
      <c r="U225" s="228">
        <v>0</v>
      </c>
      <c r="V225" s="228">
        <f>ROUND(E225*U225,2)</f>
        <v>0</v>
      </c>
      <c r="W225" s="228"/>
      <c r="X225" s="228" t="s">
        <v>285</v>
      </c>
      <c r="Y225" s="209"/>
      <c r="Z225" s="209"/>
      <c r="AA225" s="209"/>
      <c r="AB225" s="209"/>
      <c r="AC225" s="209"/>
      <c r="AD225" s="209"/>
      <c r="AE225" s="209"/>
      <c r="AF225" s="209"/>
      <c r="AG225" s="209" t="s">
        <v>286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x14ac:dyDescent="0.25">
      <c r="A226" s="235" t="s">
        <v>136</v>
      </c>
      <c r="B226" s="236" t="s">
        <v>80</v>
      </c>
      <c r="C226" s="254" t="s">
        <v>81</v>
      </c>
      <c r="D226" s="237"/>
      <c r="E226" s="238"/>
      <c r="F226" s="239"/>
      <c r="G226" s="240">
        <f>SUMIF(AG227:AG232,"&lt;&gt;NOR",G227:G232)</f>
        <v>0</v>
      </c>
      <c r="H226" s="234"/>
      <c r="I226" s="234">
        <f>SUM(I227:I232)</f>
        <v>917.7</v>
      </c>
      <c r="J226" s="234"/>
      <c r="K226" s="234">
        <f>SUM(K227:K232)</f>
        <v>1777.98</v>
      </c>
      <c r="L226" s="234"/>
      <c r="M226" s="234">
        <f>SUM(M227:M232)</f>
        <v>0</v>
      </c>
      <c r="N226" s="234"/>
      <c r="O226" s="234">
        <f>SUM(O227:O232)</f>
        <v>0</v>
      </c>
      <c r="P226" s="234"/>
      <c r="Q226" s="234">
        <f>SUM(Q227:Q232)</f>
        <v>0.03</v>
      </c>
      <c r="R226" s="234"/>
      <c r="S226" s="234"/>
      <c r="T226" s="234"/>
      <c r="U226" s="234"/>
      <c r="V226" s="234">
        <f>SUM(V227:V232)</f>
        <v>3.46</v>
      </c>
      <c r="W226" s="234"/>
      <c r="X226" s="234"/>
      <c r="AG226" t="s">
        <v>137</v>
      </c>
    </row>
    <row r="227" spans="1:60" outlineLevel="1" x14ac:dyDescent="0.25">
      <c r="A227" s="247">
        <v>105</v>
      </c>
      <c r="B227" s="248" t="s">
        <v>417</v>
      </c>
      <c r="C227" s="257" t="s">
        <v>418</v>
      </c>
      <c r="D227" s="249" t="s">
        <v>160</v>
      </c>
      <c r="E227" s="250">
        <v>6</v>
      </c>
      <c r="F227" s="251"/>
      <c r="G227" s="252">
        <f>ROUND(E227*F227,2)</f>
        <v>0</v>
      </c>
      <c r="H227" s="229">
        <v>0</v>
      </c>
      <c r="I227" s="228">
        <f>ROUND(E227*H227,2)</f>
        <v>0</v>
      </c>
      <c r="J227" s="229">
        <v>178.4</v>
      </c>
      <c r="K227" s="228">
        <f>ROUND(E227*J227,2)</f>
        <v>1070.4000000000001</v>
      </c>
      <c r="L227" s="228">
        <v>15</v>
      </c>
      <c r="M227" s="228">
        <f>G227*(1+L227/100)</f>
        <v>0</v>
      </c>
      <c r="N227" s="228">
        <v>0</v>
      </c>
      <c r="O227" s="228">
        <f>ROUND(E227*N227,2)</f>
        <v>0</v>
      </c>
      <c r="P227" s="228">
        <v>0</v>
      </c>
      <c r="Q227" s="228">
        <f>ROUND(E227*P227,2)</f>
        <v>0</v>
      </c>
      <c r="R227" s="228"/>
      <c r="S227" s="228" t="s">
        <v>141</v>
      </c>
      <c r="T227" s="228" t="s">
        <v>142</v>
      </c>
      <c r="U227" s="228">
        <v>0.35</v>
      </c>
      <c r="V227" s="228">
        <f>ROUND(E227*U227,2)</f>
        <v>2.1</v>
      </c>
      <c r="W227" s="228"/>
      <c r="X227" s="228" t="s">
        <v>143</v>
      </c>
      <c r="Y227" s="209"/>
      <c r="Z227" s="209"/>
      <c r="AA227" s="209"/>
      <c r="AB227" s="209"/>
      <c r="AC227" s="209"/>
      <c r="AD227" s="209"/>
      <c r="AE227" s="209"/>
      <c r="AF227" s="209"/>
      <c r="AG227" s="209" t="s">
        <v>144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ht="20.399999999999999" outlineLevel="1" x14ac:dyDescent="0.25">
      <c r="A228" s="247">
        <v>106</v>
      </c>
      <c r="B228" s="248" t="s">
        <v>419</v>
      </c>
      <c r="C228" s="257" t="s">
        <v>420</v>
      </c>
      <c r="D228" s="249" t="s">
        <v>149</v>
      </c>
      <c r="E228" s="250">
        <v>1</v>
      </c>
      <c r="F228" s="251"/>
      <c r="G228" s="252">
        <f>ROUND(E228*F228,2)</f>
        <v>0</v>
      </c>
      <c r="H228" s="229">
        <v>0</v>
      </c>
      <c r="I228" s="228">
        <f>ROUND(E228*H228,2)</f>
        <v>0</v>
      </c>
      <c r="J228" s="229">
        <v>254.9</v>
      </c>
      <c r="K228" s="228">
        <f>ROUND(E228*J228,2)</f>
        <v>254.9</v>
      </c>
      <c r="L228" s="228">
        <v>15</v>
      </c>
      <c r="M228" s="228">
        <f>G228*(1+L228/100)</f>
        <v>0</v>
      </c>
      <c r="N228" s="228">
        <v>0</v>
      </c>
      <c r="O228" s="228">
        <f>ROUND(E228*N228,2)</f>
        <v>0</v>
      </c>
      <c r="P228" s="228">
        <v>0</v>
      </c>
      <c r="Q228" s="228">
        <f>ROUND(E228*P228,2)</f>
        <v>0</v>
      </c>
      <c r="R228" s="228"/>
      <c r="S228" s="228" t="s">
        <v>141</v>
      </c>
      <c r="T228" s="228" t="s">
        <v>142</v>
      </c>
      <c r="U228" s="228">
        <v>0.5</v>
      </c>
      <c r="V228" s="228">
        <f>ROUND(E228*U228,2)</f>
        <v>0.5</v>
      </c>
      <c r="W228" s="228"/>
      <c r="X228" s="228" t="s">
        <v>143</v>
      </c>
      <c r="Y228" s="209"/>
      <c r="Z228" s="209"/>
      <c r="AA228" s="209"/>
      <c r="AB228" s="209"/>
      <c r="AC228" s="209"/>
      <c r="AD228" s="209"/>
      <c r="AE228" s="209"/>
      <c r="AF228" s="209"/>
      <c r="AG228" s="209" t="s">
        <v>144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ht="20.399999999999999" outlineLevel="1" x14ac:dyDescent="0.25">
      <c r="A229" s="247">
        <v>107</v>
      </c>
      <c r="B229" s="248" t="s">
        <v>421</v>
      </c>
      <c r="C229" s="257" t="s">
        <v>422</v>
      </c>
      <c r="D229" s="249" t="s">
        <v>149</v>
      </c>
      <c r="E229" s="250">
        <v>2</v>
      </c>
      <c r="F229" s="251"/>
      <c r="G229" s="252">
        <f>ROUND(E229*F229,2)</f>
        <v>0</v>
      </c>
      <c r="H229" s="229">
        <v>0</v>
      </c>
      <c r="I229" s="228">
        <f>ROUND(E229*H229,2)</f>
        <v>0</v>
      </c>
      <c r="J229" s="229">
        <v>218.3</v>
      </c>
      <c r="K229" s="228">
        <f>ROUND(E229*J229,2)</f>
        <v>436.6</v>
      </c>
      <c r="L229" s="228">
        <v>15</v>
      </c>
      <c r="M229" s="228">
        <f>G229*(1+L229/100)</f>
        <v>0</v>
      </c>
      <c r="N229" s="228">
        <v>0</v>
      </c>
      <c r="O229" s="228">
        <f>ROUND(E229*N229,2)</f>
        <v>0</v>
      </c>
      <c r="P229" s="228">
        <v>1.489E-2</v>
      </c>
      <c r="Q229" s="228">
        <f>ROUND(E229*P229,2)</f>
        <v>0.03</v>
      </c>
      <c r="R229" s="228"/>
      <c r="S229" s="228" t="s">
        <v>141</v>
      </c>
      <c r="T229" s="228" t="s">
        <v>142</v>
      </c>
      <c r="U229" s="228">
        <v>0.42899999999999999</v>
      </c>
      <c r="V229" s="228">
        <f>ROUND(E229*U229,2)</f>
        <v>0.86</v>
      </c>
      <c r="W229" s="228"/>
      <c r="X229" s="228" t="s">
        <v>143</v>
      </c>
      <c r="Y229" s="209"/>
      <c r="Z229" s="209"/>
      <c r="AA229" s="209"/>
      <c r="AB229" s="209"/>
      <c r="AC229" s="209"/>
      <c r="AD229" s="209"/>
      <c r="AE229" s="209"/>
      <c r="AF229" s="209"/>
      <c r="AG229" s="209" t="s">
        <v>144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1" x14ac:dyDescent="0.25">
      <c r="A230" s="247">
        <v>108</v>
      </c>
      <c r="B230" s="248" t="s">
        <v>423</v>
      </c>
      <c r="C230" s="257" t="s">
        <v>424</v>
      </c>
      <c r="D230" s="249" t="s">
        <v>160</v>
      </c>
      <c r="E230" s="250">
        <v>2</v>
      </c>
      <c r="F230" s="251"/>
      <c r="G230" s="252">
        <f>ROUND(E230*F230,2)</f>
        <v>0</v>
      </c>
      <c r="H230" s="229">
        <v>157.4</v>
      </c>
      <c r="I230" s="228">
        <f>ROUND(E230*H230,2)</f>
        <v>314.8</v>
      </c>
      <c r="J230" s="229">
        <v>0</v>
      </c>
      <c r="K230" s="228">
        <f>ROUND(E230*J230,2)</f>
        <v>0</v>
      </c>
      <c r="L230" s="228">
        <v>15</v>
      </c>
      <c r="M230" s="228">
        <f>G230*(1+L230/100)</f>
        <v>0</v>
      </c>
      <c r="N230" s="228">
        <v>4.8000000000000001E-4</v>
      </c>
      <c r="O230" s="228">
        <f>ROUND(E230*N230,2)</f>
        <v>0</v>
      </c>
      <c r="P230" s="228">
        <v>0</v>
      </c>
      <c r="Q230" s="228">
        <f>ROUND(E230*P230,2)</f>
        <v>0</v>
      </c>
      <c r="R230" s="228"/>
      <c r="S230" s="228" t="s">
        <v>174</v>
      </c>
      <c r="T230" s="228" t="s">
        <v>142</v>
      </c>
      <c r="U230" s="228">
        <v>0</v>
      </c>
      <c r="V230" s="228">
        <f>ROUND(E230*U230,2)</f>
        <v>0</v>
      </c>
      <c r="W230" s="228"/>
      <c r="X230" s="228" t="s">
        <v>175</v>
      </c>
      <c r="Y230" s="209"/>
      <c r="Z230" s="209"/>
      <c r="AA230" s="209"/>
      <c r="AB230" s="209"/>
      <c r="AC230" s="209"/>
      <c r="AD230" s="209"/>
      <c r="AE230" s="209"/>
      <c r="AF230" s="209"/>
      <c r="AG230" s="209" t="s">
        <v>176</v>
      </c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ht="20.399999999999999" outlineLevel="1" x14ac:dyDescent="0.25">
      <c r="A231" s="247">
        <v>109</v>
      </c>
      <c r="B231" s="248" t="s">
        <v>425</v>
      </c>
      <c r="C231" s="257" t="s">
        <v>426</v>
      </c>
      <c r="D231" s="249" t="s">
        <v>149</v>
      </c>
      <c r="E231" s="250">
        <v>1</v>
      </c>
      <c r="F231" s="251"/>
      <c r="G231" s="252">
        <f>ROUND(E231*F231,2)</f>
        <v>0</v>
      </c>
      <c r="H231" s="229">
        <v>602.9</v>
      </c>
      <c r="I231" s="228">
        <f>ROUND(E231*H231,2)</f>
        <v>602.9</v>
      </c>
      <c r="J231" s="229">
        <v>0</v>
      </c>
      <c r="K231" s="228">
        <f>ROUND(E231*J231,2)</f>
        <v>0</v>
      </c>
      <c r="L231" s="228">
        <v>15</v>
      </c>
      <c r="M231" s="228">
        <f>G231*(1+L231/100)</f>
        <v>0</v>
      </c>
      <c r="N231" s="228">
        <v>5.9000000000000003E-4</v>
      </c>
      <c r="O231" s="228">
        <f>ROUND(E231*N231,2)</f>
        <v>0</v>
      </c>
      <c r="P231" s="228">
        <v>0</v>
      </c>
      <c r="Q231" s="228">
        <f>ROUND(E231*P231,2)</f>
        <v>0</v>
      </c>
      <c r="R231" s="228" t="s">
        <v>179</v>
      </c>
      <c r="S231" s="228" t="s">
        <v>141</v>
      </c>
      <c r="T231" s="228" t="s">
        <v>142</v>
      </c>
      <c r="U231" s="228">
        <v>0</v>
      </c>
      <c r="V231" s="228">
        <f>ROUND(E231*U231,2)</f>
        <v>0</v>
      </c>
      <c r="W231" s="228"/>
      <c r="X231" s="228" t="s">
        <v>175</v>
      </c>
      <c r="Y231" s="209"/>
      <c r="Z231" s="209"/>
      <c r="AA231" s="209"/>
      <c r="AB231" s="209"/>
      <c r="AC231" s="209"/>
      <c r="AD231" s="209"/>
      <c r="AE231" s="209"/>
      <c r="AF231" s="209"/>
      <c r="AG231" s="209" t="s">
        <v>176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1" x14ac:dyDescent="0.25">
      <c r="A232" s="247">
        <v>110</v>
      </c>
      <c r="B232" s="248" t="s">
        <v>427</v>
      </c>
      <c r="C232" s="257" t="s">
        <v>428</v>
      </c>
      <c r="D232" s="249" t="s">
        <v>0</v>
      </c>
      <c r="E232" s="250">
        <v>26.795999999999999</v>
      </c>
      <c r="F232" s="251"/>
      <c r="G232" s="252">
        <f>ROUND(E232*F232,2)</f>
        <v>0</v>
      </c>
      <c r="H232" s="229">
        <v>0</v>
      </c>
      <c r="I232" s="228">
        <f>ROUND(E232*H232,2)</f>
        <v>0</v>
      </c>
      <c r="J232" s="229">
        <v>0.6</v>
      </c>
      <c r="K232" s="228">
        <f>ROUND(E232*J232,2)</f>
        <v>16.079999999999998</v>
      </c>
      <c r="L232" s="228">
        <v>15</v>
      </c>
      <c r="M232" s="228">
        <f>G232*(1+L232/100)</f>
        <v>0</v>
      </c>
      <c r="N232" s="228">
        <v>0</v>
      </c>
      <c r="O232" s="228">
        <f>ROUND(E232*N232,2)</f>
        <v>0</v>
      </c>
      <c r="P232" s="228">
        <v>0</v>
      </c>
      <c r="Q232" s="228">
        <f>ROUND(E232*P232,2)</f>
        <v>0</v>
      </c>
      <c r="R232" s="228"/>
      <c r="S232" s="228" t="s">
        <v>141</v>
      </c>
      <c r="T232" s="228" t="s">
        <v>142</v>
      </c>
      <c r="U232" s="228">
        <v>0</v>
      </c>
      <c r="V232" s="228">
        <f>ROUND(E232*U232,2)</f>
        <v>0</v>
      </c>
      <c r="W232" s="228"/>
      <c r="X232" s="228" t="s">
        <v>285</v>
      </c>
      <c r="Y232" s="209"/>
      <c r="Z232" s="209"/>
      <c r="AA232" s="209"/>
      <c r="AB232" s="209"/>
      <c r="AC232" s="209"/>
      <c r="AD232" s="209"/>
      <c r="AE232" s="209"/>
      <c r="AF232" s="209"/>
      <c r="AG232" s="209" t="s">
        <v>286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x14ac:dyDescent="0.25">
      <c r="A233" s="235" t="s">
        <v>136</v>
      </c>
      <c r="B233" s="236" t="s">
        <v>82</v>
      </c>
      <c r="C233" s="254" t="s">
        <v>83</v>
      </c>
      <c r="D233" s="237"/>
      <c r="E233" s="238"/>
      <c r="F233" s="239"/>
      <c r="G233" s="240">
        <f>SUMIF(AG234:AG236,"&lt;&gt;NOR",G234:G236)</f>
        <v>0</v>
      </c>
      <c r="H233" s="234"/>
      <c r="I233" s="234">
        <f>SUM(I234:I236)</f>
        <v>3983.08</v>
      </c>
      <c r="J233" s="234"/>
      <c r="K233" s="234">
        <f>SUM(K234:K236)</f>
        <v>495.36</v>
      </c>
      <c r="L233" s="234"/>
      <c r="M233" s="234">
        <f>SUM(M234:M236)</f>
        <v>0</v>
      </c>
      <c r="N233" s="234"/>
      <c r="O233" s="234">
        <f>SUM(O234:O236)</f>
        <v>0</v>
      </c>
      <c r="P233" s="234"/>
      <c r="Q233" s="234">
        <f>SUM(Q234:Q236)</f>
        <v>0</v>
      </c>
      <c r="R233" s="234"/>
      <c r="S233" s="234"/>
      <c r="T233" s="234"/>
      <c r="U233" s="234"/>
      <c r="V233" s="234">
        <f>SUM(V234:V236)</f>
        <v>0.87</v>
      </c>
      <c r="W233" s="234"/>
      <c r="X233" s="234"/>
      <c r="AG233" t="s">
        <v>137</v>
      </c>
    </row>
    <row r="234" spans="1:60" ht="20.399999999999999" outlineLevel="1" x14ac:dyDescent="0.25">
      <c r="A234" s="247">
        <v>111</v>
      </c>
      <c r="B234" s="248" t="s">
        <v>429</v>
      </c>
      <c r="C234" s="257" t="s">
        <v>430</v>
      </c>
      <c r="D234" s="249" t="s">
        <v>149</v>
      </c>
      <c r="E234" s="250">
        <v>1</v>
      </c>
      <c r="F234" s="251"/>
      <c r="G234" s="252">
        <f>ROUND(E234*F234,2)</f>
        <v>0</v>
      </c>
      <c r="H234" s="229">
        <v>33.08</v>
      </c>
      <c r="I234" s="228">
        <f>ROUND(E234*H234,2)</f>
        <v>33.08</v>
      </c>
      <c r="J234" s="229">
        <v>364.92</v>
      </c>
      <c r="K234" s="228">
        <f>ROUND(E234*J234,2)</f>
        <v>364.92</v>
      </c>
      <c r="L234" s="228">
        <v>15</v>
      </c>
      <c r="M234" s="228">
        <f>G234*(1+L234/100)</f>
        <v>0</v>
      </c>
      <c r="N234" s="228">
        <v>2.0000000000000002E-5</v>
      </c>
      <c r="O234" s="228">
        <f>ROUND(E234*N234,2)</f>
        <v>0</v>
      </c>
      <c r="P234" s="228">
        <v>0</v>
      </c>
      <c r="Q234" s="228">
        <f>ROUND(E234*P234,2)</f>
        <v>0</v>
      </c>
      <c r="R234" s="228"/>
      <c r="S234" s="228" t="s">
        <v>141</v>
      </c>
      <c r="T234" s="228" t="s">
        <v>141</v>
      </c>
      <c r="U234" s="228">
        <v>0.86799999999999999</v>
      </c>
      <c r="V234" s="228">
        <f>ROUND(E234*U234,2)</f>
        <v>0.87</v>
      </c>
      <c r="W234" s="228"/>
      <c r="X234" s="228" t="s">
        <v>143</v>
      </c>
      <c r="Y234" s="209"/>
      <c r="Z234" s="209"/>
      <c r="AA234" s="209"/>
      <c r="AB234" s="209"/>
      <c r="AC234" s="209"/>
      <c r="AD234" s="209"/>
      <c r="AE234" s="209"/>
      <c r="AF234" s="209"/>
      <c r="AG234" s="209" t="s">
        <v>144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1" x14ac:dyDescent="0.25">
      <c r="A235" s="247">
        <v>112</v>
      </c>
      <c r="B235" s="248" t="s">
        <v>431</v>
      </c>
      <c r="C235" s="257" t="s">
        <v>432</v>
      </c>
      <c r="D235" s="249" t="s">
        <v>149</v>
      </c>
      <c r="E235" s="250">
        <v>1</v>
      </c>
      <c r="F235" s="251"/>
      <c r="G235" s="252">
        <f>ROUND(E235*F235,2)</f>
        <v>0</v>
      </c>
      <c r="H235" s="229">
        <v>3950</v>
      </c>
      <c r="I235" s="228">
        <f>ROUND(E235*H235,2)</f>
        <v>3950</v>
      </c>
      <c r="J235" s="229">
        <v>0</v>
      </c>
      <c r="K235" s="228">
        <f>ROUND(E235*J235,2)</f>
        <v>0</v>
      </c>
      <c r="L235" s="228">
        <v>15</v>
      </c>
      <c r="M235" s="228">
        <f>G235*(1+L235/100)</f>
        <v>0</v>
      </c>
      <c r="N235" s="228">
        <v>0</v>
      </c>
      <c r="O235" s="228">
        <f>ROUND(E235*N235,2)</f>
        <v>0</v>
      </c>
      <c r="P235" s="228">
        <v>0</v>
      </c>
      <c r="Q235" s="228">
        <f>ROUND(E235*P235,2)</f>
        <v>0</v>
      </c>
      <c r="R235" s="228"/>
      <c r="S235" s="228" t="s">
        <v>174</v>
      </c>
      <c r="T235" s="228" t="s">
        <v>142</v>
      </c>
      <c r="U235" s="228">
        <v>0</v>
      </c>
      <c r="V235" s="228">
        <f>ROUND(E235*U235,2)</f>
        <v>0</v>
      </c>
      <c r="W235" s="228"/>
      <c r="X235" s="228" t="s">
        <v>175</v>
      </c>
      <c r="Y235" s="209"/>
      <c r="Z235" s="209"/>
      <c r="AA235" s="209"/>
      <c r="AB235" s="209"/>
      <c r="AC235" s="209"/>
      <c r="AD235" s="209"/>
      <c r="AE235" s="209"/>
      <c r="AF235" s="209"/>
      <c r="AG235" s="209" t="s">
        <v>176</v>
      </c>
      <c r="AH235" s="209"/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1" x14ac:dyDescent="0.25">
      <c r="A236" s="247">
        <v>113</v>
      </c>
      <c r="B236" s="248" t="s">
        <v>433</v>
      </c>
      <c r="C236" s="257" t="s">
        <v>434</v>
      </c>
      <c r="D236" s="249" t="s">
        <v>0</v>
      </c>
      <c r="E236" s="250">
        <v>43.48</v>
      </c>
      <c r="F236" s="251"/>
      <c r="G236" s="252">
        <f>ROUND(E236*F236,2)</f>
        <v>0</v>
      </c>
      <c r="H236" s="229">
        <v>0</v>
      </c>
      <c r="I236" s="228">
        <f>ROUND(E236*H236,2)</f>
        <v>0</v>
      </c>
      <c r="J236" s="229">
        <v>3</v>
      </c>
      <c r="K236" s="228">
        <f>ROUND(E236*J236,2)</f>
        <v>130.44</v>
      </c>
      <c r="L236" s="228">
        <v>15</v>
      </c>
      <c r="M236" s="228">
        <f>G236*(1+L236/100)</f>
        <v>0</v>
      </c>
      <c r="N236" s="228">
        <v>0</v>
      </c>
      <c r="O236" s="228">
        <f>ROUND(E236*N236,2)</f>
        <v>0</v>
      </c>
      <c r="P236" s="228">
        <v>0</v>
      </c>
      <c r="Q236" s="228">
        <f>ROUND(E236*P236,2)</f>
        <v>0</v>
      </c>
      <c r="R236" s="228"/>
      <c r="S236" s="228" t="s">
        <v>141</v>
      </c>
      <c r="T236" s="228" t="s">
        <v>141</v>
      </c>
      <c r="U236" s="228">
        <v>0</v>
      </c>
      <c r="V236" s="228">
        <f>ROUND(E236*U236,2)</f>
        <v>0</v>
      </c>
      <c r="W236" s="228"/>
      <c r="X236" s="228" t="s">
        <v>285</v>
      </c>
      <c r="Y236" s="209"/>
      <c r="Z236" s="209"/>
      <c r="AA236" s="209"/>
      <c r="AB236" s="209"/>
      <c r="AC236" s="209"/>
      <c r="AD236" s="209"/>
      <c r="AE236" s="209"/>
      <c r="AF236" s="209"/>
      <c r="AG236" s="209" t="s">
        <v>286</v>
      </c>
      <c r="AH236" s="209"/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x14ac:dyDescent="0.25">
      <c r="A237" s="235" t="s">
        <v>136</v>
      </c>
      <c r="B237" s="236" t="s">
        <v>84</v>
      </c>
      <c r="C237" s="254" t="s">
        <v>85</v>
      </c>
      <c r="D237" s="237"/>
      <c r="E237" s="238"/>
      <c r="F237" s="239"/>
      <c r="G237" s="240">
        <f>SUMIF(AG238:AG273,"&lt;&gt;NOR",G238:G273)</f>
        <v>0</v>
      </c>
      <c r="H237" s="234"/>
      <c r="I237" s="234">
        <f>SUM(I238:I273)</f>
        <v>23156.120000000003</v>
      </c>
      <c r="J237" s="234"/>
      <c r="K237" s="234">
        <f>SUM(K238:K273)</f>
        <v>63934.880000000005</v>
      </c>
      <c r="L237" s="234"/>
      <c r="M237" s="234">
        <f>SUM(M238:M273)</f>
        <v>0</v>
      </c>
      <c r="N237" s="234"/>
      <c r="O237" s="234">
        <f>SUM(O238:O273)</f>
        <v>0.08</v>
      </c>
      <c r="P237" s="234"/>
      <c r="Q237" s="234">
        <f>SUM(Q238:Q273)</f>
        <v>0.12</v>
      </c>
      <c r="R237" s="234"/>
      <c r="S237" s="234"/>
      <c r="T237" s="234"/>
      <c r="U237" s="234"/>
      <c r="V237" s="234">
        <f>SUM(V238:V273)</f>
        <v>25.24</v>
      </c>
      <c r="W237" s="234"/>
      <c r="X237" s="234"/>
      <c r="AG237" t="s">
        <v>137</v>
      </c>
    </row>
    <row r="238" spans="1:60" outlineLevel="1" x14ac:dyDescent="0.25">
      <c r="A238" s="241">
        <v>114</v>
      </c>
      <c r="B238" s="242" t="s">
        <v>435</v>
      </c>
      <c r="C238" s="255" t="s">
        <v>436</v>
      </c>
      <c r="D238" s="243" t="s">
        <v>160</v>
      </c>
      <c r="E238" s="244">
        <v>4.8</v>
      </c>
      <c r="F238" s="245"/>
      <c r="G238" s="246">
        <f>ROUND(E238*F238,2)</f>
        <v>0</v>
      </c>
      <c r="H238" s="229">
        <v>23.42</v>
      </c>
      <c r="I238" s="228">
        <f>ROUND(E238*H238,2)</f>
        <v>112.42</v>
      </c>
      <c r="J238" s="229">
        <v>381.58</v>
      </c>
      <c r="K238" s="228">
        <f>ROUND(E238*J238,2)</f>
        <v>1831.58</v>
      </c>
      <c r="L238" s="228">
        <v>15</v>
      </c>
      <c r="M238" s="228">
        <f>G238*(1+L238/100)</f>
        <v>0</v>
      </c>
      <c r="N238" s="228">
        <v>2.0000000000000002E-5</v>
      </c>
      <c r="O238" s="228">
        <f>ROUND(E238*N238,2)</f>
        <v>0</v>
      </c>
      <c r="P238" s="228">
        <v>0</v>
      </c>
      <c r="Q238" s="228">
        <f>ROUND(E238*P238,2)</f>
        <v>0</v>
      </c>
      <c r="R238" s="228"/>
      <c r="S238" s="228" t="s">
        <v>141</v>
      </c>
      <c r="T238" s="228" t="s">
        <v>141</v>
      </c>
      <c r="U238" s="228">
        <v>0.75700000000000001</v>
      </c>
      <c r="V238" s="228">
        <f>ROUND(E238*U238,2)</f>
        <v>3.63</v>
      </c>
      <c r="W238" s="228"/>
      <c r="X238" s="228" t="s">
        <v>143</v>
      </c>
      <c r="Y238" s="209"/>
      <c r="Z238" s="209"/>
      <c r="AA238" s="209"/>
      <c r="AB238" s="209"/>
      <c r="AC238" s="209"/>
      <c r="AD238" s="209"/>
      <c r="AE238" s="209"/>
      <c r="AF238" s="209"/>
      <c r="AG238" s="209" t="s">
        <v>144</v>
      </c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1" x14ac:dyDescent="0.25">
      <c r="A239" s="226"/>
      <c r="B239" s="227"/>
      <c r="C239" s="256" t="s">
        <v>437</v>
      </c>
      <c r="D239" s="230"/>
      <c r="E239" s="231">
        <v>4.8</v>
      </c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09"/>
      <c r="Z239" s="209"/>
      <c r="AA239" s="209"/>
      <c r="AB239" s="209"/>
      <c r="AC239" s="209"/>
      <c r="AD239" s="209"/>
      <c r="AE239" s="209"/>
      <c r="AF239" s="209"/>
      <c r="AG239" s="209" t="s">
        <v>146</v>
      </c>
      <c r="AH239" s="209">
        <v>0</v>
      </c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1" x14ac:dyDescent="0.25">
      <c r="A240" s="247">
        <v>115</v>
      </c>
      <c r="B240" s="248" t="s">
        <v>438</v>
      </c>
      <c r="C240" s="257" t="s">
        <v>439</v>
      </c>
      <c r="D240" s="249" t="s">
        <v>149</v>
      </c>
      <c r="E240" s="250">
        <v>4</v>
      </c>
      <c r="F240" s="251"/>
      <c r="G240" s="252">
        <f>ROUND(E240*F240,2)</f>
        <v>0</v>
      </c>
      <c r="H240" s="229">
        <v>0</v>
      </c>
      <c r="I240" s="228">
        <f>ROUND(E240*H240,2)</f>
        <v>0</v>
      </c>
      <c r="J240" s="229">
        <v>554.1</v>
      </c>
      <c r="K240" s="228">
        <f>ROUND(E240*J240,2)</f>
        <v>2216.4</v>
      </c>
      <c r="L240" s="228">
        <v>15</v>
      </c>
      <c r="M240" s="228">
        <f>G240*(1+L240/100)</f>
        <v>0</v>
      </c>
      <c r="N240" s="228">
        <v>0</v>
      </c>
      <c r="O240" s="228">
        <f>ROUND(E240*N240,2)</f>
        <v>0</v>
      </c>
      <c r="P240" s="228">
        <v>0</v>
      </c>
      <c r="Q240" s="228">
        <f>ROUND(E240*P240,2)</f>
        <v>0</v>
      </c>
      <c r="R240" s="228"/>
      <c r="S240" s="228" t="s">
        <v>141</v>
      </c>
      <c r="T240" s="228" t="s">
        <v>142</v>
      </c>
      <c r="U240" s="228">
        <v>1.45</v>
      </c>
      <c r="V240" s="228">
        <f>ROUND(E240*U240,2)</f>
        <v>5.8</v>
      </c>
      <c r="W240" s="228"/>
      <c r="X240" s="228" t="s">
        <v>143</v>
      </c>
      <c r="Y240" s="209"/>
      <c r="Z240" s="209"/>
      <c r="AA240" s="209"/>
      <c r="AB240" s="209"/>
      <c r="AC240" s="209"/>
      <c r="AD240" s="209"/>
      <c r="AE240" s="209"/>
      <c r="AF240" s="209"/>
      <c r="AG240" s="209" t="s">
        <v>144</v>
      </c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1" x14ac:dyDescent="0.25">
      <c r="A241" s="247">
        <v>116</v>
      </c>
      <c r="B241" s="248" t="s">
        <v>440</v>
      </c>
      <c r="C241" s="257" t="s">
        <v>441</v>
      </c>
      <c r="D241" s="249" t="s">
        <v>149</v>
      </c>
      <c r="E241" s="250">
        <v>6</v>
      </c>
      <c r="F241" s="251"/>
      <c r="G241" s="252">
        <f>ROUND(E241*F241,2)</f>
        <v>0</v>
      </c>
      <c r="H241" s="229">
        <v>0</v>
      </c>
      <c r="I241" s="228">
        <f>ROUND(E241*H241,2)</f>
        <v>0</v>
      </c>
      <c r="J241" s="229">
        <v>56.1</v>
      </c>
      <c r="K241" s="228">
        <f>ROUND(E241*J241,2)</f>
        <v>336.6</v>
      </c>
      <c r="L241" s="228">
        <v>15</v>
      </c>
      <c r="M241" s="228">
        <f>G241*(1+L241/100)</f>
        <v>0</v>
      </c>
      <c r="N241" s="228">
        <v>0</v>
      </c>
      <c r="O241" s="228">
        <f>ROUND(E241*N241,2)</f>
        <v>0</v>
      </c>
      <c r="P241" s="228">
        <v>1.8E-3</v>
      </c>
      <c r="Q241" s="228">
        <f>ROUND(E241*P241,2)</f>
        <v>0.01</v>
      </c>
      <c r="R241" s="228"/>
      <c r="S241" s="228" t="s">
        <v>141</v>
      </c>
      <c r="T241" s="228" t="s">
        <v>142</v>
      </c>
      <c r="U241" s="228">
        <v>0.11</v>
      </c>
      <c r="V241" s="228">
        <f>ROUND(E241*U241,2)</f>
        <v>0.66</v>
      </c>
      <c r="W241" s="228"/>
      <c r="X241" s="228" t="s">
        <v>143</v>
      </c>
      <c r="Y241" s="209"/>
      <c r="Z241" s="209"/>
      <c r="AA241" s="209"/>
      <c r="AB241" s="209"/>
      <c r="AC241" s="209"/>
      <c r="AD241" s="209"/>
      <c r="AE241" s="209"/>
      <c r="AF241" s="209"/>
      <c r="AG241" s="209" t="s">
        <v>144</v>
      </c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1" x14ac:dyDescent="0.25">
      <c r="A242" s="247">
        <v>117</v>
      </c>
      <c r="B242" s="248" t="s">
        <v>442</v>
      </c>
      <c r="C242" s="257" t="s">
        <v>443</v>
      </c>
      <c r="D242" s="249" t="s">
        <v>149</v>
      </c>
      <c r="E242" s="250">
        <v>1</v>
      </c>
      <c r="F242" s="251"/>
      <c r="G242" s="252">
        <f>ROUND(E242*F242,2)</f>
        <v>0</v>
      </c>
      <c r="H242" s="229">
        <v>0</v>
      </c>
      <c r="I242" s="228">
        <f>ROUND(E242*H242,2)</f>
        <v>0</v>
      </c>
      <c r="J242" s="229">
        <v>211.5</v>
      </c>
      <c r="K242" s="228">
        <f>ROUND(E242*J242,2)</f>
        <v>211.5</v>
      </c>
      <c r="L242" s="228">
        <v>15</v>
      </c>
      <c r="M242" s="228">
        <f>G242*(1+L242/100)</f>
        <v>0</v>
      </c>
      <c r="N242" s="228">
        <v>0</v>
      </c>
      <c r="O242" s="228">
        <f>ROUND(E242*N242,2)</f>
        <v>0</v>
      </c>
      <c r="P242" s="228">
        <v>0.1104</v>
      </c>
      <c r="Q242" s="228">
        <f>ROUND(E242*P242,2)</f>
        <v>0.11</v>
      </c>
      <c r="R242" s="228"/>
      <c r="S242" s="228" t="s">
        <v>141</v>
      </c>
      <c r="T242" s="228" t="s">
        <v>141</v>
      </c>
      <c r="U242" s="228">
        <v>0.46</v>
      </c>
      <c r="V242" s="228">
        <f>ROUND(E242*U242,2)</f>
        <v>0.46</v>
      </c>
      <c r="W242" s="228"/>
      <c r="X242" s="228" t="s">
        <v>143</v>
      </c>
      <c r="Y242" s="209"/>
      <c r="Z242" s="209"/>
      <c r="AA242" s="209"/>
      <c r="AB242" s="209"/>
      <c r="AC242" s="209"/>
      <c r="AD242" s="209"/>
      <c r="AE242" s="209"/>
      <c r="AF242" s="209"/>
      <c r="AG242" s="209" t="s">
        <v>144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1" x14ac:dyDescent="0.25">
      <c r="A243" s="241">
        <v>118</v>
      </c>
      <c r="B243" s="242" t="s">
        <v>444</v>
      </c>
      <c r="C243" s="255" t="s">
        <v>445</v>
      </c>
      <c r="D243" s="243" t="s">
        <v>173</v>
      </c>
      <c r="E243" s="244">
        <v>6</v>
      </c>
      <c r="F243" s="245"/>
      <c r="G243" s="246">
        <f>ROUND(E243*F243,2)</f>
        <v>0</v>
      </c>
      <c r="H243" s="229">
        <v>11.85</v>
      </c>
      <c r="I243" s="228">
        <f>ROUND(E243*H243,2)</f>
        <v>71.099999999999994</v>
      </c>
      <c r="J243" s="229">
        <v>188.15</v>
      </c>
      <c r="K243" s="228">
        <f>ROUND(E243*J243,2)</f>
        <v>1128.9000000000001</v>
      </c>
      <c r="L243" s="228">
        <v>15</v>
      </c>
      <c r="M243" s="228">
        <f>G243*(1+L243/100)</f>
        <v>0</v>
      </c>
      <c r="N243" s="228">
        <v>8.9999999999999998E-4</v>
      </c>
      <c r="O243" s="228">
        <f>ROUND(E243*N243,2)</f>
        <v>0.01</v>
      </c>
      <c r="P243" s="228">
        <v>0</v>
      </c>
      <c r="Q243" s="228">
        <f>ROUND(E243*P243,2)</f>
        <v>0</v>
      </c>
      <c r="R243" s="228"/>
      <c r="S243" s="228" t="s">
        <v>174</v>
      </c>
      <c r="T243" s="228" t="s">
        <v>142</v>
      </c>
      <c r="U243" s="228">
        <v>2.29</v>
      </c>
      <c r="V243" s="228">
        <f>ROUND(E243*U243,2)</f>
        <v>13.74</v>
      </c>
      <c r="W243" s="228"/>
      <c r="X243" s="228" t="s">
        <v>143</v>
      </c>
      <c r="Y243" s="209"/>
      <c r="Z243" s="209"/>
      <c r="AA243" s="209"/>
      <c r="AB243" s="209"/>
      <c r="AC243" s="209"/>
      <c r="AD243" s="209"/>
      <c r="AE243" s="209"/>
      <c r="AF243" s="209"/>
      <c r="AG243" s="209" t="s">
        <v>144</v>
      </c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1" x14ac:dyDescent="0.25">
      <c r="A244" s="226"/>
      <c r="B244" s="227"/>
      <c r="C244" s="256" t="s">
        <v>446</v>
      </c>
      <c r="D244" s="230"/>
      <c r="E244" s="231">
        <v>6</v>
      </c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09"/>
      <c r="Z244" s="209"/>
      <c r="AA244" s="209"/>
      <c r="AB244" s="209"/>
      <c r="AC244" s="209"/>
      <c r="AD244" s="209"/>
      <c r="AE244" s="209"/>
      <c r="AF244" s="209"/>
      <c r="AG244" s="209" t="s">
        <v>146</v>
      </c>
      <c r="AH244" s="209">
        <v>0</v>
      </c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ht="40.799999999999997" outlineLevel="1" x14ac:dyDescent="0.25">
      <c r="A245" s="247">
        <v>119</v>
      </c>
      <c r="B245" s="248" t="s">
        <v>447</v>
      </c>
      <c r="C245" s="257" t="s">
        <v>448</v>
      </c>
      <c r="D245" s="249" t="s">
        <v>149</v>
      </c>
      <c r="E245" s="250">
        <v>1</v>
      </c>
      <c r="F245" s="251"/>
      <c r="G245" s="252">
        <f>ROUND(E245*F245,2)</f>
        <v>0</v>
      </c>
      <c r="H245" s="229">
        <v>0</v>
      </c>
      <c r="I245" s="228">
        <f>ROUND(E245*H245,2)</f>
        <v>0</v>
      </c>
      <c r="J245" s="229">
        <v>12000</v>
      </c>
      <c r="K245" s="228">
        <f>ROUND(E245*J245,2)</f>
        <v>12000</v>
      </c>
      <c r="L245" s="228">
        <v>15</v>
      </c>
      <c r="M245" s="228">
        <f>G245*(1+L245/100)</f>
        <v>0</v>
      </c>
      <c r="N245" s="228">
        <v>0</v>
      </c>
      <c r="O245" s="228">
        <f>ROUND(E245*N245,2)</f>
        <v>0</v>
      </c>
      <c r="P245" s="228">
        <v>0</v>
      </c>
      <c r="Q245" s="228">
        <f>ROUND(E245*P245,2)</f>
        <v>0</v>
      </c>
      <c r="R245" s="228"/>
      <c r="S245" s="228" t="s">
        <v>174</v>
      </c>
      <c r="T245" s="228" t="s">
        <v>142</v>
      </c>
      <c r="U245" s="228">
        <v>0.95</v>
      </c>
      <c r="V245" s="228">
        <f>ROUND(E245*U245,2)</f>
        <v>0.95</v>
      </c>
      <c r="W245" s="228"/>
      <c r="X245" s="228" t="s">
        <v>143</v>
      </c>
      <c r="Y245" s="209"/>
      <c r="Z245" s="209"/>
      <c r="AA245" s="209"/>
      <c r="AB245" s="209"/>
      <c r="AC245" s="209"/>
      <c r="AD245" s="209"/>
      <c r="AE245" s="209"/>
      <c r="AF245" s="209"/>
      <c r="AG245" s="209" t="s">
        <v>144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ht="20.399999999999999" outlineLevel="1" x14ac:dyDescent="0.25">
      <c r="A246" s="247">
        <v>120</v>
      </c>
      <c r="B246" s="248" t="s">
        <v>449</v>
      </c>
      <c r="C246" s="257" t="s">
        <v>450</v>
      </c>
      <c r="D246" s="249" t="s">
        <v>149</v>
      </c>
      <c r="E246" s="250">
        <v>1</v>
      </c>
      <c r="F246" s="251"/>
      <c r="G246" s="252">
        <f>ROUND(E246*F246,2)</f>
        <v>0</v>
      </c>
      <c r="H246" s="229">
        <v>2327.3000000000002</v>
      </c>
      <c r="I246" s="228">
        <f>ROUND(E246*H246,2)</f>
        <v>2327.3000000000002</v>
      </c>
      <c r="J246" s="229">
        <v>0</v>
      </c>
      <c r="K246" s="228">
        <f>ROUND(E246*J246,2)</f>
        <v>0</v>
      </c>
      <c r="L246" s="228">
        <v>15</v>
      </c>
      <c r="M246" s="228">
        <f>G246*(1+L246/100)</f>
        <v>0</v>
      </c>
      <c r="N246" s="228">
        <v>1.2999999999999999E-2</v>
      </c>
      <c r="O246" s="228">
        <f>ROUND(E246*N246,2)</f>
        <v>0.01</v>
      </c>
      <c r="P246" s="228">
        <v>0</v>
      </c>
      <c r="Q246" s="228">
        <f>ROUND(E246*P246,2)</f>
        <v>0</v>
      </c>
      <c r="R246" s="228"/>
      <c r="S246" s="228" t="s">
        <v>174</v>
      </c>
      <c r="T246" s="228" t="s">
        <v>142</v>
      </c>
      <c r="U246" s="228">
        <v>0</v>
      </c>
      <c r="V246" s="228">
        <f>ROUND(E246*U246,2)</f>
        <v>0</v>
      </c>
      <c r="W246" s="228"/>
      <c r="X246" s="228" t="s">
        <v>281</v>
      </c>
      <c r="Y246" s="209"/>
      <c r="Z246" s="209"/>
      <c r="AA246" s="209"/>
      <c r="AB246" s="209"/>
      <c r="AC246" s="209"/>
      <c r="AD246" s="209"/>
      <c r="AE246" s="209"/>
      <c r="AF246" s="209"/>
      <c r="AG246" s="209" t="s">
        <v>394</v>
      </c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ht="20.399999999999999" outlineLevel="1" x14ac:dyDescent="0.25">
      <c r="A247" s="247">
        <v>121</v>
      </c>
      <c r="B247" s="248" t="s">
        <v>451</v>
      </c>
      <c r="C247" s="257" t="s">
        <v>452</v>
      </c>
      <c r="D247" s="249" t="s">
        <v>149</v>
      </c>
      <c r="E247" s="250">
        <v>3</v>
      </c>
      <c r="F247" s="251"/>
      <c r="G247" s="252">
        <f>ROUND(E247*F247,2)</f>
        <v>0</v>
      </c>
      <c r="H247" s="229">
        <v>2715.1</v>
      </c>
      <c r="I247" s="228">
        <f>ROUND(E247*H247,2)</f>
        <v>8145.3</v>
      </c>
      <c r="J247" s="229">
        <v>0</v>
      </c>
      <c r="K247" s="228">
        <f>ROUND(E247*J247,2)</f>
        <v>0</v>
      </c>
      <c r="L247" s="228">
        <v>15</v>
      </c>
      <c r="M247" s="228">
        <f>G247*(1+L247/100)</f>
        <v>0</v>
      </c>
      <c r="N247" s="228">
        <v>0.02</v>
      </c>
      <c r="O247" s="228">
        <f>ROUND(E247*N247,2)</f>
        <v>0.06</v>
      </c>
      <c r="P247" s="228">
        <v>0</v>
      </c>
      <c r="Q247" s="228">
        <f>ROUND(E247*P247,2)</f>
        <v>0</v>
      </c>
      <c r="R247" s="228"/>
      <c r="S247" s="228" t="s">
        <v>174</v>
      </c>
      <c r="T247" s="228" t="s">
        <v>142</v>
      </c>
      <c r="U247" s="228">
        <v>0</v>
      </c>
      <c r="V247" s="228">
        <f>ROUND(E247*U247,2)</f>
        <v>0</v>
      </c>
      <c r="W247" s="228"/>
      <c r="X247" s="228" t="s">
        <v>175</v>
      </c>
      <c r="Y247" s="209"/>
      <c r="Z247" s="209"/>
      <c r="AA247" s="209"/>
      <c r="AB247" s="209"/>
      <c r="AC247" s="209"/>
      <c r="AD247" s="209"/>
      <c r="AE247" s="209"/>
      <c r="AF247" s="209"/>
      <c r="AG247" s="209" t="s">
        <v>176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ht="40.799999999999997" outlineLevel="1" x14ac:dyDescent="0.25">
      <c r="A248" s="241">
        <v>122</v>
      </c>
      <c r="B248" s="242" t="s">
        <v>453</v>
      </c>
      <c r="C248" s="255" t="s">
        <v>454</v>
      </c>
      <c r="D248" s="243" t="s">
        <v>299</v>
      </c>
      <c r="E248" s="244">
        <v>1</v>
      </c>
      <c r="F248" s="245"/>
      <c r="G248" s="246">
        <f>ROUND(E248*F248,2)</f>
        <v>0</v>
      </c>
      <c r="H248" s="229">
        <v>12500</v>
      </c>
      <c r="I248" s="228">
        <f>ROUND(E248*H248,2)</f>
        <v>12500</v>
      </c>
      <c r="J248" s="229">
        <v>0</v>
      </c>
      <c r="K248" s="228">
        <f>ROUND(E248*J248,2)</f>
        <v>0</v>
      </c>
      <c r="L248" s="228">
        <v>15</v>
      </c>
      <c r="M248" s="228">
        <f>G248*(1+L248/100)</f>
        <v>0</v>
      </c>
      <c r="N248" s="228">
        <v>0</v>
      </c>
      <c r="O248" s="228">
        <f>ROUND(E248*N248,2)</f>
        <v>0</v>
      </c>
      <c r="P248" s="228">
        <v>0</v>
      </c>
      <c r="Q248" s="228">
        <f>ROUND(E248*P248,2)</f>
        <v>0</v>
      </c>
      <c r="R248" s="228"/>
      <c r="S248" s="228" t="s">
        <v>174</v>
      </c>
      <c r="T248" s="228" t="s">
        <v>142</v>
      </c>
      <c r="U248" s="228">
        <v>0</v>
      </c>
      <c r="V248" s="228">
        <f>ROUND(E248*U248,2)</f>
        <v>0</v>
      </c>
      <c r="W248" s="228"/>
      <c r="X248" s="228" t="s">
        <v>175</v>
      </c>
      <c r="Y248" s="209"/>
      <c r="Z248" s="209"/>
      <c r="AA248" s="209"/>
      <c r="AB248" s="209"/>
      <c r="AC248" s="209"/>
      <c r="AD248" s="209"/>
      <c r="AE248" s="209"/>
      <c r="AF248" s="209"/>
      <c r="AG248" s="209" t="s">
        <v>176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outlineLevel="1" x14ac:dyDescent="0.25">
      <c r="A249" s="226"/>
      <c r="B249" s="227"/>
      <c r="C249" s="256" t="s">
        <v>455</v>
      </c>
      <c r="D249" s="230"/>
      <c r="E249" s="231">
        <v>1</v>
      </c>
      <c r="F249" s="228"/>
      <c r="G249" s="228"/>
      <c r="H249" s="228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09"/>
      <c r="Z249" s="209"/>
      <c r="AA249" s="209"/>
      <c r="AB249" s="209"/>
      <c r="AC249" s="209"/>
      <c r="AD249" s="209"/>
      <c r="AE249" s="209"/>
      <c r="AF249" s="209"/>
      <c r="AG249" s="209" t="s">
        <v>146</v>
      </c>
      <c r="AH249" s="209">
        <v>0</v>
      </c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1" x14ac:dyDescent="0.25">
      <c r="A250" s="226"/>
      <c r="B250" s="227"/>
      <c r="C250" s="256" t="s">
        <v>456</v>
      </c>
      <c r="D250" s="230"/>
      <c r="E250" s="231"/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09"/>
      <c r="Z250" s="209"/>
      <c r="AA250" s="209"/>
      <c r="AB250" s="209"/>
      <c r="AC250" s="209"/>
      <c r="AD250" s="209"/>
      <c r="AE250" s="209"/>
      <c r="AF250" s="209"/>
      <c r="AG250" s="209" t="s">
        <v>146</v>
      </c>
      <c r="AH250" s="209">
        <v>0</v>
      </c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1" x14ac:dyDescent="0.25">
      <c r="A251" s="226"/>
      <c r="B251" s="227"/>
      <c r="C251" s="256" t="s">
        <v>457</v>
      </c>
      <c r="D251" s="230"/>
      <c r="E251" s="231"/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09"/>
      <c r="Z251" s="209"/>
      <c r="AA251" s="209"/>
      <c r="AB251" s="209"/>
      <c r="AC251" s="209"/>
      <c r="AD251" s="209"/>
      <c r="AE251" s="209"/>
      <c r="AF251" s="209"/>
      <c r="AG251" s="209" t="s">
        <v>146</v>
      </c>
      <c r="AH251" s="209">
        <v>0</v>
      </c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1" x14ac:dyDescent="0.25">
      <c r="A252" s="226"/>
      <c r="B252" s="227"/>
      <c r="C252" s="256" t="s">
        <v>458</v>
      </c>
      <c r="D252" s="230"/>
      <c r="E252" s="231"/>
      <c r="F252" s="228"/>
      <c r="G252" s="228"/>
      <c r="H252" s="228"/>
      <c r="I252" s="228"/>
      <c r="J252" s="228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09"/>
      <c r="Z252" s="209"/>
      <c r="AA252" s="209"/>
      <c r="AB252" s="209"/>
      <c r="AC252" s="209"/>
      <c r="AD252" s="209"/>
      <c r="AE252" s="209"/>
      <c r="AF252" s="209"/>
      <c r="AG252" s="209" t="s">
        <v>146</v>
      </c>
      <c r="AH252" s="209">
        <v>0</v>
      </c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1" x14ac:dyDescent="0.25">
      <c r="A253" s="226"/>
      <c r="B253" s="227"/>
      <c r="C253" s="256" t="s">
        <v>459</v>
      </c>
      <c r="D253" s="230"/>
      <c r="E253" s="231"/>
      <c r="F253" s="228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09"/>
      <c r="Z253" s="209"/>
      <c r="AA253" s="209"/>
      <c r="AB253" s="209"/>
      <c r="AC253" s="209"/>
      <c r="AD253" s="209"/>
      <c r="AE253" s="209"/>
      <c r="AF253" s="209"/>
      <c r="AG253" s="209" t="s">
        <v>146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1" x14ac:dyDescent="0.25">
      <c r="A254" s="226"/>
      <c r="B254" s="227"/>
      <c r="C254" s="256" t="s">
        <v>460</v>
      </c>
      <c r="D254" s="230"/>
      <c r="E254" s="231"/>
      <c r="F254" s="228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09"/>
      <c r="Z254" s="209"/>
      <c r="AA254" s="209"/>
      <c r="AB254" s="209"/>
      <c r="AC254" s="209"/>
      <c r="AD254" s="209"/>
      <c r="AE254" s="209"/>
      <c r="AF254" s="209"/>
      <c r="AG254" s="209" t="s">
        <v>146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1" x14ac:dyDescent="0.25">
      <c r="A255" s="226"/>
      <c r="B255" s="227"/>
      <c r="C255" s="256" t="s">
        <v>461</v>
      </c>
      <c r="D255" s="230"/>
      <c r="E255" s="231"/>
      <c r="F255" s="228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09"/>
      <c r="Z255" s="209"/>
      <c r="AA255" s="209"/>
      <c r="AB255" s="209"/>
      <c r="AC255" s="209"/>
      <c r="AD255" s="209"/>
      <c r="AE255" s="209"/>
      <c r="AF255" s="209"/>
      <c r="AG255" s="209" t="s">
        <v>146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ht="40.799999999999997" outlineLevel="1" x14ac:dyDescent="0.25">
      <c r="A256" s="247">
        <v>123</v>
      </c>
      <c r="B256" s="248" t="s">
        <v>462</v>
      </c>
      <c r="C256" s="257" t="s">
        <v>463</v>
      </c>
      <c r="D256" s="249" t="s">
        <v>149</v>
      </c>
      <c r="E256" s="250">
        <v>1</v>
      </c>
      <c r="F256" s="251"/>
      <c r="G256" s="252">
        <f>ROUND(E256*F256,2)</f>
        <v>0</v>
      </c>
      <c r="H256" s="229">
        <v>0</v>
      </c>
      <c r="I256" s="228">
        <f>ROUND(E256*H256,2)</f>
        <v>0</v>
      </c>
      <c r="J256" s="229">
        <v>4980</v>
      </c>
      <c r="K256" s="228">
        <f>ROUND(E256*J256,2)</f>
        <v>4980</v>
      </c>
      <c r="L256" s="228">
        <v>15</v>
      </c>
      <c r="M256" s="228">
        <f>G256*(1+L256/100)</f>
        <v>0</v>
      </c>
      <c r="N256" s="228">
        <v>0</v>
      </c>
      <c r="O256" s="228">
        <f>ROUND(E256*N256,2)</f>
        <v>0</v>
      </c>
      <c r="P256" s="228">
        <v>0</v>
      </c>
      <c r="Q256" s="228">
        <f>ROUND(E256*P256,2)</f>
        <v>0</v>
      </c>
      <c r="R256" s="228"/>
      <c r="S256" s="228" t="s">
        <v>174</v>
      </c>
      <c r="T256" s="228" t="s">
        <v>142</v>
      </c>
      <c r="U256" s="228">
        <v>0</v>
      </c>
      <c r="V256" s="228">
        <f>ROUND(E256*U256,2)</f>
        <v>0</v>
      </c>
      <c r="W256" s="228"/>
      <c r="X256" s="228" t="s">
        <v>281</v>
      </c>
      <c r="Y256" s="209"/>
      <c r="Z256" s="209"/>
      <c r="AA256" s="209"/>
      <c r="AB256" s="209"/>
      <c r="AC256" s="209"/>
      <c r="AD256" s="209"/>
      <c r="AE256" s="209"/>
      <c r="AF256" s="209"/>
      <c r="AG256" s="209" t="s">
        <v>282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ht="20.399999999999999" outlineLevel="1" x14ac:dyDescent="0.25">
      <c r="A257" s="247">
        <v>124</v>
      </c>
      <c r="B257" s="248" t="s">
        <v>464</v>
      </c>
      <c r="C257" s="257" t="s">
        <v>465</v>
      </c>
      <c r="D257" s="249" t="s">
        <v>149</v>
      </c>
      <c r="E257" s="250">
        <v>1</v>
      </c>
      <c r="F257" s="251"/>
      <c r="G257" s="252">
        <f>ROUND(E257*F257,2)</f>
        <v>0</v>
      </c>
      <c r="H257" s="229">
        <v>0</v>
      </c>
      <c r="I257" s="228">
        <f>ROUND(E257*H257,2)</f>
        <v>0</v>
      </c>
      <c r="J257" s="229">
        <v>2205.4</v>
      </c>
      <c r="K257" s="228">
        <f>ROUND(E257*J257,2)</f>
        <v>2205.4</v>
      </c>
      <c r="L257" s="228">
        <v>15</v>
      </c>
      <c r="M257" s="228">
        <f>G257*(1+L257/100)</f>
        <v>0</v>
      </c>
      <c r="N257" s="228">
        <v>0</v>
      </c>
      <c r="O257" s="228">
        <f>ROUND(E257*N257,2)</f>
        <v>0</v>
      </c>
      <c r="P257" s="228">
        <v>0</v>
      </c>
      <c r="Q257" s="228">
        <f>ROUND(E257*P257,2)</f>
        <v>0</v>
      </c>
      <c r="R257" s="228"/>
      <c r="S257" s="228" t="s">
        <v>174</v>
      </c>
      <c r="T257" s="228" t="s">
        <v>142</v>
      </c>
      <c r="U257" s="228">
        <v>0</v>
      </c>
      <c r="V257" s="228">
        <f>ROUND(E257*U257,2)</f>
        <v>0</v>
      </c>
      <c r="W257" s="228"/>
      <c r="X257" s="228" t="s">
        <v>281</v>
      </c>
      <c r="Y257" s="209"/>
      <c r="Z257" s="209"/>
      <c r="AA257" s="209"/>
      <c r="AB257" s="209"/>
      <c r="AC257" s="209"/>
      <c r="AD257" s="209"/>
      <c r="AE257" s="209"/>
      <c r="AF257" s="209"/>
      <c r="AG257" s="209" t="s">
        <v>282</v>
      </c>
      <c r="AH257" s="209"/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ht="20.399999999999999" outlineLevel="1" x14ac:dyDescent="0.25">
      <c r="A258" s="241">
        <v>125</v>
      </c>
      <c r="B258" s="242" t="s">
        <v>466</v>
      </c>
      <c r="C258" s="255" t="s">
        <v>467</v>
      </c>
      <c r="D258" s="243" t="s">
        <v>299</v>
      </c>
      <c r="E258" s="244">
        <v>1</v>
      </c>
      <c r="F258" s="245"/>
      <c r="G258" s="246">
        <f>ROUND(E258*F258,2)</f>
        <v>0</v>
      </c>
      <c r="H258" s="229">
        <v>0</v>
      </c>
      <c r="I258" s="228">
        <f>ROUND(E258*H258,2)</f>
        <v>0</v>
      </c>
      <c r="J258" s="229">
        <v>1662.3</v>
      </c>
      <c r="K258" s="228">
        <f>ROUND(E258*J258,2)</f>
        <v>1662.3</v>
      </c>
      <c r="L258" s="228">
        <v>15</v>
      </c>
      <c r="M258" s="228">
        <f>G258*(1+L258/100)</f>
        <v>0</v>
      </c>
      <c r="N258" s="228">
        <v>0</v>
      </c>
      <c r="O258" s="228">
        <f>ROUND(E258*N258,2)</f>
        <v>0</v>
      </c>
      <c r="P258" s="228">
        <v>0</v>
      </c>
      <c r="Q258" s="228">
        <f>ROUND(E258*P258,2)</f>
        <v>0</v>
      </c>
      <c r="R258" s="228"/>
      <c r="S258" s="228" t="s">
        <v>174</v>
      </c>
      <c r="T258" s="228" t="s">
        <v>142</v>
      </c>
      <c r="U258" s="228">
        <v>0</v>
      </c>
      <c r="V258" s="228">
        <f>ROUND(E258*U258,2)</f>
        <v>0</v>
      </c>
      <c r="W258" s="228"/>
      <c r="X258" s="228" t="s">
        <v>281</v>
      </c>
      <c r="Y258" s="209"/>
      <c r="Z258" s="209"/>
      <c r="AA258" s="209"/>
      <c r="AB258" s="209"/>
      <c r="AC258" s="209"/>
      <c r="AD258" s="209"/>
      <c r="AE258" s="209"/>
      <c r="AF258" s="209"/>
      <c r="AG258" s="209" t="s">
        <v>282</v>
      </c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1" x14ac:dyDescent="0.25">
      <c r="A259" s="226"/>
      <c r="B259" s="227"/>
      <c r="C259" s="256" t="s">
        <v>468</v>
      </c>
      <c r="D259" s="230"/>
      <c r="E259" s="231">
        <v>1</v>
      </c>
      <c r="F259" s="228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09"/>
      <c r="Z259" s="209"/>
      <c r="AA259" s="209"/>
      <c r="AB259" s="209"/>
      <c r="AC259" s="209"/>
      <c r="AD259" s="209"/>
      <c r="AE259" s="209"/>
      <c r="AF259" s="209"/>
      <c r="AG259" s="209" t="s">
        <v>146</v>
      </c>
      <c r="AH259" s="209">
        <v>0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ht="20.399999999999999" outlineLevel="1" x14ac:dyDescent="0.25">
      <c r="A260" s="241">
        <v>126</v>
      </c>
      <c r="B260" s="242" t="s">
        <v>469</v>
      </c>
      <c r="C260" s="255" t="s">
        <v>470</v>
      </c>
      <c r="D260" s="243" t="s">
        <v>160</v>
      </c>
      <c r="E260" s="244">
        <v>2.4</v>
      </c>
      <c r="F260" s="245"/>
      <c r="G260" s="246">
        <f>ROUND(E260*F260,2)</f>
        <v>0</v>
      </c>
      <c r="H260" s="229">
        <v>0</v>
      </c>
      <c r="I260" s="228">
        <f>ROUND(E260*H260,2)</f>
        <v>0</v>
      </c>
      <c r="J260" s="229">
        <v>14961</v>
      </c>
      <c r="K260" s="228">
        <f>ROUND(E260*J260,2)</f>
        <v>35906.400000000001</v>
      </c>
      <c r="L260" s="228">
        <v>15</v>
      </c>
      <c r="M260" s="228">
        <f>G260*(1+L260/100)</f>
        <v>0</v>
      </c>
      <c r="N260" s="228">
        <v>0</v>
      </c>
      <c r="O260" s="228">
        <f>ROUND(E260*N260,2)</f>
        <v>0</v>
      </c>
      <c r="P260" s="228">
        <v>0</v>
      </c>
      <c r="Q260" s="228">
        <f>ROUND(E260*P260,2)</f>
        <v>0</v>
      </c>
      <c r="R260" s="228"/>
      <c r="S260" s="228" t="s">
        <v>174</v>
      </c>
      <c r="T260" s="228" t="s">
        <v>142</v>
      </c>
      <c r="U260" s="228">
        <v>0</v>
      </c>
      <c r="V260" s="228">
        <f>ROUND(E260*U260,2)</f>
        <v>0</v>
      </c>
      <c r="W260" s="228"/>
      <c r="X260" s="228" t="s">
        <v>281</v>
      </c>
      <c r="Y260" s="209"/>
      <c r="Z260" s="209"/>
      <c r="AA260" s="209"/>
      <c r="AB260" s="209"/>
      <c r="AC260" s="209"/>
      <c r="AD260" s="209"/>
      <c r="AE260" s="209"/>
      <c r="AF260" s="209"/>
      <c r="AG260" s="209" t="s">
        <v>282</v>
      </c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1" x14ac:dyDescent="0.25">
      <c r="A261" s="226"/>
      <c r="B261" s="227"/>
      <c r="C261" s="256" t="s">
        <v>471</v>
      </c>
      <c r="D261" s="230"/>
      <c r="E261" s="231">
        <v>2.4</v>
      </c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09"/>
      <c r="Z261" s="209"/>
      <c r="AA261" s="209"/>
      <c r="AB261" s="209"/>
      <c r="AC261" s="209"/>
      <c r="AD261" s="209"/>
      <c r="AE261" s="209"/>
      <c r="AF261" s="209"/>
      <c r="AG261" s="209" t="s">
        <v>146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1" x14ac:dyDescent="0.25">
      <c r="A262" s="226"/>
      <c r="B262" s="227"/>
      <c r="C262" s="256" t="s">
        <v>472</v>
      </c>
      <c r="D262" s="230"/>
      <c r="E262" s="231"/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09"/>
      <c r="Z262" s="209"/>
      <c r="AA262" s="209"/>
      <c r="AB262" s="209"/>
      <c r="AC262" s="209"/>
      <c r="AD262" s="209"/>
      <c r="AE262" s="209"/>
      <c r="AF262" s="209"/>
      <c r="AG262" s="209" t="s">
        <v>146</v>
      </c>
      <c r="AH262" s="209">
        <v>0</v>
      </c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1" x14ac:dyDescent="0.25">
      <c r="A263" s="226"/>
      <c r="B263" s="227"/>
      <c r="C263" s="256" t="s">
        <v>473</v>
      </c>
      <c r="D263" s="230"/>
      <c r="E263" s="231"/>
      <c r="F263" s="228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09"/>
      <c r="Z263" s="209"/>
      <c r="AA263" s="209"/>
      <c r="AB263" s="209"/>
      <c r="AC263" s="209"/>
      <c r="AD263" s="209"/>
      <c r="AE263" s="209"/>
      <c r="AF263" s="209"/>
      <c r="AG263" s="209" t="s">
        <v>146</v>
      </c>
      <c r="AH263" s="209">
        <v>0</v>
      </c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ht="20.399999999999999" outlineLevel="1" x14ac:dyDescent="0.25">
      <c r="A264" s="226"/>
      <c r="B264" s="227"/>
      <c r="C264" s="256" t="s">
        <v>474</v>
      </c>
      <c r="D264" s="230"/>
      <c r="E264" s="231"/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09"/>
      <c r="Z264" s="209"/>
      <c r="AA264" s="209"/>
      <c r="AB264" s="209"/>
      <c r="AC264" s="209"/>
      <c r="AD264" s="209"/>
      <c r="AE264" s="209"/>
      <c r="AF264" s="209"/>
      <c r="AG264" s="209" t="s">
        <v>146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1" x14ac:dyDescent="0.25">
      <c r="A265" s="226"/>
      <c r="B265" s="227"/>
      <c r="C265" s="256" t="s">
        <v>475</v>
      </c>
      <c r="D265" s="230"/>
      <c r="E265" s="231"/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09"/>
      <c r="Z265" s="209"/>
      <c r="AA265" s="209"/>
      <c r="AB265" s="209"/>
      <c r="AC265" s="209"/>
      <c r="AD265" s="209"/>
      <c r="AE265" s="209"/>
      <c r="AF265" s="209"/>
      <c r="AG265" s="209" t="s">
        <v>146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ht="20.399999999999999" outlineLevel="1" x14ac:dyDescent="0.25">
      <c r="A266" s="226"/>
      <c r="B266" s="227"/>
      <c r="C266" s="256" t="s">
        <v>476</v>
      </c>
      <c r="D266" s="230"/>
      <c r="E266" s="231"/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09"/>
      <c r="Z266" s="209"/>
      <c r="AA266" s="209"/>
      <c r="AB266" s="209"/>
      <c r="AC266" s="209"/>
      <c r="AD266" s="209"/>
      <c r="AE266" s="209"/>
      <c r="AF266" s="209"/>
      <c r="AG266" s="209" t="s">
        <v>146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5">
      <c r="A267" s="226"/>
      <c r="B267" s="227"/>
      <c r="C267" s="256" t="s">
        <v>477</v>
      </c>
      <c r="D267" s="230"/>
      <c r="E267" s="231"/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09"/>
      <c r="Z267" s="209"/>
      <c r="AA267" s="209"/>
      <c r="AB267" s="209"/>
      <c r="AC267" s="209"/>
      <c r="AD267" s="209"/>
      <c r="AE267" s="209"/>
      <c r="AF267" s="209"/>
      <c r="AG267" s="209" t="s">
        <v>146</v>
      </c>
      <c r="AH267" s="209">
        <v>0</v>
      </c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1" x14ac:dyDescent="0.25">
      <c r="A268" s="226"/>
      <c r="B268" s="227"/>
      <c r="C268" s="256" t="s">
        <v>478</v>
      </c>
      <c r="D268" s="230"/>
      <c r="E268" s="231"/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09"/>
      <c r="Z268" s="209"/>
      <c r="AA268" s="209"/>
      <c r="AB268" s="209"/>
      <c r="AC268" s="209"/>
      <c r="AD268" s="209"/>
      <c r="AE268" s="209"/>
      <c r="AF268" s="209"/>
      <c r="AG268" s="209" t="s">
        <v>146</v>
      </c>
      <c r="AH268" s="209">
        <v>0</v>
      </c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1" x14ac:dyDescent="0.25">
      <c r="A269" s="226"/>
      <c r="B269" s="227"/>
      <c r="C269" s="256" t="s">
        <v>479</v>
      </c>
      <c r="D269" s="230"/>
      <c r="E269" s="231"/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09"/>
      <c r="Z269" s="209"/>
      <c r="AA269" s="209"/>
      <c r="AB269" s="209"/>
      <c r="AC269" s="209"/>
      <c r="AD269" s="209"/>
      <c r="AE269" s="209"/>
      <c r="AF269" s="209"/>
      <c r="AG269" s="209" t="s">
        <v>146</v>
      </c>
      <c r="AH269" s="209">
        <v>0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ht="20.399999999999999" outlineLevel="1" x14ac:dyDescent="0.25">
      <c r="A270" s="226"/>
      <c r="B270" s="227"/>
      <c r="C270" s="256" t="s">
        <v>480</v>
      </c>
      <c r="D270" s="230"/>
      <c r="E270" s="231"/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09"/>
      <c r="Z270" s="209"/>
      <c r="AA270" s="209"/>
      <c r="AB270" s="209"/>
      <c r="AC270" s="209"/>
      <c r="AD270" s="209"/>
      <c r="AE270" s="209"/>
      <c r="AF270" s="209"/>
      <c r="AG270" s="209" t="s">
        <v>146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ht="20.399999999999999" outlineLevel="1" x14ac:dyDescent="0.25">
      <c r="A271" s="226"/>
      <c r="B271" s="227"/>
      <c r="C271" s="256" t="s">
        <v>481</v>
      </c>
      <c r="D271" s="230"/>
      <c r="E271" s="231"/>
      <c r="F271" s="228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09"/>
      <c r="Z271" s="209"/>
      <c r="AA271" s="209"/>
      <c r="AB271" s="209"/>
      <c r="AC271" s="209"/>
      <c r="AD271" s="209"/>
      <c r="AE271" s="209"/>
      <c r="AF271" s="209"/>
      <c r="AG271" s="209" t="s">
        <v>146</v>
      </c>
      <c r="AH271" s="209">
        <v>0</v>
      </c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1" x14ac:dyDescent="0.25">
      <c r="A272" s="226"/>
      <c r="B272" s="227"/>
      <c r="C272" s="256" t="s">
        <v>482</v>
      </c>
      <c r="D272" s="230"/>
      <c r="E272" s="231"/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09"/>
      <c r="Z272" s="209"/>
      <c r="AA272" s="209"/>
      <c r="AB272" s="209"/>
      <c r="AC272" s="209"/>
      <c r="AD272" s="209"/>
      <c r="AE272" s="209"/>
      <c r="AF272" s="209"/>
      <c r="AG272" s="209" t="s">
        <v>146</v>
      </c>
      <c r="AH272" s="209">
        <v>0</v>
      </c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47">
        <v>127</v>
      </c>
      <c r="B273" s="248" t="s">
        <v>483</v>
      </c>
      <c r="C273" s="257" t="s">
        <v>484</v>
      </c>
      <c r="D273" s="249" t="s">
        <v>0</v>
      </c>
      <c r="E273" s="250">
        <v>856.35199999999998</v>
      </c>
      <c r="F273" s="251"/>
      <c r="G273" s="252">
        <f>ROUND(E273*F273,2)</f>
        <v>0</v>
      </c>
      <c r="H273" s="229">
        <v>0</v>
      </c>
      <c r="I273" s="228">
        <f>ROUND(E273*H273,2)</f>
        <v>0</v>
      </c>
      <c r="J273" s="229">
        <v>1.7</v>
      </c>
      <c r="K273" s="228">
        <f>ROUND(E273*J273,2)</f>
        <v>1455.8</v>
      </c>
      <c r="L273" s="228">
        <v>15</v>
      </c>
      <c r="M273" s="228">
        <f>G273*(1+L273/100)</f>
        <v>0</v>
      </c>
      <c r="N273" s="228">
        <v>0</v>
      </c>
      <c r="O273" s="228">
        <f>ROUND(E273*N273,2)</f>
        <v>0</v>
      </c>
      <c r="P273" s="228">
        <v>0</v>
      </c>
      <c r="Q273" s="228">
        <f>ROUND(E273*P273,2)</f>
        <v>0</v>
      </c>
      <c r="R273" s="228"/>
      <c r="S273" s="228" t="s">
        <v>141</v>
      </c>
      <c r="T273" s="228" t="s">
        <v>142</v>
      </c>
      <c r="U273" s="228">
        <v>0</v>
      </c>
      <c r="V273" s="228">
        <f>ROUND(E273*U273,2)</f>
        <v>0</v>
      </c>
      <c r="W273" s="228"/>
      <c r="X273" s="228" t="s">
        <v>285</v>
      </c>
      <c r="Y273" s="209"/>
      <c r="Z273" s="209"/>
      <c r="AA273" s="209"/>
      <c r="AB273" s="209"/>
      <c r="AC273" s="209"/>
      <c r="AD273" s="209"/>
      <c r="AE273" s="209"/>
      <c r="AF273" s="209"/>
      <c r="AG273" s="209" t="s">
        <v>286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x14ac:dyDescent="0.25">
      <c r="A274" s="235" t="s">
        <v>136</v>
      </c>
      <c r="B274" s="236" t="s">
        <v>86</v>
      </c>
      <c r="C274" s="254" t="s">
        <v>87</v>
      </c>
      <c r="D274" s="237"/>
      <c r="E274" s="238"/>
      <c r="F274" s="239"/>
      <c r="G274" s="240">
        <f>SUMIF(AG275:AG281,"&lt;&gt;NOR",G275:G281)</f>
        <v>0</v>
      </c>
      <c r="H274" s="234"/>
      <c r="I274" s="234">
        <f>SUM(I275:I281)</f>
        <v>0</v>
      </c>
      <c r="J274" s="234"/>
      <c r="K274" s="234">
        <f>SUM(K275:K281)</f>
        <v>1971.0800000000002</v>
      </c>
      <c r="L274" s="234"/>
      <c r="M274" s="234">
        <f>SUM(M275:M281)</f>
        <v>0</v>
      </c>
      <c r="N274" s="234"/>
      <c r="O274" s="234">
        <f>SUM(O275:O281)</f>
        <v>0</v>
      </c>
      <c r="P274" s="234"/>
      <c r="Q274" s="234">
        <f>SUM(Q275:Q281)</f>
        <v>0.31</v>
      </c>
      <c r="R274" s="234"/>
      <c r="S274" s="234"/>
      <c r="T274" s="234"/>
      <c r="U274" s="234"/>
      <c r="V274" s="234">
        <f>SUM(V275:V281)</f>
        <v>0.49</v>
      </c>
      <c r="W274" s="234"/>
      <c r="X274" s="234"/>
      <c r="AG274" t="s">
        <v>137</v>
      </c>
    </row>
    <row r="275" spans="1:60" outlineLevel="1" x14ac:dyDescent="0.25">
      <c r="A275" s="241">
        <v>128</v>
      </c>
      <c r="B275" s="242" t="s">
        <v>485</v>
      </c>
      <c r="C275" s="255" t="s">
        <v>486</v>
      </c>
      <c r="D275" s="243" t="s">
        <v>154</v>
      </c>
      <c r="E275" s="244">
        <v>3.7330000000000001</v>
      </c>
      <c r="F275" s="245"/>
      <c r="G275" s="246">
        <f>ROUND(E275*F275,2)</f>
        <v>0</v>
      </c>
      <c r="H275" s="229">
        <v>0</v>
      </c>
      <c r="I275" s="228">
        <f>ROUND(E275*H275,2)</f>
        <v>0</v>
      </c>
      <c r="J275" s="229">
        <v>72.599999999999994</v>
      </c>
      <c r="K275" s="228">
        <f>ROUND(E275*J275,2)</f>
        <v>271.02</v>
      </c>
      <c r="L275" s="228">
        <v>15</v>
      </c>
      <c r="M275" s="228">
        <f>G275*(1+L275/100)</f>
        <v>0</v>
      </c>
      <c r="N275" s="228">
        <v>0</v>
      </c>
      <c r="O275" s="228">
        <f>ROUND(E275*N275,2)</f>
        <v>0</v>
      </c>
      <c r="P275" s="228">
        <v>1.2E-2</v>
      </c>
      <c r="Q275" s="228">
        <f>ROUND(E275*P275,2)</f>
        <v>0.04</v>
      </c>
      <c r="R275" s="228"/>
      <c r="S275" s="228" t="s">
        <v>141</v>
      </c>
      <c r="T275" s="228" t="s">
        <v>142</v>
      </c>
      <c r="U275" s="228">
        <v>0.13</v>
      </c>
      <c r="V275" s="228">
        <f>ROUND(E275*U275,2)</f>
        <v>0.49</v>
      </c>
      <c r="W275" s="228"/>
      <c r="X275" s="228" t="s">
        <v>143</v>
      </c>
      <c r="Y275" s="209"/>
      <c r="Z275" s="209"/>
      <c r="AA275" s="209"/>
      <c r="AB275" s="209"/>
      <c r="AC275" s="209"/>
      <c r="AD275" s="209"/>
      <c r="AE275" s="209"/>
      <c r="AF275" s="209"/>
      <c r="AG275" s="209" t="s">
        <v>144</v>
      </c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1" x14ac:dyDescent="0.25">
      <c r="A276" s="226"/>
      <c r="B276" s="227"/>
      <c r="C276" s="256" t="s">
        <v>487</v>
      </c>
      <c r="D276" s="230"/>
      <c r="E276" s="231">
        <v>2.7650000000000001</v>
      </c>
      <c r="F276" s="228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09"/>
      <c r="Z276" s="209"/>
      <c r="AA276" s="209"/>
      <c r="AB276" s="209"/>
      <c r="AC276" s="209"/>
      <c r="AD276" s="209"/>
      <c r="AE276" s="209"/>
      <c r="AF276" s="209"/>
      <c r="AG276" s="209" t="s">
        <v>146</v>
      </c>
      <c r="AH276" s="209">
        <v>0</v>
      </c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1" x14ac:dyDescent="0.25">
      <c r="A277" s="226"/>
      <c r="B277" s="227"/>
      <c r="C277" s="256" t="s">
        <v>488</v>
      </c>
      <c r="D277" s="230"/>
      <c r="E277" s="231">
        <v>0.96799999999999997</v>
      </c>
      <c r="F277" s="228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09"/>
      <c r="Z277" s="209"/>
      <c r="AA277" s="209"/>
      <c r="AB277" s="209"/>
      <c r="AC277" s="209"/>
      <c r="AD277" s="209"/>
      <c r="AE277" s="209"/>
      <c r="AF277" s="209"/>
      <c r="AG277" s="209" t="s">
        <v>146</v>
      </c>
      <c r="AH277" s="209">
        <v>0</v>
      </c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ht="20.399999999999999" outlineLevel="1" x14ac:dyDescent="0.25">
      <c r="A278" s="241">
        <v>129</v>
      </c>
      <c r="B278" s="242" t="s">
        <v>489</v>
      </c>
      <c r="C278" s="255" t="s">
        <v>490</v>
      </c>
      <c r="D278" s="243" t="s">
        <v>154</v>
      </c>
      <c r="E278" s="244">
        <v>22.8324</v>
      </c>
      <c r="F278" s="245"/>
      <c r="G278" s="246">
        <f>ROUND(E278*F278,2)</f>
        <v>0</v>
      </c>
      <c r="H278" s="229">
        <v>0</v>
      </c>
      <c r="I278" s="228">
        <f>ROUND(E278*H278,2)</f>
        <v>0</v>
      </c>
      <c r="J278" s="229">
        <v>72.599999999999994</v>
      </c>
      <c r="K278" s="228">
        <f>ROUND(E278*J278,2)</f>
        <v>1657.63</v>
      </c>
      <c r="L278" s="228">
        <v>15</v>
      </c>
      <c r="M278" s="228">
        <f>G278*(1+L278/100)</f>
        <v>0</v>
      </c>
      <c r="N278" s="228">
        <v>0</v>
      </c>
      <c r="O278" s="228">
        <f>ROUND(E278*N278,2)</f>
        <v>0</v>
      </c>
      <c r="P278" s="228">
        <v>1.2E-2</v>
      </c>
      <c r="Q278" s="228">
        <f>ROUND(E278*P278,2)</f>
        <v>0.27</v>
      </c>
      <c r="R278" s="228"/>
      <c r="S278" s="228" t="s">
        <v>141</v>
      </c>
      <c r="T278" s="228" t="s">
        <v>142</v>
      </c>
      <c r="U278" s="228">
        <v>0</v>
      </c>
      <c r="V278" s="228">
        <f>ROUND(E278*U278,2)</f>
        <v>0</v>
      </c>
      <c r="W278" s="228"/>
      <c r="X278" s="228" t="s">
        <v>281</v>
      </c>
      <c r="Y278" s="209"/>
      <c r="Z278" s="209"/>
      <c r="AA278" s="209"/>
      <c r="AB278" s="209"/>
      <c r="AC278" s="209"/>
      <c r="AD278" s="209"/>
      <c r="AE278" s="209"/>
      <c r="AF278" s="209"/>
      <c r="AG278" s="209" t="s">
        <v>282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5">
      <c r="A279" s="226"/>
      <c r="B279" s="227"/>
      <c r="C279" s="256" t="s">
        <v>491</v>
      </c>
      <c r="D279" s="230"/>
      <c r="E279" s="231">
        <v>25.232399999999998</v>
      </c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09"/>
      <c r="Z279" s="209"/>
      <c r="AA279" s="209"/>
      <c r="AB279" s="209"/>
      <c r="AC279" s="209"/>
      <c r="AD279" s="209"/>
      <c r="AE279" s="209"/>
      <c r="AF279" s="209"/>
      <c r="AG279" s="209" t="s">
        <v>146</v>
      </c>
      <c r="AH279" s="209">
        <v>0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1" x14ac:dyDescent="0.25">
      <c r="A280" s="226"/>
      <c r="B280" s="227"/>
      <c r="C280" s="256" t="s">
        <v>492</v>
      </c>
      <c r="D280" s="230"/>
      <c r="E280" s="231">
        <v>-2.4</v>
      </c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09"/>
      <c r="Z280" s="209"/>
      <c r="AA280" s="209"/>
      <c r="AB280" s="209"/>
      <c r="AC280" s="209"/>
      <c r="AD280" s="209"/>
      <c r="AE280" s="209"/>
      <c r="AF280" s="209"/>
      <c r="AG280" s="209" t="s">
        <v>146</v>
      </c>
      <c r="AH280" s="209">
        <v>0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1" x14ac:dyDescent="0.25">
      <c r="A281" s="247">
        <v>130</v>
      </c>
      <c r="B281" s="248" t="s">
        <v>493</v>
      </c>
      <c r="C281" s="257" t="s">
        <v>494</v>
      </c>
      <c r="D281" s="249" t="s">
        <v>0</v>
      </c>
      <c r="E281" s="250">
        <v>19.2865</v>
      </c>
      <c r="F281" s="251"/>
      <c r="G281" s="252">
        <f>ROUND(E281*F281,2)</f>
        <v>0</v>
      </c>
      <c r="H281" s="229">
        <v>0</v>
      </c>
      <c r="I281" s="228">
        <f>ROUND(E281*H281,2)</f>
        <v>0</v>
      </c>
      <c r="J281" s="229">
        <v>2.2000000000000002</v>
      </c>
      <c r="K281" s="228">
        <f>ROUND(E281*J281,2)</f>
        <v>42.43</v>
      </c>
      <c r="L281" s="228">
        <v>15</v>
      </c>
      <c r="M281" s="228">
        <f>G281*(1+L281/100)</f>
        <v>0</v>
      </c>
      <c r="N281" s="228">
        <v>0</v>
      </c>
      <c r="O281" s="228">
        <f>ROUND(E281*N281,2)</f>
        <v>0</v>
      </c>
      <c r="P281" s="228">
        <v>0</v>
      </c>
      <c r="Q281" s="228">
        <f>ROUND(E281*P281,2)</f>
        <v>0</v>
      </c>
      <c r="R281" s="228"/>
      <c r="S281" s="228" t="s">
        <v>141</v>
      </c>
      <c r="T281" s="228" t="s">
        <v>142</v>
      </c>
      <c r="U281" s="228">
        <v>0</v>
      </c>
      <c r="V281" s="228">
        <f>ROUND(E281*U281,2)</f>
        <v>0</v>
      </c>
      <c r="W281" s="228"/>
      <c r="X281" s="228" t="s">
        <v>285</v>
      </c>
      <c r="Y281" s="209"/>
      <c r="Z281" s="209"/>
      <c r="AA281" s="209"/>
      <c r="AB281" s="209"/>
      <c r="AC281" s="209"/>
      <c r="AD281" s="209"/>
      <c r="AE281" s="209"/>
      <c r="AF281" s="209"/>
      <c r="AG281" s="209" t="s">
        <v>286</v>
      </c>
      <c r="AH281" s="209"/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x14ac:dyDescent="0.25">
      <c r="A282" s="235" t="s">
        <v>136</v>
      </c>
      <c r="B282" s="236" t="s">
        <v>88</v>
      </c>
      <c r="C282" s="254" t="s">
        <v>89</v>
      </c>
      <c r="D282" s="237"/>
      <c r="E282" s="238"/>
      <c r="F282" s="239"/>
      <c r="G282" s="240">
        <f>SUMIF(AG283:AG297,"&lt;&gt;NOR",G283:G297)</f>
        <v>0</v>
      </c>
      <c r="H282" s="234"/>
      <c r="I282" s="234">
        <f>SUM(I283:I297)</f>
        <v>2774.48</v>
      </c>
      <c r="J282" s="234"/>
      <c r="K282" s="234">
        <f>SUM(K283:K297)</f>
        <v>3074.4799999999996</v>
      </c>
      <c r="L282" s="234"/>
      <c r="M282" s="234">
        <f>SUM(M283:M297)</f>
        <v>0</v>
      </c>
      <c r="N282" s="234"/>
      <c r="O282" s="234">
        <f>SUM(O283:O297)</f>
        <v>0.02</v>
      </c>
      <c r="P282" s="234"/>
      <c r="Q282" s="234">
        <f>SUM(Q283:Q297)</f>
        <v>0</v>
      </c>
      <c r="R282" s="234"/>
      <c r="S282" s="234"/>
      <c r="T282" s="234"/>
      <c r="U282" s="234"/>
      <c r="V282" s="234">
        <f>SUM(V283:V297)</f>
        <v>4.72</v>
      </c>
      <c r="W282" s="234"/>
      <c r="X282" s="234"/>
      <c r="AG282" t="s">
        <v>137</v>
      </c>
    </row>
    <row r="283" spans="1:60" outlineLevel="1" x14ac:dyDescent="0.25">
      <c r="A283" s="241">
        <v>131</v>
      </c>
      <c r="B283" s="242" t="s">
        <v>495</v>
      </c>
      <c r="C283" s="255" t="s">
        <v>496</v>
      </c>
      <c r="D283" s="243" t="s">
        <v>154</v>
      </c>
      <c r="E283" s="244">
        <v>3.63</v>
      </c>
      <c r="F283" s="245"/>
      <c r="G283" s="246">
        <f>ROUND(E283*F283,2)</f>
        <v>0</v>
      </c>
      <c r="H283" s="229">
        <v>0</v>
      </c>
      <c r="I283" s="228">
        <f>ROUND(E283*H283,2)</f>
        <v>0</v>
      </c>
      <c r="J283" s="229">
        <v>7.9</v>
      </c>
      <c r="K283" s="228">
        <f>ROUND(E283*J283,2)</f>
        <v>28.68</v>
      </c>
      <c r="L283" s="228">
        <v>15</v>
      </c>
      <c r="M283" s="228">
        <f>G283*(1+L283/100)</f>
        <v>0</v>
      </c>
      <c r="N283" s="228">
        <v>0</v>
      </c>
      <c r="O283" s="228">
        <f>ROUND(E283*N283,2)</f>
        <v>0</v>
      </c>
      <c r="P283" s="228">
        <v>0</v>
      </c>
      <c r="Q283" s="228">
        <f>ROUND(E283*P283,2)</f>
        <v>0</v>
      </c>
      <c r="R283" s="228"/>
      <c r="S283" s="228" t="s">
        <v>141</v>
      </c>
      <c r="T283" s="228" t="s">
        <v>142</v>
      </c>
      <c r="U283" s="228">
        <v>1.6E-2</v>
      </c>
      <c r="V283" s="228">
        <f>ROUND(E283*U283,2)</f>
        <v>0.06</v>
      </c>
      <c r="W283" s="228"/>
      <c r="X283" s="228" t="s">
        <v>143</v>
      </c>
      <c r="Y283" s="209"/>
      <c r="Z283" s="209"/>
      <c r="AA283" s="209"/>
      <c r="AB283" s="209"/>
      <c r="AC283" s="209"/>
      <c r="AD283" s="209"/>
      <c r="AE283" s="209"/>
      <c r="AF283" s="209"/>
      <c r="AG283" s="209" t="s">
        <v>144</v>
      </c>
      <c r="AH283" s="209"/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1" x14ac:dyDescent="0.25">
      <c r="A284" s="226"/>
      <c r="B284" s="227"/>
      <c r="C284" s="256" t="s">
        <v>171</v>
      </c>
      <c r="D284" s="230"/>
      <c r="E284" s="231">
        <v>3.63</v>
      </c>
      <c r="F284" s="228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09"/>
      <c r="Z284" s="209"/>
      <c r="AA284" s="209"/>
      <c r="AB284" s="209"/>
      <c r="AC284" s="209"/>
      <c r="AD284" s="209"/>
      <c r="AE284" s="209"/>
      <c r="AF284" s="209"/>
      <c r="AG284" s="209" t="s">
        <v>146</v>
      </c>
      <c r="AH284" s="209">
        <v>0</v>
      </c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1" x14ac:dyDescent="0.25">
      <c r="A285" s="241">
        <v>132</v>
      </c>
      <c r="B285" s="242" t="s">
        <v>497</v>
      </c>
      <c r="C285" s="255" t="s">
        <v>498</v>
      </c>
      <c r="D285" s="243" t="s">
        <v>154</v>
      </c>
      <c r="E285" s="244">
        <v>3.63</v>
      </c>
      <c r="F285" s="245"/>
      <c r="G285" s="246">
        <f>ROUND(E285*F285,2)</f>
        <v>0</v>
      </c>
      <c r="H285" s="229">
        <v>27.14</v>
      </c>
      <c r="I285" s="228">
        <f>ROUND(E285*H285,2)</f>
        <v>98.52</v>
      </c>
      <c r="J285" s="229">
        <v>28.36</v>
      </c>
      <c r="K285" s="228">
        <f>ROUND(E285*J285,2)</f>
        <v>102.95</v>
      </c>
      <c r="L285" s="228">
        <v>15</v>
      </c>
      <c r="M285" s="228">
        <f>G285*(1+L285/100)</f>
        <v>0</v>
      </c>
      <c r="N285" s="228">
        <v>2.1000000000000001E-4</v>
      </c>
      <c r="O285" s="228">
        <f>ROUND(E285*N285,2)</f>
        <v>0</v>
      </c>
      <c r="P285" s="228">
        <v>0</v>
      </c>
      <c r="Q285" s="228">
        <f>ROUND(E285*P285,2)</f>
        <v>0</v>
      </c>
      <c r="R285" s="228"/>
      <c r="S285" s="228" t="s">
        <v>141</v>
      </c>
      <c r="T285" s="228" t="s">
        <v>142</v>
      </c>
      <c r="U285" s="228">
        <v>0.05</v>
      </c>
      <c r="V285" s="228">
        <f>ROUND(E285*U285,2)</f>
        <v>0.18</v>
      </c>
      <c r="W285" s="228"/>
      <c r="X285" s="228" t="s">
        <v>143</v>
      </c>
      <c r="Y285" s="209"/>
      <c r="Z285" s="209"/>
      <c r="AA285" s="209"/>
      <c r="AB285" s="209"/>
      <c r="AC285" s="209"/>
      <c r="AD285" s="209"/>
      <c r="AE285" s="209"/>
      <c r="AF285" s="209"/>
      <c r="AG285" s="209" t="s">
        <v>144</v>
      </c>
      <c r="AH285" s="209"/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1" x14ac:dyDescent="0.25">
      <c r="A286" s="226"/>
      <c r="B286" s="227"/>
      <c r="C286" s="256" t="s">
        <v>171</v>
      </c>
      <c r="D286" s="230"/>
      <c r="E286" s="231">
        <v>3.63</v>
      </c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09"/>
      <c r="Z286" s="209"/>
      <c r="AA286" s="209"/>
      <c r="AB286" s="209"/>
      <c r="AC286" s="209"/>
      <c r="AD286" s="209"/>
      <c r="AE286" s="209"/>
      <c r="AF286" s="209"/>
      <c r="AG286" s="209" t="s">
        <v>146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1" x14ac:dyDescent="0.25">
      <c r="A287" s="241">
        <v>133</v>
      </c>
      <c r="B287" s="242" t="s">
        <v>499</v>
      </c>
      <c r="C287" s="255" t="s">
        <v>500</v>
      </c>
      <c r="D287" s="243" t="s">
        <v>154</v>
      </c>
      <c r="E287" s="244">
        <v>3.63</v>
      </c>
      <c r="F287" s="245"/>
      <c r="G287" s="246">
        <f>ROUND(E287*F287,2)</f>
        <v>0</v>
      </c>
      <c r="H287" s="229">
        <v>144.49</v>
      </c>
      <c r="I287" s="228">
        <f>ROUND(E287*H287,2)</f>
        <v>524.5</v>
      </c>
      <c r="J287" s="229">
        <v>589.11</v>
      </c>
      <c r="K287" s="228">
        <f>ROUND(E287*J287,2)</f>
        <v>2138.4699999999998</v>
      </c>
      <c r="L287" s="228">
        <v>15</v>
      </c>
      <c r="M287" s="228">
        <f>G287*(1+L287/100)</f>
        <v>0</v>
      </c>
      <c r="N287" s="228">
        <v>5.1500000000000001E-3</v>
      </c>
      <c r="O287" s="228">
        <f>ROUND(E287*N287,2)</f>
        <v>0.02</v>
      </c>
      <c r="P287" s="228">
        <v>0</v>
      </c>
      <c r="Q287" s="228">
        <f>ROUND(E287*P287,2)</f>
        <v>0</v>
      </c>
      <c r="R287" s="228"/>
      <c r="S287" s="228" t="s">
        <v>141</v>
      </c>
      <c r="T287" s="228" t="s">
        <v>142</v>
      </c>
      <c r="U287" s="228">
        <v>1.04</v>
      </c>
      <c r="V287" s="228">
        <f>ROUND(E287*U287,2)</f>
        <v>3.78</v>
      </c>
      <c r="W287" s="228"/>
      <c r="X287" s="228" t="s">
        <v>143</v>
      </c>
      <c r="Y287" s="209"/>
      <c r="Z287" s="209"/>
      <c r="AA287" s="209"/>
      <c r="AB287" s="209"/>
      <c r="AC287" s="209"/>
      <c r="AD287" s="209"/>
      <c r="AE287" s="209"/>
      <c r="AF287" s="209"/>
      <c r="AG287" s="209" t="s">
        <v>144</v>
      </c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1" x14ac:dyDescent="0.25">
      <c r="A288" s="226"/>
      <c r="B288" s="227"/>
      <c r="C288" s="256" t="s">
        <v>171</v>
      </c>
      <c r="D288" s="230"/>
      <c r="E288" s="231">
        <v>3.63</v>
      </c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09"/>
      <c r="Z288" s="209"/>
      <c r="AA288" s="209"/>
      <c r="AB288" s="209"/>
      <c r="AC288" s="209"/>
      <c r="AD288" s="209"/>
      <c r="AE288" s="209"/>
      <c r="AF288" s="209"/>
      <c r="AG288" s="209" t="s">
        <v>146</v>
      </c>
      <c r="AH288" s="209">
        <v>0</v>
      </c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1" x14ac:dyDescent="0.25">
      <c r="A289" s="241">
        <v>134</v>
      </c>
      <c r="B289" s="242" t="s">
        <v>501</v>
      </c>
      <c r="C289" s="255" t="s">
        <v>502</v>
      </c>
      <c r="D289" s="243" t="s">
        <v>160</v>
      </c>
      <c r="E289" s="244">
        <v>8.4849999999999994</v>
      </c>
      <c r="F289" s="245"/>
      <c r="G289" s="246">
        <f>ROUND(E289*F289,2)</f>
        <v>0</v>
      </c>
      <c r="H289" s="229">
        <v>23.14</v>
      </c>
      <c r="I289" s="228">
        <f>ROUND(E289*H289,2)</f>
        <v>196.34</v>
      </c>
      <c r="J289" s="229">
        <v>40.159999999999997</v>
      </c>
      <c r="K289" s="228">
        <f>ROUND(E289*J289,2)</f>
        <v>340.76</v>
      </c>
      <c r="L289" s="228">
        <v>15</v>
      </c>
      <c r="M289" s="228">
        <f>G289*(1+L289/100)</f>
        <v>0</v>
      </c>
      <c r="N289" s="228">
        <v>4.0000000000000003E-5</v>
      </c>
      <c r="O289" s="228">
        <f>ROUND(E289*N289,2)</f>
        <v>0</v>
      </c>
      <c r="P289" s="228">
        <v>0</v>
      </c>
      <c r="Q289" s="228">
        <f>ROUND(E289*P289,2)</f>
        <v>0</v>
      </c>
      <c r="R289" s="228"/>
      <c r="S289" s="228" t="s">
        <v>141</v>
      </c>
      <c r="T289" s="228" t="s">
        <v>142</v>
      </c>
      <c r="U289" s="228">
        <v>7.0000000000000007E-2</v>
      </c>
      <c r="V289" s="228">
        <f>ROUND(E289*U289,2)</f>
        <v>0.59</v>
      </c>
      <c r="W289" s="228"/>
      <c r="X289" s="228" t="s">
        <v>143</v>
      </c>
      <c r="Y289" s="209"/>
      <c r="Z289" s="209"/>
      <c r="AA289" s="209"/>
      <c r="AB289" s="209"/>
      <c r="AC289" s="209"/>
      <c r="AD289" s="209"/>
      <c r="AE289" s="209"/>
      <c r="AF289" s="209"/>
      <c r="AG289" s="209" t="s">
        <v>144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ht="20.399999999999999" outlineLevel="1" x14ac:dyDescent="0.25">
      <c r="A290" s="226"/>
      <c r="B290" s="227"/>
      <c r="C290" s="256" t="s">
        <v>503</v>
      </c>
      <c r="D290" s="230"/>
      <c r="E290" s="231">
        <v>8.4849999999999994</v>
      </c>
      <c r="F290" s="228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09"/>
      <c r="Z290" s="209"/>
      <c r="AA290" s="209"/>
      <c r="AB290" s="209"/>
      <c r="AC290" s="209"/>
      <c r="AD290" s="209"/>
      <c r="AE290" s="209"/>
      <c r="AF290" s="209"/>
      <c r="AG290" s="209" t="s">
        <v>146</v>
      </c>
      <c r="AH290" s="209">
        <v>0</v>
      </c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1" x14ac:dyDescent="0.25">
      <c r="A291" s="241">
        <v>135</v>
      </c>
      <c r="B291" s="242" t="s">
        <v>504</v>
      </c>
      <c r="C291" s="255" t="s">
        <v>505</v>
      </c>
      <c r="D291" s="243" t="s">
        <v>154</v>
      </c>
      <c r="E291" s="244">
        <v>3.63</v>
      </c>
      <c r="F291" s="245"/>
      <c r="G291" s="246">
        <f>ROUND(E291*F291,2)</f>
        <v>0</v>
      </c>
      <c r="H291" s="229">
        <v>0</v>
      </c>
      <c r="I291" s="228">
        <f>ROUND(E291*H291,2)</f>
        <v>0</v>
      </c>
      <c r="J291" s="229">
        <v>16.7</v>
      </c>
      <c r="K291" s="228">
        <f>ROUND(E291*J291,2)</f>
        <v>60.62</v>
      </c>
      <c r="L291" s="228">
        <v>15</v>
      </c>
      <c r="M291" s="228">
        <f>G291*(1+L291/100)</f>
        <v>0</v>
      </c>
      <c r="N291" s="228">
        <v>0</v>
      </c>
      <c r="O291" s="228">
        <f>ROUND(E291*N291,2)</f>
        <v>0</v>
      </c>
      <c r="P291" s="228">
        <v>0</v>
      </c>
      <c r="Q291" s="228">
        <f>ROUND(E291*P291,2)</f>
        <v>0</v>
      </c>
      <c r="R291" s="228"/>
      <c r="S291" s="228" t="s">
        <v>141</v>
      </c>
      <c r="T291" s="228" t="s">
        <v>142</v>
      </c>
      <c r="U291" s="228">
        <v>0.03</v>
      </c>
      <c r="V291" s="228">
        <f>ROUND(E291*U291,2)</f>
        <v>0.11</v>
      </c>
      <c r="W291" s="228"/>
      <c r="X291" s="228" t="s">
        <v>143</v>
      </c>
      <c r="Y291" s="209"/>
      <c r="Z291" s="209"/>
      <c r="AA291" s="209"/>
      <c r="AB291" s="209"/>
      <c r="AC291" s="209"/>
      <c r="AD291" s="209"/>
      <c r="AE291" s="209"/>
      <c r="AF291" s="209"/>
      <c r="AG291" s="209" t="s">
        <v>144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1" x14ac:dyDescent="0.25">
      <c r="A292" s="226"/>
      <c r="B292" s="227"/>
      <c r="C292" s="256" t="s">
        <v>171</v>
      </c>
      <c r="D292" s="230"/>
      <c r="E292" s="231">
        <v>3.63</v>
      </c>
      <c r="F292" s="228"/>
      <c r="G292" s="228"/>
      <c r="H292" s="228"/>
      <c r="I292" s="228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09"/>
      <c r="Z292" s="209"/>
      <c r="AA292" s="209"/>
      <c r="AB292" s="209"/>
      <c r="AC292" s="209"/>
      <c r="AD292" s="209"/>
      <c r="AE292" s="209"/>
      <c r="AF292" s="209"/>
      <c r="AG292" s="209" t="s">
        <v>146</v>
      </c>
      <c r="AH292" s="209">
        <v>0</v>
      </c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1" x14ac:dyDescent="0.25">
      <c r="A293" s="241">
        <v>136</v>
      </c>
      <c r="B293" s="242" t="s">
        <v>506</v>
      </c>
      <c r="C293" s="255" t="s">
        <v>507</v>
      </c>
      <c r="D293" s="243" t="s">
        <v>154</v>
      </c>
      <c r="E293" s="244">
        <v>3.63</v>
      </c>
      <c r="F293" s="245"/>
      <c r="G293" s="246">
        <f>ROUND(E293*F293,2)</f>
        <v>0</v>
      </c>
      <c r="H293" s="229">
        <v>13.6</v>
      </c>
      <c r="I293" s="228">
        <f>ROUND(E293*H293,2)</f>
        <v>49.37</v>
      </c>
      <c r="J293" s="229">
        <v>0</v>
      </c>
      <c r="K293" s="228">
        <f>ROUND(E293*J293,2)</f>
        <v>0</v>
      </c>
      <c r="L293" s="228">
        <v>15</v>
      </c>
      <c r="M293" s="228">
        <f>G293*(1+L293/100)</f>
        <v>0</v>
      </c>
      <c r="N293" s="228">
        <v>1.1999999999999999E-3</v>
      </c>
      <c r="O293" s="228">
        <f>ROUND(E293*N293,2)</f>
        <v>0</v>
      </c>
      <c r="P293" s="228">
        <v>0</v>
      </c>
      <c r="Q293" s="228">
        <f>ROUND(E293*P293,2)</f>
        <v>0</v>
      </c>
      <c r="R293" s="228"/>
      <c r="S293" s="228" t="s">
        <v>141</v>
      </c>
      <c r="T293" s="228" t="s">
        <v>142</v>
      </c>
      <c r="U293" s="228">
        <v>0</v>
      </c>
      <c r="V293" s="228">
        <f>ROUND(E293*U293,2)</f>
        <v>0</v>
      </c>
      <c r="W293" s="228"/>
      <c r="X293" s="228" t="s">
        <v>143</v>
      </c>
      <c r="Y293" s="209"/>
      <c r="Z293" s="209"/>
      <c r="AA293" s="209"/>
      <c r="AB293" s="209"/>
      <c r="AC293" s="209"/>
      <c r="AD293" s="209"/>
      <c r="AE293" s="209"/>
      <c r="AF293" s="209"/>
      <c r="AG293" s="209" t="s">
        <v>144</v>
      </c>
      <c r="AH293" s="209"/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5">
      <c r="A294" s="226"/>
      <c r="B294" s="227"/>
      <c r="C294" s="256" t="s">
        <v>171</v>
      </c>
      <c r="D294" s="230"/>
      <c r="E294" s="231">
        <v>3.63</v>
      </c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09"/>
      <c r="Z294" s="209"/>
      <c r="AA294" s="209"/>
      <c r="AB294" s="209"/>
      <c r="AC294" s="209"/>
      <c r="AD294" s="209"/>
      <c r="AE294" s="209"/>
      <c r="AF294" s="209"/>
      <c r="AG294" s="209" t="s">
        <v>146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5">
      <c r="A295" s="241">
        <v>137</v>
      </c>
      <c r="B295" s="242" t="s">
        <v>508</v>
      </c>
      <c r="C295" s="255" t="s">
        <v>509</v>
      </c>
      <c r="D295" s="243" t="s">
        <v>154</v>
      </c>
      <c r="E295" s="244">
        <v>3.8115000000000001</v>
      </c>
      <c r="F295" s="245"/>
      <c r="G295" s="246">
        <f>ROUND(E295*F295,2)</f>
        <v>0</v>
      </c>
      <c r="H295" s="229">
        <v>500</v>
      </c>
      <c r="I295" s="228">
        <f>ROUND(E295*H295,2)</f>
        <v>1905.75</v>
      </c>
      <c r="J295" s="229">
        <v>0</v>
      </c>
      <c r="K295" s="228">
        <f>ROUND(E295*J295,2)</f>
        <v>0</v>
      </c>
      <c r="L295" s="228">
        <v>15</v>
      </c>
      <c r="M295" s="228">
        <f>G295*(1+L295/100)</f>
        <v>0</v>
      </c>
      <c r="N295" s="228">
        <v>0</v>
      </c>
      <c r="O295" s="228">
        <f>ROUND(E295*N295,2)</f>
        <v>0</v>
      </c>
      <c r="P295" s="228">
        <v>0</v>
      </c>
      <c r="Q295" s="228">
        <f>ROUND(E295*P295,2)</f>
        <v>0</v>
      </c>
      <c r="R295" s="228"/>
      <c r="S295" s="228" t="s">
        <v>174</v>
      </c>
      <c r="T295" s="228" t="s">
        <v>142</v>
      </c>
      <c r="U295" s="228">
        <v>0</v>
      </c>
      <c r="V295" s="228">
        <f>ROUND(E295*U295,2)</f>
        <v>0</v>
      </c>
      <c r="W295" s="228"/>
      <c r="X295" s="228" t="s">
        <v>175</v>
      </c>
      <c r="Y295" s="209"/>
      <c r="Z295" s="209"/>
      <c r="AA295" s="209"/>
      <c r="AB295" s="209"/>
      <c r="AC295" s="209"/>
      <c r="AD295" s="209"/>
      <c r="AE295" s="209"/>
      <c r="AF295" s="209"/>
      <c r="AG295" s="209" t="s">
        <v>176</v>
      </c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1" x14ac:dyDescent="0.25">
      <c r="A296" s="226"/>
      <c r="B296" s="227"/>
      <c r="C296" s="256" t="s">
        <v>510</v>
      </c>
      <c r="D296" s="230"/>
      <c r="E296" s="231">
        <v>3.8115000000000001</v>
      </c>
      <c r="F296" s="228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09"/>
      <c r="Z296" s="209"/>
      <c r="AA296" s="209"/>
      <c r="AB296" s="209"/>
      <c r="AC296" s="209"/>
      <c r="AD296" s="209"/>
      <c r="AE296" s="209"/>
      <c r="AF296" s="209"/>
      <c r="AG296" s="209" t="s">
        <v>146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1" x14ac:dyDescent="0.25">
      <c r="A297" s="247">
        <v>138</v>
      </c>
      <c r="B297" s="248" t="s">
        <v>511</v>
      </c>
      <c r="C297" s="257" t="s">
        <v>512</v>
      </c>
      <c r="D297" s="249" t="s">
        <v>0</v>
      </c>
      <c r="E297" s="250">
        <v>54.459600000000002</v>
      </c>
      <c r="F297" s="251"/>
      <c r="G297" s="252">
        <f>ROUND(E297*F297,2)</f>
        <v>0</v>
      </c>
      <c r="H297" s="229">
        <v>0</v>
      </c>
      <c r="I297" s="228">
        <f>ROUND(E297*H297,2)</f>
        <v>0</v>
      </c>
      <c r="J297" s="229">
        <v>7.4</v>
      </c>
      <c r="K297" s="228">
        <f>ROUND(E297*J297,2)</f>
        <v>403</v>
      </c>
      <c r="L297" s="228">
        <v>15</v>
      </c>
      <c r="M297" s="228">
        <f>G297*(1+L297/100)</f>
        <v>0</v>
      </c>
      <c r="N297" s="228">
        <v>0</v>
      </c>
      <c r="O297" s="228">
        <f>ROUND(E297*N297,2)</f>
        <v>0</v>
      </c>
      <c r="P297" s="228">
        <v>0</v>
      </c>
      <c r="Q297" s="228">
        <f>ROUND(E297*P297,2)</f>
        <v>0</v>
      </c>
      <c r="R297" s="228"/>
      <c r="S297" s="228" t="s">
        <v>141</v>
      </c>
      <c r="T297" s="228" t="s">
        <v>142</v>
      </c>
      <c r="U297" s="228">
        <v>0</v>
      </c>
      <c r="V297" s="228">
        <f>ROUND(E297*U297,2)</f>
        <v>0</v>
      </c>
      <c r="W297" s="228"/>
      <c r="X297" s="228" t="s">
        <v>285</v>
      </c>
      <c r="Y297" s="209"/>
      <c r="Z297" s="209"/>
      <c r="AA297" s="209"/>
      <c r="AB297" s="209"/>
      <c r="AC297" s="209"/>
      <c r="AD297" s="209"/>
      <c r="AE297" s="209"/>
      <c r="AF297" s="209"/>
      <c r="AG297" s="209" t="s">
        <v>286</v>
      </c>
      <c r="AH297" s="209"/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x14ac:dyDescent="0.25">
      <c r="A298" s="235" t="s">
        <v>136</v>
      </c>
      <c r="B298" s="236" t="s">
        <v>92</v>
      </c>
      <c r="C298" s="254" t="s">
        <v>93</v>
      </c>
      <c r="D298" s="237"/>
      <c r="E298" s="238"/>
      <c r="F298" s="239"/>
      <c r="G298" s="240">
        <f>SUMIF(AG299:AG338,"&lt;&gt;NOR",G299:G338)</f>
        <v>0</v>
      </c>
      <c r="H298" s="234"/>
      <c r="I298" s="234">
        <f>SUM(I299:I338)</f>
        <v>29913.279999999999</v>
      </c>
      <c r="J298" s="234"/>
      <c r="K298" s="234">
        <f>SUM(K299:K338)</f>
        <v>24483.989999999998</v>
      </c>
      <c r="L298" s="234"/>
      <c r="M298" s="234">
        <f>SUM(M299:M338)</f>
        <v>0</v>
      </c>
      <c r="N298" s="234"/>
      <c r="O298" s="234">
        <f>SUM(O299:O338)</f>
        <v>0.2</v>
      </c>
      <c r="P298" s="234"/>
      <c r="Q298" s="234">
        <f>SUM(Q299:Q338)</f>
        <v>0.04</v>
      </c>
      <c r="R298" s="234"/>
      <c r="S298" s="234"/>
      <c r="T298" s="234"/>
      <c r="U298" s="234"/>
      <c r="V298" s="234">
        <f>SUM(V299:V338)</f>
        <v>44.250000000000007</v>
      </c>
      <c r="W298" s="234"/>
      <c r="X298" s="234"/>
      <c r="AG298" t="s">
        <v>137</v>
      </c>
    </row>
    <row r="299" spans="1:60" outlineLevel="1" x14ac:dyDescent="0.25">
      <c r="A299" s="241">
        <v>139</v>
      </c>
      <c r="B299" s="242" t="s">
        <v>513</v>
      </c>
      <c r="C299" s="255" t="s">
        <v>514</v>
      </c>
      <c r="D299" s="243" t="s">
        <v>154</v>
      </c>
      <c r="E299" s="244">
        <v>54.44</v>
      </c>
      <c r="F299" s="245"/>
      <c r="G299" s="246">
        <f>ROUND(E299*F299,2)</f>
        <v>0</v>
      </c>
      <c r="H299" s="229">
        <v>0</v>
      </c>
      <c r="I299" s="228">
        <f>ROUND(E299*H299,2)</f>
        <v>0</v>
      </c>
      <c r="J299" s="229">
        <v>7.9</v>
      </c>
      <c r="K299" s="228">
        <f>ROUND(E299*J299,2)</f>
        <v>430.08</v>
      </c>
      <c r="L299" s="228">
        <v>15</v>
      </c>
      <c r="M299" s="228">
        <f>G299*(1+L299/100)</f>
        <v>0</v>
      </c>
      <c r="N299" s="228">
        <v>0</v>
      </c>
      <c r="O299" s="228">
        <f>ROUND(E299*N299,2)</f>
        <v>0</v>
      </c>
      <c r="P299" s="228">
        <v>0</v>
      </c>
      <c r="Q299" s="228">
        <f>ROUND(E299*P299,2)</f>
        <v>0</v>
      </c>
      <c r="R299" s="228"/>
      <c r="S299" s="228" t="s">
        <v>141</v>
      </c>
      <c r="T299" s="228" t="s">
        <v>142</v>
      </c>
      <c r="U299" s="228">
        <v>1.6E-2</v>
      </c>
      <c r="V299" s="228">
        <f>ROUND(E299*U299,2)</f>
        <v>0.87</v>
      </c>
      <c r="W299" s="228"/>
      <c r="X299" s="228" t="s">
        <v>143</v>
      </c>
      <c r="Y299" s="209"/>
      <c r="Z299" s="209"/>
      <c r="AA299" s="209"/>
      <c r="AB299" s="209"/>
      <c r="AC299" s="209"/>
      <c r="AD299" s="209"/>
      <c r="AE299" s="209"/>
      <c r="AF299" s="209"/>
      <c r="AG299" s="209" t="s">
        <v>144</v>
      </c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26"/>
      <c r="B300" s="227"/>
      <c r="C300" s="256" t="s">
        <v>170</v>
      </c>
      <c r="D300" s="230"/>
      <c r="E300" s="231">
        <v>6.71</v>
      </c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09"/>
      <c r="Z300" s="209"/>
      <c r="AA300" s="209"/>
      <c r="AB300" s="209"/>
      <c r="AC300" s="209"/>
      <c r="AD300" s="209"/>
      <c r="AE300" s="209"/>
      <c r="AF300" s="209"/>
      <c r="AG300" s="209" t="s">
        <v>146</v>
      </c>
      <c r="AH300" s="209">
        <v>0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1" x14ac:dyDescent="0.25">
      <c r="A301" s="226"/>
      <c r="B301" s="227"/>
      <c r="C301" s="256" t="s">
        <v>231</v>
      </c>
      <c r="D301" s="230"/>
      <c r="E301" s="231">
        <v>12.37</v>
      </c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09"/>
      <c r="Z301" s="209"/>
      <c r="AA301" s="209"/>
      <c r="AB301" s="209"/>
      <c r="AC301" s="209"/>
      <c r="AD301" s="209"/>
      <c r="AE301" s="209"/>
      <c r="AF301" s="209"/>
      <c r="AG301" s="209" t="s">
        <v>146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1" x14ac:dyDescent="0.25">
      <c r="A302" s="226"/>
      <c r="B302" s="227"/>
      <c r="C302" s="256" t="s">
        <v>232</v>
      </c>
      <c r="D302" s="230"/>
      <c r="E302" s="231">
        <v>8.1999999999999993</v>
      </c>
      <c r="F302" s="228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09"/>
      <c r="Z302" s="209"/>
      <c r="AA302" s="209"/>
      <c r="AB302" s="209"/>
      <c r="AC302" s="209"/>
      <c r="AD302" s="209"/>
      <c r="AE302" s="209"/>
      <c r="AF302" s="209"/>
      <c r="AG302" s="209" t="s">
        <v>146</v>
      </c>
      <c r="AH302" s="209">
        <v>0</v>
      </c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1" x14ac:dyDescent="0.25">
      <c r="A303" s="226"/>
      <c r="B303" s="227"/>
      <c r="C303" s="256" t="s">
        <v>235</v>
      </c>
      <c r="D303" s="230"/>
      <c r="E303" s="231">
        <v>27.16</v>
      </c>
      <c r="F303" s="228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09"/>
      <c r="Z303" s="209"/>
      <c r="AA303" s="209"/>
      <c r="AB303" s="209"/>
      <c r="AC303" s="209"/>
      <c r="AD303" s="209"/>
      <c r="AE303" s="209"/>
      <c r="AF303" s="209"/>
      <c r="AG303" s="209" t="s">
        <v>146</v>
      </c>
      <c r="AH303" s="209">
        <v>0</v>
      </c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1" x14ac:dyDescent="0.25">
      <c r="A304" s="241">
        <v>140</v>
      </c>
      <c r="B304" s="242" t="s">
        <v>515</v>
      </c>
      <c r="C304" s="255" t="s">
        <v>516</v>
      </c>
      <c r="D304" s="243" t="s">
        <v>154</v>
      </c>
      <c r="E304" s="244">
        <v>54.44</v>
      </c>
      <c r="F304" s="245"/>
      <c r="G304" s="246">
        <f>ROUND(E304*F304,2)</f>
        <v>0</v>
      </c>
      <c r="H304" s="229">
        <v>0</v>
      </c>
      <c r="I304" s="228">
        <f>ROUND(E304*H304,2)</f>
        <v>0</v>
      </c>
      <c r="J304" s="229">
        <v>25.7</v>
      </c>
      <c r="K304" s="228">
        <f>ROUND(E304*J304,2)</f>
        <v>1399.11</v>
      </c>
      <c r="L304" s="228">
        <v>15</v>
      </c>
      <c r="M304" s="228">
        <f>G304*(1+L304/100)</f>
        <v>0</v>
      </c>
      <c r="N304" s="228">
        <v>0</v>
      </c>
      <c r="O304" s="228">
        <f>ROUND(E304*N304,2)</f>
        <v>0</v>
      </c>
      <c r="P304" s="228">
        <v>0</v>
      </c>
      <c r="Q304" s="228">
        <f>ROUND(E304*P304,2)</f>
        <v>0</v>
      </c>
      <c r="R304" s="228"/>
      <c r="S304" s="228" t="s">
        <v>141</v>
      </c>
      <c r="T304" s="228" t="s">
        <v>142</v>
      </c>
      <c r="U304" s="228">
        <v>4.5999999999999999E-2</v>
      </c>
      <c r="V304" s="228">
        <f>ROUND(E304*U304,2)</f>
        <v>2.5</v>
      </c>
      <c r="W304" s="228"/>
      <c r="X304" s="228" t="s">
        <v>143</v>
      </c>
      <c r="Y304" s="209"/>
      <c r="Z304" s="209"/>
      <c r="AA304" s="209"/>
      <c r="AB304" s="209"/>
      <c r="AC304" s="209"/>
      <c r="AD304" s="209"/>
      <c r="AE304" s="209"/>
      <c r="AF304" s="209"/>
      <c r="AG304" s="209" t="s">
        <v>144</v>
      </c>
      <c r="AH304" s="209"/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1" x14ac:dyDescent="0.25">
      <c r="A305" s="226"/>
      <c r="B305" s="227"/>
      <c r="C305" s="256" t="s">
        <v>170</v>
      </c>
      <c r="D305" s="230"/>
      <c r="E305" s="231">
        <v>6.71</v>
      </c>
      <c r="F305" s="228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09"/>
      <c r="Z305" s="209"/>
      <c r="AA305" s="209"/>
      <c r="AB305" s="209"/>
      <c r="AC305" s="209"/>
      <c r="AD305" s="209"/>
      <c r="AE305" s="209"/>
      <c r="AF305" s="209"/>
      <c r="AG305" s="209" t="s">
        <v>146</v>
      </c>
      <c r="AH305" s="209">
        <v>0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1" x14ac:dyDescent="0.25">
      <c r="A306" s="226"/>
      <c r="B306" s="227"/>
      <c r="C306" s="256" t="s">
        <v>231</v>
      </c>
      <c r="D306" s="230"/>
      <c r="E306" s="231">
        <v>12.37</v>
      </c>
      <c r="F306" s="228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09"/>
      <c r="Z306" s="209"/>
      <c r="AA306" s="209"/>
      <c r="AB306" s="209"/>
      <c r="AC306" s="209"/>
      <c r="AD306" s="209"/>
      <c r="AE306" s="209"/>
      <c r="AF306" s="209"/>
      <c r="AG306" s="209" t="s">
        <v>146</v>
      </c>
      <c r="AH306" s="209">
        <v>0</v>
      </c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1" x14ac:dyDescent="0.25">
      <c r="A307" s="226"/>
      <c r="B307" s="227"/>
      <c r="C307" s="256" t="s">
        <v>232</v>
      </c>
      <c r="D307" s="230"/>
      <c r="E307" s="231">
        <v>8.1999999999999993</v>
      </c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09"/>
      <c r="Z307" s="209"/>
      <c r="AA307" s="209"/>
      <c r="AB307" s="209"/>
      <c r="AC307" s="209"/>
      <c r="AD307" s="209"/>
      <c r="AE307" s="209"/>
      <c r="AF307" s="209"/>
      <c r="AG307" s="209" t="s">
        <v>146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5">
      <c r="A308" s="226"/>
      <c r="B308" s="227"/>
      <c r="C308" s="256" t="s">
        <v>235</v>
      </c>
      <c r="D308" s="230"/>
      <c r="E308" s="231">
        <v>27.16</v>
      </c>
      <c r="F308" s="228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09"/>
      <c r="Z308" s="209"/>
      <c r="AA308" s="209"/>
      <c r="AB308" s="209"/>
      <c r="AC308" s="209"/>
      <c r="AD308" s="209"/>
      <c r="AE308" s="209"/>
      <c r="AF308" s="209"/>
      <c r="AG308" s="209" t="s">
        <v>146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ht="20.399999999999999" outlineLevel="1" x14ac:dyDescent="0.25">
      <c r="A309" s="241">
        <v>141</v>
      </c>
      <c r="B309" s="242" t="s">
        <v>517</v>
      </c>
      <c r="C309" s="255" t="s">
        <v>518</v>
      </c>
      <c r="D309" s="243" t="s">
        <v>160</v>
      </c>
      <c r="E309" s="244">
        <v>63</v>
      </c>
      <c r="F309" s="245"/>
      <c r="G309" s="246">
        <f>ROUND(E309*F309,2)</f>
        <v>0</v>
      </c>
      <c r="H309" s="229">
        <v>34.78</v>
      </c>
      <c r="I309" s="228">
        <f>ROUND(E309*H309,2)</f>
        <v>2191.14</v>
      </c>
      <c r="J309" s="229">
        <v>79.42</v>
      </c>
      <c r="K309" s="228">
        <f>ROUND(E309*J309,2)</f>
        <v>5003.46</v>
      </c>
      <c r="L309" s="228">
        <v>15</v>
      </c>
      <c r="M309" s="228">
        <f>G309*(1+L309/100)</f>
        <v>0</v>
      </c>
      <c r="N309" s="228">
        <v>8.0000000000000007E-5</v>
      </c>
      <c r="O309" s="228">
        <f>ROUND(E309*N309,2)</f>
        <v>0.01</v>
      </c>
      <c r="P309" s="228">
        <v>0</v>
      </c>
      <c r="Q309" s="228">
        <f>ROUND(E309*P309,2)</f>
        <v>0</v>
      </c>
      <c r="R309" s="228"/>
      <c r="S309" s="228" t="s">
        <v>141</v>
      </c>
      <c r="T309" s="228" t="s">
        <v>142</v>
      </c>
      <c r="U309" s="228">
        <v>0.13719999999999999</v>
      </c>
      <c r="V309" s="228">
        <f>ROUND(E309*U309,2)</f>
        <v>8.64</v>
      </c>
      <c r="W309" s="228"/>
      <c r="X309" s="228" t="s">
        <v>143</v>
      </c>
      <c r="Y309" s="209"/>
      <c r="Z309" s="209"/>
      <c r="AA309" s="209"/>
      <c r="AB309" s="209"/>
      <c r="AC309" s="209"/>
      <c r="AD309" s="209"/>
      <c r="AE309" s="209"/>
      <c r="AF309" s="209"/>
      <c r="AG309" s="209" t="s">
        <v>144</v>
      </c>
      <c r="AH309" s="209"/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1" x14ac:dyDescent="0.25">
      <c r="A310" s="226"/>
      <c r="B310" s="227"/>
      <c r="C310" s="256" t="s">
        <v>519</v>
      </c>
      <c r="D310" s="230"/>
      <c r="E310" s="231">
        <v>7.8</v>
      </c>
      <c r="F310" s="228"/>
      <c r="G310" s="228"/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09"/>
      <c r="Z310" s="209"/>
      <c r="AA310" s="209"/>
      <c r="AB310" s="209"/>
      <c r="AC310" s="209"/>
      <c r="AD310" s="209"/>
      <c r="AE310" s="209"/>
      <c r="AF310" s="209"/>
      <c r="AG310" s="209" t="s">
        <v>146</v>
      </c>
      <c r="AH310" s="209">
        <v>0</v>
      </c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1" x14ac:dyDescent="0.25">
      <c r="A311" s="226"/>
      <c r="B311" s="227"/>
      <c r="C311" s="256" t="s">
        <v>520</v>
      </c>
      <c r="D311" s="230"/>
      <c r="E311" s="231">
        <v>11.8</v>
      </c>
      <c r="F311" s="228"/>
      <c r="G311" s="228"/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09"/>
      <c r="Z311" s="209"/>
      <c r="AA311" s="209"/>
      <c r="AB311" s="209"/>
      <c r="AC311" s="209"/>
      <c r="AD311" s="209"/>
      <c r="AE311" s="209"/>
      <c r="AF311" s="209"/>
      <c r="AG311" s="209" t="s">
        <v>146</v>
      </c>
      <c r="AH311" s="209">
        <v>0</v>
      </c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5">
      <c r="A312" s="226"/>
      <c r="B312" s="227"/>
      <c r="C312" s="256" t="s">
        <v>521</v>
      </c>
      <c r="D312" s="230"/>
      <c r="E312" s="231">
        <v>12.2</v>
      </c>
      <c r="F312" s="228"/>
      <c r="G312" s="228"/>
      <c r="H312" s="228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09"/>
      <c r="Z312" s="209"/>
      <c r="AA312" s="209"/>
      <c r="AB312" s="209"/>
      <c r="AC312" s="209"/>
      <c r="AD312" s="209"/>
      <c r="AE312" s="209"/>
      <c r="AF312" s="209"/>
      <c r="AG312" s="209" t="s">
        <v>146</v>
      </c>
      <c r="AH312" s="209">
        <v>0</v>
      </c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1" x14ac:dyDescent="0.25">
      <c r="A313" s="226"/>
      <c r="B313" s="227"/>
      <c r="C313" s="256" t="s">
        <v>522</v>
      </c>
      <c r="D313" s="230"/>
      <c r="E313" s="231">
        <v>16.2</v>
      </c>
      <c r="F313" s="228"/>
      <c r="G313" s="228"/>
      <c r="H313" s="228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09"/>
      <c r="Z313" s="209"/>
      <c r="AA313" s="209"/>
      <c r="AB313" s="209"/>
      <c r="AC313" s="209"/>
      <c r="AD313" s="209"/>
      <c r="AE313" s="209"/>
      <c r="AF313" s="209"/>
      <c r="AG313" s="209" t="s">
        <v>146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1" x14ac:dyDescent="0.25">
      <c r="A314" s="226"/>
      <c r="B314" s="227"/>
      <c r="C314" s="256" t="s">
        <v>523</v>
      </c>
      <c r="D314" s="230"/>
      <c r="E314" s="231">
        <v>15</v>
      </c>
      <c r="F314" s="228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09"/>
      <c r="Z314" s="209"/>
      <c r="AA314" s="209"/>
      <c r="AB314" s="209"/>
      <c r="AC314" s="209"/>
      <c r="AD314" s="209"/>
      <c r="AE314" s="209"/>
      <c r="AF314" s="209"/>
      <c r="AG314" s="209" t="s">
        <v>146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ht="20.399999999999999" outlineLevel="1" x14ac:dyDescent="0.25">
      <c r="A315" s="241">
        <v>142</v>
      </c>
      <c r="B315" s="242" t="s">
        <v>524</v>
      </c>
      <c r="C315" s="255" t="s">
        <v>525</v>
      </c>
      <c r="D315" s="243" t="s">
        <v>154</v>
      </c>
      <c r="E315" s="244">
        <v>36.51</v>
      </c>
      <c r="F315" s="245"/>
      <c r="G315" s="246">
        <f>ROUND(E315*F315,2)</f>
        <v>0</v>
      </c>
      <c r="H315" s="229">
        <v>0</v>
      </c>
      <c r="I315" s="228">
        <f>ROUND(E315*H315,2)</f>
        <v>0</v>
      </c>
      <c r="J315" s="229">
        <v>111.9</v>
      </c>
      <c r="K315" s="228">
        <f>ROUND(E315*J315,2)</f>
        <v>4085.47</v>
      </c>
      <c r="L315" s="228">
        <v>15</v>
      </c>
      <c r="M315" s="228">
        <f>G315*(1+L315/100)</f>
        <v>0</v>
      </c>
      <c r="N315" s="228">
        <v>0</v>
      </c>
      <c r="O315" s="228">
        <f>ROUND(E315*N315,2)</f>
        <v>0</v>
      </c>
      <c r="P315" s="228">
        <v>1E-3</v>
      </c>
      <c r="Q315" s="228">
        <f>ROUND(E315*P315,2)</f>
        <v>0.04</v>
      </c>
      <c r="R315" s="228"/>
      <c r="S315" s="228" t="s">
        <v>141</v>
      </c>
      <c r="T315" s="228" t="s">
        <v>142</v>
      </c>
      <c r="U315" s="228">
        <v>0.255</v>
      </c>
      <c r="V315" s="228">
        <f>ROUND(E315*U315,2)</f>
        <v>9.31</v>
      </c>
      <c r="W315" s="228"/>
      <c r="X315" s="228" t="s">
        <v>143</v>
      </c>
      <c r="Y315" s="209"/>
      <c r="Z315" s="209"/>
      <c r="AA315" s="209"/>
      <c r="AB315" s="209"/>
      <c r="AC315" s="209"/>
      <c r="AD315" s="209"/>
      <c r="AE315" s="209"/>
      <c r="AF315" s="209"/>
      <c r="AG315" s="209" t="s">
        <v>144</v>
      </c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1" x14ac:dyDescent="0.25">
      <c r="A316" s="226"/>
      <c r="B316" s="227"/>
      <c r="C316" s="256" t="s">
        <v>526</v>
      </c>
      <c r="D316" s="230"/>
      <c r="E316" s="231">
        <v>10.58</v>
      </c>
      <c r="F316" s="228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09"/>
      <c r="Z316" s="209"/>
      <c r="AA316" s="209"/>
      <c r="AB316" s="209"/>
      <c r="AC316" s="209"/>
      <c r="AD316" s="209"/>
      <c r="AE316" s="209"/>
      <c r="AF316" s="209"/>
      <c r="AG316" s="209" t="s">
        <v>146</v>
      </c>
      <c r="AH316" s="209">
        <v>0</v>
      </c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1" x14ac:dyDescent="0.25">
      <c r="A317" s="226"/>
      <c r="B317" s="227"/>
      <c r="C317" s="256" t="s">
        <v>231</v>
      </c>
      <c r="D317" s="230"/>
      <c r="E317" s="231">
        <v>12.37</v>
      </c>
      <c r="F317" s="228"/>
      <c r="G317" s="228"/>
      <c r="H317" s="228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09"/>
      <c r="Z317" s="209"/>
      <c r="AA317" s="209"/>
      <c r="AB317" s="209"/>
      <c r="AC317" s="209"/>
      <c r="AD317" s="209"/>
      <c r="AE317" s="209"/>
      <c r="AF317" s="209"/>
      <c r="AG317" s="209" t="s">
        <v>146</v>
      </c>
      <c r="AH317" s="209">
        <v>0</v>
      </c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1" x14ac:dyDescent="0.25">
      <c r="A318" s="226"/>
      <c r="B318" s="227"/>
      <c r="C318" s="256" t="s">
        <v>527</v>
      </c>
      <c r="D318" s="230"/>
      <c r="E318" s="231">
        <v>7.65</v>
      </c>
      <c r="F318" s="228"/>
      <c r="G318" s="228"/>
      <c r="H318" s="228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09"/>
      <c r="Z318" s="209"/>
      <c r="AA318" s="209"/>
      <c r="AB318" s="209"/>
      <c r="AC318" s="209"/>
      <c r="AD318" s="209"/>
      <c r="AE318" s="209"/>
      <c r="AF318" s="209"/>
      <c r="AG318" s="209" t="s">
        <v>146</v>
      </c>
      <c r="AH318" s="209">
        <v>0</v>
      </c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5">
      <c r="A319" s="226"/>
      <c r="B319" s="227"/>
      <c r="C319" s="256" t="s">
        <v>528</v>
      </c>
      <c r="D319" s="230"/>
      <c r="E319" s="231">
        <v>2.77</v>
      </c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09"/>
      <c r="Z319" s="209"/>
      <c r="AA319" s="209"/>
      <c r="AB319" s="209"/>
      <c r="AC319" s="209"/>
      <c r="AD319" s="209"/>
      <c r="AE319" s="209"/>
      <c r="AF319" s="209"/>
      <c r="AG319" s="209" t="s">
        <v>146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1" x14ac:dyDescent="0.25">
      <c r="A320" s="226"/>
      <c r="B320" s="227"/>
      <c r="C320" s="256" t="s">
        <v>529</v>
      </c>
      <c r="D320" s="230"/>
      <c r="E320" s="231">
        <v>0.97</v>
      </c>
      <c r="F320" s="228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09"/>
      <c r="Z320" s="209"/>
      <c r="AA320" s="209"/>
      <c r="AB320" s="209"/>
      <c r="AC320" s="209"/>
      <c r="AD320" s="209"/>
      <c r="AE320" s="209"/>
      <c r="AF320" s="209"/>
      <c r="AG320" s="209" t="s">
        <v>146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1" x14ac:dyDescent="0.25">
      <c r="A321" s="226"/>
      <c r="B321" s="227"/>
      <c r="C321" s="256" t="s">
        <v>530</v>
      </c>
      <c r="D321" s="230"/>
      <c r="E321" s="231">
        <v>2.17</v>
      </c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09"/>
      <c r="Z321" s="209"/>
      <c r="AA321" s="209"/>
      <c r="AB321" s="209"/>
      <c r="AC321" s="209"/>
      <c r="AD321" s="209"/>
      <c r="AE321" s="209"/>
      <c r="AF321" s="209"/>
      <c r="AG321" s="209" t="s">
        <v>146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ht="20.399999999999999" outlineLevel="1" x14ac:dyDescent="0.25">
      <c r="A322" s="241">
        <v>143</v>
      </c>
      <c r="B322" s="242" t="s">
        <v>531</v>
      </c>
      <c r="C322" s="255" t="s">
        <v>532</v>
      </c>
      <c r="D322" s="243" t="s">
        <v>154</v>
      </c>
      <c r="E322" s="244">
        <v>54.44</v>
      </c>
      <c r="F322" s="245"/>
      <c r="G322" s="246">
        <f>ROUND(E322*F322,2)</f>
        <v>0</v>
      </c>
      <c r="H322" s="229">
        <v>501.08</v>
      </c>
      <c r="I322" s="228">
        <f>ROUND(E322*H322,2)</f>
        <v>27278.799999999999</v>
      </c>
      <c r="J322" s="229">
        <v>217.02</v>
      </c>
      <c r="K322" s="228">
        <f>ROUND(E322*J322,2)</f>
        <v>11814.57</v>
      </c>
      <c r="L322" s="228">
        <v>15</v>
      </c>
      <c r="M322" s="228">
        <f>G322*(1+L322/100)</f>
        <v>0</v>
      </c>
      <c r="N322" s="228">
        <v>3.46E-3</v>
      </c>
      <c r="O322" s="228">
        <f>ROUND(E322*N322,2)</f>
        <v>0.19</v>
      </c>
      <c r="P322" s="228">
        <v>0</v>
      </c>
      <c r="Q322" s="228">
        <f>ROUND(E322*P322,2)</f>
        <v>0</v>
      </c>
      <c r="R322" s="228"/>
      <c r="S322" s="228" t="s">
        <v>141</v>
      </c>
      <c r="T322" s="228" t="s">
        <v>142</v>
      </c>
      <c r="U322" s="228">
        <v>0.38</v>
      </c>
      <c r="V322" s="228">
        <f>ROUND(E322*U322,2)</f>
        <v>20.69</v>
      </c>
      <c r="W322" s="228"/>
      <c r="X322" s="228" t="s">
        <v>143</v>
      </c>
      <c r="Y322" s="209"/>
      <c r="Z322" s="209"/>
      <c r="AA322" s="209"/>
      <c r="AB322" s="209"/>
      <c r="AC322" s="209"/>
      <c r="AD322" s="209"/>
      <c r="AE322" s="209"/>
      <c r="AF322" s="209"/>
      <c r="AG322" s="209" t="s">
        <v>144</v>
      </c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1" x14ac:dyDescent="0.25">
      <c r="A323" s="226"/>
      <c r="B323" s="227"/>
      <c r="C323" s="256" t="s">
        <v>170</v>
      </c>
      <c r="D323" s="230"/>
      <c r="E323" s="231">
        <v>6.71</v>
      </c>
      <c r="F323" s="228"/>
      <c r="G323" s="228"/>
      <c r="H323" s="228"/>
      <c r="I323" s="228"/>
      <c r="J323" s="228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09"/>
      <c r="Z323" s="209"/>
      <c r="AA323" s="209"/>
      <c r="AB323" s="209"/>
      <c r="AC323" s="209"/>
      <c r="AD323" s="209"/>
      <c r="AE323" s="209"/>
      <c r="AF323" s="209"/>
      <c r="AG323" s="209" t="s">
        <v>146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1" x14ac:dyDescent="0.25">
      <c r="A324" s="226"/>
      <c r="B324" s="227"/>
      <c r="C324" s="256" t="s">
        <v>231</v>
      </c>
      <c r="D324" s="230"/>
      <c r="E324" s="231">
        <v>12.37</v>
      </c>
      <c r="F324" s="228"/>
      <c r="G324" s="228"/>
      <c r="H324" s="228"/>
      <c r="I324" s="228"/>
      <c r="J324" s="228"/>
      <c r="K324" s="228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09"/>
      <c r="Z324" s="209"/>
      <c r="AA324" s="209"/>
      <c r="AB324" s="209"/>
      <c r="AC324" s="209"/>
      <c r="AD324" s="209"/>
      <c r="AE324" s="209"/>
      <c r="AF324" s="209"/>
      <c r="AG324" s="209" t="s">
        <v>146</v>
      </c>
      <c r="AH324" s="209">
        <v>0</v>
      </c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1" x14ac:dyDescent="0.25">
      <c r="A325" s="226"/>
      <c r="B325" s="227"/>
      <c r="C325" s="256" t="s">
        <v>232</v>
      </c>
      <c r="D325" s="230"/>
      <c r="E325" s="231">
        <v>8.1999999999999993</v>
      </c>
      <c r="F325" s="228"/>
      <c r="G325" s="228"/>
      <c r="H325" s="228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09"/>
      <c r="Z325" s="209"/>
      <c r="AA325" s="209"/>
      <c r="AB325" s="209"/>
      <c r="AC325" s="209"/>
      <c r="AD325" s="209"/>
      <c r="AE325" s="209"/>
      <c r="AF325" s="209"/>
      <c r="AG325" s="209" t="s">
        <v>146</v>
      </c>
      <c r="AH325" s="209">
        <v>0</v>
      </c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1" x14ac:dyDescent="0.25">
      <c r="A326" s="226"/>
      <c r="B326" s="227"/>
      <c r="C326" s="256" t="s">
        <v>235</v>
      </c>
      <c r="D326" s="230"/>
      <c r="E326" s="231">
        <v>27.16</v>
      </c>
      <c r="F326" s="228"/>
      <c r="G326" s="228"/>
      <c r="H326" s="228"/>
      <c r="I326" s="228"/>
      <c r="J326" s="228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09"/>
      <c r="Z326" s="209"/>
      <c r="AA326" s="209"/>
      <c r="AB326" s="209"/>
      <c r="AC326" s="209"/>
      <c r="AD326" s="209"/>
      <c r="AE326" s="209"/>
      <c r="AF326" s="209"/>
      <c r="AG326" s="209" t="s">
        <v>146</v>
      </c>
      <c r="AH326" s="209">
        <v>0</v>
      </c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5">
      <c r="A327" s="241">
        <v>144</v>
      </c>
      <c r="B327" s="242" t="s">
        <v>533</v>
      </c>
      <c r="C327" s="255" t="s">
        <v>534</v>
      </c>
      <c r="D327" s="243" t="s">
        <v>160</v>
      </c>
      <c r="E327" s="244">
        <v>0.7</v>
      </c>
      <c r="F327" s="245"/>
      <c r="G327" s="246">
        <f>ROUND(E327*F327,2)</f>
        <v>0</v>
      </c>
      <c r="H327" s="229">
        <v>0</v>
      </c>
      <c r="I327" s="228">
        <f>ROUND(E327*H327,2)</f>
        <v>0</v>
      </c>
      <c r="J327" s="229">
        <v>84.9</v>
      </c>
      <c r="K327" s="228">
        <f>ROUND(E327*J327,2)</f>
        <v>59.43</v>
      </c>
      <c r="L327" s="228">
        <v>15</v>
      </c>
      <c r="M327" s="228">
        <f>G327*(1+L327/100)</f>
        <v>0</v>
      </c>
      <c r="N327" s="228">
        <v>0</v>
      </c>
      <c r="O327" s="228">
        <f>ROUND(E327*N327,2)</f>
        <v>0</v>
      </c>
      <c r="P327" s="228">
        <v>0</v>
      </c>
      <c r="Q327" s="228">
        <f>ROUND(E327*P327,2)</f>
        <v>0</v>
      </c>
      <c r="R327" s="228"/>
      <c r="S327" s="228" t="s">
        <v>141</v>
      </c>
      <c r="T327" s="228" t="s">
        <v>142</v>
      </c>
      <c r="U327" s="228">
        <v>0.152</v>
      </c>
      <c r="V327" s="228">
        <f>ROUND(E327*U327,2)</f>
        <v>0.11</v>
      </c>
      <c r="W327" s="228"/>
      <c r="X327" s="228" t="s">
        <v>143</v>
      </c>
      <c r="Y327" s="209"/>
      <c r="Z327" s="209"/>
      <c r="AA327" s="209"/>
      <c r="AB327" s="209"/>
      <c r="AC327" s="209"/>
      <c r="AD327" s="209"/>
      <c r="AE327" s="209"/>
      <c r="AF327" s="209"/>
      <c r="AG327" s="209" t="s">
        <v>144</v>
      </c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1" x14ac:dyDescent="0.25">
      <c r="A328" s="226"/>
      <c r="B328" s="227"/>
      <c r="C328" s="256" t="s">
        <v>535</v>
      </c>
      <c r="D328" s="230"/>
      <c r="E328" s="231">
        <v>0.7</v>
      </c>
      <c r="F328" s="228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09"/>
      <c r="Z328" s="209"/>
      <c r="AA328" s="209"/>
      <c r="AB328" s="209"/>
      <c r="AC328" s="209"/>
      <c r="AD328" s="209"/>
      <c r="AE328" s="209"/>
      <c r="AF328" s="209"/>
      <c r="AG328" s="209" t="s">
        <v>146</v>
      </c>
      <c r="AH328" s="209">
        <v>0</v>
      </c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ht="20.399999999999999" outlineLevel="1" x14ac:dyDescent="0.25">
      <c r="A329" s="241">
        <v>145</v>
      </c>
      <c r="B329" s="242" t="s">
        <v>536</v>
      </c>
      <c r="C329" s="255" t="s">
        <v>537</v>
      </c>
      <c r="D329" s="243" t="s">
        <v>160</v>
      </c>
      <c r="E329" s="244">
        <v>27.22</v>
      </c>
      <c r="F329" s="245"/>
      <c r="G329" s="246">
        <f>ROUND(E329*F329,2)</f>
        <v>0</v>
      </c>
      <c r="H329" s="229">
        <v>11.47</v>
      </c>
      <c r="I329" s="228">
        <f>ROUND(E329*H329,2)</f>
        <v>312.20999999999998</v>
      </c>
      <c r="J329" s="229">
        <v>44.33</v>
      </c>
      <c r="K329" s="228">
        <f>ROUND(E329*J329,2)</f>
        <v>1206.6600000000001</v>
      </c>
      <c r="L329" s="228">
        <v>15</v>
      </c>
      <c r="M329" s="228">
        <f>G329*(1+L329/100)</f>
        <v>0</v>
      </c>
      <c r="N329" s="228">
        <v>4.0000000000000003E-5</v>
      </c>
      <c r="O329" s="228">
        <f>ROUND(E329*N329,2)</f>
        <v>0</v>
      </c>
      <c r="P329" s="228">
        <v>0</v>
      </c>
      <c r="Q329" s="228">
        <f>ROUND(E329*P329,2)</f>
        <v>0</v>
      </c>
      <c r="R329" s="228"/>
      <c r="S329" s="228" t="s">
        <v>141</v>
      </c>
      <c r="T329" s="228" t="s">
        <v>142</v>
      </c>
      <c r="U329" s="228">
        <v>7.8200000000000006E-2</v>
      </c>
      <c r="V329" s="228">
        <f>ROUND(E329*U329,2)</f>
        <v>2.13</v>
      </c>
      <c r="W329" s="228"/>
      <c r="X329" s="228" t="s">
        <v>143</v>
      </c>
      <c r="Y329" s="209"/>
      <c r="Z329" s="209"/>
      <c r="AA329" s="209"/>
      <c r="AB329" s="209"/>
      <c r="AC329" s="209"/>
      <c r="AD329" s="209"/>
      <c r="AE329" s="209"/>
      <c r="AF329" s="209"/>
      <c r="AG329" s="209" t="s">
        <v>144</v>
      </c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outlineLevel="1" x14ac:dyDescent="0.25">
      <c r="A330" s="226"/>
      <c r="B330" s="227"/>
      <c r="C330" s="258" t="s">
        <v>538</v>
      </c>
      <c r="D330" s="232"/>
      <c r="E330" s="233"/>
      <c r="F330" s="228"/>
      <c r="G330" s="228"/>
      <c r="H330" s="228"/>
      <c r="I330" s="228"/>
      <c r="J330" s="228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09"/>
      <c r="Z330" s="209"/>
      <c r="AA330" s="209"/>
      <c r="AB330" s="209"/>
      <c r="AC330" s="209"/>
      <c r="AD330" s="209"/>
      <c r="AE330" s="209"/>
      <c r="AF330" s="209"/>
      <c r="AG330" s="209" t="s">
        <v>146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5">
      <c r="A331" s="226"/>
      <c r="B331" s="227"/>
      <c r="C331" s="259" t="s">
        <v>539</v>
      </c>
      <c r="D331" s="232"/>
      <c r="E331" s="233">
        <v>6.71</v>
      </c>
      <c r="F331" s="228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09"/>
      <c r="Z331" s="209"/>
      <c r="AA331" s="209"/>
      <c r="AB331" s="209"/>
      <c r="AC331" s="209"/>
      <c r="AD331" s="209"/>
      <c r="AE331" s="209"/>
      <c r="AF331" s="209"/>
      <c r="AG331" s="209" t="s">
        <v>146</v>
      </c>
      <c r="AH331" s="209">
        <v>2</v>
      </c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5">
      <c r="A332" s="226"/>
      <c r="B332" s="227"/>
      <c r="C332" s="259" t="s">
        <v>540</v>
      </c>
      <c r="D332" s="232"/>
      <c r="E332" s="233">
        <v>12.37</v>
      </c>
      <c r="F332" s="228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09"/>
      <c r="Z332" s="209"/>
      <c r="AA332" s="209"/>
      <c r="AB332" s="209"/>
      <c r="AC332" s="209"/>
      <c r="AD332" s="209"/>
      <c r="AE332" s="209"/>
      <c r="AF332" s="209"/>
      <c r="AG332" s="209" t="s">
        <v>146</v>
      </c>
      <c r="AH332" s="209">
        <v>2</v>
      </c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5">
      <c r="A333" s="226"/>
      <c r="B333" s="227"/>
      <c r="C333" s="259" t="s">
        <v>541</v>
      </c>
      <c r="D333" s="232"/>
      <c r="E333" s="233">
        <v>8.1999999999999993</v>
      </c>
      <c r="F333" s="228"/>
      <c r="G333" s="228"/>
      <c r="H333" s="228"/>
      <c r="I333" s="228"/>
      <c r="J333" s="228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09"/>
      <c r="Z333" s="209"/>
      <c r="AA333" s="209"/>
      <c r="AB333" s="209"/>
      <c r="AC333" s="209"/>
      <c r="AD333" s="209"/>
      <c r="AE333" s="209"/>
      <c r="AF333" s="209"/>
      <c r="AG333" s="209" t="s">
        <v>146</v>
      </c>
      <c r="AH333" s="209">
        <v>2</v>
      </c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1" x14ac:dyDescent="0.25">
      <c r="A334" s="226"/>
      <c r="B334" s="227"/>
      <c r="C334" s="259" t="s">
        <v>542</v>
      </c>
      <c r="D334" s="232"/>
      <c r="E334" s="233">
        <v>27.16</v>
      </c>
      <c r="F334" s="228"/>
      <c r="G334" s="228"/>
      <c r="H334" s="228"/>
      <c r="I334" s="228"/>
      <c r="J334" s="228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09"/>
      <c r="Z334" s="209"/>
      <c r="AA334" s="209"/>
      <c r="AB334" s="209"/>
      <c r="AC334" s="209"/>
      <c r="AD334" s="209"/>
      <c r="AE334" s="209"/>
      <c r="AF334" s="209"/>
      <c r="AG334" s="209" t="s">
        <v>146</v>
      </c>
      <c r="AH334" s="209">
        <v>2</v>
      </c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1" x14ac:dyDescent="0.25">
      <c r="A335" s="226"/>
      <c r="B335" s="227"/>
      <c r="C335" s="258" t="s">
        <v>543</v>
      </c>
      <c r="D335" s="232"/>
      <c r="E335" s="233"/>
      <c r="F335" s="228"/>
      <c r="G335" s="228"/>
      <c r="H335" s="228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09"/>
      <c r="Z335" s="209"/>
      <c r="AA335" s="209"/>
      <c r="AB335" s="209"/>
      <c r="AC335" s="209"/>
      <c r="AD335" s="209"/>
      <c r="AE335" s="209"/>
      <c r="AF335" s="209"/>
      <c r="AG335" s="209" t="s">
        <v>146</v>
      </c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1" x14ac:dyDescent="0.25">
      <c r="A336" s="226"/>
      <c r="B336" s="227"/>
      <c r="C336" s="256" t="s">
        <v>544</v>
      </c>
      <c r="D336" s="230"/>
      <c r="E336" s="231">
        <v>27.22</v>
      </c>
      <c r="F336" s="228"/>
      <c r="G336" s="228"/>
      <c r="H336" s="228"/>
      <c r="I336" s="228"/>
      <c r="J336" s="228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09"/>
      <c r="Z336" s="209"/>
      <c r="AA336" s="209"/>
      <c r="AB336" s="209"/>
      <c r="AC336" s="209"/>
      <c r="AD336" s="209"/>
      <c r="AE336" s="209"/>
      <c r="AF336" s="209"/>
      <c r="AG336" s="209" t="s">
        <v>146</v>
      </c>
      <c r="AH336" s="209">
        <v>0</v>
      </c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1" x14ac:dyDescent="0.25">
      <c r="A337" s="247">
        <v>146</v>
      </c>
      <c r="B337" s="248" t="s">
        <v>545</v>
      </c>
      <c r="C337" s="257" t="s">
        <v>546</v>
      </c>
      <c r="D337" s="249" t="s">
        <v>149</v>
      </c>
      <c r="E337" s="250">
        <v>0.9</v>
      </c>
      <c r="F337" s="251"/>
      <c r="G337" s="252">
        <f>ROUND(E337*F337,2)</f>
        <v>0</v>
      </c>
      <c r="H337" s="229">
        <v>145.69999999999999</v>
      </c>
      <c r="I337" s="228">
        <f>ROUND(E337*H337,2)</f>
        <v>131.13</v>
      </c>
      <c r="J337" s="229">
        <v>0</v>
      </c>
      <c r="K337" s="228">
        <f>ROUND(E337*J337,2)</f>
        <v>0</v>
      </c>
      <c r="L337" s="228">
        <v>15</v>
      </c>
      <c r="M337" s="228">
        <f>G337*(1+L337/100)</f>
        <v>0</v>
      </c>
      <c r="N337" s="228">
        <v>1.3999999999999999E-4</v>
      </c>
      <c r="O337" s="228">
        <f>ROUND(E337*N337,2)</f>
        <v>0</v>
      </c>
      <c r="P337" s="228">
        <v>0</v>
      </c>
      <c r="Q337" s="228">
        <f>ROUND(E337*P337,2)</f>
        <v>0</v>
      </c>
      <c r="R337" s="228" t="s">
        <v>179</v>
      </c>
      <c r="S337" s="228" t="s">
        <v>141</v>
      </c>
      <c r="T337" s="228" t="s">
        <v>142</v>
      </c>
      <c r="U337" s="228">
        <v>0</v>
      </c>
      <c r="V337" s="228">
        <f>ROUND(E337*U337,2)</f>
        <v>0</v>
      </c>
      <c r="W337" s="228"/>
      <c r="X337" s="228" t="s">
        <v>175</v>
      </c>
      <c r="Y337" s="209"/>
      <c r="Z337" s="209"/>
      <c r="AA337" s="209"/>
      <c r="AB337" s="209"/>
      <c r="AC337" s="209"/>
      <c r="AD337" s="209"/>
      <c r="AE337" s="209"/>
      <c r="AF337" s="209"/>
      <c r="AG337" s="209" t="s">
        <v>176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5">
      <c r="A338" s="247">
        <v>147</v>
      </c>
      <c r="B338" s="248" t="s">
        <v>547</v>
      </c>
      <c r="C338" s="257" t="s">
        <v>548</v>
      </c>
      <c r="D338" s="249" t="s">
        <v>0</v>
      </c>
      <c r="E338" s="250">
        <v>539.12059999999997</v>
      </c>
      <c r="F338" s="251"/>
      <c r="G338" s="252">
        <f>ROUND(E338*F338,2)</f>
        <v>0</v>
      </c>
      <c r="H338" s="229">
        <v>0</v>
      </c>
      <c r="I338" s="228">
        <f>ROUND(E338*H338,2)</f>
        <v>0</v>
      </c>
      <c r="J338" s="229">
        <v>0.9</v>
      </c>
      <c r="K338" s="228">
        <f>ROUND(E338*J338,2)</f>
        <v>485.21</v>
      </c>
      <c r="L338" s="228">
        <v>15</v>
      </c>
      <c r="M338" s="228">
        <f>G338*(1+L338/100)</f>
        <v>0</v>
      </c>
      <c r="N338" s="228">
        <v>0</v>
      </c>
      <c r="O338" s="228">
        <f>ROUND(E338*N338,2)</f>
        <v>0</v>
      </c>
      <c r="P338" s="228">
        <v>0</v>
      </c>
      <c r="Q338" s="228">
        <f>ROUND(E338*P338,2)</f>
        <v>0</v>
      </c>
      <c r="R338" s="228"/>
      <c r="S338" s="228" t="s">
        <v>141</v>
      </c>
      <c r="T338" s="228" t="s">
        <v>142</v>
      </c>
      <c r="U338" s="228">
        <v>0</v>
      </c>
      <c r="V338" s="228">
        <f>ROUND(E338*U338,2)</f>
        <v>0</v>
      </c>
      <c r="W338" s="228"/>
      <c r="X338" s="228" t="s">
        <v>285</v>
      </c>
      <c r="Y338" s="209"/>
      <c r="Z338" s="209"/>
      <c r="AA338" s="209"/>
      <c r="AB338" s="209"/>
      <c r="AC338" s="209"/>
      <c r="AD338" s="209"/>
      <c r="AE338" s="209"/>
      <c r="AF338" s="209"/>
      <c r="AG338" s="209" t="s">
        <v>286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x14ac:dyDescent="0.25">
      <c r="A339" s="235" t="s">
        <v>136</v>
      </c>
      <c r="B339" s="236" t="s">
        <v>94</v>
      </c>
      <c r="C339" s="254" t="s">
        <v>95</v>
      </c>
      <c r="D339" s="237"/>
      <c r="E339" s="238"/>
      <c r="F339" s="239"/>
      <c r="G339" s="240">
        <f>SUMIF(AG340:AG369,"&lt;&gt;NOR",G340:G369)</f>
        <v>0</v>
      </c>
      <c r="H339" s="234"/>
      <c r="I339" s="234">
        <f>SUM(I340:I369)</f>
        <v>16093.81</v>
      </c>
      <c r="J339" s="234"/>
      <c r="K339" s="234">
        <f>SUM(K340:K369)</f>
        <v>20256.32</v>
      </c>
      <c r="L339" s="234"/>
      <c r="M339" s="234">
        <f>SUM(M340:M369)</f>
        <v>0</v>
      </c>
      <c r="N339" s="234"/>
      <c r="O339" s="234">
        <f>SUM(O340:O369)</f>
        <v>0.13</v>
      </c>
      <c r="P339" s="234"/>
      <c r="Q339" s="234">
        <f>SUM(Q340:Q369)</f>
        <v>0</v>
      </c>
      <c r="R339" s="234"/>
      <c r="S339" s="234"/>
      <c r="T339" s="234"/>
      <c r="U339" s="234"/>
      <c r="V339" s="234">
        <f>SUM(V340:V369)</f>
        <v>32.369999999999997</v>
      </c>
      <c r="W339" s="234"/>
      <c r="X339" s="234"/>
      <c r="AG339" t="s">
        <v>137</v>
      </c>
    </row>
    <row r="340" spans="1:60" outlineLevel="1" x14ac:dyDescent="0.25">
      <c r="A340" s="241">
        <v>148</v>
      </c>
      <c r="B340" s="242" t="s">
        <v>549</v>
      </c>
      <c r="C340" s="255" t="s">
        <v>550</v>
      </c>
      <c r="D340" s="243" t="s">
        <v>154</v>
      </c>
      <c r="E340" s="244">
        <v>20.618500000000001</v>
      </c>
      <c r="F340" s="245"/>
      <c r="G340" s="246">
        <f>ROUND(E340*F340,2)</f>
        <v>0</v>
      </c>
      <c r="H340" s="229">
        <v>27.14</v>
      </c>
      <c r="I340" s="228">
        <f>ROUND(E340*H340,2)</f>
        <v>559.59</v>
      </c>
      <c r="J340" s="229">
        <v>28.36</v>
      </c>
      <c r="K340" s="228">
        <f>ROUND(E340*J340,2)</f>
        <v>584.74</v>
      </c>
      <c r="L340" s="228">
        <v>15</v>
      </c>
      <c r="M340" s="228">
        <f>G340*(1+L340/100)</f>
        <v>0</v>
      </c>
      <c r="N340" s="228">
        <v>2.1000000000000001E-4</v>
      </c>
      <c r="O340" s="228">
        <f>ROUND(E340*N340,2)</f>
        <v>0</v>
      </c>
      <c r="P340" s="228">
        <v>0</v>
      </c>
      <c r="Q340" s="228">
        <f>ROUND(E340*P340,2)</f>
        <v>0</v>
      </c>
      <c r="R340" s="228"/>
      <c r="S340" s="228" t="s">
        <v>141</v>
      </c>
      <c r="T340" s="228" t="s">
        <v>142</v>
      </c>
      <c r="U340" s="228">
        <v>0.05</v>
      </c>
      <c r="V340" s="228">
        <f>ROUND(E340*U340,2)</f>
        <v>1.03</v>
      </c>
      <c r="W340" s="228"/>
      <c r="X340" s="228" t="s">
        <v>143</v>
      </c>
      <c r="Y340" s="209"/>
      <c r="Z340" s="209"/>
      <c r="AA340" s="209"/>
      <c r="AB340" s="209"/>
      <c r="AC340" s="209"/>
      <c r="AD340" s="209"/>
      <c r="AE340" s="209"/>
      <c r="AF340" s="209"/>
      <c r="AG340" s="209" t="s">
        <v>144</v>
      </c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ht="20.399999999999999" outlineLevel="1" x14ac:dyDescent="0.25">
      <c r="A341" s="226"/>
      <c r="B341" s="227"/>
      <c r="C341" s="256" t="s">
        <v>551</v>
      </c>
      <c r="D341" s="230"/>
      <c r="E341" s="231">
        <v>19.288499999999999</v>
      </c>
      <c r="F341" s="228"/>
      <c r="G341" s="228"/>
      <c r="H341" s="228"/>
      <c r="I341" s="228"/>
      <c r="J341" s="228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09"/>
      <c r="Z341" s="209"/>
      <c r="AA341" s="209"/>
      <c r="AB341" s="209"/>
      <c r="AC341" s="209"/>
      <c r="AD341" s="209"/>
      <c r="AE341" s="209"/>
      <c r="AF341" s="209"/>
      <c r="AG341" s="209" t="s">
        <v>146</v>
      </c>
      <c r="AH341" s="209">
        <v>0</v>
      </c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1" x14ac:dyDescent="0.25">
      <c r="A342" s="226"/>
      <c r="B342" s="227"/>
      <c r="C342" s="256" t="s">
        <v>552</v>
      </c>
      <c r="D342" s="230"/>
      <c r="E342" s="231">
        <v>-1.47</v>
      </c>
      <c r="F342" s="228"/>
      <c r="G342" s="228"/>
      <c r="H342" s="228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09"/>
      <c r="Z342" s="209"/>
      <c r="AA342" s="209"/>
      <c r="AB342" s="209"/>
      <c r="AC342" s="209"/>
      <c r="AD342" s="209"/>
      <c r="AE342" s="209"/>
      <c r="AF342" s="209"/>
      <c r="AG342" s="209" t="s">
        <v>146</v>
      </c>
      <c r="AH342" s="209">
        <v>0</v>
      </c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1" x14ac:dyDescent="0.25">
      <c r="A343" s="226"/>
      <c r="B343" s="227"/>
      <c r="C343" s="256" t="s">
        <v>553</v>
      </c>
      <c r="D343" s="230"/>
      <c r="E343" s="231">
        <v>2.8</v>
      </c>
      <c r="F343" s="228"/>
      <c r="G343" s="228"/>
      <c r="H343" s="228"/>
      <c r="I343" s="228"/>
      <c r="J343" s="228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09"/>
      <c r="Z343" s="209"/>
      <c r="AA343" s="209"/>
      <c r="AB343" s="209"/>
      <c r="AC343" s="209"/>
      <c r="AD343" s="209"/>
      <c r="AE343" s="209"/>
      <c r="AF343" s="209"/>
      <c r="AG343" s="209" t="s">
        <v>146</v>
      </c>
      <c r="AH343" s="209">
        <v>0</v>
      </c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1" x14ac:dyDescent="0.25">
      <c r="A344" s="247">
        <v>149</v>
      </c>
      <c r="B344" s="248" t="s">
        <v>554</v>
      </c>
      <c r="C344" s="257" t="s">
        <v>555</v>
      </c>
      <c r="D344" s="249" t="s">
        <v>149</v>
      </c>
      <c r="E344" s="250">
        <v>10</v>
      </c>
      <c r="F344" s="251"/>
      <c r="G344" s="252">
        <f>ROUND(E344*F344,2)</f>
        <v>0</v>
      </c>
      <c r="H344" s="229">
        <v>6.94</v>
      </c>
      <c r="I344" s="228">
        <f>ROUND(E344*H344,2)</f>
        <v>69.400000000000006</v>
      </c>
      <c r="J344" s="229">
        <v>103.86</v>
      </c>
      <c r="K344" s="228">
        <f>ROUND(E344*J344,2)</f>
        <v>1038.5999999999999</v>
      </c>
      <c r="L344" s="228">
        <v>15</v>
      </c>
      <c r="M344" s="228">
        <f>G344*(1+L344/100)</f>
        <v>0</v>
      </c>
      <c r="N344" s="228">
        <v>0</v>
      </c>
      <c r="O344" s="228">
        <f>ROUND(E344*N344,2)</f>
        <v>0</v>
      </c>
      <c r="P344" s="228">
        <v>0</v>
      </c>
      <c r="Q344" s="228">
        <f>ROUND(E344*P344,2)</f>
        <v>0</v>
      </c>
      <c r="R344" s="228"/>
      <c r="S344" s="228" t="s">
        <v>141</v>
      </c>
      <c r="T344" s="228" t="s">
        <v>142</v>
      </c>
      <c r="U344" s="228">
        <v>0.11</v>
      </c>
      <c r="V344" s="228">
        <f>ROUND(E344*U344,2)</f>
        <v>1.1000000000000001</v>
      </c>
      <c r="W344" s="228"/>
      <c r="X344" s="228" t="s">
        <v>143</v>
      </c>
      <c r="Y344" s="209"/>
      <c r="Z344" s="209"/>
      <c r="AA344" s="209"/>
      <c r="AB344" s="209"/>
      <c r="AC344" s="209"/>
      <c r="AD344" s="209"/>
      <c r="AE344" s="209"/>
      <c r="AF344" s="209"/>
      <c r="AG344" s="209" t="s">
        <v>144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1" x14ac:dyDescent="0.25">
      <c r="A345" s="241">
        <v>150</v>
      </c>
      <c r="B345" s="242" t="s">
        <v>556</v>
      </c>
      <c r="C345" s="255" t="s">
        <v>557</v>
      </c>
      <c r="D345" s="243" t="s">
        <v>154</v>
      </c>
      <c r="E345" s="244">
        <v>20.618500000000001</v>
      </c>
      <c r="F345" s="245"/>
      <c r="G345" s="246">
        <f>ROUND(E345*F345,2)</f>
        <v>0</v>
      </c>
      <c r="H345" s="229">
        <v>0</v>
      </c>
      <c r="I345" s="228">
        <f>ROUND(E345*H345,2)</f>
        <v>0</v>
      </c>
      <c r="J345" s="229">
        <v>55.9</v>
      </c>
      <c r="K345" s="228">
        <f>ROUND(E345*J345,2)</f>
        <v>1152.57</v>
      </c>
      <c r="L345" s="228">
        <v>15</v>
      </c>
      <c r="M345" s="228">
        <f>G345*(1+L345/100)</f>
        <v>0</v>
      </c>
      <c r="N345" s="228">
        <v>0</v>
      </c>
      <c r="O345" s="228">
        <f>ROUND(E345*N345,2)</f>
        <v>0</v>
      </c>
      <c r="P345" s="228">
        <v>0</v>
      </c>
      <c r="Q345" s="228">
        <f>ROUND(E345*P345,2)</f>
        <v>0</v>
      </c>
      <c r="R345" s="228"/>
      <c r="S345" s="228" t="s">
        <v>141</v>
      </c>
      <c r="T345" s="228" t="s">
        <v>142</v>
      </c>
      <c r="U345" s="228">
        <v>0.1</v>
      </c>
      <c r="V345" s="228">
        <f>ROUND(E345*U345,2)</f>
        <v>2.06</v>
      </c>
      <c r="W345" s="228"/>
      <c r="X345" s="228" t="s">
        <v>143</v>
      </c>
      <c r="Y345" s="209"/>
      <c r="Z345" s="209"/>
      <c r="AA345" s="209"/>
      <c r="AB345" s="209"/>
      <c r="AC345" s="209"/>
      <c r="AD345" s="209"/>
      <c r="AE345" s="209"/>
      <c r="AF345" s="209"/>
      <c r="AG345" s="209" t="s">
        <v>144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ht="20.399999999999999" outlineLevel="1" x14ac:dyDescent="0.25">
      <c r="A346" s="226"/>
      <c r="B346" s="227"/>
      <c r="C346" s="256" t="s">
        <v>551</v>
      </c>
      <c r="D346" s="230"/>
      <c r="E346" s="231">
        <v>19.288499999999999</v>
      </c>
      <c r="F346" s="228"/>
      <c r="G346" s="228"/>
      <c r="H346" s="228"/>
      <c r="I346" s="228"/>
      <c r="J346" s="228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09"/>
      <c r="Z346" s="209"/>
      <c r="AA346" s="209"/>
      <c r="AB346" s="209"/>
      <c r="AC346" s="209"/>
      <c r="AD346" s="209"/>
      <c r="AE346" s="209"/>
      <c r="AF346" s="209"/>
      <c r="AG346" s="209" t="s">
        <v>146</v>
      </c>
      <c r="AH346" s="209">
        <v>0</v>
      </c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5">
      <c r="A347" s="226"/>
      <c r="B347" s="227"/>
      <c r="C347" s="256" t="s">
        <v>552</v>
      </c>
      <c r="D347" s="230"/>
      <c r="E347" s="231">
        <v>-1.47</v>
      </c>
      <c r="F347" s="228"/>
      <c r="G347" s="228"/>
      <c r="H347" s="228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09"/>
      <c r="Z347" s="209"/>
      <c r="AA347" s="209"/>
      <c r="AB347" s="209"/>
      <c r="AC347" s="209"/>
      <c r="AD347" s="209"/>
      <c r="AE347" s="209"/>
      <c r="AF347" s="209"/>
      <c r="AG347" s="209" t="s">
        <v>146</v>
      </c>
      <c r="AH347" s="209">
        <v>0</v>
      </c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1" x14ac:dyDescent="0.25">
      <c r="A348" s="226"/>
      <c r="B348" s="227"/>
      <c r="C348" s="256" t="s">
        <v>553</v>
      </c>
      <c r="D348" s="230"/>
      <c r="E348" s="231">
        <v>2.8</v>
      </c>
      <c r="F348" s="228"/>
      <c r="G348" s="228"/>
      <c r="H348" s="228"/>
      <c r="I348" s="228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09"/>
      <c r="Z348" s="209"/>
      <c r="AA348" s="209"/>
      <c r="AB348" s="209"/>
      <c r="AC348" s="209"/>
      <c r="AD348" s="209"/>
      <c r="AE348" s="209"/>
      <c r="AF348" s="209"/>
      <c r="AG348" s="209" t="s">
        <v>146</v>
      </c>
      <c r="AH348" s="209">
        <v>0</v>
      </c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1" x14ac:dyDescent="0.25">
      <c r="A349" s="241">
        <v>151</v>
      </c>
      <c r="B349" s="242" t="s">
        <v>558</v>
      </c>
      <c r="C349" s="255" t="s">
        <v>559</v>
      </c>
      <c r="D349" s="243" t="s">
        <v>154</v>
      </c>
      <c r="E349" s="244">
        <v>20.618500000000001</v>
      </c>
      <c r="F349" s="245"/>
      <c r="G349" s="246">
        <f>ROUND(E349*F349,2)</f>
        <v>0</v>
      </c>
      <c r="H349" s="229">
        <v>149.38</v>
      </c>
      <c r="I349" s="228">
        <f>ROUND(E349*H349,2)</f>
        <v>3079.99</v>
      </c>
      <c r="J349" s="229">
        <v>732.72</v>
      </c>
      <c r="K349" s="228">
        <f>ROUND(E349*J349,2)</f>
        <v>15107.59</v>
      </c>
      <c r="L349" s="228">
        <v>15</v>
      </c>
      <c r="M349" s="228">
        <f>G349*(1+L349/100)</f>
        <v>0</v>
      </c>
      <c r="N349" s="228">
        <v>5.3499999999999997E-3</v>
      </c>
      <c r="O349" s="228">
        <f>ROUND(E349*N349,2)</f>
        <v>0.11</v>
      </c>
      <c r="P349" s="228">
        <v>0</v>
      </c>
      <c r="Q349" s="228">
        <f>ROUND(E349*P349,2)</f>
        <v>0</v>
      </c>
      <c r="R349" s="228"/>
      <c r="S349" s="228" t="s">
        <v>141</v>
      </c>
      <c r="T349" s="228" t="s">
        <v>142</v>
      </c>
      <c r="U349" s="228">
        <v>1.288</v>
      </c>
      <c r="V349" s="228">
        <f>ROUND(E349*U349,2)</f>
        <v>26.56</v>
      </c>
      <c r="W349" s="228"/>
      <c r="X349" s="228" t="s">
        <v>143</v>
      </c>
      <c r="Y349" s="209"/>
      <c r="Z349" s="209"/>
      <c r="AA349" s="209"/>
      <c r="AB349" s="209"/>
      <c r="AC349" s="209"/>
      <c r="AD349" s="209"/>
      <c r="AE349" s="209"/>
      <c r="AF349" s="209"/>
      <c r="AG349" s="209" t="s">
        <v>144</v>
      </c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ht="20.399999999999999" outlineLevel="1" x14ac:dyDescent="0.25">
      <c r="A350" s="226"/>
      <c r="B350" s="227"/>
      <c r="C350" s="256" t="s">
        <v>551</v>
      </c>
      <c r="D350" s="230"/>
      <c r="E350" s="231">
        <v>19.288499999999999</v>
      </c>
      <c r="F350" s="228"/>
      <c r="G350" s="228"/>
      <c r="H350" s="228"/>
      <c r="I350" s="228"/>
      <c r="J350" s="228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09"/>
      <c r="Z350" s="209"/>
      <c r="AA350" s="209"/>
      <c r="AB350" s="209"/>
      <c r="AC350" s="209"/>
      <c r="AD350" s="209"/>
      <c r="AE350" s="209"/>
      <c r="AF350" s="209"/>
      <c r="AG350" s="209" t="s">
        <v>146</v>
      </c>
      <c r="AH350" s="209">
        <v>0</v>
      </c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5">
      <c r="A351" s="226"/>
      <c r="B351" s="227"/>
      <c r="C351" s="256" t="s">
        <v>552</v>
      </c>
      <c r="D351" s="230"/>
      <c r="E351" s="231">
        <v>-1.47</v>
      </c>
      <c r="F351" s="228"/>
      <c r="G351" s="228"/>
      <c r="H351" s="228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09"/>
      <c r="Z351" s="209"/>
      <c r="AA351" s="209"/>
      <c r="AB351" s="209"/>
      <c r="AC351" s="209"/>
      <c r="AD351" s="209"/>
      <c r="AE351" s="209"/>
      <c r="AF351" s="209"/>
      <c r="AG351" s="209" t="s">
        <v>146</v>
      </c>
      <c r="AH351" s="209">
        <v>0</v>
      </c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1" x14ac:dyDescent="0.25">
      <c r="A352" s="226"/>
      <c r="B352" s="227"/>
      <c r="C352" s="256" t="s">
        <v>553</v>
      </c>
      <c r="D352" s="230"/>
      <c r="E352" s="231">
        <v>2.8</v>
      </c>
      <c r="F352" s="228"/>
      <c r="G352" s="228"/>
      <c r="H352" s="228"/>
      <c r="I352" s="228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09"/>
      <c r="Z352" s="209"/>
      <c r="AA352" s="209"/>
      <c r="AB352" s="209"/>
      <c r="AC352" s="209"/>
      <c r="AD352" s="209"/>
      <c r="AE352" s="209"/>
      <c r="AF352" s="209"/>
      <c r="AG352" s="209" t="s">
        <v>146</v>
      </c>
      <c r="AH352" s="209">
        <v>0</v>
      </c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1" x14ac:dyDescent="0.25">
      <c r="A353" s="241">
        <v>152</v>
      </c>
      <c r="B353" s="242" t="s">
        <v>560</v>
      </c>
      <c r="C353" s="255" t="s">
        <v>561</v>
      </c>
      <c r="D353" s="243" t="s">
        <v>154</v>
      </c>
      <c r="E353" s="244">
        <v>20.618500000000001</v>
      </c>
      <c r="F353" s="245"/>
      <c r="G353" s="246">
        <f>ROUND(E353*F353,2)</f>
        <v>0</v>
      </c>
      <c r="H353" s="229">
        <v>10.210000000000001</v>
      </c>
      <c r="I353" s="228">
        <f>ROUND(E353*H353,2)</f>
        <v>210.51</v>
      </c>
      <c r="J353" s="229">
        <v>-0.01</v>
      </c>
      <c r="K353" s="228">
        <f>ROUND(E353*J353,2)</f>
        <v>-0.21</v>
      </c>
      <c r="L353" s="228">
        <v>15</v>
      </c>
      <c r="M353" s="228">
        <f>G353*(1+L353/100)</f>
        <v>0</v>
      </c>
      <c r="N353" s="228">
        <v>8.9999999999999998E-4</v>
      </c>
      <c r="O353" s="228">
        <f>ROUND(E353*N353,2)</f>
        <v>0.02</v>
      </c>
      <c r="P353" s="228">
        <v>0</v>
      </c>
      <c r="Q353" s="228">
        <f>ROUND(E353*P353,2)</f>
        <v>0</v>
      </c>
      <c r="R353" s="228"/>
      <c r="S353" s="228" t="s">
        <v>141</v>
      </c>
      <c r="T353" s="228" t="s">
        <v>142</v>
      </c>
      <c r="U353" s="228">
        <v>0</v>
      </c>
      <c r="V353" s="228">
        <f>ROUND(E353*U353,2)</f>
        <v>0</v>
      </c>
      <c r="W353" s="228"/>
      <c r="X353" s="228" t="s">
        <v>143</v>
      </c>
      <c r="Y353" s="209"/>
      <c r="Z353" s="209"/>
      <c r="AA353" s="209"/>
      <c r="AB353" s="209"/>
      <c r="AC353" s="209"/>
      <c r="AD353" s="209"/>
      <c r="AE353" s="209"/>
      <c r="AF353" s="209"/>
      <c r="AG353" s="209" t="s">
        <v>144</v>
      </c>
      <c r="AH353" s="209"/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ht="20.399999999999999" outlineLevel="1" x14ac:dyDescent="0.25">
      <c r="A354" s="226"/>
      <c r="B354" s="227"/>
      <c r="C354" s="256" t="s">
        <v>551</v>
      </c>
      <c r="D354" s="230"/>
      <c r="E354" s="231">
        <v>19.288499999999999</v>
      </c>
      <c r="F354" s="228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09"/>
      <c r="Z354" s="209"/>
      <c r="AA354" s="209"/>
      <c r="AB354" s="209"/>
      <c r="AC354" s="209"/>
      <c r="AD354" s="209"/>
      <c r="AE354" s="209"/>
      <c r="AF354" s="209"/>
      <c r="AG354" s="209" t="s">
        <v>146</v>
      </c>
      <c r="AH354" s="209">
        <v>0</v>
      </c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1" x14ac:dyDescent="0.25">
      <c r="A355" s="226"/>
      <c r="B355" s="227"/>
      <c r="C355" s="256" t="s">
        <v>552</v>
      </c>
      <c r="D355" s="230"/>
      <c r="E355" s="231">
        <v>-1.47</v>
      </c>
      <c r="F355" s="228"/>
      <c r="G355" s="228"/>
      <c r="H355" s="228"/>
      <c r="I355" s="228"/>
      <c r="J355" s="228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09"/>
      <c r="Z355" s="209"/>
      <c r="AA355" s="209"/>
      <c r="AB355" s="209"/>
      <c r="AC355" s="209"/>
      <c r="AD355" s="209"/>
      <c r="AE355" s="209"/>
      <c r="AF355" s="209"/>
      <c r="AG355" s="209" t="s">
        <v>146</v>
      </c>
      <c r="AH355" s="209">
        <v>0</v>
      </c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1" x14ac:dyDescent="0.25">
      <c r="A356" s="226"/>
      <c r="B356" s="227"/>
      <c r="C356" s="256" t="s">
        <v>553</v>
      </c>
      <c r="D356" s="230"/>
      <c r="E356" s="231">
        <v>2.8</v>
      </c>
      <c r="F356" s="228"/>
      <c r="G356" s="228"/>
      <c r="H356" s="228"/>
      <c r="I356" s="228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09"/>
      <c r="Z356" s="209"/>
      <c r="AA356" s="209"/>
      <c r="AB356" s="209"/>
      <c r="AC356" s="209"/>
      <c r="AD356" s="209"/>
      <c r="AE356" s="209"/>
      <c r="AF356" s="209"/>
      <c r="AG356" s="209" t="s">
        <v>146</v>
      </c>
      <c r="AH356" s="209">
        <v>0</v>
      </c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5">
      <c r="A357" s="241">
        <v>153</v>
      </c>
      <c r="B357" s="242" t="s">
        <v>562</v>
      </c>
      <c r="C357" s="255" t="s">
        <v>563</v>
      </c>
      <c r="D357" s="243" t="s">
        <v>160</v>
      </c>
      <c r="E357" s="244">
        <v>13.53</v>
      </c>
      <c r="F357" s="245"/>
      <c r="G357" s="246">
        <f>ROUND(E357*F357,2)</f>
        <v>0</v>
      </c>
      <c r="H357" s="229">
        <v>0</v>
      </c>
      <c r="I357" s="228">
        <f>ROUND(E357*H357,2)</f>
        <v>0</v>
      </c>
      <c r="J357" s="229">
        <v>67.099999999999994</v>
      </c>
      <c r="K357" s="228">
        <f>ROUND(E357*J357,2)</f>
        <v>907.86</v>
      </c>
      <c r="L357" s="228">
        <v>15</v>
      </c>
      <c r="M357" s="228">
        <f>G357*(1+L357/100)</f>
        <v>0</v>
      </c>
      <c r="N357" s="228">
        <v>0</v>
      </c>
      <c r="O357" s="228">
        <f>ROUND(E357*N357,2)</f>
        <v>0</v>
      </c>
      <c r="P357" s="228">
        <v>0</v>
      </c>
      <c r="Q357" s="228">
        <f>ROUND(E357*P357,2)</f>
        <v>0</v>
      </c>
      <c r="R357" s="228"/>
      <c r="S357" s="228" t="s">
        <v>141</v>
      </c>
      <c r="T357" s="228" t="s">
        <v>142</v>
      </c>
      <c r="U357" s="228">
        <v>0.12</v>
      </c>
      <c r="V357" s="228">
        <f>ROUND(E357*U357,2)</f>
        <v>1.62</v>
      </c>
      <c r="W357" s="228"/>
      <c r="X357" s="228" t="s">
        <v>143</v>
      </c>
      <c r="Y357" s="209"/>
      <c r="Z357" s="209"/>
      <c r="AA357" s="209"/>
      <c r="AB357" s="209"/>
      <c r="AC357" s="209"/>
      <c r="AD357" s="209"/>
      <c r="AE357" s="209"/>
      <c r="AF357" s="209"/>
      <c r="AG357" s="209" t="s">
        <v>144</v>
      </c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1" x14ac:dyDescent="0.25">
      <c r="A358" s="226"/>
      <c r="B358" s="227"/>
      <c r="C358" s="256" t="s">
        <v>564</v>
      </c>
      <c r="D358" s="230"/>
      <c r="E358" s="231">
        <v>8.4</v>
      </c>
      <c r="F358" s="228"/>
      <c r="G358" s="228"/>
      <c r="H358" s="228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09"/>
      <c r="Z358" s="209"/>
      <c r="AA358" s="209"/>
      <c r="AB358" s="209"/>
      <c r="AC358" s="209"/>
      <c r="AD358" s="209"/>
      <c r="AE358" s="209"/>
      <c r="AF358" s="209"/>
      <c r="AG358" s="209" t="s">
        <v>146</v>
      </c>
      <c r="AH358" s="209">
        <v>0</v>
      </c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1" x14ac:dyDescent="0.25">
      <c r="A359" s="226"/>
      <c r="B359" s="227"/>
      <c r="C359" s="256" t="s">
        <v>565</v>
      </c>
      <c r="D359" s="230"/>
      <c r="E359" s="231">
        <v>1.78</v>
      </c>
      <c r="F359" s="228"/>
      <c r="G359" s="228"/>
      <c r="H359" s="228"/>
      <c r="I359" s="228"/>
      <c r="J359" s="228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09"/>
      <c r="Z359" s="209"/>
      <c r="AA359" s="209"/>
      <c r="AB359" s="209"/>
      <c r="AC359" s="209"/>
      <c r="AD359" s="209"/>
      <c r="AE359" s="209"/>
      <c r="AF359" s="209"/>
      <c r="AG359" s="209" t="s">
        <v>146</v>
      </c>
      <c r="AH359" s="209">
        <v>0</v>
      </c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1" x14ac:dyDescent="0.25">
      <c r="A360" s="226"/>
      <c r="B360" s="227"/>
      <c r="C360" s="256" t="s">
        <v>566</v>
      </c>
      <c r="D360" s="230"/>
      <c r="E360" s="231">
        <v>3.35</v>
      </c>
      <c r="F360" s="228"/>
      <c r="G360" s="228"/>
      <c r="H360" s="228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09"/>
      <c r="Z360" s="209"/>
      <c r="AA360" s="209"/>
      <c r="AB360" s="209"/>
      <c r="AC360" s="209"/>
      <c r="AD360" s="209"/>
      <c r="AE360" s="209"/>
      <c r="AF360" s="209"/>
      <c r="AG360" s="209" t="s">
        <v>146</v>
      </c>
      <c r="AH360" s="209">
        <v>0</v>
      </c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1" x14ac:dyDescent="0.25">
      <c r="A361" s="241">
        <v>154</v>
      </c>
      <c r="B361" s="242" t="s">
        <v>567</v>
      </c>
      <c r="C361" s="255" t="s">
        <v>568</v>
      </c>
      <c r="D361" s="243" t="s">
        <v>154</v>
      </c>
      <c r="E361" s="244">
        <v>21.649429999999999</v>
      </c>
      <c r="F361" s="245"/>
      <c r="G361" s="246">
        <f>ROUND(E361*F361,2)</f>
        <v>0</v>
      </c>
      <c r="H361" s="229">
        <v>500</v>
      </c>
      <c r="I361" s="228">
        <f>ROUND(E361*H361,2)</f>
        <v>10824.72</v>
      </c>
      <c r="J361" s="229">
        <v>0</v>
      </c>
      <c r="K361" s="228">
        <f>ROUND(E361*J361,2)</f>
        <v>0</v>
      </c>
      <c r="L361" s="228">
        <v>15</v>
      </c>
      <c r="M361" s="228">
        <f>G361*(1+L361/100)</f>
        <v>0</v>
      </c>
      <c r="N361" s="228">
        <v>0</v>
      </c>
      <c r="O361" s="228">
        <f>ROUND(E361*N361,2)</f>
        <v>0</v>
      </c>
      <c r="P361" s="228">
        <v>0</v>
      </c>
      <c r="Q361" s="228">
        <f>ROUND(E361*P361,2)</f>
        <v>0</v>
      </c>
      <c r="R361" s="228"/>
      <c r="S361" s="228" t="s">
        <v>174</v>
      </c>
      <c r="T361" s="228" t="s">
        <v>142</v>
      </c>
      <c r="U361" s="228">
        <v>0</v>
      </c>
      <c r="V361" s="228">
        <f>ROUND(E361*U361,2)</f>
        <v>0</v>
      </c>
      <c r="W361" s="228"/>
      <c r="X361" s="228" t="s">
        <v>281</v>
      </c>
      <c r="Y361" s="209"/>
      <c r="Z361" s="209"/>
      <c r="AA361" s="209"/>
      <c r="AB361" s="209"/>
      <c r="AC361" s="209"/>
      <c r="AD361" s="209"/>
      <c r="AE361" s="209"/>
      <c r="AF361" s="209"/>
      <c r="AG361" s="209" t="s">
        <v>394</v>
      </c>
      <c r="AH361" s="209"/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1" x14ac:dyDescent="0.25">
      <c r="A362" s="226"/>
      <c r="B362" s="227"/>
      <c r="C362" s="258" t="s">
        <v>538</v>
      </c>
      <c r="D362" s="232"/>
      <c r="E362" s="233"/>
      <c r="F362" s="228"/>
      <c r="G362" s="228"/>
      <c r="H362" s="228"/>
      <c r="I362" s="228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09"/>
      <c r="Z362" s="209"/>
      <c r="AA362" s="209"/>
      <c r="AB362" s="209"/>
      <c r="AC362" s="209"/>
      <c r="AD362" s="209"/>
      <c r="AE362" s="209"/>
      <c r="AF362" s="209"/>
      <c r="AG362" s="209" t="s">
        <v>146</v>
      </c>
      <c r="AH362" s="209"/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ht="20.399999999999999" outlineLevel="1" x14ac:dyDescent="0.25">
      <c r="A363" s="226"/>
      <c r="B363" s="227"/>
      <c r="C363" s="259" t="s">
        <v>569</v>
      </c>
      <c r="D363" s="232"/>
      <c r="E363" s="233">
        <v>19.288499999999999</v>
      </c>
      <c r="F363" s="228"/>
      <c r="G363" s="228"/>
      <c r="H363" s="228"/>
      <c r="I363" s="228"/>
      <c r="J363" s="228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09"/>
      <c r="Z363" s="209"/>
      <c r="AA363" s="209"/>
      <c r="AB363" s="209"/>
      <c r="AC363" s="209"/>
      <c r="AD363" s="209"/>
      <c r="AE363" s="209"/>
      <c r="AF363" s="209"/>
      <c r="AG363" s="209" t="s">
        <v>146</v>
      </c>
      <c r="AH363" s="209">
        <v>2</v>
      </c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1" x14ac:dyDescent="0.25">
      <c r="A364" s="226"/>
      <c r="B364" s="227"/>
      <c r="C364" s="259" t="s">
        <v>570</v>
      </c>
      <c r="D364" s="232"/>
      <c r="E364" s="233">
        <v>-1.47</v>
      </c>
      <c r="F364" s="228"/>
      <c r="G364" s="228"/>
      <c r="H364" s="228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09"/>
      <c r="Z364" s="209"/>
      <c r="AA364" s="209"/>
      <c r="AB364" s="209"/>
      <c r="AC364" s="209"/>
      <c r="AD364" s="209"/>
      <c r="AE364" s="209"/>
      <c r="AF364" s="209"/>
      <c r="AG364" s="209" t="s">
        <v>146</v>
      </c>
      <c r="AH364" s="209">
        <v>2</v>
      </c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1" x14ac:dyDescent="0.25">
      <c r="A365" s="226"/>
      <c r="B365" s="227"/>
      <c r="C365" s="259" t="s">
        <v>571</v>
      </c>
      <c r="D365" s="232"/>
      <c r="E365" s="233">
        <v>2.8</v>
      </c>
      <c r="F365" s="228"/>
      <c r="G365" s="228"/>
      <c r="H365" s="228"/>
      <c r="I365" s="228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09"/>
      <c r="Z365" s="209"/>
      <c r="AA365" s="209"/>
      <c r="AB365" s="209"/>
      <c r="AC365" s="209"/>
      <c r="AD365" s="209"/>
      <c r="AE365" s="209"/>
      <c r="AF365" s="209"/>
      <c r="AG365" s="209" t="s">
        <v>146</v>
      </c>
      <c r="AH365" s="209">
        <v>2</v>
      </c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1" x14ac:dyDescent="0.25">
      <c r="A366" s="226"/>
      <c r="B366" s="227"/>
      <c r="C366" s="258" t="s">
        <v>543</v>
      </c>
      <c r="D366" s="232"/>
      <c r="E366" s="233"/>
      <c r="F366" s="228"/>
      <c r="G366" s="228"/>
      <c r="H366" s="228"/>
      <c r="I366" s="228"/>
      <c r="J366" s="228"/>
      <c r="K366" s="228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09"/>
      <c r="Z366" s="209"/>
      <c r="AA366" s="209"/>
      <c r="AB366" s="209"/>
      <c r="AC366" s="209"/>
      <c r="AD366" s="209"/>
      <c r="AE366" s="209"/>
      <c r="AF366" s="209"/>
      <c r="AG366" s="209" t="s">
        <v>146</v>
      </c>
      <c r="AH366" s="209"/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outlineLevel="1" x14ac:dyDescent="0.25">
      <c r="A367" s="226"/>
      <c r="B367" s="227"/>
      <c r="C367" s="256" t="s">
        <v>572</v>
      </c>
      <c r="D367" s="230"/>
      <c r="E367" s="231">
        <v>21.649429999999999</v>
      </c>
      <c r="F367" s="228"/>
      <c r="G367" s="228"/>
      <c r="H367" s="228"/>
      <c r="I367" s="228"/>
      <c r="J367" s="228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09"/>
      <c r="Z367" s="209"/>
      <c r="AA367" s="209"/>
      <c r="AB367" s="209"/>
      <c r="AC367" s="209"/>
      <c r="AD367" s="209"/>
      <c r="AE367" s="209"/>
      <c r="AF367" s="209"/>
      <c r="AG367" s="209" t="s">
        <v>146</v>
      </c>
      <c r="AH367" s="209">
        <v>0</v>
      </c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1" x14ac:dyDescent="0.25">
      <c r="A368" s="247">
        <v>155</v>
      </c>
      <c r="B368" s="248" t="s">
        <v>573</v>
      </c>
      <c r="C368" s="257" t="s">
        <v>574</v>
      </c>
      <c r="D368" s="249" t="s">
        <v>160</v>
      </c>
      <c r="E368" s="250">
        <v>14</v>
      </c>
      <c r="F368" s="251"/>
      <c r="G368" s="252">
        <f>ROUND(E368*F368,2)</f>
        <v>0</v>
      </c>
      <c r="H368" s="229">
        <v>96.4</v>
      </c>
      <c r="I368" s="228">
        <f>ROUND(E368*H368,2)</f>
        <v>1349.6</v>
      </c>
      <c r="J368" s="229">
        <v>0</v>
      </c>
      <c r="K368" s="228">
        <f>ROUND(E368*J368,2)</f>
        <v>0</v>
      </c>
      <c r="L368" s="228">
        <v>15</v>
      </c>
      <c r="M368" s="228">
        <f>G368*(1+L368/100)</f>
        <v>0</v>
      </c>
      <c r="N368" s="228">
        <v>2.2000000000000001E-4</v>
      </c>
      <c r="O368" s="228">
        <f>ROUND(E368*N368,2)</f>
        <v>0</v>
      </c>
      <c r="P368" s="228">
        <v>0</v>
      </c>
      <c r="Q368" s="228">
        <f>ROUND(E368*P368,2)</f>
        <v>0</v>
      </c>
      <c r="R368" s="228"/>
      <c r="S368" s="228" t="s">
        <v>174</v>
      </c>
      <c r="T368" s="228" t="s">
        <v>142</v>
      </c>
      <c r="U368" s="228">
        <v>0</v>
      </c>
      <c r="V368" s="228">
        <f>ROUND(E368*U368,2)</f>
        <v>0</v>
      </c>
      <c r="W368" s="228"/>
      <c r="X368" s="228" t="s">
        <v>281</v>
      </c>
      <c r="Y368" s="209"/>
      <c r="Z368" s="209"/>
      <c r="AA368" s="209"/>
      <c r="AB368" s="209"/>
      <c r="AC368" s="209"/>
      <c r="AD368" s="209"/>
      <c r="AE368" s="209"/>
      <c r="AF368" s="209"/>
      <c r="AG368" s="209" t="s">
        <v>394</v>
      </c>
      <c r="AH368" s="209"/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1" x14ac:dyDescent="0.25">
      <c r="A369" s="247">
        <v>156</v>
      </c>
      <c r="B369" s="248" t="s">
        <v>575</v>
      </c>
      <c r="C369" s="257" t="s">
        <v>576</v>
      </c>
      <c r="D369" s="249" t="s">
        <v>0</v>
      </c>
      <c r="E369" s="250">
        <v>348.84969999999998</v>
      </c>
      <c r="F369" s="251"/>
      <c r="G369" s="252">
        <f>ROUND(E369*F369,2)</f>
        <v>0</v>
      </c>
      <c r="H369" s="229">
        <v>0</v>
      </c>
      <c r="I369" s="228">
        <f>ROUND(E369*H369,2)</f>
        <v>0</v>
      </c>
      <c r="J369" s="229">
        <v>4.2</v>
      </c>
      <c r="K369" s="228">
        <f>ROUND(E369*J369,2)</f>
        <v>1465.17</v>
      </c>
      <c r="L369" s="228">
        <v>15</v>
      </c>
      <c r="M369" s="228">
        <f>G369*(1+L369/100)</f>
        <v>0</v>
      </c>
      <c r="N369" s="228">
        <v>0</v>
      </c>
      <c r="O369" s="228">
        <f>ROUND(E369*N369,2)</f>
        <v>0</v>
      </c>
      <c r="P369" s="228">
        <v>0</v>
      </c>
      <c r="Q369" s="228">
        <f>ROUND(E369*P369,2)</f>
        <v>0</v>
      </c>
      <c r="R369" s="228"/>
      <c r="S369" s="228" t="s">
        <v>141</v>
      </c>
      <c r="T369" s="228" t="s">
        <v>142</v>
      </c>
      <c r="U369" s="228">
        <v>0</v>
      </c>
      <c r="V369" s="228">
        <f>ROUND(E369*U369,2)</f>
        <v>0</v>
      </c>
      <c r="W369" s="228"/>
      <c r="X369" s="228" t="s">
        <v>285</v>
      </c>
      <c r="Y369" s="209"/>
      <c r="Z369" s="209"/>
      <c r="AA369" s="209"/>
      <c r="AB369" s="209"/>
      <c r="AC369" s="209"/>
      <c r="AD369" s="209"/>
      <c r="AE369" s="209"/>
      <c r="AF369" s="209"/>
      <c r="AG369" s="209" t="s">
        <v>286</v>
      </c>
      <c r="AH369" s="209"/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x14ac:dyDescent="0.25">
      <c r="A370" s="235" t="s">
        <v>136</v>
      </c>
      <c r="B370" s="236" t="s">
        <v>96</v>
      </c>
      <c r="C370" s="254" t="s">
        <v>97</v>
      </c>
      <c r="D370" s="237"/>
      <c r="E370" s="238"/>
      <c r="F370" s="239"/>
      <c r="G370" s="240">
        <f>SUMIF(AG371:AG379,"&lt;&gt;NOR",G371:G379)</f>
        <v>0</v>
      </c>
      <c r="H370" s="234"/>
      <c r="I370" s="234">
        <f>SUM(I371:I379)</f>
        <v>1381.29</v>
      </c>
      <c r="J370" s="234"/>
      <c r="K370" s="234">
        <f>SUM(K371:K379)</f>
        <v>3844.95</v>
      </c>
      <c r="L370" s="234"/>
      <c r="M370" s="234">
        <f>SUM(M371:M379)</f>
        <v>0</v>
      </c>
      <c r="N370" s="234"/>
      <c r="O370" s="234">
        <f>SUM(O371:O379)</f>
        <v>0</v>
      </c>
      <c r="P370" s="234"/>
      <c r="Q370" s="234">
        <f>SUM(Q371:Q379)</f>
        <v>0</v>
      </c>
      <c r="R370" s="234"/>
      <c r="S370" s="234"/>
      <c r="T370" s="234"/>
      <c r="U370" s="234"/>
      <c r="V370" s="234">
        <f>SUM(V371:V379)</f>
        <v>6.98</v>
      </c>
      <c r="W370" s="234"/>
      <c r="X370" s="234"/>
      <c r="AG370" t="s">
        <v>137</v>
      </c>
    </row>
    <row r="371" spans="1:60" outlineLevel="1" x14ac:dyDescent="0.25">
      <c r="A371" s="241">
        <v>157</v>
      </c>
      <c r="B371" s="242" t="s">
        <v>577</v>
      </c>
      <c r="C371" s="255" t="s">
        <v>578</v>
      </c>
      <c r="D371" s="243" t="s">
        <v>154</v>
      </c>
      <c r="E371" s="244">
        <v>6.72</v>
      </c>
      <c r="F371" s="245"/>
      <c r="G371" s="246">
        <f>ROUND(E371*F371,2)</f>
        <v>0</v>
      </c>
      <c r="H371" s="229">
        <v>78.95</v>
      </c>
      <c r="I371" s="228">
        <f>ROUND(E371*H371,2)</f>
        <v>530.54</v>
      </c>
      <c r="J371" s="229">
        <v>79.55</v>
      </c>
      <c r="K371" s="228">
        <f>ROUND(E371*J371,2)</f>
        <v>534.58000000000004</v>
      </c>
      <c r="L371" s="228">
        <v>15</v>
      </c>
      <c r="M371" s="228">
        <f>G371*(1+L371/100)</f>
        <v>0</v>
      </c>
      <c r="N371" s="228">
        <v>3.6999999999999999E-4</v>
      </c>
      <c r="O371" s="228">
        <f>ROUND(E371*N371,2)</f>
        <v>0</v>
      </c>
      <c r="P371" s="228">
        <v>0</v>
      </c>
      <c r="Q371" s="228">
        <f>ROUND(E371*P371,2)</f>
        <v>0</v>
      </c>
      <c r="R371" s="228"/>
      <c r="S371" s="228" t="s">
        <v>141</v>
      </c>
      <c r="T371" s="228" t="s">
        <v>142</v>
      </c>
      <c r="U371" s="228">
        <v>0.13900000000000001</v>
      </c>
      <c r="V371" s="228">
        <f>ROUND(E371*U371,2)</f>
        <v>0.93</v>
      </c>
      <c r="W371" s="228"/>
      <c r="X371" s="228" t="s">
        <v>143</v>
      </c>
      <c r="Y371" s="209"/>
      <c r="Z371" s="209"/>
      <c r="AA371" s="209"/>
      <c r="AB371" s="209"/>
      <c r="AC371" s="209"/>
      <c r="AD371" s="209"/>
      <c r="AE371" s="209"/>
      <c r="AF371" s="209"/>
      <c r="AG371" s="209" t="s">
        <v>144</v>
      </c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5">
      <c r="A372" s="226"/>
      <c r="B372" s="227"/>
      <c r="C372" s="256" t="s">
        <v>579</v>
      </c>
      <c r="D372" s="230"/>
      <c r="E372" s="231">
        <v>3.456</v>
      </c>
      <c r="F372" s="228"/>
      <c r="G372" s="228"/>
      <c r="H372" s="228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09"/>
      <c r="Z372" s="209"/>
      <c r="AA372" s="209"/>
      <c r="AB372" s="209"/>
      <c r="AC372" s="209"/>
      <c r="AD372" s="209"/>
      <c r="AE372" s="209"/>
      <c r="AF372" s="209"/>
      <c r="AG372" s="209" t="s">
        <v>146</v>
      </c>
      <c r="AH372" s="209">
        <v>0</v>
      </c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outlineLevel="1" x14ac:dyDescent="0.25">
      <c r="A373" s="226"/>
      <c r="B373" s="227"/>
      <c r="C373" s="256" t="s">
        <v>580</v>
      </c>
      <c r="D373" s="230"/>
      <c r="E373" s="231">
        <v>1.92</v>
      </c>
      <c r="F373" s="228"/>
      <c r="G373" s="228"/>
      <c r="H373" s="228"/>
      <c r="I373" s="228"/>
      <c r="J373" s="228"/>
      <c r="K373" s="228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09"/>
      <c r="Z373" s="209"/>
      <c r="AA373" s="209"/>
      <c r="AB373" s="209"/>
      <c r="AC373" s="209"/>
      <c r="AD373" s="209"/>
      <c r="AE373" s="209"/>
      <c r="AF373" s="209"/>
      <c r="AG373" s="209" t="s">
        <v>146</v>
      </c>
      <c r="AH373" s="209">
        <v>0</v>
      </c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1" x14ac:dyDescent="0.25">
      <c r="A374" s="226"/>
      <c r="B374" s="227"/>
      <c r="C374" s="256" t="s">
        <v>581</v>
      </c>
      <c r="D374" s="230"/>
      <c r="E374" s="231">
        <v>1.3440000000000001</v>
      </c>
      <c r="F374" s="228"/>
      <c r="G374" s="228"/>
      <c r="H374" s="228"/>
      <c r="I374" s="228"/>
      <c r="J374" s="228"/>
      <c r="K374" s="228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09"/>
      <c r="Z374" s="209"/>
      <c r="AA374" s="209"/>
      <c r="AB374" s="209"/>
      <c r="AC374" s="209"/>
      <c r="AD374" s="209"/>
      <c r="AE374" s="209"/>
      <c r="AF374" s="209"/>
      <c r="AG374" s="209" t="s">
        <v>146</v>
      </c>
      <c r="AH374" s="209">
        <v>0</v>
      </c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1" x14ac:dyDescent="0.25">
      <c r="A375" s="241">
        <v>158</v>
      </c>
      <c r="B375" s="242" t="s">
        <v>582</v>
      </c>
      <c r="C375" s="255" t="s">
        <v>583</v>
      </c>
      <c r="D375" s="243" t="s">
        <v>160</v>
      </c>
      <c r="E375" s="244">
        <v>30</v>
      </c>
      <c r="F375" s="245"/>
      <c r="G375" s="246">
        <f>ROUND(E375*F375,2)</f>
        <v>0</v>
      </c>
      <c r="H375" s="229">
        <v>17.39</v>
      </c>
      <c r="I375" s="228">
        <f>ROUND(E375*H375,2)</f>
        <v>521.70000000000005</v>
      </c>
      <c r="J375" s="229">
        <v>65.31</v>
      </c>
      <c r="K375" s="228">
        <f>ROUND(E375*J375,2)</f>
        <v>1959.3</v>
      </c>
      <c r="L375" s="228">
        <v>15</v>
      </c>
      <c r="M375" s="228">
        <f>G375*(1+L375/100)</f>
        <v>0</v>
      </c>
      <c r="N375" s="228">
        <v>9.0000000000000006E-5</v>
      </c>
      <c r="O375" s="228">
        <f>ROUND(E375*N375,2)</f>
        <v>0</v>
      </c>
      <c r="P375" s="228">
        <v>0</v>
      </c>
      <c r="Q375" s="228">
        <f>ROUND(E375*P375,2)</f>
        <v>0</v>
      </c>
      <c r="R375" s="228"/>
      <c r="S375" s="228" t="s">
        <v>141</v>
      </c>
      <c r="T375" s="228" t="s">
        <v>142</v>
      </c>
      <c r="U375" s="228">
        <v>0.11600000000000001</v>
      </c>
      <c r="V375" s="228">
        <f>ROUND(E375*U375,2)</f>
        <v>3.48</v>
      </c>
      <c r="W375" s="228"/>
      <c r="X375" s="228" t="s">
        <v>143</v>
      </c>
      <c r="Y375" s="209"/>
      <c r="Z375" s="209"/>
      <c r="AA375" s="209"/>
      <c r="AB375" s="209"/>
      <c r="AC375" s="209"/>
      <c r="AD375" s="209"/>
      <c r="AE375" s="209"/>
      <c r="AF375" s="209"/>
      <c r="AG375" s="209" t="s">
        <v>144</v>
      </c>
      <c r="AH375" s="209"/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5">
      <c r="A376" s="226"/>
      <c r="B376" s="227"/>
      <c r="C376" s="256" t="s">
        <v>584</v>
      </c>
      <c r="D376" s="230"/>
      <c r="E376" s="231">
        <v>30</v>
      </c>
      <c r="F376" s="228"/>
      <c r="G376" s="228"/>
      <c r="H376" s="228"/>
      <c r="I376" s="228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09"/>
      <c r="Z376" s="209"/>
      <c r="AA376" s="209"/>
      <c r="AB376" s="209"/>
      <c r="AC376" s="209"/>
      <c r="AD376" s="209"/>
      <c r="AE376" s="209"/>
      <c r="AF376" s="209"/>
      <c r="AG376" s="209" t="s">
        <v>146</v>
      </c>
      <c r="AH376" s="209">
        <v>0</v>
      </c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1" x14ac:dyDescent="0.25">
      <c r="A377" s="241">
        <v>159</v>
      </c>
      <c r="B377" s="242" t="s">
        <v>585</v>
      </c>
      <c r="C377" s="255" t="s">
        <v>586</v>
      </c>
      <c r="D377" s="243" t="s">
        <v>154</v>
      </c>
      <c r="E377" s="244">
        <v>6.2249999999999996</v>
      </c>
      <c r="F377" s="245"/>
      <c r="G377" s="246">
        <f>ROUND(E377*F377,2)</f>
        <v>0</v>
      </c>
      <c r="H377" s="229">
        <v>52.86</v>
      </c>
      <c r="I377" s="228">
        <f>ROUND(E377*H377,2)</f>
        <v>329.05</v>
      </c>
      <c r="J377" s="229">
        <v>217.04</v>
      </c>
      <c r="K377" s="228">
        <f>ROUND(E377*J377,2)</f>
        <v>1351.07</v>
      </c>
      <c r="L377" s="228">
        <v>15</v>
      </c>
      <c r="M377" s="228">
        <f>G377*(1+L377/100)</f>
        <v>0</v>
      </c>
      <c r="N377" s="228">
        <v>3.6000000000000002E-4</v>
      </c>
      <c r="O377" s="228">
        <f>ROUND(E377*N377,2)</f>
        <v>0</v>
      </c>
      <c r="P377" s="228">
        <v>0</v>
      </c>
      <c r="Q377" s="228">
        <f>ROUND(E377*P377,2)</f>
        <v>0</v>
      </c>
      <c r="R377" s="228"/>
      <c r="S377" s="228" t="s">
        <v>174</v>
      </c>
      <c r="T377" s="228" t="s">
        <v>142</v>
      </c>
      <c r="U377" s="228">
        <v>0.41299999999999998</v>
      </c>
      <c r="V377" s="228">
        <f>ROUND(E377*U377,2)</f>
        <v>2.57</v>
      </c>
      <c r="W377" s="228"/>
      <c r="X377" s="228" t="s">
        <v>143</v>
      </c>
      <c r="Y377" s="209"/>
      <c r="Z377" s="209"/>
      <c r="AA377" s="209"/>
      <c r="AB377" s="209"/>
      <c r="AC377" s="209"/>
      <c r="AD377" s="209"/>
      <c r="AE377" s="209"/>
      <c r="AF377" s="209"/>
      <c r="AG377" s="209" t="s">
        <v>144</v>
      </c>
      <c r="AH377" s="209"/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1" x14ac:dyDescent="0.25">
      <c r="A378" s="226"/>
      <c r="B378" s="227"/>
      <c r="C378" s="256" t="s">
        <v>587</v>
      </c>
      <c r="D378" s="230"/>
      <c r="E378" s="231">
        <v>1.2250000000000001</v>
      </c>
      <c r="F378" s="228"/>
      <c r="G378" s="228"/>
      <c r="H378" s="228"/>
      <c r="I378" s="228"/>
      <c r="J378" s="228"/>
      <c r="K378" s="228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09"/>
      <c r="Z378" s="209"/>
      <c r="AA378" s="209"/>
      <c r="AB378" s="209"/>
      <c r="AC378" s="209"/>
      <c r="AD378" s="209"/>
      <c r="AE378" s="209"/>
      <c r="AF378" s="209"/>
      <c r="AG378" s="209" t="s">
        <v>146</v>
      </c>
      <c r="AH378" s="209">
        <v>0</v>
      </c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5">
      <c r="A379" s="226"/>
      <c r="B379" s="227"/>
      <c r="C379" s="256" t="s">
        <v>588</v>
      </c>
      <c r="D379" s="230"/>
      <c r="E379" s="231">
        <v>5</v>
      </c>
      <c r="F379" s="228"/>
      <c r="G379" s="228"/>
      <c r="H379" s="228"/>
      <c r="I379" s="228"/>
      <c r="J379" s="228"/>
      <c r="K379" s="228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09"/>
      <c r="Z379" s="209"/>
      <c r="AA379" s="209"/>
      <c r="AB379" s="209"/>
      <c r="AC379" s="209"/>
      <c r="AD379" s="209"/>
      <c r="AE379" s="209"/>
      <c r="AF379" s="209"/>
      <c r="AG379" s="209" t="s">
        <v>146</v>
      </c>
      <c r="AH379" s="209">
        <v>0</v>
      </c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x14ac:dyDescent="0.25">
      <c r="A380" s="235" t="s">
        <v>136</v>
      </c>
      <c r="B380" s="236" t="s">
        <v>98</v>
      </c>
      <c r="C380" s="254" t="s">
        <v>99</v>
      </c>
      <c r="D380" s="237"/>
      <c r="E380" s="238"/>
      <c r="F380" s="239"/>
      <c r="G380" s="240">
        <f>SUMIF(AG381:AG398,"&lt;&gt;NOR",G381:G398)</f>
        <v>0</v>
      </c>
      <c r="H380" s="234"/>
      <c r="I380" s="234">
        <f>SUM(I381:I398)</f>
        <v>2455.29</v>
      </c>
      <c r="J380" s="234"/>
      <c r="K380" s="234">
        <f>SUM(K381:K398)</f>
        <v>20780.490000000002</v>
      </c>
      <c r="L380" s="234"/>
      <c r="M380" s="234">
        <f>SUM(M381:M398)</f>
        <v>0</v>
      </c>
      <c r="N380" s="234"/>
      <c r="O380" s="234">
        <f>SUM(O381:O398)</f>
        <v>0.06</v>
      </c>
      <c r="P380" s="234"/>
      <c r="Q380" s="234">
        <f>SUM(Q381:Q398)</f>
        <v>0</v>
      </c>
      <c r="R380" s="234"/>
      <c r="S380" s="234"/>
      <c r="T380" s="234"/>
      <c r="U380" s="234"/>
      <c r="V380" s="234">
        <f>SUM(V381:V398)</f>
        <v>38.1</v>
      </c>
      <c r="W380" s="234"/>
      <c r="X380" s="234"/>
      <c r="AG380" t="s">
        <v>137</v>
      </c>
    </row>
    <row r="381" spans="1:60" outlineLevel="1" x14ac:dyDescent="0.25">
      <c r="A381" s="241">
        <v>160</v>
      </c>
      <c r="B381" s="242" t="s">
        <v>589</v>
      </c>
      <c r="C381" s="255" t="s">
        <v>590</v>
      </c>
      <c r="D381" s="243" t="s">
        <v>154</v>
      </c>
      <c r="E381" s="244">
        <v>149.59800000000001</v>
      </c>
      <c r="F381" s="245"/>
      <c r="G381" s="246">
        <f>ROUND(E381*F381,2)</f>
        <v>0</v>
      </c>
      <c r="H381" s="229">
        <v>0.11</v>
      </c>
      <c r="I381" s="228">
        <f>ROUND(E381*H381,2)</f>
        <v>16.46</v>
      </c>
      <c r="J381" s="229">
        <v>37.69</v>
      </c>
      <c r="K381" s="228">
        <f>ROUND(E381*J381,2)</f>
        <v>5638.35</v>
      </c>
      <c r="L381" s="228">
        <v>15</v>
      </c>
      <c r="M381" s="228">
        <f>G381*(1+L381/100)</f>
        <v>0</v>
      </c>
      <c r="N381" s="228">
        <v>0</v>
      </c>
      <c r="O381" s="228">
        <f>ROUND(E381*N381,2)</f>
        <v>0</v>
      </c>
      <c r="P381" s="228">
        <v>0</v>
      </c>
      <c r="Q381" s="228">
        <f>ROUND(E381*P381,2)</f>
        <v>0</v>
      </c>
      <c r="R381" s="228"/>
      <c r="S381" s="228" t="s">
        <v>141</v>
      </c>
      <c r="T381" s="228" t="s">
        <v>142</v>
      </c>
      <c r="U381" s="228">
        <v>6.9709999999999994E-2</v>
      </c>
      <c r="V381" s="228">
        <f>ROUND(E381*U381,2)</f>
        <v>10.43</v>
      </c>
      <c r="W381" s="228"/>
      <c r="X381" s="228" t="s">
        <v>143</v>
      </c>
      <c r="Y381" s="209"/>
      <c r="Z381" s="209"/>
      <c r="AA381" s="209"/>
      <c r="AB381" s="209"/>
      <c r="AC381" s="209"/>
      <c r="AD381" s="209"/>
      <c r="AE381" s="209"/>
      <c r="AF381" s="209"/>
      <c r="AG381" s="209" t="s">
        <v>144</v>
      </c>
      <c r="AH381" s="209"/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outlineLevel="1" x14ac:dyDescent="0.25">
      <c r="A382" s="226"/>
      <c r="B382" s="227"/>
      <c r="C382" s="256" t="s">
        <v>591</v>
      </c>
      <c r="D382" s="230"/>
      <c r="E382" s="231"/>
      <c r="F382" s="228"/>
      <c r="G382" s="228"/>
      <c r="H382" s="228"/>
      <c r="I382" s="228"/>
      <c r="J382" s="228"/>
      <c r="K382" s="228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09"/>
      <c r="Z382" s="209"/>
      <c r="AA382" s="209"/>
      <c r="AB382" s="209"/>
      <c r="AC382" s="209"/>
      <c r="AD382" s="209"/>
      <c r="AE382" s="209"/>
      <c r="AF382" s="209"/>
      <c r="AG382" s="209" t="s">
        <v>146</v>
      </c>
      <c r="AH382" s="209">
        <v>0</v>
      </c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outlineLevel="1" x14ac:dyDescent="0.25">
      <c r="A383" s="226"/>
      <c r="B383" s="227"/>
      <c r="C383" s="256" t="s">
        <v>211</v>
      </c>
      <c r="D383" s="230"/>
      <c r="E383" s="231">
        <v>101.86799999999999</v>
      </c>
      <c r="F383" s="228"/>
      <c r="G383" s="228"/>
      <c r="H383" s="228"/>
      <c r="I383" s="228"/>
      <c r="J383" s="228"/>
      <c r="K383" s="228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09"/>
      <c r="Z383" s="209"/>
      <c r="AA383" s="209"/>
      <c r="AB383" s="209"/>
      <c r="AC383" s="209"/>
      <c r="AD383" s="209"/>
      <c r="AE383" s="209"/>
      <c r="AF383" s="209"/>
      <c r="AG383" s="209" t="s">
        <v>146</v>
      </c>
      <c r="AH383" s="209">
        <v>0</v>
      </c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outlineLevel="1" x14ac:dyDescent="0.25">
      <c r="A384" s="226"/>
      <c r="B384" s="227"/>
      <c r="C384" s="256" t="s">
        <v>208</v>
      </c>
      <c r="D384" s="230"/>
      <c r="E384" s="231">
        <v>47.73</v>
      </c>
      <c r="F384" s="228"/>
      <c r="G384" s="228"/>
      <c r="H384" s="228"/>
      <c r="I384" s="228"/>
      <c r="J384" s="228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09"/>
      <c r="Z384" s="209"/>
      <c r="AA384" s="209"/>
      <c r="AB384" s="209"/>
      <c r="AC384" s="209"/>
      <c r="AD384" s="209"/>
      <c r="AE384" s="209"/>
      <c r="AF384" s="209"/>
      <c r="AG384" s="209" t="s">
        <v>146</v>
      </c>
      <c r="AH384" s="209">
        <v>0</v>
      </c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</row>
    <row r="385" spans="1:60" outlineLevel="1" x14ac:dyDescent="0.25">
      <c r="A385" s="241">
        <v>161</v>
      </c>
      <c r="B385" s="242" t="s">
        <v>592</v>
      </c>
      <c r="C385" s="255" t="s">
        <v>593</v>
      </c>
      <c r="D385" s="243" t="s">
        <v>154</v>
      </c>
      <c r="E385" s="244">
        <v>200.0496</v>
      </c>
      <c r="F385" s="245"/>
      <c r="G385" s="246">
        <f>ROUND(E385*F385,2)</f>
        <v>0</v>
      </c>
      <c r="H385" s="229">
        <v>5.12</v>
      </c>
      <c r="I385" s="228">
        <f>ROUND(E385*H385,2)</f>
        <v>1024.25</v>
      </c>
      <c r="J385" s="229">
        <v>18.28</v>
      </c>
      <c r="K385" s="228">
        <f>ROUND(E385*J385,2)</f>
        <v>3656.91</v>
      </c>
      <c r="L385" s="228">
        <v>15</v>
      </c>
      <c r="M385" s="228">
        <f>G385*(1+L385/100)</f>
        <v>0</v>
      </c>
      <c r="N385" s="228">
        <v>6.9999999999999994E-5</v>
      </c>
      <c r="O385" s="228">
        <f>ROUND(E385*N385,2)</f>
        <v>0.01</v>
      </c>
      <c r="P385" s="228">
        <v>0</v>
      </c>
      <c r="Q385" s="228">
        <f>ROUND(E385*P385,2)</f>
        <v>0</v>
      </c>
      <c r="R385" s="228"/>
      <c r="S385" s="228" t="s">
        <v>141</v>
      </c>
      <c r="T385" s="228" t="s">
        <v>142</v>
      </c>
      <c r="U385" s="228">
        <v>3.2480000000000002E-2</v>
      </c>
      <c r="V385" s="228">
        <f>ROUND(E385*U385,2)</f>
        <v>6.5</v>
      </c>
      <c r="W385" s="228"/>
      <c r="X385" s="228" t="s">
        <v>143</v>
      </c>
      <c r="Y385" s="209"/>
      <c r="Z385" s="209"/>
      <c r="AA385" s="209"/>
      <c r="AB385" s="209"/>
      <c r="AC385" s="209"/>
      <c r="AD385" s="209"/>
      <c r="AE385" s="209"/>
      <c r="AF385" s="209"/>
      <c r="AG385" s="209" t="s">
        <v>144</v>
      </c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outlineLevel="1" x14ac:dyDescent="0.25">
      <c r="A386" s="226"/>
      <c r="B386" s="227"/>
      <c r="C386" s="256" t="s">
        <v>594</v>
      </c>
      <c r="D386" s="230"/>
      <c r="E386" s="231">
        <v>10.34</v>
      </c>
      <c r="F386" s="228"/>
      <c r="G386" s="228"/>
      <c r="H386" s="228"/>
      <c r="I386" s="228"/>
      <c r="J386" s="228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09"/>
      <c r="Z386" s="209"/>
      <c r="AA386" s="209"/>
      <c r="AB386" s="209"/>
      <c r="AC386" s="209"/>
      <c r="AD386" s="209"/>
      <c r="AE386" s="209"/>
      <c r="AF386" s="209"/>
      <c r="AG386" s="209" t="s">
        <v>146</v>
      </c>
      <c r="AH386" s="209">
        <v>0</v>
      </c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</row>
    <row r="387" spans="1:60" outlineLevel="1" x14ac:dyDescent="0.25">
      <c r="A387" s="226"/>
      <c r="B387" s="227"/>
      <c r="C387" s="256" t="s">
        <v>595</v>
      </c>
      <c r="D387" s="230"/>
      <c r="E387" s="231">
        <v>47.73</v>
      </c>
      <c r="F387" s="228"/>
      <c r="G387" s="228"/>
      <c r="H387" s="228"/>
      <c r="I387" s="228"/>
      <c r="J387" s="228"/>
      <c r="K387" s="228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09"/>
      <c r="Z387" s="209"/>
      <c r="AA387" s="209"/>
      <c r="AB387" s="209"/>
      <c r="AC387" s="209"/>
      <c r="AD387" s="209"/>
      <c r="AE387" s="209"/>
      <c r="AF387" s="209"/>
      <c r="AG387" s="209" t="s">
        <v>146</v>
      </c>
      <c r="AH387" s="209">
        <v>0</v>
      </c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outlineLevel="1" x14ac:dyDescent="0.25">
      <c r="A388" s="226"/>
      <c r="B388" s="227"/>
      <c r="C388" s="256" t="s">
        <v>596</v>
      </c>
      <c r="D388" s="230"/>
      <c r="E388" s="231">
        <v>141.9796</v>
      </c>
      <c r="F388" s="228"/>
      <c r="G388" s="228"/>
      <c r="H388" s="228"/>
      <c r="I388" s="228"/>
      <c r="J388" s="228"/>
      <c r="K388" s="228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09"/>
      <c r="Z388" s="209"/>
      <c r="AA388" s="209"/>
      <c r="AB388" s="209"/>
      <c r="AC388" s="209"/>
      <c r="AD388" s="209"/>
      <c r="AE388" s="209"/>
      <c r="AF388" s="209"/>
      <c r="AG388" s="209" t="s">
        <v>146</v>
      </c>
      <c r="AH388" s="209">
        <v>0</v>
      </c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</row>
    <row r="389" spans="1:60" outlineLevel="1" x14ac:dyDescent="0.25">
      <c r="A389" s="241">
        <v>162</v>
      </c>
      <c r="B389" s="242" t="s">
        <v>597</v>
      </c>
      <c r="C389" s="255" t="s">
        <v>598</v>
      </c>
      <c r="D389" s="243" t="s">
        <v>154</v>
      </c>
      <c r="E389" s="244">
        <v>200.0496</v>
      </c>
      <c r="F389" s="245"/>
      <c r="G389" s="246">
        <f>ROUND(E389*F389,2)</f>
        <v>0</v>
      </c>
      <c r="H389" s="229">
        <v>4</v>
      </c>
      <c r="I389" s="228">
        <f>ROUND(E389*H389,2)</f>
        <v>800.2</v>
      </c>
      <c r="J389" s="229">
        <v>55.2</v>
      </c>
      <c r="K389" s="228">
        <f>ROUND(E389*J389,2)</f>
        <v>11042.74</v>
      </c>
      <c r="L389" s="228">
        <v>15</v>
      </c>
      <c r="M389" s="228">
        <f>G389*(1+L389/100)</f>
        <v>0</v>
      </c>
      <c r="N389" s="228">
        <v>1.3999999999999999E-4</v>
      </c>
      <c r="O389" s="228">
        <f>ROUND(E389*N389,2)</f>
        <v>0.03</v>
      </c>
      <c r="P389" s="228">
        <v>0</v>
      </c>
      <c r="Q389" s="228">
        <f>ROUND(E389*P389,2)</f>
        <v>0</v>
      </c>
      <c r="R389" s="228"/>
      <c r="S389" s="228" t="s">
        <v>141</v>
      </c>
      <c r="T389" s="228" t="s">
        <v>142</v>
      </c>
      <c r="U389" s="228">
        <v>0.10191</v>
      </c>
      <c r="V389" s="228">
        <f>ROUND(E389*U389,2)</f>
        <v>20.39</v>
      </c>
      <c r="W389" s="228"/>
      <c r="X389" s="228" t="s">
        <v>143</v>
      </c>
      <c r="Y389" s="209"/>
      <c r="Z389" s="209"/>
      <c r="AA389" s="209"/>
      <c r="AB389" s="209"/>
      <c r="AC389" s="209"/>
      <c r="AD389" s="209"/>
      <c r="AE389" s="209"/>
      <c r="AF389" s="209"/>
      <c r="AG389" s="209" t="s">
        <v>144</v>
      </c>
      <c r="AH389" s="209"/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</row>
    <row r="390" spans="1:60" outlineLevel="1" x14ac:dyDescent="0.25">
      <c r="A390" s="226"/>
      <c r="B390" s="227"/>
      <c r="C390" s="256" t="s">
        <v>594</v>
      </c>
      <c r="D390" s="230"/>
      <c r="E390" s="231">
        <v>10.34</v>
      </c>
      <c r="F390" s="228"/>
      <c r="G390" s="228"/>
      <c r="H390" s="228"/>
      <c r="I390" s="228"/>
      <c r="J390" s="228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09"/>
      <c r="Z390" s="209"/>
      <c r="AA390" s="209"/>
      <c r="AB390" s="209"/>
      <c r="AC390" s="209"/>
      <c r="AD390" s="209"/>
      <c r="AE390" s="209"/>
      <c r="AF390" s="209"/>
      <c r="AG390" s="209" t="s">
        <v>146</v>
      </c>
      <c r="AH390" s="209">
        <v>0</v>
      </c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1" x14ac:dyDescent="0.25">
      <c r="A391" s="226"/>
      <c r="B391" s="227"/>
      <c r="C391" s="256" t="s">
        <v>595</v>
      </c>
      <c r="D391" s="230"/>
      <c r="E391" s="231">
        <v>47.73</v>
      </c>
      <c r="F391" s="228"/>
      <c r="G391" s="228"/>
      <c r="H391" s="228"/>
      <c r="I391" s="228"/>
      <c r="J391" s="228"/>
      <c r="K391" s="228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09"/>
      <c r="Z391" s="209"/>
      <c r="AA391" s="209"/>
      <c r="AB391" s="209"/>
      <c r="AC391" s="209"/>
      <c r="AD391" s="209"/>
      <c r="AE391" s="209"/>
      <c r="AF391" s="209"/>
      <c r="AG391" s="209" t="s">
        <v>146</v>
      </c>
      <c r="AH391" s="209">
        <v>0</v>
      </c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outlineLevel="1" x14ac:dyDescent="0.25">
      <c r="A392" s="226"/>
      <c r="B392" s="227"/>
      <c r="C392" s="256" t="s">
        <v>596</v>
      </c>
      <c r="D392" s="230"/>
      <c r="E392" s="231">
        <v>141.9796</v>
      </c>
      <c r="F392" s="228"/>
      <c r="G392" s="228"/>
      <c r="H392" s="228"/>
      <c r="I392" s="228"/>
      <c r="J392" s="228"/>
      <c r="K392" s="228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09"/>
      <c r="Z392" s="209"/>
      <c r="AA392" s="209"/>
      <c r="AB392" s="209"/>
      <c r="AC392" s="209"/>
      <c r="AD392" s="209"/>
      <c r="AE392" s="209"/>
      <c r="AF392" s="209"/>
      <c r="AG392" s="209" t="s">
        <v>146</v>
      </c>
      <c r="AH392" s="209">
        <v>0</v>
      </c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1" x14ac:dyDescent="0.25">
      <c r="A393" s="241">
        <v>163</v>
      </c>
      <c r="B393" s="242" t="s">
        <v>599</v>
      </c>
      <c r="C393" s="255" t="s">
        <v>600</v>
      </c>
      <c r="D393" s="243" t="s">
        <v>154</v>
      </c>
      <c r="E393" s="244">
        <v>58.07</v>
      </c>
      <c r="F393" s="245"/>
      <c r="G393" s="246">
        <f>ROUND(E393*F393,2)</f>
        <v>0</v>
      </c>
      <c r="H393" s="229">
        <v>10.58</v>
      </c>
      <c r="I393" s="228">
        <f>ROUND(E393*H393,2)</f>
        <v>614.38</v>
      </c>
      <c r="J393" s="229">
        <v>7.62</v>
      </c>
      <c r="K393" s="228">
        <f>ROUND(E393*J393,2)</f>
        <v>442.49</v>
      </c>
      <c r="L393" s="228">
        <v>15</v>
      </c>
      <c r="M393" s="228">
        <f>G393*(1+L393/100)</f>
        <v>0</v>
      </c>
      <c r="N393" s="228">
        <v>3.5E-4</v>
      </c>
      <c r="O393" s="228">
        <f>ROUND(E393*N393,2)</f>
        <v>0.02</v>
      </c>
      <c r="P393" s="228">
        <v>0</v>
      </c>
      <c r="Q393" s="228">
        <f>ROUND(E393*P393,2)</f>
        <v>0</v>
      </c>
      <c r="R393" s="228"/>
      <c r="S393" s="228" t="s">
        <v>141</v>
      </c>
      <c r="T393" s="228" t="s">
        <v>142</v>
      </c>
      <c r="U393" s="228">
        <v>1.35E-2</v>
      </c>
      <c r="V393" s="228">
        <f>ROUND(E393*U393,2)</f>
        <v>0.78</v>
      </c>
      <c r="W393" s="228"/>
      <c r="X393" s="228" t="s">
        <v>143</v>
      </c>
      <c r="Y393" s="209"/>
      <c r="Z393" s="209"/>
      <c r="AA393" s="209"/>
      <c r="AB393" s="209"/>
      <c r="AC393" s="209"/>
      <c r="AD393" s="209"/>
      <c r="AE393" s="209"/>
      <c r="AF393" s="209"/>
      <c r="AG393" s="209" t="s">
        <v>144</v>
      </c>
      <c r="AH393" s="209"/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outlineLevel="1" x14ac:dyDescent="0.25">
      <c r="A394" s="226"/>
      <c r="B394" s="227"/>
      <c r="C394" s="256" t="s">
        <v>170</v>
      </c>
      <c r="D394" s="230"/>
      <c r="E394" s="231">
        <v>6.71</v>
      </c>
      <c r="F394" s="228"/>
      <c r="G394" s="228"/>
      <c r="H394" s="228"/>
      <c r="I394" s="228"/>
      <c r="J394" s="228"/>
      <c r="K394" s="228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09"/>
      <c r="Z394" s="209"/>
      <c r="AA394" s="209"/>
      <c r="AB394" s="209"/>
      <c r="AC394" s="209"/>
      <c r="AD394" s="209"/>
      <c r="AE394" s="209"/>
      <c r="AF394" s="209"/>
      <c r="AG394" s="209" t="s">
        <v>146</v>
      </c>
      <c r="AH394" s="209">
        <v>0</v>
      </c>
      <c r="AI394" s="209"/>
      <c r="AJ394" s="209"/>
      <c r="AK394" s="209"/>
      <c r="AL394" s="209"/>
      <c r="AM394" s="209"/>
      <c r="AN394" s="209"/>
      <c r="AO394" s="209"/>
      <c r="AP394" s="209"/>
      <c r="AQ394" s="209"/>
      <c r="AR394" s="209"/>
      <c r="AS394" s="209"/>
      <c r="AT394" s="209"/>
      <c r="AU394" s="209"/>
      <c r="AV394" s="209"/>
      <c r="AW394" s="209"/>
      <c r="AX394" s="209"/>
      <c r="AY394" s="209"/>
      <c r="AZ394" s="209"/>
      <c r="BA394" s="209"/>
      <c r="BB394" s="209"/>
      <c r="BC394" s="209"/>
      <c r="BD394" s="209"/>
      <c r="BE394" s="209"/>
      <c r="BF394" s="209"/>
      <c r="BG394" s="209"/>
      <c r="BH394" s="209"/>
    </row>
    <row r="395" spans="1:60" outlineLevel="1" x14ac:dyDescent="0.25">
      <c r="A395" s="226"/>
      <c r="B395" s="227"/>
      <c r="C395" s="256" t="s">
        <v>231</v>
      </c>
      <c r="D395" s="230"/>
      <c r="E395" s="231">
        <v>12.37</v>
      </c>
      <c r="F395" s="228"/>
      <c r="G395" s="228"/>
      <c r="H395" s="228"/>
      <c r="I395" s="228"/>
      <c r="J395" s="228"/>
      <c r="K395" s="228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09"/>
      <c r="Z395" s="209"/>
      <c r="AA395" s="209"/>
      <c r="AB395" s="209"/>
      <c r="AC395" s="209"/>
      <c r="AD395" s="209"/>
      <c r="AE395" s="209"/>
      <c r="AF395" s="209"/>
      <c r="AG395" s="209" t="s">
        <v>146</v>
      </c>
      <c r="AH395" s="209">
        <v>0</v>
      </c>
      <c r="AI395" s="209"/>
      <c r="AJ395" s="209"/>
      <c r="AK395" s="209"/>
      <c r="AL395" s="209"/>
      <c r="AM395" s="209"/>
      <c r="AN395" s="209"/>
      <c r="AO395" s="209"/>
      <c r="AP395" s="209"/>
      <c r="AQ395" s="209"/>
      <c r="AR395" s="209"/>
      <c r="AS395" s="209"/>
      <c r="AT395" s="209"/>
      <c r="AU395" s="209"/>
      <c r="AV395" s="209"/>
      <c r="AW395" s="209"/>
      <c r="AX395" s="209"/>
      <c r="AY395" s="209"/>
      <c r="AZ395" s="209"/>
      <c r="BA395" s="209"/>
      <c r="BB395" s="209"/>
      <c r="BC395" s="209"/>
      <c r="BD395" s="209"/>
      <c r="BE395" s="209"/>
      <c r="BF395" s="209"/>
      <c r="BG395" s="209"/>
      <c r="BH395" s="209"/>
    </row>
    <row r="396" spans="1:60" outlineLevel="1" x14ac:dyDescent="0.25">
      <c r="A396" s="226"/>
      <c r="B396" s="227"/>
      <c r="C396" s="256" t="s">
        <v>232</v>
      </c>
      <c r="D396" s="230"/>
      <c r="E396" s="231">
        <v>8.1999999999999993</v>
      </c>
      <c r="F396" s="228"/>
      <c r="G396" s="228"/>
      <c r="H396" s="228"/>
      <c r="I396" s="228"/>
      <c r="J396" s="228"/>
      <c r="K396" s="228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09"/>
      <c r="Z396" s="209"/>
      <c r="AA396" s="209"/>
      <c r="AB396" s="209"/>
      <c r="AC396" s="209"/>
      <c r="AD396" s="209"/>
      <c r="AE396" s="209"/>
      <c r="AF396" s="209"/>
      <c r="AG396" s="209" t="s">
        <v>146</v>
      </c>
      <c r="AH396" s="209">
        <v>0</v>
      </c>
      <c r="AI396" s="209"/>
      <c r="AJ396" s="209"/>
      <c r="AK396" s="209"/>
      <c r="AL396" s="209"/>
      <c r="AM396" s="209"/>
      <c r="AN396" s="209"/>
      <c r="AO396" s="209"/>
      <c r="AP396" s="209"/>
      <c r="AQ396" s="209"/>
      <c r="AR396" s="209"/>
      <c r="AS396" s="209"/>
      <c r="AT396" s="209"/>
      <c r="AU396" s="209"/>
      <c r="AV396" s="209"/>
      <c r="AW396" s="209"/>
      <c r="AX396" s="209"/>
      <c r="AY396" s="209"/>
      <c r="AZ396" s="209"/>
      <c r="BA396" s="209"/>
      <c r="BB396" s="209"/>
      <c r="BC396" s="209"/>
      <c r="BD396" s="209"/>
      <c r="BE396" s="209"/>
      <c r="BF396" s="209"/>
      <c r="BG396" s="209"/>
      <c r="BH396" s="209"/>
    </row>
    <row r="397" spans="1:60" outlineLevel="1" x14ac:dyDescent="0.25">
      <c r="A397" s="226"/>
      <c r="B397" s="227"/>
      <c r="C397" s="256" t="s">
        <v>171</v>
      </c>
      <c r="D397" s="230"/>
      <c r="E397" s="231">
        <v>3.63</v>
      </c>
      <c r="F397" s="228"/>
      <c r="G397" s="228"/>
      <c r="H397" s="228"/>
      <c r="I397" s="228"/>
      <c r="J397" s="228"/>
      <c r="K397" s="228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09"/>
      <c r="Z397" s="209"/>
      <c r="AA397" s="209"/>
      <c r="AB397" s="209"/>
      <c r="AC397" s="209"/>
      <c r="AD397" s="209"/>
      <c r="AE397" s="209"/>
      <c r="AF397" s="209"/>
      <c r="AG397" s="209" t="s">
        <v>146</v>
      </c>
      <c r="AH397" s="209">
        <v>0</v>
      </c>
      <c r="AI397" s="209"/>
      <c r="AJ397" s="209"/>
      <c r="AK397" s="209"/>
      <c r="AL397" s="209"/>
      <c r="AM397" s="209"/>
      <c r="AN397" s="209"/>
      <c r="AO397" s="209"/>
      <c r="AP397" s="209"/>
      <c r="AQ397" s="209"/>
      <c r="AR397" s="209"/>
      <c r="AS397" s="209"/>
      <c r="AT397" s="209"/>
      <c r="AU397" s="209"/>
      <c r="AV397" s="209"/>
      <c r="AW397" s="209"/>
      <c r="AX397" s="209"/>
      <c r="AY397" s="209"/>
      <c r="AZ397" s="209"/>
      <c r="BA397" s="209"/>
      <c r="BB397" s="209"/>
      <c r="BC397" s="209"/>
      <c r="BD397" s="209"/>
      <c r="BE397" s="209"/>
      <c r="BF397" s="209"/>
      <c r="BG397" s="209"/>
      <c r="BH397" s="209"/>
    </row>
    <row r="398" spans="1:60" outlineLevel="1" x14ac:dyDescent="0.25">
      <c r="A398" s="226"/>
      <c r="B398" s="227"/>
      <c r="C398" s="256" t="s">
        <v>235</v>
      </c>
      <c r="D398" s="230"/>
      <c r="E398" s="231">
        <v>27.16</v>
      </c>
      <c r="F398" s="228"/>
      <c r="G398" s="228"/>
      <c r="H398" s="228"/>
      <c r="I398" s="228"/>
      <c r="J398" s="228"/>
      <c r="K398" s="228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09"/>
      <c r="Z398" s="209"/>
      <c r="AA398" s="209"/>
      <c r="AB398" s="209"/>
      <c r="AC398" s="209"/>
      <c r="AD398" s="209"/>
      <c r="AE398" s="209"/>
      <c r="AF398" s="209"/>
      <c r="AG398" s="209" t="s">
        <v>146</v>
      </c>
      <c r="AH398" s="209">
        <v>0</v>
      </c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</row>
    <row r="399" spans="1:60" x14ac:dyDescent="0.25">
      <c r="A399" s="235" t="s">
        <v>136</v>
      </c>
      <c r="B399" s="236" t="s">
        <v>100</v>
      </c>
      <c r="C399" s="254" t="s">
        <v>101</v>
      </c>
      <c r="D399" s="237"/>
      <c r="E399" s="238"/>
      <c r="F399" s="239"/>
      <c r="G399" s="240">
        <f>SUMIF(AG400:AG403,"&lt;&gt;NOR",G400:G403)</f>
        <v>0</v>
      </c>
      <c r="H399" s="234"/>
      <c r="I399" s="234">
        <f>SUM(I400:I403)</f>
        <v>5102.72</v>
      </c>
      <c r="J399" s="234"/>
      <c r="K399" s="234">
        <f>SUM(K400:K403)</f>
        <v>3183.5600000000004</v>
      </c>
      <c r="L399" s="234"/>
      <c r="M399" s="234">
        <f>SUM(M400:M403)</f>
        <v>0</v>
      </c>
      <c r="N399" s="234"/>
      <c r="O399" s="234">
        <f>SUM(O400:O403)</f>
        <v>0.05</v>
      </c>
      <c r="P399" s="234"/>
      <c r="Q399" s="234">
        <f>SUM(Q400:Q403)</f>
        <v>0.05</v>
      </c>
      <c r="R399" s="234"/>
      <c r="S399" s="234"/>
      <c r="T399" s="234"/>
      <c r="U399" s="234"/>
      <c r="V399" s="234">
        <f>SUM(V400:V403)</f>
        <v>5.91</v>
      </c>
      <c r="W399" s="234"/>
      <c r="X399" s="234"/>
      <c r="AG399" t="s">
        <v>137</v>
      </c>
    </row>
    <row r="400" spans="1:60" outlineLevel="1" x14ac:dyDescent="0.25">
      <c r="A400" s="247">
        <v>164</v>
      </c>
      <c r="B400" s="248" t="s">
        <v>601</v>
      </c>
      <c r="C400" s="257" t="s">
        <v>602</v>
      </c>
      <c r="D400" s="249" t="s">
        <v>149</v>
      </c>
      <c r="E400" s="250">
        <v>3</v>
      </c>
      <c r="F400" s="251"/>
      <c r="G400" s="252">
        <f>ROUND(E400*F400,2)</f>
        <v>0</v>
      </c>
      <c r="H400" s="229">
        <v>0</v>
      </c>
      <c r="I400" s="228">
        <f>ROUND(E400*H400,2)</f>
        <v>0</v>
      </c>
      <c r="J400" s="229">
        <v>354.1</v>
      </c>
      <c r="K400" s="228">
        <f>ROUND(E400*J400,2)</f>
        <v>1062.3</v>
      </c>
      <c r="L400" s="228">
        <v>15</v>
      </c>
      <c r="M400" s="228">
        <f>G400*(1+L400/100)</f>
        <v>0</v>
      </c>
      <c r="N400" s="228">
        <v>0</v>
      </c>
      <c r="O400" s="228">
        <f>ROUND(E400*N400,2)</f>
        <v>0</v>
      </c>
      <c r="P400" s="228">
        <v>1.6E-2</v>
      </c>
      <c r="Q400" s="228">
        <f>ROUND(E400*P400,2)</f>
        <v>0.05</v>
      </c>
      <c r="R400" s="228"/>
      <c r="S400" s="228" t="s">
        <v>141</v>
      </c>
      <c r="T400" s="228" t="s">
        <v>142</v>
      </c>
      <c r="U400" s="228">
        <v>0.63390000000000002</v>
      </c>
      <c r="V400" s="228">
        <f>ROUND(E400*U400,2)</f>
        <v>1.9</v>
      </c>
      <c r="W400" s="228"/>
      <c r="X400" s="228" t="s">
        <v>143</v>
      </c>
      <c r="Y400" s="209"/>
      <c r="Z400" s="209"/>
      <c r="AA400" s="209"/>
      <c r="AB400" s="209"/>
      <c r="AC400" s="209"/>
      <c r="AD400" s="209"/>
      <c r="AE400" s="209"/>
      <c r="AF400" s="209"/>
      <c r="AG400" s="209" t="s">
        <v>144</v>
      </c>
      <c r="AH400" s="209"/>
      <c r="AI400" s="209"/>
      <c r="AJ400" s="209"/>
      <c r="AK400" s="209"/>
      <c r="AL400" s="209"/>
      <c r="AM400" s="209"/>
      <c r="AN400" s="209"/>
      <c r="AO400" s="209"/>
      <c r="AP400" s="209"/>
      <c r="AQ400" s="209"/>
      <c r="AR400" s="209"/>
      <c r="AS400" s="209"/>
      <c r="AT400" s="209"/>
      <c r="AU400" s="209"/>
      <c r="AV400" s="209"/>
      <c r="AW400" s="209"/>
      <c r="AX400" s="209"/>
      <c r="AY400" s="209"/>
      <c r="AZ400" s="209"/>
      <c r="BA400" s="209"/>
      <c r="BB400" s="209"/>
      <c r="BC400" s="209"/>
      <c r="BD400" s="209"/>
      <c r="BE400" s="209"/>
      <c r="BF400" s="209"/>
      <c r="BG400" s="209"/>
      <c r="BH400" s="209"/>
    </row>
    <row r="401" spans="1:60" ht="20.399999999999999" outlineLevel="1" x14ac:dyDescent="0.25">
      <c r="A401" s="241">
        <v>165</v>
      </c>
      <c r="B401" s="242" t="s">
        <v>603</v>
      </c>
      <c r="C401" s="255" t="s">
        <v>604</v>
      </c>
      <c r="D401" s="243" t="s">
        <v>154</v>
      </c>
      <c r="E401" s="244">
        <v>13.353</v>
      </c>
      <c r="F401" s="245"/>
      <c r="G401" s="246">
        <f>ROUND(E401*F401,2)</f>
        <v>0</v>
      </c>
      <c r="H401" s="229">
        <v>382.14</v>
      </c>
      <c r="I401" s="228">
        <f>ROUND(E401*H401,2)</f>
        <v>5102.72</v>
      </c>
      <c r="J401" s="229">
        <v>158.86000000000001</v>
      </c>
      <c r="K401" s="228">
        <f>ROUND(E401*J401,2)</f>
        <v>2121.2600000000002</v>
      </c>
      <c r="L401" s="228">
        <v>15</v>
      </c>
      <c r="M401" s="228">
        <f>G401*(1+L401/100)</f>
        <v>0</v>
      </c>
      <c r="N401" s="228">
        <v>3.82E-3</v>
      </c>
      <c r="O401" s="228">
        <f>ROUND(E401*N401,2)</f>
        <v>0.05</v>
      </c>
      <c r="P401" s="228">
        <v>0</v>
      </c>
      <c r="Q401" s="228">
        <f>ROUND(E401*P401,2)</f>
        <v>0</v>
      </c>
      <c r="R401" s="228"/>
      <c r="S401" s="228" t="s">
        <v>141</v>
      </c>
      <c r="T401" s="228" t="s">
        <v>141</v>
      </c>
      <c r="U401" s="228">
        <v>0.3</v>
      </c>
      <c r="V401" s="228">
        <f>ROUND(E401*U401,2)</f>
        <v>4.01</v>
      </c>
      <c r="W401" s="228"/>
      <c r="X401" s="228" t="s">
        <v>143</v>
      </c>
      <c r="Y401" s="209"/>
      <c r="Z401" s="209"/>
      <c r="AA401" s="209"/>
      <c r="AB401" s="209"/>
      <c r="AC401" s="209"/>
      <c r="AD401" s="209"/>
      <c r="AE401" s="209"/>
      <c r="AF401" s="209"/>
      <c r="AG401" s="209" t="s">
        <v>144</v>
      </c>
      <c r="AH401" s="209"/>
      <c r="AI401" s="209"/>
      <c r="AJ401" s="209"/>
      <c r="AK401" s="209"/>
      <c r="AL401" s="209"/>
      <c r="AM401" s="209"/>
      <c r="AN401" s="209"/>
      <c r="AO401" s="209"/>
      <c r="AP401" s="209"/>
      <c r="AQ401" s="209"/>
      <c r="AR401" s="209"/>
      <c r="AS401" s="209"/>
      <c r="AT401" s="209"/>
      <c r="AU401" s="209"/>
      <c r="AV401" s="209"/>
      <c r="AW401" s="209"/>
      <c r="AX401" s="209"/>
      <c r="AY401" s="209"/>
      <c r="AZ401" s="209"/>
      <c r="BA401" s="209"/>
      <c r="BB401" s="209"/>
      <c r="BC401" s="209"/>
      <c r="BD401" s="209"/>
      <c r="BE401" s="209"/>
      <c r="BF401" s="209"/>
      <c r="BG401" s="209"/>
      <c r="BH401" s="209"/>
    </row>
    <row r="402" spans="1:60" outlineLevel="1" x14ac:dyDescent="0.25">
      <c r="A402" s="226"/>
      <c r="B402" s="227"/>
      <c r="C402" s="256" t="s">
        <v>203</v>
      </c>
      <c r="D402" s="230"/>
      <c r="E402" s="231">
        <v>4.4950000000000001</v>
      </c>
      <c r="F402" s="228"/>
      <c r="G402" s="228"/>
      <c r="H402" s="228"/>
      <c r="I402" s="228"/>
      <c r="J402" s="228"/>
      <c r="K402" s="228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09"/>
      <c r="Z402" s="209"/>
      <c r="AA402" s="209"/>
      <c r="AB402" s="209"/>
      <c r="AC402" s="209"/>
      <c r="AD402" s="209"/>
      <c r="AE402" s="209"/>
      <c r="AF402" s="209"/>
      <c r="AG402" s="209" t="s">
        <v>146</v>
      </c>
      <c r="AH402" s="209">
        <v>0</v>
      </c>
      <c r="AI402" s="209"/>
      <c r="AJ402" s="209"/>
      <c r="AK402" s="209"/>
      <c r="AL402" s="209"/>
      <c r="AM402" s="209"/>
      <c r="AN402" s="209"/>
      <c r="AO402" s="209"/>
      <c r="AP402" s="209"/>
      <c r="AQ402" s="209"/>
      <c r="AR402" s="209"/>
      <c r="AS402" s="209"/>
      <c r="AT402" s="209"/>
      <c r="AU402" s="209"/>
      <c r="AV402" s="209"/>
      <c r="AW402" s="209"/>
      <c r="AX402" s="209"/>
      <c r="AY402" s="209"/>
      <c r="AZ402" s="209"/>
      <c r="BA402" s="209"/>
      <c r="BB402" s="209"/>
      <c r="BC402" s="209"/>
      <c r="BD402" s="209"/>
      <c r="BE402" s="209"/>
      <c r="BF402" s="209"/>
      <c r="BG402" s="209"/>
      <c r="BH402" s="209"/>
    </row>
    <row r="403" spans="1:60" outlineLevel="1" x14ac:dyDescent="0.25">
      <c r="A403" s="226"/>
      <c r="B403" s="227"/>
      <c r="C403" s="256" t="s">
        <v>250</v>
      </c>
      <c r="D403" s="230"/>
      <c r="E403" s="231">
        <v>8.8580000000000005</v>
      </c>
      <c r="F403" s="228"/>
      <c r="G403" s="228"/>
      <c r="H403" s="228"/>
      <c r="I403" s="228"/>
      <c r="J403" s="228"/>
      <c r="K403" s="228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09"/>
      <c r="Z403" s="209"/>
      <c r="AA403" s="209"/>
      <c r="AB403" s="209"/>
      <c r="AC403" s="209"/>
      <c r="AD403" s="209"/>
      <c r="AE403" s="209"/>
      <c r="AF403" s="209"/>
      <c r="AG403" s="209" t="s">
        <v>146</v>
      </c>
      <c r="AH403" s="209">
        <v>0</v>
      </c>
      <c r="AI403" s="209"/>
      <c r="AJ403" s="209"/>
      <c r="AK403" s="209"/>
      <c r="AL403" s="209"/>
      <c r="AM403" s="209"/>
      <c r="AN403" s="209"/>
      <c r="AO403" s="209"/>
      <c r="AP403" s="209"/>
      <c r="AQ403" s="209"/>
      <c r="AR403" s="209"/>
      <c r="AS403" s="209"/>
      <c r="AT403" s="209"/>
      <c r="AU403" s="209"/>
      <c r="AV403" s="209"/>
      <c r="AW403" s="209"/>
      <c r="AX403" s="209"/>
      <c r="AY403" s="209"/>
      <c r="AZ403" s="209"/>
      <c r="BA403" s="209"/>
      <c r="BB403" s="209"/>
      <c r="BC403" s="209"/>
      <c r="BD403" s="209"/>
      <c r="BE403" s="209"/>
      <c r="BF403" s="209"/>
      <c r="BG403" s="209"/>
      <c r="BH403" s="209"/>
    </row>
    <row r="404" spans="1:60" x14ac:dyDescent="0.25">
      <c r="A404" s="235" t="s">
        <v>136</v>
      </c>
      <c r="B404" s="236" t="s">
        <v>102</v>
      </c>
      <c r="C404" s="254" t="s">
        <v>103</v>
      </c>
      <c r="D404" s="237"/>
      <c r="E404" s="238"/>
      <c r="F404" s="239"/>
      <c r="G404" s="240">
        <f>SUMIF(AG405:AG441,"&lt;&gt;NOR",G405:G441)</f>
        <v>0</v>
      </c>
      <c r="H404" s="234"/>
      <c r="I404" s="234">
        <f>SUM(I405:I441)</f>
        <v>31819.309999999998</v>
      </c>
      <c r="J404" s="234"/>
      <c r="K404" s="234">
        <f>SUM(K405:K441)</f>
        <v>37007.040000000001</v>
      </c>
      <c r="L404" s="234"/>
      <c r="M404" s="234">
        <f>SUM(M405:M441)</f>
        <v>0</v>
      </c>
      <c r="N404" s="234"/>
      <c r="O404" s="234">
        <f>SUM(O405:O441)</f>
        <v>25.13</v>
      </c>
      <c r="P404" s="234"/>
      <c r="Q404" s="234">
        <f>SUM(Q405:Q441)</f>
        <v>0</v>
      </c>
      <c r="R404" s="234"/>
      <c r="S404" s="234"/>
      <c r="T404" s="234"/>
      <c r="U404" s="234"/>
      <c r="V404" s="234">
        <f>SUM(V405:V441)</f>
        <v>45.400000000000006</v>
      </c>
      <c r="W404" s="234"/>
      <c r="X404" s="234"/>
      <c r="AG404" t="s">
        <v>137</v>
      </c>
    </row>
    <row r="405" spans="1:60" outlineLevel="1" x14ac:dyDescent="0.25">
      <c r="A405" s="247">
        <v>166</v>
      </c>
      <c r="B405" s="248" t="s">
        <v>605</v>
      </c>
      <c r="C405" s="257" t="s">
        <v>606</v>
      </c>
      <c r="D405" s="249" t="s">
        <v>149</v>
      </c>
      <c r="E405" s="250">
        <v>6</v>
      </c>
      <c r="F405" s="251"/>
      <c r="G405" s="252">
        <f>ROUND(E405*F405,2)</f>
        <v>0</v>
      </c>
      <c r="H405" s="229">
        <v>0</v>
      </c>
      <c r="I405" s="228">
        <f>ROUND(E405*H405,2)</f>
        <v>0</v>
      </c>
      <c r="J405" s="229">
        <v>31</v>
      </c>
      <c r="K405" s="228">
        <f>ROUND(E405*J405,2)</f>
        <v>186</v>
      </c>
      <c r="L405" s="228">
        <v>15</v>
      </c>
      <c r="M405" s="228">
        <f>G405*(1+L405/100)</f>
        <v>0</v>
      </c>
      <c r="N405" s="228">
        <v>0</v>
      </c>
      <c r="O405" s="228">
        <f>ROUND(E405*N405,2)</f>
        <v>0</v>
      </c>
      <c r="P405" s="228">
        <v>0</v>
      </c>
      <c r="Q405" s="228">
        <f>ROUND(E405*P405,2)</f>
        <v>0</v>
      </c>
      <c r="R405" s="228"/>
      <c r="S405" s="228" t="s">
        <v>141</v>
      </c>
      <c r="T405" s="228" t="s">
        <v>142</v>
      </c>
      <c r="U405" s="228">
        <v>5.0500000000000003E-2</v>
      </c>
      <c r="V405" s="228">
        <f>ROUND(E405*U405,2)</f>
        <v>0.3</v>
      </c>
      <c r="W405" s="228"/>
      <c r="X405" s="228" t="s">
        <v>143</v>
      </c>
      <c r="Y405" s="209"/>
      <c r="Z405" s="209"/>
      <c r="AA405" s="209"/>
      <c r="AB405" s="209"/>
      <c r="AC405" s="209"/>
      <c r="AD405" s="209"/>
      <c r="AE405" s="209"/>
      <c r="AF405" s="209"/>
      <c r="AG405" s="209" t="s">
        <v>144</v>
      </c>
      <c r="AH405" s="209"/>
      <c r="AI405" s="209"/>
      <c r="AJ405" s="209"/>
      <c r="AK405" s="209"/>
      <c r="AL405" s="209"/>
      <c r="AM405" s="209"/>
      <c r="AN405" s="209"/>
      <c r="AO405" s="209"/>
      <c r="AP405" s="209"/>
      <c r="AQ405" s="209"/>
      <c r="AR405" s="209"/>
      <c r="AS405" s="209"/>
      <c r="AT405" s="209"/>
      <c r="AU405" s="209"/>
      <c r="AV405" s="209"/>
      <c r="AW405" s="209"/>
      <c r="AX405" s="209"/>
      <c r="AY405" s="209"/>
      <c r="AZ405" s="209"/>
      <c r="BA405" s="209"/>
      <c r="BB405" s="209"/>
      <c r="BC405" s="209"/>
      <c r="BD405" s="209"/>
      <c r="BE405" s="209"/>
      <c r="BF405" s="209"/>
      <c r="BG405" s="209"/>
      <c r="BH405" s="209"/>
    </row>
    <row r="406" spans="1:60" outlineLevel="1" x14ac:dyDescent="0.25">
      <c r="A406" s="247">
        <v>167</v>
      </c>
      <c r="B406" s="248" t="s">
        <v>607</v>
      </c>
      <c r="C406" s="257" t="s">
        <v>608</v>
      </c>
      <c r="D406" s="249" t="s">
        <v>149</v>
      </c>
      <c r="E406" s="250">
        <v>1</v>
      </c>
      <c r="F406" s="251"/>
      <c r="G406" s="252">
        <f>ROUND(E406*F406,2)</f>
        <v>0</v>
      </c>
      <c r="H406" s="229">
        <v>0</v>
      </c>
      <c r="I406" s="228">
        <f>ROUND(E406*H406,2)</f>
        <v>0</v>
      </c>
      <c r="J406" s="229">
        <v>36.6</v>
      </c>
      <c r="K406" s="228">
        <f>ROUND(E406*J406,2)</f>
        <v>36.6</v>
      </c>
      <c r="L406" s="228">
        <v>15</v>
      </c>
      <c r="M406" s="228">
        <f>G406*(1+L406/100)</f>
        <v>0</v>
      </c>
      <c r="N406" s="228">
        <v>0</v>
      </c>
      <c r="O406" s="228">
        <f>ROUND(E406*N406,2)</f>
        <v>0</v>
      </c>
      <c r="P406" s="228">
        <v>0</v>
      </c>
      <c r="Q406" s="228">
        <f>ROUND(E406*P406,2)</f>
        <v>0</v>
      </c>
      <c r="R406" s="228"/>
      <c r="S406" s="228" t="s">
        <v>141</v>
      </c>
      <c r="T406" s="228" t="s">
        <v>142</v>
      </c>
      <c r="U406" s="228">
        <v>0.06</v>
      </c>
      <c r="V406" s="228">
        <f>ROUND(E406*U406,2)</f>
        <v>0.06</v>
      </c>
      <c r="W406" s="228"/>
      <c r="X406" s="228" t="s">
        <v>143</v>
      </c>
      <c r="Y406" s="209"/>
      <c r="Z406" s="209"/>
      <c r="AA406" s="209"/>
      <c r="AB406" s="209"/>
      <c r="AC406" s="209"/>
      <c r="AD406" s="209"/>
      <c r="AE406" s="209"/>
      <c r="AF406" s="209"/>
      <c r="AG406" s="209" t="s">
        <v>144</v>
      </c>
      <c r="AH406" s="209"/>
      <c r="AI406" s="209"/>
      <c r="AJ406" s="209"/>
      <c r="AK406" s="209"/>
      <c r="AL406" s="209"/>
      <c r="AM406" s="209"/>
      <c r="AN406" s="209"/>
      <c r="AO406" s="209"/>
      <c r="AP406" s="209"/>
      <c r="AQ406" s="209"/>
      <c r="AR406" s="209"/>
      <c r="AS406" s="209"/>
      <c r="AT406" s="209"/>
      <c r="AU406" s="209"/>
      <c r="AV406" s="209"/>
      <c r="AW406" s="209"/>
      <c r="AX406" s="209"/>
      <c r="AY406" s="209"/>
      <c r="AZ406" s="209"/>
      <c r="BA406" s="209"/>
      <c r="BB406" s="209"/>
      <c r="BC406" s="209"/>
      <c r="BD406" s="209"/>
      <c r="BE406" s="209"/>
      <c r="BF406" s="209"/>
      <c r="BG406" s="209"/>
      <c r="BH406" s="209"/>
    </row>
    <row r="407" spans="1:60" outlineLevel="1" x14ac:dyDescent="0.25">
      <c r="A407" s="247">
        <v>168</v>
      </c>
      <c r="B407" s="248" t="s">
        <v>609</v>
      </c>
      <c r="C407" s="257" t="s">
        <v>610</v>
      </c>
      <c r="D407" s="249" t="s">
        <v>149</v>
      </c>
      <c r="E407" s="250">
        <v>8</v>
      </c>
      <c r="F407" s="251"/>
      <c r="G407" s="252">
        <f>ROUND(E407*F407,2)</f>
        <v>0</v>
      </c>
      <c r="H407" s="229">
        <v>0</v>
      </c>
      <c r="I407" s="228">
        <f>ROUND(E407*H407,2)</f>
        <v>0</v>
      </c>
      <c r="J407" s="229">
        <v>185.1</v>
      </c>
      <c r="K407" s="228">
        <f>ROUND(E407*J407,2)</f>
        <v>1480.8</v>
      </c>
      <c r="L407" s="228">
        <v>15</v>
      </c>
      <c r="M407" s="228">
        <f>G407*(1+L407/100)</f>
        <v>0</v>
      </c>
      <c r="N407" s="228">
        <v>0</v>
      </c>
      <c r="O407" s="228">
        <f>ROUND(E407*N407,2)</f>
        <v>0</v>
      </c>
      <c r="P407" s="228">
        <v>0</v>
      </c>
      <c r="Q407" s="228">
        <f>ROUND(E407*P407,2)</f>
        <v>0</v>
      </c>
      <c r="R407" s="228"/>
      <c r="S407" s="228" t="s">
        <v>141</v>
      </c>
      <c r="T407" s="228" t="s">
        <v>142</v>
      </c>
      <c r="U407" s="228">
        <v>0.30567</v>
      </c>
      <c r="V407" s="228">
        <f>ROUND(E407*U407,2)</f>
        <v>2.4500000000000002</v>
      </c>
      <c r="W407" s="228"/>
      <c r="X407" s="228" t="s">
        <v>143</v>
      </c>
      <c r="Y407" s="209"/>
      <c r="Z407" s="209"/>
      <c r="AA407" s="209"/>
      <c r="AB407" s="209"/>
      <c r="AC407" s="209"/>
      <c r="AD407" s="209"/>
      <c r="AE407" s="209"/>
      <c r="AF407" s="209"/>
      <c r="AG407" s="209" t="s">
        <v>144</v>
      </c>
      <c r="AH407" s="209"/>
      <c r="AI407" s="209"/>
      <c r="AJ407" s="209"/>
      <c r="AK407" s="209"/>
      <c r="AL407" s="209"/>
      <c r="AM407" s="209"/>
      <c r="AN407" s="209"/>
      <c r="AO407" s="209"/>
      <c r="AP407" s="209"/>
      <c r="AQ407" s="209"/>
      <c r="AR407" s="209"/>
      <c r="AS407" s="209"/>
      <c r="AT407" s="209"/>
      <c r="AU407" s="209"/>
      <c r="AV407" s="209"/>
      <c r="AW407" s="209"/>
      <c r="AX407" s="209"/>
      <c r="AY407" s="209"/>
      <c r="AZ407" s="209"/>
      <c r="BA407" s="209"/>
      <c r="BB407" s="209"/>
      <c r="BC407" s="209"/>
      <c r="BD407" s="209"/>
      <c r="BE407" s="209"/>
      <c r="BF407" s="209"/>
      <c r="BG407" s="209"/>
      <c r="BH407" s="209"/>
    </row>
    <row r="408" spans="1:60" ht="20.399999999999999" outlineLevel="1" x14ac:dyDescent="0.25">
      <c r="A408" s="247">
        <v>169</v>
      </c>
      <c r="B408" s="248" t="s">
        <v>611</v>
      </c>
      <c r="C408" s="257" t="s">
        <v>612</v>
      </c>
      <c r="D408" s="249" t="s">
        <v>149</v>
      </c>
      <c r="E408" s="250">
        <v>22</v>
      </c>
      <c r="F408" s="251"/>
      <c r="G408" s="252">
        <f>ROUND(E408*F408,2)</f>
        <v>0</v>
      </c>
      <c r="H408" s="229">
        <v>284.23</v>
      </c>
      <c r="I408" s="228">
        <f>ROUND(E408*H408,2)</f>
        <v>6253.06</v>
      </c>
      <c r="J408" s="229">
        <v>167.97</v>
      </c>
      <c r="K408" s="228">
        <f>ROUND(E408*J408,2)</f>
        <v>3695.34</v>
      </c>
      <c r="L408" s="228">
        <v>15</v>
      </c>
      <c r="M408" s="228">
        <f>G408*(1+L408/100)</f>
        <v>0</v>
      </c>
      <c r="N408" s="228">
        <v>1E-4</v>
      </c>
      <c r="O408" s="228">
        <f>ROUND(E408*N408,2)</f>
        <v>0</v>
      </c>
      <c r="P408" s="228">
        <v>0</v>
      </c>
      <c r="Q408" s="228">
        <f>ROUND(E408*P408,2)</f>
        <v>0</v>
      </c>
      <c r="R408" s="228"/>
      <c r="S408" s="228" t="s">
        <v>141</v>
      </c>
      <c r="T408" s="228" t="s">
        <v>142</v>
      </c>
      <c r="U408" s="228">
        <v>0.249</v>
      </c>
      <c r="V408" s="228">
        <f>ROUND(E408*U408,2)</f>
        <v>5.48</v>
      </c>
      <c r="W408" s="228"/>
      <c r="X408" s="228" t="s">
        <v>143</v>
      </c>
      <c r="Y408" s="209"/>
      <c r="Z408" s="209"/>
      <c r="AA408" s="209"/>
      <c r="AB408" s="209"/>
      <c r="AC408" s="209"/>
      <c r="AD408" s="209"/>
      <c r="AE408" s="209"/>
      <c r="AF408" s="209"/>
      <c r="AG408" s="209" t="s">
        <v>144</v>
      </c>
      <c r="AH408" s="209"/>
      <c r="AI408" s="209"/>
      <c r="AJ408" s="209"/>
      <c r="AK408" s="209"/>
      <c r="AL408" s="209"/>
      <c r="AM408" s="209"/>
      <c r="AN408" s="209"/>
      <c r="AO408" s="209"/>
      <c r="AP408" s="209"/>
      <c r="AQ408" s="209"/>
      <c r="AR408" s="209"/>
      <c r="AS408" s="209"/>
      <c r="AT408" s="209"/>
      <c r="AU408" s="209"/>
      <c r="AV408" s="209"/>
      <c r="AW408" s="209"/>
      <c r="AX408" s="209"/>
      <c r="AY408" s="209"/>
      <c r="AZ408" s="209"/>
      <c r="BA408" s="209"/>
      <c r="BB408" s="209"/>
      <c r="BC408" s="209"/>
      <c r="BD408" s="209"/>
      <c r="BE408" s="209"/>
      <c r="BF408" s="209"/>
      <c r="BG408" s="209"/>
      <c r="BH408" s="209"/>
    </row>
    <row r="409" spans="1:60" outlineLevel="1" x14ac:dyDescent="0.25">
      <c r="A409" s="247">
        <v>170</v>
      </c>
      <c r="B409" s="248" t="s">
        <v>613</v>
      </c>
      <c r="C409" s="257" t="s">
        <v>614</v>
      </c>
      <c r="D409" s="249" t="s">
        <v>149</v>
      </c>
      <c r="E409" s="250">
        <v>7</v>
      </c>
      <c r="F409" s="251"/>
      <c r="G409" s="252">
        <f>ROUND(E409*F409,2)</f>
        <v>0</v>
      </c>
      <c r="H409" s="229">
        <v>0</v>
      </c>
      <c r="I409" s="228">
        <f>ROUND(E409*H409,2)</f>
        <v>0</v>
      </c>
      <c r="J409" s="229">
        <v>206.1</v>
      </c>
      <c r="K409" s="228">
        <f>ROUND(E409*J409,2)</f>
        <v>1442.7</v>
      </c>
      <c r="L409" s="228">
        <v>15</v>
      </c>
      <c r="M409" s="228">
        <f>G409*(1+L409/100)</f>
        <v>0</v>
      </c>
      <c r="N409" s="228">
        <v>0</v>
      </c>
      <c r="O409" s="228">
        <f>ROUND(E409*N409,2)</f>
        <v>0</v>
      </c>
      <c r="P409" s="228">
        <v>0</v>
      </c>
      <c r="Q409" s="228">
        <f>ROUND(E409*P409,2)</f>
        <v>0</v>
      </c>
      <c r="R409" s="228"/>
      <c r="S409" s="228" t="s">
        <v>141</v>
      </c>
      <c r="T409" s="228" t="s">
        <v>142</v>
      </c>
      <c r="U409" s="228">
        <v>0.34</v>
      </c>
      <c r="V409" s="228">
        <f>ROUND(E409*U409,2)</f>
        <v>2.38</v>
      </c>
      <c r="W409" s="228"/>
      <c r="X409" s="228" t="s">
        <v>143</v>
      </c>
      <c r="Y409" s="209"/>
      <c r="Z409" s="209"/>
      <c r="AA409" s="209"/>
      <c r="AB409" s="209"/>
      <c r="AC409" s="209"/>
      <c r="AD409" s="209"/>
      <c r="AE409" s="209"/>
      <c r="AF409" s="209"/>
      <c r="AG409" s="209" t="s">
        <v>144</v>
      </c>
      <c r="AH409" s="209"/>
      <c r="AI409" s="209"/>
      <c r="AJ409" s="209"/>
      <c r="AK409" s="209"/>
      <c r="AL409" s="209"/>
      <c r="AM409" s="209"/>
      <c r="AN409" s="209"/>
      <c r="AO409" s="209"/>
      <c r="AP409" s="209"/>
      <c r="AQ409" s="209"/>
      <c r="AR409" s="209"/>
      <c r="AS409" s="209"/>
      <c r="AT409" s="209"/>
      <c r="AU409" s="209"/>
      <c r="AV409" s="209"/>
      <c r="AW409" s="209"/>
      <c r="AX409" s="209"/>
      <c r="AY409" s="209"/>
      <c r="AZ409" s="209"/>
      <c r="BA409" s="209"/>
      <c r="BB409" s="209"/>
      <c r="BC409" s="209"/>
      <c r="BD409" s="209"/>
      <c r="BE409" s="209"/>
      <c r="BF409" s="209"/>
      <c r="BG409" s="209"/>
      <c r="BH409" s="209"/>
    </row>
    <row r="410" spans="1:60" outlineLevel="1" x14ac:dyDescent="0.25">
      <c r="A410" s="247">
        <v>171</v>
      </c>
      <c r="B410" s="248" t="s">
        <v>615</v>
      </c>
      <c r="C410" s="257" t="s">
        <v>616</v>
      </c>
      <c r="D410" s="249" t="s">
        <v>149</v>
      </c>
      <c r="E410" s="250">
        <v>1</v>
      </c>
      <c r="F410" s="251"/>
      <c r="G410" s="252">
        <f>ROUND(E410*F410,2)</f>
        <v>0</v>
      </c>
      <c r="H410" s="229">
        <v>0</v>
      </c>
      <c r="I410" s="228">
        <f>ROUND(E410*H410,2)</f>
        <v>0</v>
      </c>
      <c r="J410" s="229">
        <v>219.4</v>
      </c>
      <c r="K410" s="228">
        <f>ROUND(E410*J410,2)</f>
        <v>219.4</v>
      </c>
      <c r="L410" s="228">
        <v>15</v>
      </c>
      <c r="M410" s="228">
        <f>G410*(1+L410/100)</f>
        <v>0</v>
      </c>
      <c r="N410" s="228">
        <v>0</v>
      </c>
      <c r="O410" s="228">
        <f>ROUND(E410*N410,2)</f>
        <v>0</v>
      </c>
      <c r="P410" s="228">
        <v>0</v>
      </c>
      <c r="Q410" s="228">
        <f>ROUND(E410*P410,2)</f>
        <v>0</v>
      </c>
      <c r="R410" s="228"/>
      <c r="S410" s="228" t="s">
        <v>141</v>
      </c>
      <c r="T410" s="228" t="s">
        <v>142</v>
      </c>
      <c r="U410" s="228">
        <v>0.36199999999999999</v>
      </c>
      <c r="V410" s="228">
        <f>ROUND(E410*U410,2)</f>
        <v>0.36</v>
      </c>
      <c r="W410" s="228"/>
      <c r="X410" s="228" t="s">
        <v>143</v>
      </c>
      <c r="Y410" s="209"/>
      <c r="Z410" s="209"/>
      <c r="AA410" s="209"/>
      <c r="AB410" s="209"/>
      <c r="AC410" s="209"/>
      <c r="AD410" s="209"/>
      <c r="AE410" s="209"/>
      <c r="AF410" s="209"/>
      <c r="AG410" s="209" t="s">
        <v>144</v>
      </c>
      <c r="AH410" s="209"/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</row>
    <row r="411" spans="1:60" outlineLevel="1" x14ac:dyDescent="0.25">
      <c r="A411" s="247">
        <v>172</v>
      </c>
      <c r="B411" s="248" t="s">
        <v>617</v>
      </c>
      <c r="C411" s="257" t="s">
        <v>618</v>
      </c>
      <c r="D411" s="249" t="s">
        <v>149</v>
      </c>
      <c r="E411" s="250">
        <v>8</v>
      </c>
      <c r="F411" s="251"/>
      <c r="G411" s="252">
        <f>ROUND(E411*F411,2)</f>
        <v>0</v>
      </c>
      <c r="H411" s="229">
        <v>0</v>
      </c>
      <c r="I411" s="228">
        <f>ROUND(E411*H411,2)</f>
        <v>0</v>
      </c>
      <c r="J411" s="229">
        <v>235</v>
      </c>
      <c r="K411" s="228">
        <f>ROUND(E411*J411,2)</f>
        <v>1880</v>
      </c>
      <c r="L411" s="228">
        <v>15</v>
      </c>
      <c r="M411" s="228">
        <f>G411*(1+L411/100)</f>
        <v>0</v>
      </c>
      <c r="N411" s="228">
        <v>0</v>
      </c>
      <c r="O411" s="228">
        <f>ROUND(E411*N411,2)</f>
        <v>0</v>
      </c>
      <c r="P411" s="228">
        <v>0</v>
      </c>
      <c r="Q411" s="228">
        <f>ROUND(E411*P411,2)</f>
        <v>0</v>
      </c>
      <c r="R411" s="228"/>
      <c r="S411" s="228" t="s">
        <v>141</v>
      </c>
      <c r="T411" s="228" t="s">
        <v>142</v>
      </c>
      <c r="U411" s="228">
        <v>0.43</v>
      </c>
      <c r="V411" s="228">
        <f>ROUND(E411*U411,2)</f>
        <v>3.44</v>
      </c>
      <c r="W411" s="228"/>
      <c r="X411" s="228" t="s">
        <v>143</v>
      </c>
      <c r="Y411" s="209"/>
      <c r="Z411" s="209"/>
      <c r="AA411" s="209"/>
      <c r="AB411" s="209"/>
      <c r="AC411" s="209"/>
      <c r="AD411" s="209"/>
      <c r="AE411" s="209"/>
      <c r="AF411" s="209"/>
      <c r="AG411" s="209" t="s">
        <v>144</v>
      </c>
      <c r="AH411" s="209"/>
      <c r="AI411" s="209"/>
      <c r="AJ411" s="209"/>
      <c r="AK411" s="209"/>
      <c r="AL411" s="209"/>
      <c r="AM411" s="209"/>
      <c r="AN411" s="209"/>
      <c r="AO411" s="209"/>
      <c r="AP411" s="209"/>
      <c r="AQ411" s="209"/>
      <c r="AR411" s="209"/>
      <c r="AS411" s="209"/>
      <c r="AT411" s="209"/>
      <c r="AU411" s="209"/>
      <c r="AV411" s="209"/>
      <c r="AW411" s="209"/>
      <c r="AX411" s="209"/>
      <c r="AY411" s="209"/>
      <c r="AZ411" s="209"/>
      <c r="BA411" s="209"/>
      <c r="BB411" s="209"/>
      <c r="BC411" s="209"/>
      <c r="BD411" s="209"/>
      <c r="BE411" s="209"/>
      <c r="BF411" s="209"/>
      <c r="BG411" s="209"/>
      <c r="BH411" s="209"/>
    </row>
    <row r="412" spans="1:60" outlineLevel="1" x14ac:dyDescent="0.25">
      <c r="A412" s="247">
        <v>173</v>
      </c>
      <c r="B412" s="248" t="s">
        <v>619</v>
      </c>
      <c r="C412" s="257" t="s">
        <v>620</v>
      </c>
      <c r="D412" s="249" t="s">
        <v>160</v>
      </c>
      <c r="E412" s="250">
        <v>12</v>
      </c>
      <c r="F412" s="251"/>
      <c r="G412" s="252">
        <f>ROUND(E412*F412,2)</f>
        <v>0</v>
      </c>
      <c r="H412" s="229">
        <v>0</v>
      </c>
      <c r="I412" s="228">
        <f>ROUND(E412*H412,2)</f>
        <v>0</v>
      </c>
      <c r="J412" s="229">
        <v>38.799999999999997</v>
      </c>
      <c r="K412" s="228">
        <f>ROUND(E412*J412,2)</f>
        <v>465.6</v>
      </c>
      <c r="L412" s="228">
        <v>15</v>
      </c>
      <c r="M412" s="228">
        <f>G412*(1+L412/100)</f>
        <v>0</v>
      </c>
      <c r="N412" s="228">
        <v>0</v>
      </c>
      <c r="O412" s="228">
        <f>ROUND(E412*N412,2)</f>
        <v>0</v>
      </c>
      <c r="P412" s="228">
        <v>0</v>
      </c>
      <c r="Q412" s="228">
        <f>ROUND(E412*P412,2)</f>
        <v>0</v>
      </c>
      <c r="R412" s="228"/>
      <c r="S412" s="228" t="s">
        <v>141</v>
      </c>
      <c r="T412" s="228" t="s">
        <v>142</v>
      </c>
      <c r="U412" s="228">
        <v>6.4149999999999999E-2</v>
      </c>
      <c r="V412" s="228">
        <f>ROUND(E412*U412,2)</f>
        <v>0.77</v>
      </c>
      <c r="W412" s="228"/>
      <c r="X412" s="228" t="s">
        <v>143</v>
      </c>
      <c r="Y412" s="209"/>
      <c r="Z412" s="209"/>
      <c r="AA412" s="209"/>
      <c r="AB412" s="209"/>
      <c r="AC412" s="209"/>
      <c r="AD412" s="209"/>
      <c r="AE412" s="209"/>
      <c r="AF412" s="209"/>
      <c r="AG412" s="209" t="s">
        <v>144</v>
      </c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</row>
    <row r="413" spans="1:60" outlineLevel="1" x14ac:dyDescent="0.25">
      <c r="A413" s="247">
        <v>174</v>
      </c>
      <c r="B413" s="248" t="s">
        <v>621</v>
      </c>
      <c r="C413" s="257" t="s">
        <v>622</v>
      </c>
      <c r="D413" s="249" t="s">
        <v>160</v>
      </c>
      <c r="E413" s="250">
        <v>0.5</v>
      </c>
      <c r="F413" s="251"/>
      <c r="G413" s="252">
        <f>ROUND(E413*F413,2)</f>
        <v>0</v>
      </c>
      <c r="H413" s="229">
        <v>0</v>
      </c>
      <c r="I413" s="228">
        <f>ROUND(E413*H413,2)</f>
        <v>0</v>
      </c>
      <c r="J413" s="229">
        <v>89.8</v>
      </c>
      <c r="K413" s="228">
        <f>ROUND(E413*J413,2)</f>
        <v>44.9</v>
      </c>
      <c r="L413" s="228">
        <v>15</v>
      </c>
      <c r="M413" s="228">
        <f>G413*(1+L413/100)</f>
        <v>0</v>
      </c>
      <c r="N413" s="228">
        <v>0</v>
      </c>
      <c r="O413" s="228">
        <f>ROUND(E413*N413,2)</f>
        <v>0</v>
      </c>
      <c r="P413" s="228">
        <v>0</v>
      </c>
      <c r="Q413" s="228">
        <f>ROUND(E413*P413,2)</f>
        <v>0</v>
      </c>
      <c r="R413" s="228"/>
      <c r="S413" s="228" t="s">
        <v>141</v>
      </c>
      <c r="T413" s="228" t="s">
        <v>142</v>
      </c>
      <c r="U413" s="228">
        <v>0.14868000000000001</v>
      </c>
      <c r="V413" s="228">
        <f>ROUND(E413*U413,2)</f>
        <v>7.0000000000000007E-2</v>
      </c>
      <c r="W413" s="228"/>
      <c r="X413" s="228" t="s">
        <v>143</v>
      </c>
      <c r="Y413" s="209"/>
      <c r="Z413" s="209"/>
      <c r="AA413" s="209"/>
      <c r="AB413" s="209"/>
      <c r="AC413" s="209"/>
      <c r="AD413" s="209"/>
      <c r="AE413" s="209"/>
      <c r="AF413" s="209"/>
      <c r="AG413" s="209" t="s">
        <v>144</v>
      </c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</row>
    <row r="414" spans="1:60" ht="20.399999999999999" outlineLevel="1" x14ac:dyDescent="0.25">
      <c r="A414" s="247">
        <v>175</v>
      </c>
      <c r="B414" s="248" t="s">
        <v>623</v>
      </c>
      <c r="C414" s="257" t="s">
        <v>624</v>
      </c>
      <c r="D414" s="249" t="s">
        <v>160</v>
      </c>
      <c r="E414" s="250">
        <v>120</v>
      </c>
      <c r="F414" s="251"/>
      <c r="G414" s="252">
        <f>ROUND(E414*F414,2)</f>
        <v>0</v>
      </c>
      <c r="H414" s="229">
        <v>16.68</v>
      </c>
      <c r="I414" s="228">
        <f>ROUND(E414*H414,2)</f>
        <v>2001.6</v>
      </c>
      <c r="J414" s="229">
        <v>44.32</v>
      </c>
      <c r="K414" s="228">
        <f>ROUND(E414*J414,2)</f>
        <v>5318.4</v>
      </c>
      <c r="L414" s="228">
        <v>15</v>
      </c>
      <c r="M414" s="228">
        <f>G414*(1+L414/100)</f>
        <v>0</v>
      </c>
      <c r="N414" s="228">
        <v>1.6000000000000001E-4</v>
      </c>
      <c r="O414" s="228">
        <f>ROUND(E414*N414,2)</f>
        <v>0.02</v>
      </c>
      <c r="P414" s="228">
        <v>0</v>
      </c>
      <c r="Q414" s="228">
        <f>ROUND(E414*P414,2)</f>
        <v>0</v>
      </c>
      <c r="R414" s="228"/>
      <c r="S414" s="228" t="s">
        <v>141</v>
      </c>
      <c r="T414" s="228" t="s">
        <v>142</v>
      </c>
      <c r="U414" s="228">
        <v>7.0000000000000007E-2</v>
      </c>
      <c r="V414" s="228">
        <f>ROUND(E414*U414,2)</f>
        <v>8.4</v>
      </c>
      <c r="W414" s="228"/>
      <c r="X414" s="228" t="s">
        <v>143</v>
      </c>
      <c r="Y414" s="209"/>
      <c r="Z414" s="209"/>
      <c r="AA414" s="209"/>
      <c r="AB414" s="209"/>
      <c r="AC414" s="209"/>
      <c r="AD414" s="209"/>
      <c r="AE414" s="209"/>
      <c r="AF414" s="209"/>
      <c r="AG414" s="209" t="s">
        <v>144</v>
      </c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</row>
    <row r="415" spans="1:60" ht="20.399999999999999" outlineLevel="1" x14ac:dyDescent="0.25">
      <c r="A415" s="247">
        <v>176</v>
      </c>
      <c r="B415" s="248" t="s">
        <v>625</v>
      </c>
      <c r="C415" s="257" t="s">
        <v>626</v>
      </c>
      <c r="D415" s="249" t="s">
        <v>160</v>
      </c>
      <c r="E415" s="250">
        <v>130</v>
      </c>
      <c r="F415" s="251"/>
      <c r="G415" s="252">
        <f>ROUND(E415*F415,2)</f>
        <v>0</v>
      </c>
      <c r="H415" s="229">
        <v>27.68</v>
      </c>
      <c r="I415" s="228">
        <f>ROUND(E415*H415,2)</f>
        <v>3598.4</v>
      </c>
      <c r="J415" s="229">
        <v>45.42</v>
      </c>
      <c r="K415" s="228">
        <f>ROUND(E415*J415,2)</f>
        <v>5904.6</v>
      </c>
      <c r="L415" s="228">
        <v>15</v>
      </c>
      <c r="M415" s="228">
        <f>G415*(1+L415/100)</f>
        <v>0</v>
      </c>
      <c r="N415" s="228">
        <v>2.1000000000000001E-4</v>
      </c>
      <c r="O415" s="228">
        <f>ROUND(E415*N415,2)</f>
        <v>0.03</v>
      </c>
      <c r="P415" s="228">
        <v>0</v>
      </c>
      <c r="Q415" s="228">
        <f>ROUND(E415*P415,2)</f>
        <v>0</v>
      </c>
      <c r="R415" s="228"/>
      <c r="S415" s="228" t="s">
        <v>141</v>
      </c>
      <c r="T415" s="228" t="s">
        <v>142</v>
      </c>
      <c r="U415" s="228">
        <v>7.0000000000000007E-2</v>
      </c>
      <c r="V415" s="228">
        <f>ROUND(E415*U415,2)</f>
        <v>9.1</v>
      </c>
      <c r="W415" s="228"/>
      <c r="X415" s="228" t="s">
        <v>143</v>
      </c>
      <c r="Y415" s="209"/>
      <c r="Z415" s="209"/>
      <c r="AA415" s="209"/>
      <c r="AB415" s="209"/>
      <c r="AC415" s="209"/>
      <c r="AD415" s="209"/>
      <c r="AE415" s="209"/>
      <c r="AF415" s="209"/>
      <c r="AG415" s="209" t="s">
        <v>144</v>
      </c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</row>
    <row r="416" spans="1:60" outlineLevel="1" x14ac:dyDescent="0.25">
      <c r="A416" s="247">
        <v>177</v>
      </c>
      <c r="B416" s="248" t="s">
        <v>627</v>
      </c>
      <c r="C416" s="257" t="s">
        <v>628</v>
      </c>
      <c r="D416" s="249" t="s">
        <v>160</v>
      </c>
      <c r="E416" s="250">
        <v>20</v>
      </c>
      <c r="F416" s="251"/>
      <c r="G416" s="252">
        <f>ROUND(E416*F416,2)</f>
        <v>0</v>
      </c>
      <c r="H416" s="229">
        <v>0</v>
      </c>
      <c r="I416" s="228">
        <f>ROUND(E416*H416,2)</f>
        <v>0</v>
      </c>
      <c r="J416" s="229">
        <v>63.4</v>
      </c>
      <c r="K416" s="228">
        <f>ROUND(E416*J416,2)</f>
        <v>1268</v>
      </c>
      <c r="L416" s="228">
        <v>15</v>
      </c>
      <c r="M416" s="228">
        <f>G416*(1+L416/100)</f>
        <v>0</v>
      </c>
      <c r="N416" s="228">
        <v>0</v>
      </c>
      <c r="O416" s="228">
        <f>ROUND(E416*N416,2)</f>
        <v>0</v>
      </c>
      <c r="P416" s="228">
        <v>0</v>
      </c>
      <c r="Q416" s="228">
        <f>ROUND(E416*P416,2)</f>
        <v>0</v>
      </c>
      <c r="R416" s="228"/>
      <c r="S416" s="228" t="s">
        <v>141</v>
      </c>
      <c r="T416" s="228" t="s">
        <v>142</v>
      </c>
      <c r="U416" s="228">
        <v>0.11586</v>
      </c>
      <c r="V416" s="228">
        <f>ROUND(E416*U416,2)</f>
        <v>2.3199999999999998</v>
      </c>
      <c r="W416" s="228"/>
      <c r="X416" s="228" t="s">
        <v>143</v>
      </c>
      <c r="Y416" s="209"/>
      <c r="Z416" s="209"/>
      <c r="AA416" s="209"/>
      <c r="AB416" s="209"/>
      <c r="AC416" s="209"/>
      <c r="AD416" s="209"/>
      <c r="AE416" s="209"/>
      <c r="AF416" s="209"/>
      <c r="AG416" s="209" t="s">
        <v>144</v>
      </c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</row>
    <row r="417" spans="1:60" outlineLevel="1" x14ac:dyDescent="0.25">
      <c r="A417" s="247">
        <v>178</v>
      </c>
      <c r="B417" s="248" t="s">
        <v>629</v>
      </c>
      <c r="C417" s="257" t="s">
        <v>630</v>
      </c>
      <c r="D417" s="249" t="s">
        <v>149</v>
      </c>
      <c r="E417" s="250">
        <v>30</v>
      </c>
      <c r="F417" s="251"/>
      <c r="G417" s="252">
        <f>ROUND(E417*F417,2)</f>
        <v>0</v>
      </c>
      <c r="H417" s="229">
        <v>0</v>
      </c>
      <c r="I417" s="228">
        <f>ROUND(E417*H417,2)</f>
        <v>0</v>
      </c>
      <c r="J417" s="229">
        <v>200.6</v>
      </c>
      <c r="K417" s="228">
        <f>ROUND(E417*J417,2)</f>
        <v>6018</v>
      </c>
      <c r="L417" s="228">
        <v>15</v>
      </c>
      <c r="M417" s="228">
        <f>G417*(1+L417/100)</f>
        <v>0</v>
      </c>
      <c r="N417" s="228">
        <v>0</v>
      </c>
      <c r="O417" s="228">
        <f>ROUND(E417*N417,2)</f>
        <v>0</v>
      </c>
      <c r="P417" s="228">
        <v>0</v>
      </c>
      <c r="Q417" s="228">
        <f>ROUND(E417*P417,2)</f>
        <v>0</v>
      </c>
      <c r="R417" s="228"/>
      <c r="S417" s="228" t="s">
        <v>141</v>
      </c>
      <c r="T417" s="228" t="s">
        <v>142</v>
      </c>
      <c r="U417" s="228">
        <v>0.33050000000000002</v>
      </c>
      <c r="V417" s="228">
        <f>ROUND(E417*U417,2)</f>
        <v>9.92</v>
      </c>
      <c r="W417" s="228"/>
      <c r="X417" s="228" t="s">
        <v>143</v>
      </c>
      <c r="Y417" s="209"/>
      <c r="Z417" s="209"/>
      <c r="AA417" s="209"/>
      <c r="AB417" s="209"/>
      <c r="AC417" s="209"/>
      <c r="AD417" s="209"/>
      <c r="AE417" s="209"/>
      <c r="AF417" s="209"/>
      <c r="AG417" s="209" t="s">
        <v>144</v>
      </c>
      <c r="AH417" s="209"/>
      <c r="AI417" s="209"/>
      <c r="AJ417" s="209"/>
      <c r="AK417" s="209"/>
      <c r="AL417" s="209"/>
      <c r="AM417" s="209"/>
      <c r="AN417" s="209"/>
      <c r="AO417" s="209"/>
      <c r="AP417" s="209"/>
      <c r="AQ417" s="209"/>
      <c r="AR417" s="209"/>
      <c r="AS417" s="209"/>
      <c r="AT417" s="209"/>
      <c r="AU417" s="209"/>
      <c r="AV417" s="209"/>
      <c r="AW417" s="209"/>
      <c r="AX417" s="209"/>
      <c r="AY417" s="209"/>
      <c r="AZ417" s="209"/>
      <c r="BA417" s="209"/>
      <c r="BB417" s="209"/>
      <c r="BC417" s="209"/>
      <c r="BD417" s="209"/>
      <c r="BE417" s="209"/>
      <c r="BF417" s="209"/>
      <c r="BG417" s="209"/>
      <c r="BH417" s="209"/>
    </row>
    <row r="418" spans="1:60" outlineLevel="1" x14ac:dyDescent="0.25">
      <c r="A418" s="247">
        <v>179</v>
      </c>
      <c r="B418" s="248" t="s">
        <v>631</v>
      </c>
      <c r="C418" s="257" t="s">
        <v>632</v>
      </c>
      <c r="D418" s="249" t="s">
        <v>149</v>
      </c>
      <c r="E418" s="250">
        <v>1</v>
      </c>
      <c r="F418" s="251"/>
      <c r="G418" s="252">
        <f>ROUND(E418*F418,2)</f>
        <v>0</v>
      </c>
      <c r="H418" s="229">
        <v>0</v>
      </c>
      <c r="I418" s="228">
        <f>ROUND(E418*H418,2)</f>
        <v>0</v>
      </c>
      <c r="J418" s="229">
        <v>211.7</v>
      </c>
      <c r="K418" s="228">
        <f>ROUND(E418*J418,2)</f>
        <v>211.7</v>
      </c>
      <c r="L418" s="228">
        <v>15</v>
      </c>
      <c r="M418" s="228">
        <f>G418*(1+L418/100)</f>
        <v>0</v>
      </c>
      <c r="N418" s="228">
        <v>0</v>
      </c>
      <c r="O418" s="228">
        <f>ROUND(E418*N418,2)</f>
        <v>0</v>
      </c>
      <c r="P418" s="228">
        <v>0</v>
      </c>
      <c r="Q418" s="228">
        <f>ROUND(E418*P418,2)</f>
        <v>0</v>
      </c>
      <c r="R418" s="228"/>
      <c r="S418" s="228" t="s">
        <v>141</v>
      </c>
      <c r="T418" s="228" t="s">
        <v>142</v>
      </c>
      <c r="U418" s="228">
        <v>0.35</v>
      </c>
      <c r="V418" s="228">
        <f>ROUND(E418*U418,2)</f>
        <v>0.35</v>
      </c>
      <c r="W418" s="228"/>
      <c r="X418" s="228" t="s">
        <v>143</v>
      </c>
      <c r="Y418" s="209"/>
      <c r="Z418" s="209"/>
      <c r="AA418" s="209"/>
      <c r="AB418" s="209"/>
      <c r="AC418" s="209"/>
      <c r="AD418" s="209"/>
      <c r="AE418" s="209"/>
      <c r="AF418" s="209"/>
      <c r="AG418" s="209" t="s">
        <v>144</v>
      </c>
      <c r="AH418" s="209"/>
      <c r="AI418" s="209"/>
      <c r="AJ418" s="209"/>
      <c r="AK418" s="209"/>
      <c r="AL418" s="209"/>
      <c r="AM418" s="209"/>
      <c r="AN418" s="209"/>
      <c r="AO418" s="209"/>
      <c r="AP418" s="209"/>
      <c r="AQ418" s="209"/>
      <c r="AR418" s="209"/>
      <c r="AS418" s="209"/>
      <c r="AT418" s="209"/>
      <c r="AU418" s="209"/>
      <c r="AV418" s="209"/>
      <c r="AW418" s="209"/>
      <c r="AX418" s="209"/>
      <c r="AY418" s="209"/>
      <c r="AZ418" s="209"/>
      <c r="BA418" s="209"/>
      <c r="BB418" s="209"/>
      <c r="BC418" s="209"/>
      <c r="BD418" s="209"/>
      <c r="BE418" s="209"/>
      <c r="BF418" s="209"/>
      <c r="BG418" s="209"/>
      <c r="BH418" s="209"/>
    </row>
    <row r="419" spans="1:60" outlineLevel="1" x14ac:dyDescent="0.25">
      <c r="A419" s="247">
        <v>180</v>
      </c>
      <c r="B419" s="248" t="s">
        <v>633</v>
      </c>
      <c r="C419" s="257" t="s">
        <v>634</v>
      </c>
      <c r="D419" s="249" t="s">
        <v>299</v>
      </c>
      <c r="E419" s="250">
        <v>1</v>
      </c>
      <c r="F419" s="251"/>
      <c r="G419" s="252">
        <f>ROUND(E419*F419,2)</f>
        <v>0</v>
      </c>
      <c r="H419" s="229">
        <v>0</v>
      </c>
      <c r="I419" s="228">
        <f>ROUND(E419*H419,2)</f>
        <v>0</v>
      </c>
      <c r="J419" s="229">
        <v>1662.3</v>
      </c>
      <c r="K419" s="228">
        <f>ROUND(E419*J419,2)</f>
        <v>1662.3</v>
      </c>
      <c r="L419" s="228">
        <v>15</v>
      </c>
      <c r="M419" s="228">
        <f>G419*(1+L419/100)</f>
        <v>0</v>
      </c>
      <c r="N419" s="228">
        <v>0</v>
      </c>
      <c r="O419" s="228">
        <f>ROUND(E419*N419,2)</f>
        <v>0</v>
      </c>
      <c r="P419" s="228">
        <v>0</v>
      </c>
      <c r="Q419" s="228">
        <f>ROUND(E419*P419,2)</f>
        <v>0</v>
      </c>
      <c r="R419" s="228"/>
      <c r="S419" s="228" t="s">
        <v>174</v>
      </c>
      <c r="T419" s="228" t="s">
        <v>142</v>
      </c>
      <c r="U419" s="228">
        <v>0</v>
      </c>
      <c r="V419" s="228">
        <f>ROUND(E419*U419,2)</f>
        <v>0</v>
      </c>
      <c r="W419" s="228"/>
      <c r="X419" s="228" t="s">
        <v>143</v>
      </c>
      <c r="Y419" s="209"/>
      <c r="Z419" s="209"/>
      <c r="AA419" s="209"/>
      <c r="AB419" s="209"/>
      <c r="AC419" s="209"/>
      <c r="AD419" s="209"/>
      <c r="AE419" s="209"/>
      <c r="AF419" s="209"/>
      <c r="AG419" s="209" t="s">
        <v>144</v>
      </c>
      <c r="AH419" s="209"/>
      <c r="AI419" s="209"/>
      <c r="AJ419" s="209"/>
      <c r="AK419" s="209"/>
      <c r="AL419" s="209"/>
      <c r="AM419" s="209"/>
      <c r="AN419" s="209"/>
      <c r="AO419" s="209"/>
      <c r="AP419" s="209"/>
      <c r="AQ419" s="209"/>
      <c r="AR419" s="209"/>
      <c r="AS419" s="209"/>
      <c r="AT419" s="209"/>
      <c r="AU419" s="209"/>
      <c r="AV419" s="209"/>
      <c r="AW419" s="209"/>
      <c r="AX419" s="209"/>
      <c r="AY419" s="209"/>
      <c r="AZ419" s="209"/>
      <c r="BA419" s="209"/>
      <c r="BB419" s="209"/>
      <c r="BC419" s="209"/>
      <c r="BD419" s="209"/>
      <c r="BE419" s="209"/>
      <c r="BF419" s="209"/>
      <c r="BG419" s="209"/>
      <c r="BH419" s="209"/>
    </row>
    <row r="420" spans="1:60" outlineLevel="1" x14ac:dyDescent="0.25">
      <c r="A420" s="247">
        <v>181</v>
      </c>
      <c r="B420" s="248" t="s">
        <v>635</v>
      </c>
      <c r="C420" s="257" t="s">
        <v>636</v>
      </c>
      <c r="D420" s="249" t="s">
        <v>312</v>
      </c>
      <c r="E420" s="250">
        <v>4</v>
      </c>
      <c r="F420" s="251"/>
      <c r="G420" s="252">
        <f>ROUND(E420*F420,2)</f>
        <v>0</v>
      </c>
      <c r="H420" s="229">
        <v>0</v>
      </c>
      <c r="I420" s="228">
        <f>ROUND(E420*H420,2)</f>
        <v>0</v>
      </c>
      <c r="J420" s="229">
        <v>574.1</v>
      </c>
      <c r="K420" s="228">
        <f>ROUND(E420*J420,2)</f>
        <v>2296.4</v>
      </c>
      <c r="L420" s="228">
        <v>15</v>
      </c>
      <c r="M420" s="228">
        <f>G420*(1+L420/100)</f>
        <v>0</v>
      </c>
      <c r="N420" s="228">
        <v>0</v>
      </c>
      <c r="O420" s="228">
        <f>ROUND(E420*N420,2)</f>
        <v>0</v>
      </c>
      <c r="P420" s="228">
        <v>0</v>
      </c>
      <c r="Q420" s="228">
        <f>ROUND(E420*P420,2)</f>
        <v>0</v>
      </c>
      <c r="R420" s="228"/>
      <c r="S420" s="228" t="s">
        <v>174</v>
      </c>
      <c r="T420" s="228" t="s">
        <v>142</v>
      </c>
      <c r="U420" s="228">
        <v>0</v>
      </c>
      <c r="V420" s="228">
        <f>ROUND(E420*U420,2)</f>
        <v>0</v>
      </c>
      <c r="W420" s="228"/>
      <c r="X420" s="228" t="s">
        <v>143</v>
      </c>
      <c r="Y420" s="209"/>
      <c r="Z420" s="209"/>
      <c r="AA420" s="209"/>
      <c r="AB420" s="209"/>
      <c r="AC420" s="209"/>
      <c r="AD420" s="209"/>
      <c r="AE420" s="209"/>
      <c r="AF420" s="209"/>
      <c r="AG420" s="209" t="s">
        <v>144</v>
      </c>
      <c r="AH420" s="209"/>
      <c r="AI420" s="209"/>
      <c r="AJ420" s="209"/>
      <c r="AK420" s="209"/>
      <c r="AL420" s="209"/>
      <c r="AM420" s="209"/>
      <c r="AN420" s="209"/>
      <c r="AO420" s="209"/>
      <c r="AP420" s="209"/>
      <c r="AQ420" s="209"/>
      <c r="AR420" s="209"/>
      <c r="AS420" s="209"/>
      <c r="AT420" s="209"/>
      <c r="AU420" s="209"/>
      <c r="AV420" s="209"/>
      <c r="AW420" s="209"/>
      <c r="AX420" s="209"/>
      <c r="AY420" s="209"/>
      <c r="AZ420" s="209"/>
      <c r="BA420" s="209"/>
      <c r="BB420" s="209"/>
      <c r="BC420" s="209"/>
      <c r="BD420" s="209"/>
      <c r="BE420" s="209"/>
      <c r="BF420" s="209"/>
      <c r="BG420" s="209"/>
      <c r="BH420" s="209"/>
    </row>
    <row r="421" spans="1:60" outlineLevel="1" x14ac:dyDescent="0.25">
      <c r="A421" s="247">
        <v>182</v>
      </c>
      <c r="B421" s="248" t="s">
        <v>637</v>
      </c>
      <c r="C421" s="257" t="s">
        <v>638</v>
      </c>
      <c r="D421" s="249" t="s">
        <v>312</v>
      </c>
      <c r="E421" s="250">
        <v>4</v>
      </c>
      <c r="F421" s="251"/>
      <c r="G421" s="252">
        <f>ROUND(E421*F421,2)</f>
        <v>0</v>
      </c>
      <c r="H421" s="229">
        <v>0</v>
      </c>
      <c r="I421" s="228">
        <f>ROUND(E421*H421,2)</f>
        <v>0</v>
      </c>
      <c r="J421" s="229">
        <v>387.9</v>
      </c>
      <c r="K421" s="228">
        <f>ROUND(E421*J421,2)</f>
        <v>1551.6</v>
      </c>
      <c r="L421" s="228">
        <v>15</v>
      </c>
      <c r="M421" s="228">
        <f>G421*(1+L421/100)</f>
        <v>0</v>
      </c>
      <c r="N421" s="228">
        <v>0</v>
      </c>
      <c r="O421" s="228">
        <f>ROUND(E421*N421,2)</f>
        <v>0</v>
      </c>
      <c r="P421" s="228">
        <v>0</v>
      </c>
      <c r="Q421" s="228">
        <f>ROUND(E421*P421,2)</f>
        <v>0</v>
      </c>
      <c r="R421" s="228"/>
      <c r="S421" s="228" t="s">
        <v>174</v>
      </c>
      <c r="T421" s="228" t="s">
        <v>142</v>
      </c>
      <c r="U421" s="228">
        <v>0</v>
      </c>
      <c r="V421" s="228">
        <f>ROUND(E421*U421,2)</f>
        <v>0</v>
      </c>
      <c r="W421" s="228"/>
      <c r="X421" s="228" t="s">
        <v>143</v>
      </c>
      <c r="Y421" s="209"/>
      <c r="Z421" s="209"/>
      <c r="AA421" s="209"/>
      <c r="AB421" s="209"/>
      <c r="AC421" s="209"/>
      <c r="AD421" s="209"/>
      <c r="AE421" s="209"/>
      <c r="AF421" s="209"/>
      <c r="AG421" s="209" t="s">
        <v>144</v>
      </c>
      <c r="AH421" s="209"/>
      <c r="AI421" s="209"/>
      <c r="AJ421" s="209"/>
      <c r="AK421" s="209"/>
      <c r="AL421" s="209"/>
      <c r="AM421" s="209"/>
      <c r="AN421" s="209"/>
      <c r="AO421" s="209"/>
      <c r="AP421" s="209"/>
      <c r="AQ421" s="209"/>
      <c r="AR421" s="209"/>
      <c r="AS421" s="209"/>
      <c r="AT421" s="209"/>
      <c r="AU421" s="209"/>
      <c r="AV421" s="209"/>
      <c r="AW421" s="209"/>
      <c r="AX421" s="209"/>
      <c r="AY421" s="209"/>
      <c r="AZ421" s="209"/>
      <c r="BA421" s="209"/>
      <c r="BB421" s="209"/>
      <c r="BC421" s="209"/>
      <c r="BD421" s="209"/>
      <c r="BE421" s="209"/>
      <c r="BF421" s="209"/>
      <c r="BG421" s="209"/>
      <c r="BH421" s="209"/>
    </row>
    <row r="422" spans="1:60" outlineLevel="1" x14ac:dyDescent="0.25">
      <c r="A422" s="247">
        <v>183</v>
      </c>
      <c r="B422" s="248" t="s">
        <v>639</v>
      </c>
      <c r="C422" s="257" t="s">
        <v>640</v>
      </c>
      <c r="D422" s="249" t="s">
        <v>160</v>
      </c>
      <c r="E422" s="250">
        <v>20</v>
      </c>
      <c r="F422" s="251"/>
      <c r="G422" s="252">
        <f>ROUND(E422*F422,2)</f>
        <v>0</v>
      </c>
      <c r="H422" s="229">
        <v>114.7</v>
      </c>
      <c r="I422" s="228">
        <f>ROUND(E422*H422,2)</f>
        <v>2294</v>
      </c>
      <c r="J422" s="229">
        <v>0</v>
      </c>
      <c r="K422" s="228">
        <f>ROUND(E422*J422,2)</f>
        <v>0</v>
      </c>
      <c r="L422" s="228">
        <v>15</v>
      </c>
      <c r="M422" s="228">
        <f>G422*(1+L422/100)</f>
        <v>0</v>
      </c>
      <c r="N422" s="228">
        <v>5.2999999999999998E-4</v>
      </c>
      <c r="O422" s="228">
        <f>ROUND(E422*N422,2)</f>
        <v>0.01</v>
      </c>
      <c r="P422" s="228">
        <v>0</v>
      </c>
      <c r="Q422" s="228">
        <f>ROUND(E422*P422,2)</f>
        <v>0</v>
      </c>
      <c r="R422" s="228" t="s">
        <v>179</v>
      </c>
      <c r="S422" s="228" t="s">
        <v>141</v>
      </c>
      <c r="T422" s="228" t="s">
        <v>142</v>
      </c>
      <c r="U422" s="228">
        <v>0</v>
      </c>
      <c r="V422" s="228">
        <f>ROUND(E422*U422,2)</f>
        <v>0</v>
      </c>
      <c r="W422" s="228"/>
      <c r="X422" s="228" t="s">
        <v>175</v>
      </c>
      <c r="Y422" s="209"/>
      <c r="Z422" s="209"/>
      <c r="AA422" s="209"/>
      <c r="AB422" s="209"/>
      <c r="AC422" s="209"/>
      <c r="AD422" s="209"/>
      <c r="AE422" s="209"/>
      <c r="AF422" s="209"/>
      <c r="AG422" s="209" t="s">
        <v>176</v>
      </c>
      <c r="AH422" s="209"/>
      <c r="AI422" s="209"/>
      <c r="AJ422" s="209"/>
      <c r="AK422" s="209"/>
      <c r="AL422" s="209"/>
      <c r="AM422" s="209"/>
      <c r="AN422" s="209"/>
      <c r="AO422" s="209"/>
      <c r="AP422" s="209"/>
      <c r="AQ422" s="209"/>
      <c r="AR422" s="209"/>
      <c r="AS422" s="209"/>
      <c r="AT422" s="209"/>
      <c r="AU422" s="209"/>
      <c r="AV422" s="209"/>
      <c r="AW422" s="209"/>
      <c r="AX422" s="209"/>
      <c r="AY422" s="209"/>
      <c r="AZ422" s="209"/>
      <c r="BA422" s="209"/>
      <c r="BB422" s="209"/>
      <c r="BC422" s="209"/>
      <c r="BD422" s="209"/>
      <c r="BE422" s="209"/>
      <c r="BF422" s="209"/>
      <c r="BG422" s="209"/>
      <c r="BH422" s="209"/>
    </row>
    <row r="423" spans="1:60" outlineLevel="1" x14ac:dyDescent="0.25">
      <c r="A423" s="247">
        <v>184</v>
      </c>
      <c r="B423" s="248" t="s">
        <v>641</v>
      </c>
      <c r="C423" s="257" t="s">
        <v>642</v>
      </c>
      <c r="D423" s="249" t="s">
        <v>160</v>
      </c>
      <c r="E423" s="250">
        <v>12</v>
      </c>
      <c r="F423" s="251"/>
      <c r="G423" s="252">
        <f>ROUND(E423*F423,2)</f>
        <v>0</v>
      </c>
      <c r="H423" s="229">
        <v>17.7</v>
      </c>
      <c r="I423" s="228">
        <f>ROUND(E423*H423,2)</f>
        <v>212.4</v>
      </c>
      <c r="J423" s="229">
        <v>0</v>
      </c>
      <c r="K423" s="228">
        <f>ROUND(E423*J423,2)</f>
        <v>0</v>
      </c>
      <c r="L423" s="228">
        <v>15</v>
      </c>
      <c r="M423" s="228">
        <f>G423*(1+L423/100)</f>
        <v>0</v>
      </c>
      <c r="N423" s="228">
        <v>8.0000000000000007E-5</v>
      </c>
      <c r="O423" s="228">
        <f>ROUND(E423*N423,2)</f>
        <v>0</v>
      </c>
      <c r="P423" s="228">
        <v>0</v>
      </c>
      <c r="Q423" s="228">
        <f>ROUND(E423*P423,2)</f>
        <v>0</v>
      </c>
      <c r="R423" s="228" t="s">
        <v>179</v>
      </c>
      <c r="S423" s="228" t="s">
        <v>141</v>
      </c>
      <c r="T423" s="228" t="s">
        <v>142</v>
      </c>
      <c r="U423" s="228">
        <v>0</v>
      </c>
      <c r="V423" s="228">
        <f>ROUND(E423*U423,2)</f>
        <v>0</v>
      </c>
      <c r="W423" s="228"/>
      <c r="X423" s="228" t="s">
        <v>175</v>
      </c>
      <c r="Y423" s="209"/>
      <c r="Z423" s="209"/>
      <c r="AA423" s="209"/>
      <c r="AB423" s="209"/>
      <c r="AC423" s="209"/>
      <c r="AD423" s="209"/>
      <c r="AE423" s="209"/>
      <c r="AF423" s="209"/>
      <c r="AG423" s="209" t="s">
        <v>176</v>
      </c>
      <c r="AH423" s="209"/>
      <c r="AI423" s="209"/>
      <c r="AJ423" s="209"/>
      <c r="AK423" s="209"/>
      <c r="AL423" s="209"/>
      <c r="AM423" s="209"/>
      <c r="AN423" s="209"/>
      <c r="AO423" s="209"/>
      <c r="AP423" s="209"/>
      <c r="AQ423" s="209"/>
      <c r="AR423" s="209"/>
      <c r="AS423" s="209"/>
      <c r="AT423" s="209"/>
      <c r="AU423" s="209"/>
      <c r="AV423" s="209"/>
      <c r="AW423" s="209"/>
      <c r="AX423" s="209"/>
      <c r="AY423" s="209"/>
      <c r="AZ423" s="209"/>
      <c r="BA423" s="209"/>
      <c r="BB423" s="209"/>
      <c r="BC423" s="209"/>
      <c r="BD423" s="209"/>
      <c r="BE423" s="209"/>
      <c r="BF423" s="209"/>
      <c r="BG423" s="209"/>
      <c r="BH423" s="209"/>
    </row>
    <row r="424" spans="1:60" outlineLevel="1" x14ac:dyDescent="0.25">
      <c r="A424" s="247">
        <v>185</v>
      </c>
      <c r="B424" s="248" t="s">
        <v>643</v>
      </c>
      <c r="C424" s="257" t="s">
        <v>644</v>
      </c>
      <c r="D424" s="249" t="s">
        <v>160</v>
      </c>
      <c r="E424" s="250">
        <v>0.5</v>
      </c>
      <c r="F424" s="251"/>
      <c r="G424" s="252">
        <f>ROUND(E424*F424,2)</f>
        <v>0</v>
      </c>
      <c r="H424" s="229">
        <v>18.899999999999999</v>
      </c>
      <c r="I424" s="228">
        <f>ROUND(E424*H424,2)</f>
        <v>9.4499999999999993</v>
      </c>
      <c r="J424" s="229">
        <v>0</v>
      </c>
      <c r="K424" s="228">
        <f>ROUND(E424*J424,2)</f>
        <v>0</v>
      </c>
      <c r="L424" s="228">
        <v>15</v>
      </c>
      <c r="M424" s="228">
        <f>G424*(1+L424/100)</f>
        <v>0</v>
      </c>
      <c r="N424" s="228">
        <v>6.0000000000000002E-5</v>
      </c>
      <c r="O424" s="228">
        <f>ROUND(E424*N424,2)</f>
        <v>0</v>
      </c>
      <c r="P424" s="228">
        <v>0</v>
      </c>
      <c r="Q424" s="228">
        <f>ROUND(E424*P424,2)</f>
        <v>0</v>
      </c>
      <c r="R424" s="228" t="s">
        <v>179</v>
      </c>
      <c r="S424" s="228" t="s">
        <v>141</v>
      </c>
      <c r="T424" s="228" t="s">
        <v>142</v>
      </c>
      <c r="U424" s="228">
        <v>0</v>
      </c>
      <c r="V424" s="228">
        <f>ROUND(E424*U424,2)</f>
        <v>0</v>
      </c>
      <c r="W424" s="228"/>
      <c r="X424" s="228" t="s">
        <v>175</v>
      </c>
      <c r="Y424" s="209"/>
      <c r="Z424" s="209"/>
      <c r="AA424" s="209"/>
      <c r="AB424" s="209"/>
      <c r="AC424" s="209"/>
      <c r="AD424" s="209"/>
      <c r="AE424" s="209"/>
      <c r="AF424" s="209"/>
      <c r="AG424" s="209" t="s">
        <v>176</v>
      </c>
      <c r="AH424" s="209"/>
      <c r="AI424" s="209"/>
      <c r="AJ424" s="209"/>
      <c r="AK424" s="209"/>
      <c r="AL424" s="209"/>
      <c r="AM424" s="209"/>
      <c r="AN424" s="209"/>
      <c r="AO424" s="209"/>
      <c r="AP424" s="209"/>
      <c r="AQ424" s="209"/>
      <c r="AR424" s="209"/>
      <c r="AS424" s="209"/>
      <c r="AT424" s="209"/>
      <c r="AU424" s="209"/>
      <c r="AV424" s="209"/>
      <c r="AW424" s="209"/>
      <c r="AX424" s="209"/>
      <c r="AY424" s="209"/>
      <c r="AZ424" s="209"/>
      <c r="BA424" s="209"/>
      <c r="BB424" s="209"/>
      <c r="BC424" s="209"/>
      <c r="BD424" s="209"/>
      <c r="BE424" s="209"/>
      <c r="BF424" s="209"/>
      <c r="BG424" s="209"/>
      <c r="BH424" s="209"/>
    </row>
    <row r="425" spans="1:60" outlineLevel="1" x14ac:dyDescent="0.25">
      <c r="A425" s="247">
        <v>186</v>
      </c>
      <c r="B425" s="248" t="s">
        <v>645</v>
      </c>
      <c r="C425" s="257" t="s">
        <v>646</v>
      </c>
      <c r="D425" s="249" t="s">
        <v>149</v>
      </c>
      <c r="E425" s="250">
        <v>8</v>
      </c>
      <c r="F425" s="251"/>
      <c r="G425" s="252">
        <f>ROUND(E425*F425,2)</f>
        <v>0</v>
      </c>
      <c r="H425" s="229">
        <v>159</v>
      </c>
      <c r="I425" s="228">
        <f>ROUND(E425*H425,2)</f>
        <v>1272</v>
      </c>
      <c r="J425" s="229">
        <v>0</v>
      </c>
      <c r="K425" s="228">
        <f>ROUND(E425*J425,2)</f>
        <v>0</v>
      </c>
      <c r="L425" s="228">
        <v>15</v>
      </c>
      <c r="M425" s="228">
        <f>G425*(1+L425/100)</f>
        <v>0</v>
      </c>
      <c r="N425" s="228">
        <v>1.0000000000000001E-5</v>
      </c>
      <c r="O425" s="228">
        <f>ROUND(E425*N425,2)</f>
        <v>0</v>
      </c>
      <c r="P425" s="228">
        <v>0</v>
      </c>
      <c r="Q425" s="228">
        <f>ROUND(E425*P425,2)</f>
        <v>0</v>
      </c>
      <c r="R425" s="228" t="s">
        <v>179</v>
      </c>
      <c r="S425" s="228" t="s">
        <v>141</v>
      </c>
      <c r="T425" s="228" t="s">
        <v>142</v>
      </c>
      <c r="U425" s="228">
        <v>0</v>
      </c>
      <c r="V425" s="228">
        <f>ROUND(E425*U425,2)</f>
        <v>0</v>
      </c>
      <c r="W425" s="228"/>
      <c r="X425" s="228" t="s">
        <v>175</v>
      </c>
      <c r="Y425" s="209"/>
      <c r="Z425" s="209"/>
      <c r="AA425" s="209"/>
      <c r="AB425" s="209"/>
      <c r="AC425" s="209"/>
      <c r="AD425" s="209"/>
      <c r="AE425" s="209"/>
      <c r="AF425" s="209"/>
      <c r="AG425" s="209" t="s">
        <v>176</v>
      </c>
      <c r="AH425" s="209"/>
      <c r="AI425" s="209"/>
      <c r="AJ425" s="209"/>
      <c r="AK425" s="209"/>
      <c r="AL425" s="209"/>
      <c r="AM425" s="209"/>
      <c r="AN425" s="209"/>
      <c r="AO425" s="209"/>
      <c r="AP425" s="209"/>
      <c r="AQ425" s="209"/>
      <c r="AR425" s="209"/>
      <c r="AS425" s="209"/>
      <c r="AT425" s="209"/>
      <c r="AU425" s="209"/>
      <c r="AV425" s="209"/>
      <c r="AW425" s="209"/>
      <c r="AX425" s="209"/>
      <c r="AY425" s="209"/>
      <c r="AZ425" s="209"/>
      <c r="BA425" s="209"/>
      <c r="BB425" s="209"/>
      <c r="BC425" s="209"/>
      <c r="BD425" s="209"/>
      <c r="BE425" s="209"/>
      <c r="BF425" s="209"/>
      <c r="BG425" s="209"/>
      <c r="BH425" s="209"/>
    </row>
    <row r="426" spans="1:60" outlineLevel="1" x14ac:dyDescent="0.25">
      <c r="A426" s="247">
        <v>187</v>
      </c>
      <c r="B426" s="248" t="s">
        <v>647</v>
      </c>
      <c r="C426" s="257" t="s">
        <v>648</v>
      </c>
      <c r="D426" s="249" t="s">
        <v>149</v>
      </c>
      <c r="E426" s="250">
        <v>1</v>
      </c>
      <c r="F426" s="251"/>
      <c r="G426" s="252">
        <f>ROUND(E426*F426,2)</f>
        <v>0</v>
      </c>
      <c r="H426" s="229">
        <v>617.29999999999995</v>
      </c>
      <c r="I426" s="228">
        <f>ROUND(E426*H426,2)</f>
        <v>617.29999999999995</v>
      </c>
      <c r="J426" s="229">
        <v>0</v>
      </c>
      <c r="K426" s="228">
        <f>ROUND(E426*J426,2)</f>
        <v>0</v>
      </c>
      <c r="L426" s="228">
        <v>15</v>
      </c>
      <c r="M426" s="228">
        <f>G426*(1+L426/100)</f>
        <v>0</v>
      </c>
      <c r="N426" s="228">
        <v>2.4000000000000001E-4</v>
      </c>
      <c r="O426" s="228">
        <f>ROUND(E426*N426,2)</f>
        <v>0</v>
      </c>
      <c r="P426" s="228">
        <v>0</v>
      </c>
      <c r="Q426" s="228">
        <f>ROUND(E426*P426,2)</f>
        <v>0</v>
      </c>
      <c r="R426" s="228" t="s">
        <v>179</v>
      </c>
      <c r="S426" s="228" t="s">
        <v>141</v>
      </c>
      <c r="T426" s="228" t="s">
        <v>142</v>
      </c>
      <c r="U426" s="228">
        <v>0</v>
      </c>
      <c r="V426" s="228">
        <f>ROUND(E426*U426,2)</f>
        <v>0</v>
      </c>
      <c r="W426" s="228"/>
      <c r="X426" s="228" t="s">
        <v>175</v>
      </c>
      <c r="Y426" s="209"/>
      <c r="Z426" s="209"/>
      <c r="AA426" s="209"/>
      <c r="AB426" s="209"/>
      <c r="AC426" s="209"/>
      <c r="AD426" s="209"/>
      <c r="AE426" s="209"/>
      <c r="AF426" s="209"/>
      <c r="AG426" s="209" t="s">
        <v>176</v>
      </c>
      <c r="AH426" s="209"/>
      <c r="AI426" s="209"/>
      <c r="AJ426" s="209"/>
      <c r="AK426" s="209"/>
      <c r="AL426" s="209"/>
      <c r="AM426" s="209"/>
      <c r="AN426" s="209"/>
      <c r="AO426" s="209"/>
      <c r="AP426" s="209"/>
      <c r="AQ426" s="209"/>
      <c r="AR426" s="209"/>
      <c r="AS426" s="209"/>
      <c r="AT426" s="209"/>
      <c r="AU426" s="209"/>
      <c r="AV426" s="209"/>
      <c r="AW426" s="209"/>
      <c r="AX426" s="209"/>
      <c r="AY426" s="209"/>
      <c r="AZ426" s="209"/>
      <c r="BA426" s="209"/>
      <c r="BB426" s="209"/>
      <c r="BC426" s="209"/>
      <c r="BD426" s="209"/>
      <c r="BE426" s="209"/>
      <c r="BF426" s="209"/>
      <c r="BG426" s="209"/>
      <c r="BH426" s="209"/>
    </row>
    <row r="427" spans="1:60" outlineLevel="1" x14ac:dyDescent="0.25">
      <c r="A427" s="247">
        <v>188</v>
      </c>
      <c r="B427" s="248" t="s">
        <v>649</v>
      </c>
      <c r="C427" s="257" t="s">
        <v>650</v>
      </c>
      <c r="D427" s="249" t="s">
        <v>149</v>
      </c>
      <c r="E427" s="250">
        <v>1</v>
      </c>
      <c r="F427" s="251"/>
      <c r="G427" s="252">
        <f>ROUND(E427*F427,2)</f>
        <v>0</v>
      </c>
      <c r="H427" s="229">
        <v>958.6</v>
      </c>
      <c r="I427" s="228">
        <f>ROUND(E427*H427,2)</f>
        <v>958.6</v>
      </c>
      <c r="J427" s="229">
        <v>0</v>
      </c>
      <c r="K427" s="228">
        <f>ROUND(E427*J427,2)</f>
        <v>0</v>
      </c>
      <c r="L427" s="228">
        <v>15</v>
      </c>
      <c r="M427" s="228">
        <f>G427*(1+L427/100)</f>
        <v>0</v>
      </c>
      <c r="N427" s="228">
        <v>3.8999999999999999E-4</v>
      </c>
      <c r="O427" s="228">
        <f>ROUND(E427*N427,2)</f>
        <v>0</v>
      </c>
      <c r="P427" s="228">
        <v>0</v>
      </c>
      <c r="Q427" s="228">
        <f>ROUND(E427*P427,2)</f>
        <v>0</v>
      </c>
      <c r="R427" s="228" t="s">
        <v>179</v>
      </c>
      <c r="S427" s="228" t="s">
        <v>141</v>
      </c>
      <c r="T427" s="228" t="s">
        <v>142</v>
      </c>
      <c r="U427" s="228">
        <v>0</v>
      </c>
      <c r="V427" s="228">
        <f>ROUND(E427*U427,2)</f>
        <v>0</v>
      </c>
      <c r="W427" s="228"/>
      <c r="X427" s="228" t="s">
        <v>175</v>
      </c>
      <c r="Y427" s="209"/>
      <c r="Z427" s="209"/>
      <c r="AA427" s="209"/>
      <c r="AB427" s="209"/>
      <c r="AC427" s="209"/>
      <c r="AD427" s="209"/>
      <c r="AE427" s="209"/>
      <c r="AF427" s="209"/>
      <c r="AG427" s="209" t="s">
        <v>176</v>
      </c>
      <c r="AH427" s="209"/>
      <c r="AI427" s="209"/>
      <c r="AJ427" s="209"/>
      <c r="AK427" s="209"/>
      <c r="AL427" s="209"/>
      <c r="AM427" s="209"/>
      <c r="AN427" s="209"/>
      <c r="AO427" s="209"/>
      <c r="AP427" s="209"/>
      <c r="AQ427" s="209"/>
      <c r="AR427" s="209"/>
      <c r="AS427" s="209"/>
      <c r="AT427" s="209"/>
      <c r="AU427" s="209"/>
      <c r="AV427" s="209"/>
      <c r="AW427" s="209"/>
      <c r="AX427" s="209"/>
      <c r="AY427" s="209"/>
      <c r="AZ427" s="209"/>
      <c r="BA427" s="209"/>
      <c r="BB427" s="209"/>
      <c r="BC427" s="209"/>
      <c r="BD427" s="209"/>
      <c r="BE427" s="209"/>
      <c r="BF427" s="209"/>
      <c r="BG427" s="209"/>
      <c r="BH427" s="209"/>
    </row>
    <row r="428" spans="1:60" outlineLevel="1" x14ac:dyDescent="0.25">
      <c r="A428" s="247">
        <v>189</v>
      </c>
      <c r="B428" s="248" t="s">
        <v>651</v>
      </c>
      <c r="C428" s="257" t="s">
        <v>652</v>
      </c>
      <c r="D428" s="249" t="s">
        <v>149</v>
      </c>
      <c r="E428" s="250">
        <v>8</v>
      </c>
      <c r="F428" s="251"/>
      <c r="G428" s="252">
        <f>ROUND(E428*F428,2)</f>
        <v>0</v>
      </c>
      <c r="H428" s="229">
        <v>59.8</v>
      </c>
      <c r="I428" s="228">
        <f>ROUND(E428*H428,2)</f>
        <v>478.4</v>
      </c>
      <c r="J428" s="229">
        <v>0</v>
      </c>
      <c r="K428" s="228">
        <f>ROUND(E428*J428,2)</f>
        <v>0</v>
      </c>
      <c r="L428" s="228">
        <v>15</v>
      </c>
      <c r="M428" s="228">
        <f>G428*(1+L428/100)</f>
        <v>0</v>
      </c>
      <c r="N428" s="228">
        <v>1.0000000000000001E-5</v>
      </c>
      <c r="O428" s="228">
        <f>ROUND(E428*N428,2)</f>
        <v>0</v>
      </c>
      <c r="P428" s="228">
        <v>0</v>
      </c>
      <c r="Q428" s="228">
        <f>ROUND(E428*P428,2)</f>
        <v>0</v>
      </c>
      <c r="R428" s="228" t="s">
        <v>179</v>
      </c>
      <c r="S428" s="228" t="s">
        <v>141</v>
      </c>
      <c r="T428" s="228" t="s">
        <v>142</v>
      </c>
      <c r="U428" s="228">
        <v>0</v>
      </c>
      <c r="V428" s="228">
        <f>ROUND(E428*U428,2)</f>
        <v>0</v>
      </c>
      <c r="W428" s="228"/>
      <c r="X428" s="228" t="s">
        <v>175</v>
      </c>
      <c r="Y428" s="209"/>
      <c r="Z428" s="209"/>
      <c r="AA428" s="209"/>
      <c r="AB428" s="209"/>
      <c r="AC428" s="209"/>
      <c r="AD428" s="209"/>
      <c r="AE428" s="209"/>
      <c r="AF428" s="209"/>
      <c r="AG428" s="209" t="s">
        <v>176</v>
      </c>
      <c r="AH428" s="209"/>
      <c r="AI428" s="209"/>
      <c r="AJ428" s="209"/>
      <c r="AK428" s="209"/>
      <c r="AL428" s="209"/>
      <c r="AM428" s="209"/>
      <c r="AN428" s="209"/>
      <c r="AO428" s="209"/>
      <c r="AP428" s="209"/>
      <c r="AQ428" s="209"/>
      <c r="AR428" s="209"/>
      <c r="AS428" s="209"/>
      <c r="AT428" s="209"/>
      <c r="AU428" s="209"/>
      <c r="AV428" s="209"/>
      <c r="AW428" s="209"/>
      <c r="AX428" s="209"/>
      <c r="AY428" s="209"/>
      <c r="AZ428" s="209"/>
      <c r="BA428" s="209"/>
      <c r="BB428" s="209"/>
      <c r="BC428" s="209"/>
      <c r="BD428" s="209"/>
      <c r="BE428" s="209"/>
      <c r="BF428" s="209"/>
      <c r="BG428" s="209"/>
      <c r="BH428" s="209"/>
    </row>
    <row r="429" spans="1:60" outlineLevel="1" x14ac:dyDescent="0.25">
      <c r="A429" s="247">
        <v>190</v>
      </c>
      <c r="B429" s="248" t="s">
        <v>653</v>
      </c>
      <c r="C429" s="257" t="s">
        <v>654</v>
      </c>
      <c r="D429" s="249" t="s">
        <v>149</v>
      </c>
      <c r="E429" s="250">
        <v>8</v>
      </c>
      <c r="F429" s="251"/>
      <c r="G429" s="252">
        <f>ROUND(E429*F429,2)</f>
        <v>0</v>
      </c>
      <c r="H429" s="229">
        <v>37.700000000000003</v>
      </c>
      <c r="I429" s="228">
        <f>ROUND(E429*H429,2)</f>
        <v>301.60000000000002</v>
      </c>
      <c r="J429" s="229">
        <v>0</v>
      </c>
      <c r="K429" s="228">
        <f>ROUND(E429*J429,2)</f>
        <v>0</v>
      </c>
      <c r="L429" s="228">
        <v>15</v>
      </c>
      <c r="M429" s="228">
        <f>G429*(1+L429/100)</f>
        <v>0</v>
      </c>
      <c r="N429" s="228">
        <v>5.0000000000000002E-5</v>
      </c>
      <c r="O429" s="228">
        <f>ROUND(E429*N429,2)</f>
        <v>0</v>
      </c>
      <c r="P429" s="228">
        <v>0</v>
      </c>
      <c r="Q429" s="228">
        <f>ROUND(E429*P429,2)</f>
        <v>0</v>
      </c>
      <c r="R429" s="228" t="s">
        <v>179</v>
      </c>
      <c r="S429" s="228" t="s">
        <v>141</v>
      </c>
      <c r="T429" s="228" t="s">
        <v>142</v>
      </c>
      <c r="U429" s="228">
        <v>0</v>
      </c>
      <c r="V429" s="228">
        <f>ROUND(E429*U429,2)</f>
        <v>0</v>
      </c>
      <c r="W429" s="228"/>
      <c r="X429" s="228" t="s">
        <v>175</v>
      </c>
      <c r="Y429" s="209"/>
      <c r="Z429" s="209"/>
      <c r="AA429" s="209"/>
      <c r="AB429" s="209"/>
      <c r="AC429" s="209"/>
      <c r="AD429" s="209"/>
      <c r="AE429" s="209"/>
      <c r="AF429" s="209"/>
      <c r="AG429" s="209" t="s">
        <v>176</v>
      </c>
      <c r="AH429" s="209"/>
      <c r="AI429" s="209"/>
      <c r="AJ429" s="209"/>
      <c r="AK429" s="209"/>
      <c r="AL429" s="209"/>
      <c r="AM429" s="209"/>
      <c r="AN429" s="209"/>
      <c r="AO429" s="209"/>
      <c r="AP429" s="209"/>
      <c r="AQ429" s="209"/>
      <c r="AR429" s="209"/>
      <c r="AS429" s="209"/>
      <c r="AT429" s="209"/>
      <c r="AU429" s="209"/>
      <c r="AV429" s="209"/>
      <c r="AW429" s="209"/>
      <c r="AX429" s="209"/>
      <c r="AY429" s="209"/>
      <c r="AZ429" s="209"/>
      <c r="BA429" s="209"/>
      <c r="BB429" s="209"/>
      <c r="BC429" s="209"/>
      <c r="BD429" s="209"/>
      <c r="BE429" s="209"/>
      <c r="BF429" s="209"/>
      <c r="BG429" s="209"/>
      <c r="BH429" s="209"/>
    </row>
    <row r="430" spans="1:60" outlineLevel="1" x14ac:dyDescent="0.25">
      <c r="A430" s="247">
        <v>191</v>
      </c>
      <c r="B430" s="248" t="s">
        <v>655</v>
      </c>
      <c r="C430" s="257" t="s">
        <v>656</v>
      </c>
      <c r="D430" s="249" t="s">
        <v>149</v>
      </c>
      <c r="E430" s="250">
        <v>1</v>
      </c>
      <c r="F430" s="251"/>
      <c r="G430" s="252">
        <f>ROUND(E430*F430,2)</f>
        <v>0</v>
      </c>
      <c r="H430" s="229">
        <v>49.9</v>
      </c>
      <c r="I430" s="228">
        <f>ROUND(E430*H430,2)</f>
        <v>49.9</v>
      </c>
      <c r="J430" s="229">
        <v>0</v>
      </c>
      <c r="K430" s="228">
        <f>ROUND(E430*J430,2)</f>
        <v>0</v>
      </c>
      <c r="L430" s="228">
        <v>15</v>
      </c>
      <c r="M430" s="228">
        <f>G430*(1+L430/100)</f>
        <v>0</v>
      </c>
      <c r="N430" s="228">
        <v>0</v>
      </c>
      <c r="O430" s="228">
        <f>ROUND(E430*N430,2)</f>
        <v>0</v>
      </c>
      <c r="P430" s="228">
        <v>0</v>
      </c>
      <c r="Q430" s="228">
        <f>ROUND(E430*P430,2)</f>
        <v>0</v>
      </c>
      <c r="R430" s="228" t="s">
        <v>179</v>
      </c>
      <c r="S430" s="228" t="s">
        <v>141</v>
      </c>
      <c r="T430" s="228" t="s">
        <v>142</v>
      </c>
      <c r="U430" s="228">
        <v>0</v>
      </c>
      <c r="V430" s="228">
        <f>ROUND(E430*U430,2)</f>
        <v>0</v>
      </c>
      <c r="W430" s="228"/>
      <c r="X430" s="228" t="s">
        <v>175</v>
      </c>
      <c r="Y430" s="209"/>
      <c r="Z430" s="209"/>
      <c r="AA430" s="209"/>
      <c r="AB430" s="209"/>
      <c r="AC430" s="209"/>
      <c r="AD430" s="209"/>
      <c r="AE430" s="209"/>
      <c r="AF430" s="209"/>
      <c r="AG430" s="209" t="s">
        <v>176</v>
      </c>
      <c r="AH430" s="209"/>
      <c r="AI430" s="209"/>
      <c r="AJ430" s="209"/>
      <c r="AK430" s="209"/>
      <c r="AL430" s="209"/>
      <c r="AM430" s="209"/>
      <c r="AN430" s="209"/>
      <c r="AO430" s="209"/>
      <c r="AP430" s="209"/>
      <c r="AQ430" s="209"/>
      <c r="AR430" s="209"/>
      <c r="AS430" s="209"/>
      <c r="AT430" s="209"/>
      <c r="AU430" s="209"/>
      <c r="AV430" s="209"/>
      <c r="AW430" s="209"/>
      <c r="AX430" s="209"/>
      <c r="AY430" s="209"/>
      <c r="AZ430" s="209"/>
      <c r="BA430" s="209"/>
      <c r="BB430" s="209"/>
      <c r="BC430" s="209"/>
      <c r="BD430" s="209"/>
      <c r="BE430" s="209"/>
      <c r="BF430" s="209"/>
      <c r="BG430" s="209"/>
      <c r="BH430" s="209"/>
    </row>
    <row r="431" spans="1:60" outlineLevel="1" x14ac:dyDescent="0.25">
      <c r="A431" s="247">
        <v>192</v>
      </c>
      <c r="B431" s="248" t="s">
        <v>657</v>
      </c>
      <c r="C431" s="257" t="s">
        <v>658</v>
      </c>
      <c r="D431" s="249" t="s">
        <v>149</v>
      </c>
      <c r="E431" s="250">
        <v>30</v>
      </c>
      <c r="F431" s="251"/>
      <c r="G431" s="252">
        <f>ROUND(E431*F431,2)</f>
        <v>0</v>
      </c>
      <c r="H431" s="229">
        <v>15.5</v>
      </c>
      <c r="I431" s="228">
        <f>ROUND(E431*H431,2)</f>
        <v>465</v>
      </c>
      <c r="J431" s="229">
        <v>0</v>
      </c>
      <c r="K431" s="228">
        <f>ROUND(E431*J431,2)</f>
        <v>0</v>
      </c>
      <c r="L431" s="228">
        <v>15</v>
      </c>
      <c r="M431" s="228">
        <f>G431*(1+L431/100)</f>
        <v>0</v>
      </c>
      <c r="N431" s="228">
        <v>4.0000000000000003E-5</v>
      </c>
      <c r="O431" s="228">
        <f>ROUND(E431*N431,2)</f>
        <v>0</v>
      </c>
      <c r="P431" s="228">
        <v>0</v>
      </c>
      <c r="Q431" s="228">
        <f>ROUND(E431*P431,2)</f>
        <v>0</v>
      </c>
      <c r="R431" s="228" t="s">
        <v>179</v>
      </c>
      <c r="S431" s="228" t="s">
        <v>141</v>
      </c>
      <c r="T431" s="228" t="s">
        <v>142</v>
      </c>
      <c r="U431" s="228">
        <v>0</v>
      </c>
      <c r="V431" s="228">
        <f>ROUND(E431*U431,2)</f>
        <v>0</v>
      </c>
      <c r="W431" s="228"/>
      <c r="X431" s="228" t="s">
        <v>175</v>
      </c>
      <c r="Y431" s="209"/>
      <c r="Z431" s="209"/>
      <c r="AA431" s="209"/>
      <c r="AB431" s="209"/>
      <c r="AC431" s="209"/>
      <c r="AD431" s="209"/>
      <c r="AE431" s="209"/>
      <c r="AF431" s="209"/>
      <c r="AG431" s="209" t="s">
        <v>176</v>
      </c>
      <c r="AH431" s="209"/>
      <c r="AI431" s="209"/>
      <c r="AJ431" s="209"/>
      <c r="AK431" s="209"/>
      <c r="AL431" s="209"/>
      <c r="AM431" s="209"/>
      <c r="AN431" s="209"/>
      <c r="AO431" s="209"/>
      <c r="AP431" s="209"/>
      <c r="AQ431" s="209"/>
      <c r="AR431" s="209"/>
      <c r="AS431" s="209"/>
      <c r="AT431" s="209"/>
      <c r="AU431" s="209"/>
      <c r="AV431" s="209"/>
      <c r="AW431" s="209"/>
      <c r="AX431" s="209"/>
      <c r="AY431" s="209"/>
      <c r="AZ431" s="209"/>
      <c r="BA431" s="209"/>
      <c r="BB431" s="209"/>
      <c r="BC431" s="209"/>
      <c r="BD431" s="209"/>
      <c r="BE431" s="209"/>
      <c r="BF431" s="209"/>
      <c r="BG431" s="209"/>
      <c r="BH431" s="209"/>
    </row>
    <row r="432" spans="1:60" outlineLevel="1" x14ac:dyDescent="0.25">
      <c r="A432" s="247">
        <v>193</v>
      </c>
      <c r="B432" s="248" t="s">
        <v>659</v>
      </c>
      <c r="C432" s="257" t="s">
        <v>660</v>
      </c>
      <c r="D432" s="249" t="s">
        <v>149</v>
      </c>
      <c r="E432" s="250">
        <v>4</v>
      </c>
      <c r="F432" s="251"/>
      <c r="G432" s="252">
        <f>ROUND(E432*F432,2)</f>
        <v>0</v>
      </c>
      <c r="H432" s="229">
        <v>942</v>
      </c>
      <c r="I432" s="228">
        <f>ROUND(E432*H432,2)</f>
        <v>3768</v>
      </c>
      <c r="J432" s="229">
        <v>0</v>
      </c>
      <c r="K432" s="228">
        <f>ROUND(E432*J432,2)</f>
        <v>0</v>
      </c>
      <c r="L432" s="228">
        <v>15</v>
      </c>
      <c r="M432" s="228">
        <f>G432*(1+L432/100)</f>
        <v>0</v>
      </c>
      <c r="N432" s="228">
        <v>4.0000000000000001E-3</v>
      </c>
      <c r="O432" s="228">
        <f>ROUND(E432*N432,2)</f>
        <v>0.02</v>
      </c>
      <c r="P432" s="228">
        <v>0</v>
      </c>
      <c r="Q432" s="228">
        <f>ROUND(E432*P432,2)</f>
        <v>0</v>
      </c>
      <c r="R432" s="228" t="s">
        <v>179</v>
      </c>
      <c r="S432" s="228" t="s">
        <v>141</v>
      </c>
      <c r="T432" s="228" t="s">
        <v>142</v>
      </c>
      <c r="U432" s="228">
        <v>0</v>
      </c>
      <c r="V432" s="228">
        <f>ROUND(E432*U432,2)</f>
        <v>0</v>
      </c>
      <c r="W432" s="228"/>
      <c r="X432" s="228" t="s">
        <v>175</v>
      </c>
      <c r="Y432" s="209"/>
      <c r="Z432" s="209"/>
      <c r="AA432" s="209"/>
      <c r="AB432" s="209"/>
      <c r="AC432" s="209"/>
      <c r="AD432" s="209"/>
      <c r="AE432" s="209"/>
      <c r="AF432" s="209"/>
      <c r="AG432" s="209" t="s">
        <v>176</v>
      </c>
      <c r="AH432" s="209"/>
      <c r="AI432" s="209"/>
      <c r="AJ432" s="209"/>
      <c r="AK432" s="209"/>
      <c r="AL432" s="209"/>
      <c r="AM432" s="209"/>
      <c r="AN432" s="209"/>
      <c r="AO432" s="209"/>
      <c r="AP432" s="209"/>
      <c r="AQ432" s="209"/>
      <c r="AR432" s="209"/>
      <c r="AS432" s="209"/>
      <c r="AT432" s="209"/>
      <c r="AU432" s="209"/>
      <c r="AV432" s="209"/>
      <c r="AW432" s="209"/>
      <c r="AX432" s="209"/>
      <c r="AY432" s="209"/>
      <c r="AZ432" s="209"/>
      <c r="BA432" s="209"/>
      <c r="BB432" s="209"/>
      <c r="BC432" s="209"/>
      <c r="BD432" s="209"/>
      <c r="BE432" s="209"/>
      <c r="BF432" s="209"/>
      <c r="BG432" s="209"/>
      <c r="BH432" s="209"/>
    </row>
    <row r="433" spans="1:60" outlineLevel="1" x14ac:dyDescent="0.25">
      <c r="A433" s="247">
        <v>194</v>
      </c>
      <c r="B433" s="248" t="s">
        <v>661</v>
      </c>
      <c r="C433" s="257" t="s">
        <v>662</v>
      </c>
      <c r="D433" s="249" t="s">
        <v>149</v>
      </c>
      <c r="E433" s="250">
        <v>4</v>
      </c>
      <c r="F433" s="251"/>
      <c r="G433" s="252">
        <f>ROUND(E433*F433,2)</f>
        <v>0</v>
      </c>
      <c r="H433" s="229">
        <v>1341</v>
      </c>
      <c r="I433" s="228">
        <f>ROUND(E433*H433,2)</f>
        <v>5364</v>
      </c>
      <c r="J433" s="229">
        <v>0</v>
      </c>
      <c r="K433" s="228">
        <f>ROUND(E433*J433,2)</f>
        <v>0</v>
      </c>
      <c r="L433" s="228">
        <v>15</v>
      </c>
      <c r="M433" s="228">
        <f>G433*(1+L433/100)</f>
        <v>0</v>
      </c>
      <c r="N433" s="228">
        <v>4.0000000000000001E-3</v>
      </c>
      <c r="O433" s="228">
        <f>ROUND(E433*N433,2)</f>
        <v>0.02</v>
      </c>
      <c r="P433" s="228">
        <v>0</v>
      </c>
      <c r="Q433" s="228">
        <f>ROUND(E433*P433,2)</f>
        <v>0</v>
      </c>
      <c r="R433" s="228"/>
      <c r="S433" s="228" t="s">
        <v>174</v>
      </c>
      <c r="T433" s="228" t="s">
        <v>142</v>
      </c>
      <c r="U433" s="228">
        <v>0</v>
      </c>
      <c r="V433" s="228">
        <f>ROUND(E433*U433,2)</f>
        <v>0</v>
      </c>
      <c r="W433" s="228"/>
      <c r="X433" s="228" t="s">
        <v>175</v>
      </c>
      <c r="Y433" s="209"/>
      <c r="Z433" s="209"/>
      <c r="AA433" s="209"/>
      <c r="AB433" s="209"/>
      <c r="AC433" s="209"/>
      <c r="AD433" s="209"/>
      <c r="AE433" s="209"/>
      <c r="AF433" s="209"/>
      <c r="AG433" s="209" t="s">
        <v>176</v>
      </c>
      <c r="AH433" s="209"/>
      <c r="AI433" s="209"/>
      <c r="AJ433" s="209"/>
      <c r="AK433" s="209"/>
      <c r="AL433" s="209"/>
      <c r="AM433" s="209"/>
      <c r="AN433" s="209"/>
      <c r="AO433" s="209"/>
      <c r="AP433" s="209"/>
      <c r="AQ433" s="209"/>
      <c r="AR433" s="209"/>
      <c r="AS433" s="209"/>
      <c r="AT433" s="209"/>
      <c r="AU433" s="209"/>
      <c r="AV433" s="209"/>
      <c r="AW433" s="209"/>
      <c r="AX433" s="209"/>
      <c r="AY433" s="209"/>
      <c r="AZ433" s="209"/>
      <c r="BA433" s="209"/>
      <c r="BB433" s="209"/>
      <c r="BC433" s="209"/>
      <c r="BD433" s="209"/>
      <c r="BE433" s="209"/>
      <c r="BF433" s="209"/>
      <c r="BG433" s="209"/>
      <c r="BH433" s="209"/>
    </row>
    <row r="434" spans="1:60" outlineLevel="1" x14ac:dyDescent="0.25">
      <c r="A434" s="247">
        <v>195</v>
      </c>
      <c r="B434" s="248" t="s">
        <v>663</v>
      </c>
      <c r="C434" s="257" t="s">
        <v>664</v>
      </c>
      <c r="D434" s="249" t="s">
        <v>149</v>
      </c>
      <c r="E434" s="250">
        <v>1</v>
      </c>
      <c r="F434" s="251"/>
      <c r="G434" s="252">
        <f>ROUND(E434*F434,2)</f>
        <v>0</v>
      </c>
      <c r="H434" s="229">
        <v>1083.8</v>
      </c>
      <c r="I434" s="228">
        <f>ROUND(E434*H434,2)</f>
        <v>1083.8</v>
      </c>
      <c r="J434" s="229">
        <v>0</v>
      </c>
      <c r="K434" s="228">
        <f>ROUND(E434*J434,2)</f>
        <v>0</v>
      </c>
      <c r="L434" s="228">
        <v>15</v>
      </c>
      <c r="M434" s="228">
        <f>G434*(1+L434/100)</f>
        <v>0</v>
      </c>
      <c r="N434" s="228">
        <v>2.63E-2</v>
      </c>
      <c r="O434" s="228">
        <f>ROUND(E434*N434,2)</f>
        <v>0.03</v>
      </c>
      <c r="P434" s="228">
        <v>0</v>
      </c>
      <c r="Q434" s="228">
        <f>ROUND(E434*P434,2)</f>
        <v>0</v>
      </c>
      <c r="R434" s="228"/>
      <c r="S434" s="228" t="s">
        <v>174</v>
      </c>
      <c r="T434" s="228" t="s">
        <v>142</v>
      </c>
      <c r="U434" s="228">
        <v>0</v>
      </c>
      <c r="V434" s="228">
        <f>ROUND(E434*U434,2)</f>
        <v>0</v>
      </c>
      <c r="W434" s="228"/>
      <c r="X434" s="228" t="s">
        <v>175</v>
      </c>
      <c r="Y434" s="209"/>
      <c r="Z434" s="209"/>
      <c r="AA434" s="209"/>
      <c r="AB434" s="209"/>
      <c r="AC434" s="209"/>
      <c r="AD434" s="209"/>
      <c r="AE434" s="209"/>
      <c r="AF434" s="209"/>
      <c r="AG434" s="209" t="s">
        <v>176</v>
      </c>
      <c r="AH434" s="209"/>
      <c r="AI434" s="209"/>
      <c r="AJ434" s="209"/>
      <c r="AK434" s="209"/>
      <c r="AL434" s="209"/>
      <c r="AM434" s="209"/>
      <c r="AN434" s="209"/>
      <c r="AO434" s="209"/>
      <c r="AP434" s="209"/>
      <c r="AQ434" s="209"/>
      <c r="AR434" s="209"/>
      <c r="AS434" s="209"/>
      <c r="AT434" s="209"/>
      <c r="AU434" s="209"/>
      <c r="AV434" s="209"/>
      <c r="AW434" s="209"/>
      <c r="AX434" s="209"/>
      <c r="AY434" s="209"/>
      <c r="AZ434" s="209"/>
      <c r="BA434" s="209"/>
      <c r="BB434" s="209"/>
      <c r="BC434" s="209"/>
      <c r="BD434" s="209"/>
      <c r="BE434" s="209"/>
      <c r="BF434" s="209"/>
      <c r="BG434" s="209"/>
      <c r="BH434" s="209"/>
    </row>
    <row r="435" spans="1:60" outlineLevel="1" x14ac:dyDescent="0.25">
      <c r="A435" s="247">
        <v>196</v>
      </c>
      <c r="B435" s="248" t="s">
        <v>665</v>
      </c>
      <c r="C435" s="257" t="s">
        <v>666</v>
      </c>
      <c r="D435" s="249" t="s">
        <v>149</v>
      </c>
      <c r="E435" s="250">
        <v>3</v>
      </c>
      <c r="F435" s="251"/>
      <c r="G435" s="252">
        <f>ROUND(E435*F435,2)</f>
        <v>0</v>
      </c>
      <c r="H435" s="229">
        <v>207.2</v>
      </c>
      <c r="I435" s="228">
        <f>ROUND(E435*H435,2)</f>
        <v>621.6</v>
      </c>
      <c r="J435" s="229">
        <v>0</v>
      </c>
      <c r="K435" s="228">
        <f>ROUND(E435*J435,2)</f>
        <v>0</v>
      </c>
      <c r="L435" s="228">
        <v>15</v>
      </c>
      <c r="M435" s="228">
        <f>G435*(1+L435/100)</f>
        <v>0</v>
      </c>
      <c r="N435" s="228">
        <v>1.8000000000000001E-4</v>
      </c>
      <c r="O435" s="228">
        <f>ROUND(E435*N435,2)</f>
        <v>0</v>
      </c>
      <c r="P435" s="228">
        <v>0</v>
      </c>
      <c r="Q435" s="228">
        <f>ROUND(E435*P435,2)</f>
        <v>0</v>
      </c>
      <c r="R435" s="228" t="s">
        <v>179</v>
      </c>
      <c r="S435" s="228" t="s">
        <v>141</v>
      </c>
      <c r="T435" s="228" t="s">
        <v>142</v>
      </c>
      <c r="U435" s="228">
        <v>0</v>
      </c>
      <c r="V435" s="228">
        <f>ROUND(E435*U435,2)</f>
        <v>0</v>
      </c>
      <c r="W435" s="228"/>
      <c r="X435" s="228" t="s">
        <v>175</v>
      </c>
      <c r="Y435" s="209"/>
      <c r="Z435" s="209"/>
      <c r="AA435" s="209"/>
      <c r="AB435" s="209"/>
      <c r="AC435" s="209"/>
      <c r="AD435" s="209"/>
      <c r="AE435" s="209"/>
      <c r="AF435" s="209"/>
      <c r="AG435" s="209" t="s">
        <v>176</v>
      </c>
      <c r="AH435" s="209"/>
      <c r="AI435" s="209"/>
      <c r="AJ435" s="209"/>
      <c r="AK435" s="209"/>
      <c r="AL435" s="209"/>
      <c r="AM435" s="209"/>
      <c r="AN435" s="209"/>
      <c r="AO435" s="209"/>
      <c r="AP435" s="209"/>
      <c r="AQ435" s="209"/>
      <c r="AR435" s="209"/>
      <c r="AS435" s="209"/>
      <c r="AT435" s="209"/>
      <c r="AU435" s="209"/>
      <c r="AV435" s="209"/>
      <c r="AW435" s="209"/>
      <c r="AX435" s="209"/>
      <c r="AY435" s="209"/>
      <c r="AZ435" s="209"/>
      <c r="BA435" s="209"/>
      <c r="BB435" s="209"/>
      <c r="BC435" s="209"/>
      <c r="BD435" s="209"/>
      <c r="BE435" s="209"/>
      <c r="BF435" s="209"/>
      <c r="BG435" s="209"/>
      <c r="BH435" s="209"/>
    </row>
    <row r="436" spans="1:60" outlineLevel="1" x14ac:dyDescent="0.25">
      <c r="A436" s="247">
        <v>197</v>
      </c>
      <c r="B436" s="248" t="s">
        <v>667</v>
      </c>
      <c r="C436" s="257" t="s">
        <v>668</v>
      </c>
      <c r="D436" s="249" t="s">
        <v>149</v>
      </c>
      <c r="E436" s="250">
        <v>2</v>
      </c>
      <c r="F436" s="251"/>
      <c r="G436" s="252">
        <f>ROUND(E436*F436,2)</f>
        <v>0</v>
      </c>
      <c r="H436" s="229">
        <v>247.1</v>
      </c>
      <c r="I436" s="228">
        <f>ROUND(E436*H436,2)</f>
        <v>494.2</v>
      </c>
      <c r="J436" s="229">
        <v>0</v>
      </c>
      <c r="K436" s="228">
        <f>ROUND(E436*J436,2)</f>
        <v>0</v>
      </c>
      <c r="L436" s="228">
        <v>15</v>
      </c>
      <c r="M436" s="228">
        <f>G436*(1+L436/100)</f>
        <v>0</v>
      </c>
      <c r="N436" s="228">
        <v>1.8000000000000001E-4</v>
      </c>
      <c r="O436" s="228">
        <f>ROUND(E436*N436,2)</f>
        <v>0</v>
      </c>
      <c r="P436" s="228">
        <v>0</v>
      </c>
      <c r="Q436" s="228">
        <f>ROUND(E436*P436,2)</f>
        <v>0</v>
      </c>
      <c r="R436" s="228" t="s">
        <v>179</v>
      </c>
      <c r="S436" s="228" t="s">
        <v>141</v>
      </c>
      <c r="T436" s="228" t="s">
        <v>142</v>
      </c>
      <c r="U436" s="228">
        <v>0</v>
      </c>
      <c r="V436" s="228">
        <f>ROUND(E436*U436,2)</f>
        <v>0</v>
      </c>
      <c r="W436" s="228"/>
      <c r="X436" s="228" t="s">
        <v>175</v>
      </c>
      <c r="Y436" s="209"/>
      <c r="Z436" s="209"/>
      <c r="AA436" s="209"/>
      <c r="AB436" s="209"/>
      <c r="AC436" s="209"/>
      <c r="AD436" s="209"/>
      <c r="AE436" s="209"/>
      <c r="AF436" s="209"/>
      <c r="AG436" s="209" t="s">
        <v>176</v>
      </c>
      <c r="AH436" s="209"/>
      <c r="AI436" s="209"/>
      <c r="AJ436" s="209"/>
      <c r="AK436" s="209"/>
      <c r="AL436" s="209"/>
      <c r="AM436" s="209"/>
      <c r="AN436" s="209"/>
      <c r="AO436" s="209"/>
      <c r="AP436" s="209"/>
      <c r="AQ436" s="209"/>
      <c r="AR436" s="209"/>
      <c r="AS436" s="209"/>
      <c r="AT436" s="209"/>
      <c r="AU436" s="209"/>
      <c r="AV436" s="209"/>
      <c r="AW436" s="209"/>
      <c r="AX436" s="209"/>
      <c r="AY436" s="209"/>
      <c r="AZ436" s="209"/>
      <c r="BA436" s="209"/>
      <c r="BB436" s="209"/>
      <c r="BC436" s="209"/>
      <c r="BD436" s="209"/>
      <c r="BE436" s="209"/>
      <c r="BF436" s="209"/>
      <c r="BG436" s="209"/>
      <c r="BH436" s="209"/>
    </row>
    <row r="437" spans="1:60" outlineLevel="1" x14ac:dyDescent="0.25">
      <c r="A437" s="247">
        <v>198</v>
      </c>
      <c r="B437" s="248" t="s">
        <v>669</v>
      </c>
      <c r="C437" s="257" t="s">
        <v>670</v>
      </c>
      <c r="D437" s="249" t="s">
        <v>149</v>
      </c>
      <c r="E437" s="250">
        <v>1</v>
      </c>
      <c r="F437" s="251"/>
      <c r="G437" s="252">
        <f>ROUND(E437*F437,2)</f>
        <v>0</v>
      </c>
      <c r="H437" s="229">
        <v>179.5</v>
      </c>
      <c r="I437" s="228">
        <f>ROUND(E437*H437,2)</f>
        <v>179.5</v>
      </c>
      <c r="J437" s="229">
        <v>0</v>
      </c>
      <c r="K437" s="228">
        <f>ROUND(E437*J437,2)</f>
        <v>0</v>
      </c>
      <c r="L437" s="228">
        <v>15</v>
      </c>
      <c r="M437" s="228">
        <f>G437*(1+L437/100)</f>
        <v>0</v>
      </c>
      <c r="N437" s="228">
        <v>1.8000000000000001E-4</v>
      </c>
      <c r="O437" s="228">
        <f>ROUND(E437*N437,2)</f>
        <v>0</v>
      </c>
      <c r="P437" s="228">
        <v>0</v>
      </c>
      <c r="Q437" s="228">
        <f>ROUND(E437*P437,2)</f>
        <v>0</v>
      </c>
      <c r="R437" s="228" t="s">
        <v>179</v>
      </c>
      <c r="S437" s="228" t="s">
        <v>141</v>
      </c>
      <c r="T437" s="228" t="s">
        <v>142</v>
      </c>
      <c r="U437" s="228">
        <v>0</v>
      </c>
      <c r="V437" s="228">
        <f>ROUND(E437*U437,2)</f>
        <v>0</v>
      </c>
      <c r="W437" s="228"/>
      <c r="X437" s="228" t="s">
        <v>175</v>
      </c>
      <c r="Y437" s="209"/>
      <c r="Z437" s="209"/>
      <c r="AA437" s="209"/>
      <c r="AB437" s="209"/>
      <c r="AC437" s="209"/>
      <c r="AD437" s="209"/>
      <c r="AE437" s="209"/>
      <c r="AF437" s="209"/>
      <c r="AG437" s="209" t="s">
        <v>176</v>
      </c>
      <c r="AH437" s="209"/>
      <c r="AI437" s="209"/>
      <c r="AJ437" s="209"/>
      <c r="AK437" s="209"/>
      <c r="AL437" s="209"/>
      <c r="AM437" s="209"/>
      <c r="AN437" s="209"/>
      <c r="AO437" s="209"/>
      <c r="AP437" s="209"/>
      <c r="AQ437" s="209"/>
      <c r="AR437" s="209"/>
      <c r="AS437" s="209"/>
      <c r="AT437" s="209"/>
      <c r="AU437" s="209"/>
      <c r="AV437" s="209"/>
      <c r="AW437" s="209"/>
      <c r="AX437" s="209"/>
      <c r="AY437" s="209"/>
      <c r="AZ437" s="209"/>
      <c r="BA437" s="209"/>
      <c r="BB437" s="209"/>
      <c r="BC437" s="209"/>
      <c r="BD437" s="209"/>
      <c r="BE437" s="209"/>
      <c r="BF437" s="209"/>
      <c r="BG437" s="209"/>
      <c r="BH437" s="209"/>
    </row>
    <row r="438" spans="1:60" outlineLevel="1" x14ac:dyDescent="0.25">
      <c r="A438" s="247">
        <v>199</v>
      </c>
      <c r="B438" s="248" t="s">
        <v>671</v>
      </c>
      <c r="C438" s="257" t="s">
        <v>672</v>
      </c>
      <c r="D438" s="249" t="s">
        <v>149</v>
      </c>
      <c r="E438" s="250">
        <v>1</v>
      </c>
      <c r="F438" s="251"/>
      <c r="G438" s="252">
        <f>ROUND(E438*F438,2)</f>
        <v>0</v>
      </c>
      <c r="H438" s="229">
        <v>418.9</v>
      </c>
      <c r="I438" s="228">
        <f>ROUND(E438*H438,2)</f>
        <v>418.9</v>
      </c>
      <c r="J438" s="229">
        <v>0</v>
      </c>
      <c r="K438" s="228">
        <f>ROUND(E438*J438,2)</f>
        <v>0</v>
      </c>
      <c r="L438" s="228">
        <v>15</v>
      </c>
      <c r="M438" s="228">
        <f>G438*(1+L438/100)</f>
        <v>0</v>
      </c>
      <c r="N438" s="228">
        <v>4.0000000000000002E-4</v>
      </c>
      <c r="O438" s="228">
        <f>ROUND(E438*N438,2)</f>
        <v>0</v>
      </c>
      <c r="P438" s="228">
        <v>0</v>
      </c>
      <c r="Q438" s="228">
        <f>ROUND(E438*P438,2)</f>
        <v>0</v>
      </c>
      <c r="R438" s="228" t="s">
        <v>179</v>
      </c>
      <c r="S438" s="228" t="s">
        <v>141</v>
      </c>
      <c r="T438" s="228" t="s">
        <v>142</v>
      </c>
      <c r="U438" s="228">
        <v>0</v>
      </c>
      <c r="V438" s="228">
        <f>ROUND(E438*U438,2)</f>
        <v>0</v>
      </c>
      <c r="W438" s="228"/>
      <c r="X438" s="228" t="s">
        <v>175</v>
      </c>
      <c r="Y438" s="209"/>
      <c r="Z438" s="209"/>
      <c r="AA438" s="209"/>
      <c r="AB438" s="209"/>
      <c r="AC438" s="209"/>
      <c r="AD438" s="209"/>
      <c r="AE438" s="209"/>
      <c r="AF438" s="209"/>
      <c r="AG438" s="209" t="s">
        <v>176</v>
      </c>
      <c r="AH438" s="209"/>
      <c r="AI438" s="209"/>
      <c r="AJ438" s="209"/>
      <c r="AK438" s="209"/>
      <c r="AL438" s="209"/>
      <c r="AM438" s="209"/>
      <c r="AN438" s="209"/>
      <c r="AO438" s="209"/>
      <c r="AP438" s="209"/>
      <c r="AQ438" s="209"/>
      <c r="AR438" s="209"/>
      <c r="AS438" s="209"/>
      <c r="AT438" s="209"/>
      <c r="AU438" s="209"/>
      <c r="AV438" s="209"/>
      <c r="AW438" s="209"/>
      <c r="AX438" s="209"/>
      <c r="AY438" s="209"/>
      <c r="AZ438" s="209"/>
      <c r="BA438" s="209"/>
      <c r="BB438" s="209"/>
      <c r="BC438" s="209"/>
      <c r="BD438" s="209"/>
      <c r="BE438" s="209"/>
      <c r="BF438" s="209"/>
      <c r="BG438" s="209"/>
      <c r="BH438" s="209"/>
    </row>
    <row r="439" spans="1:60" outlineLevel="1" x14ac:dyDescent="0.25">
      <c r="A439" s="247">
        <v>200</v>
      </c>
      <c r="B439" s="248" t="s">
        <v>673</v>
      </c>
      <c r="C439" s="257" t="s">
        <v>674</v>
      </c>
      <c r="D439" s="249" t="s">
        <v>149</v>
      </c>
      <c r="E439" s="250">
        <v>1</v>
      </c>
      <c r="F439" s="251"/>
      <c r="G439" s="252">
        <f>ROUND(E439*F439,2)</f>
        <v>0</v>
      </c>
      <c r="H439" s="229">
        <v>1045.0999999999999</v>
      </c>
      <c r="I439" s="228">
        <f>ROUND(E439*H439,2)</f>
        <v>1045.0999999999999</v>
      </c>
      <c r="J439" s="229">
        <v>0</v>
      </c>
      <c r="K439" s="228">
        <f>ROUND(E439*J439,2)</f>
        <v>0</v>
      </c>
      <c r="L439" s="228">
        <v>15</v>
      </c>
      <c r="M439" s="228">
        <f>G439*(1+L439/100)</f>
        <v>0</v>
      </c>
      <c r="N439" s="228">
        <v>5.0000000000000001E-4</v>
      </c>
      <c r="O439" s="228">
        <f>ROUND(E439*N439,2)</f>
        <v>0</v>
      </c>
      <c r="P439" s="228">
        <v>0</v>
      </c>
      <c r="Q439" s="228">
        <f>ROUND(E439*P439,2)</f>
        <v>0</v>
      </c>
      <c r="R439" s="228" t="s">
        <v>179</v>
      </c>
      <c r="S439" s="228" t="s">
        <v>141</v>
      </c>
      <c r="T439" s="228" t="s">
        <v>142</v>
      </c>
      <c r="U439" s="228">
        <v>0</v>
      </c>
      <c r="V439" s="228">
        <f>ROUND(E439*U439,2)</f>
        <v>0</v>
      </c>
      <c r="W439" s="228"/>
      <c r="X439" s="228" t="s">
        <v>175</v>
      </c>
      <c r="Y439" s="209"/>
      <c r="Z439" s="209"/>
      <c r="AA439" s="209"/>
      <c r="AB439" s="209"/>
      <c r="AC439" s="209"/>
      <c r="AD439" s="209"/>
      <c r="AE439" s="209"/>
      <c r="AF439" s="209"/>
      <c r="AG439" s="209" t="s">
        <v>176</v>
      </c>
      <c r="AH439" s="209"/>
      <c r="AI439" s="209"/>
      <c r="AJ439" s="209"/>
      <c r="AK439" s="209"/>
      <c r="AL439" s="209"/>
      <c r="AM439" s="209"/>
      <c r="AN439" s="209"/>
      <c r="AO439" s="209"/>
      <c r="AP439" s="209"/>
      <c r="AQ439" s="209"/>
      <c r="AR439" s="209"/>
      <c r="AS439" s="209"/>
      <c r="AT439" s="209"/>
      <c r="AU439" s="209"/>
      <c r="AV439" s="209"/>
      <c r="AW439" s="209"/>
      <c r="AX439" s="209"/>
      <c r="AY439" s="209"/>
      <c r="AZ439" s="209"/>
      <c r="BA439" s="209"/>
      <c r="BB439" s="209"/>
      <c r="BC439" s="209"/>
      <c r="BD439" s="209"/>
      <c r="BE439" s="209"/>
      <c r="BF439" s="209"/>
      <c r="BG439" s="209"/>
      <c r="BH439" s="209"/>
    </row>
    <row r="440" spans="1:60" outlineLevel="1" x14ac:dyDescent="0.25">
      <c r="A440" s="247">
        <v>201</v>
      </c>
      <c r="B440" s="248" t="s">
        <v>675</v>
      </c>
      <c r="C440" s="257" t="s">
        <v>676</v>
      </c>
      <c r="D440" s="249" t="s">
        <v>677</v>
      </c>
      <c r="E440" s="250">
        <v>25</v>
      </c>
      <c r="F440" s="251"/>
      <c r="G440" s="252">
        <f>ROUND(E440*F440,2)</f>
        <v>0</v>
      </c>
      <c r="H440" s="229">
        <v>13.3</v>
      </c>
      <c r="I440" s="228">
        <f>ROUND(E440*H440,2)</f>
        <v>332.5</v>
      </c>
      <c r="J440" s="229">
        <v>0</v>
      </c>
      <c r="K440" s="228">
        <f>ROUND(E440*J440,2)</f>
        <v>0</v>
      </c>
      <c r="L440" s="228">
        <v>15</v>
      </c>
      <c r="M440" s="228">
        <f>G440*(1+L440/100)</f>
        <v>0</v>
      </c>
      <c r="N440" s="228">
        <v>1</v>
      </c>
      <c r="O440" s="228">
        <f>ROUND(E440*N440,2)</f>
        <v>25</v>
      </c>
      <c r="P440" s="228">
        <v>0</v>
      </c>
      <c r="Q440" s="228">
        <f>ROUND(E440*P440,2)</f>
        <v>0</v>
      </c>
      <c r="R440" s="228" t="s">
        <v>179</v>
      </c>
      <c r="S440" s="228" t="s">
        <v>141</v>
      </c>
      <c r="T440" s="228" t="s">
        <v>142</v>
      </c>
      <c r="U440" s="228">
        <v>0</v>
      </c>
      <c r="V440" s="228">
        <f>ROUND(E440*U440,2)</f>
        <v>0</v>
      </c>
      <c r="W440" s="228"/>
      <c r="X440" s="228" t="s">
        <v>175</v>
      </c>
      <c r="Y440" s="209"/>
      <c r="Z440" s="209"/>
      <c r="AA440" s="209"/>
      <c r="AB440" s="209"/>
      <c r="AC440" s="209"/>
      <c r="AD440" s="209"/>
      <c r="AE440" s="209"/>
      <c r="AF440" s="209"/>
      <c r="AG440" s="209" t="s">
        <v>176</v>
      </c>
      <c r="AH440" s="209"/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</row>
    <row r="441" spans="1:60" outlineLevel="1" x14ac:dyDescent="0.25">
      <c r="A441" s="247">
        <v>202</v>
      </c>
      <c r="B441" s="248" t="s">
        <v>678</v>
      </c>
      <c r="C441" s="257" t="s">
        <v>679</v>
      </c>
      <c r="D441" s="249" t="s">
        <v>299</v>
      </c>
      <c r="E441" s="250">
        <v>1</v>
      </c>
      <c r="F441" s="251"/>
      <c r="G441" s="252">
        <f>ROUND(E441*F441,2)</f>
        <v>0</v>
      </c>
      <c r="H441" s="229">
        <v>0</v>
      </c>
      <c r="I441" s="228">
        <f>ROUND(E441*H441,2)</f>
        <v>0</v>
      </c>
      <c r="J441" s="229">
        <v>3324.7</v>
      </c>
      <c r="K441" s="228">
        <f>ROUND(E441*J441,2)</f>
        <v>3324.7</v>
      </c>
      <c r="L441" s="228">
        <v>15</v>
      </c>
      <c r="M441" s="228">
        <f>G441*(1+L441/100)</f>
        <v>0</v>
      </c>
      <c r="N441" s="228">
        <v>0</v>
      </c>
      <c r="O441" s="228">
        <f>ROUND(E441*N441,2)</f>
        <v>0</v>
      </c>
      <c r="P441" s="228">
        <v>0</v>
      </c>
      <c r="Q441" s="228">
        <f>ROUND(E441*P441,2)</f>
        <v>0</v>
      </c>
      <c r="R441" s="228"/>
      <c r="S441" s="228" t="s">
        <v>174</v>
      </c>
      <c r="T441" s="228" t="s">
        <v>142</v>
      </c>
      <c r="U441" s="228">
        <v>0</v>
      </c>
      <c r="V441" s="228">
        <f>ROUND(E441*U441,2)</f>
        <v>0</v>
      </c>
      <c r="W441" s="228"/>
      <c r="X441" s="228" t="s">
        <v>281</v>
      </c>
      <c r="Y441" s="209"/>
      <c r="Z441" s="209"/>
      <c r="AA441" s="209"/>
      <c r="AB441" s="209"/>
      <c r="AC441" s="209"/>
      <c r="AD441" s="209"/>
      <c r="AE441" s="209"/>
      <c r="AF441" s="209"/>
      <c r="AG441" s="209" t="s">
        <v>282</v>
      </c>
      <c r="AH441" s="209"/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09"/>
      <c r="AT441" s="209"/>
      <c r="AU441" s="209"/>
      <c r="AV441" s="209"/>
      <c r="AW441" s="209"/>
      <c r="AX441" s="209"/>
      <c r="AY441" s="209"/>
      <c r="AZ441" s="209"/>
      <c r="BA441" s="209"/>
      <c r="BB441" s="209"/>
      <c r="BC441" s="209"/>
      <c r="BD441" s="209"/>
      <c r="BE441" s="209"/>
      <c r="BF441" s="209"/>
      <c r="BG441" s="209"/>
      <c r="BH441" s="209"/>
    </row>
    <row r="442" spans="1:60" x14ac:dyDescent="0.25">
      <c r="A442" s="235" t="s">
        <v>136</v>
      </c>
      <c r="B442" s="236" t="s">
        <v>104</v>
      </c>
      <c r="C442" s="254" t="s">
        <v>105</v>
      </c>
      <c r="D442" s="237"/>
      <c r="E442" s="238"/>
      <c r="F442" s="239"/>
      <c r="G442" s="240">
        <f>SUMIF(AG443:AG445,"&lt;&gt;NOR",G443:G445)</f>
        <v>0</v>
      </c>
      <c r="H442" s="234"/>
      <c r="I442" s="234">
        <f>SUM(I443:I445)</f>
        <v>490.4</v>
      </c>
      <c r="J442" s="234"/>
      <c r="K442" s="234">
        <f>SUM(K443:K445)</f>
        <v>491.6</v>
      </c>
      <c r="L442" s="234"/>
      <c r="M442" s="234">
        <f>SUM(M443:M445)</f>
        <v>0</v>
      </c>
      <c r="N442" s="234"/>
      <c r="O442" s="234">
        <f>SUM(O443:O445)</f>
        <v>0</v>
      </c>
      <c r="P442" s="234"/>
      <c r="Q442" s="234">
        <f>SUM(Q443:Q445)</f>
        <v>0</v>
      </c>
      <c r="R442" s="234"/>
      <c r="S442" s="234"/>
      <c r="T442" s="234"/>
      <c r="U442" s="234"/>
      <c r="V442" s="234">
        <f>SUM(V443:V445)</f>
        <v>0.87</v>
      </c>
      <c r="W442" s="234"/>
      <c r="X442" s="234"/>
      <c r="AG442" t="s">
        <v>137</v>
      </c>
    </row>
    <row r="443" spans="1:60" outlineLevel="1" x14ac:dyDescent="0.25">
      <c r="A443" s="247">
        <v>203</v>
      </c>
      <c r="B443" s="248" t="s">
        <v>680</v>
      </c>
      <c r="C443" s="257" t="s">
        <v>681</v>
      </c>
      <c r="D443" s="249" t="s">
        <v>149</v>
      </c>
      <c r="E443" s="250">
        <v>2</v>
      </c>
      <c r="F443" s="251"/>
      <c r="G443" s="252">
        <f>ROUND(E443*F443,2)</f>
        <v>0</v>
      </c>
      <c r="H443" s="229">
        <v>76.7</v>
      </c>
      <c r="I443" s="228">
        <f>ROUND(E443*H443,2)</f>
        <v>153.4</v>
      </c>
      <c r="J443" s="229">
        <v>135.5</v>
      </c>
      <c r="K443" s="228">
        <f>ROUND(E443*J443,2)</f>
        <v>271</v>
      </c>
      <c r="L443" s="228">
        <v>15</v>
      </c>
      <c r="M443" s="228">
        <f>G443*(1+L443/100)</f>
        <v>0</v>
      </c>
      <c r="N443" s="228">
        <v>0</v>
      </c>
      <c r="O443" s="228">
        <f>ROUND(E443*N443,2)</f>
        <v>0</v>
      </c>
      <c r="P443" s="228">
        <v>0</v>
      </c>
      <c r="Q443" s="228">
        <f>ROUND(E443*P443,2)</f>
        <v>0</v>
      </c>
      <c r="R443" s="228"/>
      <c r="S443" s="228" t="s">
        <v>141</v>
      </c>
      <c r="T443" s="228" t="s">
        <v>142</v>
      </c>
      <c r="U443" s="228">
        <v>0.23599999999999999</v>
      </c>
      <c r="V443" s="228">
        <f>ROUND(E443*U443,2)</f>
        <v>0.47</v>
      </c>
      <c r="W443" s="228"/>
      <c r="X443" s="228" t="s">
        <v>143</v>
      </c>
      <c r="Y443" s="209"/>
      <c r="Z443" s="209"/>
      <c r="AA443" s="209"/>
      <c r="AB443" s="209"/>
      <c r="AC443" s="209"/>
      <c r="AD443" s="209"/>
      <c r="AE443" s="209"/>
      <c r="AF443" s="209"/>
      <c r="AG443" s="209" t="s">
        <v>144</v>
      </c>
      <c r="AH443" s="209"/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09"/>
      <c r="AT443" s="209"/>
      <c r="AU443" s="209"/>
      <c r="AV443" s="209"/>
      <c r="AW443" s="209"/>
      <c r="AX443" s="209"/>
      <c r="AY443" s="209"/>
      <c r="AZ443" s="209"/>
      <c r="BA443" s="209"/>
      <c r="BB443" s="209"/>
      <c r="BC443" s="209"/>
      <c r="BD443" s="209"/>
      <c r="BE443" s="209"/>
      <c r="BF443" s="209"/>
      <c r="BG443" s="209"/>
      <c r="BH443" s="209"/>
    </row>
    <row r="444" spans="1:60" outlineLevel="1" x14ac:dyDescent="0.25">
      <c r="A444" s="247">
        <v>204</v>
      </c>
      <c r="B444" s="248" t="s">
        <v>682</v>
      </c>
      <c r="C444" s="257" t="s">
        <v>683</v>
      </c>
      <c r="D444" s="249" t="s">
        <v>149</v>
      </c>
      <c r="E444" s="250">
        <v>2</v>
      </c>
      <c r="F444" s="251"/>
      <c r="G444" s="252">
        <f>ROUND(E444*F444,2)</f>
        <v>0</v>
      </c>
      <c r="H444" s="229">
        <v>0</v>
      </c>
      <c r="I444" s="228">
        <f>ROUND(E444*H444,2)</f>
        <v>0</v>
      </c>
      <c r="J444" s="229">
        <v>110.3</v>
      </c>
      <c r="K444" s="228">
        <f>ROUND(E444*J444,2)</f>
        <v>220.6</v>
      </c>
      <c r="L444" s="228">
        <v>15</v>
      </c>
      <c r="M444" s="228">
        <f>G444*(1+L444/100)</f>
        <v>0</v>
      </c>
      <c r="N444" s="228">
        <v>0</v>
      </c>
      <c r="O444" s="228">
        <f>ROUND(E444*N444,2)</f>
        <v>0</v>
      </c>
      <c r="P444" s="228">
        <v>0</v>
      </c>
      <c r="Q444" s="228">
        <f>ROUND(E444*P444,2)</f>
        <v>0</v>
      </c>
      <c r="R444" s="228"/>
      <c r="S444" s="228" t="s">
        <v>141</v>
      </c>
      <c r="T444" s="228" t="s">
        <v>142</v>
      </c>
      <c r="U444" s="228">
        <v>0.20166999999999999</v>
      </c>
      <c r="V444" s="228">
        <f>ROUND(E444*U444,2)</f>
        <v>0.4</v>
      </c>
      <c r="W444" s="228"/>
      <c r="X444" s="228" t="s">
        <v>143</v>
      </c>
      <c r="Y444" s="209"/>
      <c r="Z444" s="209"/>
      <c r="AA444" s="209"/>
      <c r="AB444" s="209"/>
      <c r="AC444" s="209"/>
      <c r="AD444" s="209"/>
      <c r="AE444" s="209"/>
      <c r="AF444" s="209"/>
      <c r="AG444" s="209" t="s">
        <v>144</v>
      </c>
      <c r="AH444" s="209"/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09"/>
      <c r="AT444" s="209"/>
      <c r="AU444" s="209"/>
      <c r="AV444" s="209"/>
      <c r="AW444" s="209"/>
      <c r="AX444" s="209"/>
      <c r="AY444" s="209"/>
      <c r="AZ444" s="209"/>
      <c r="BA444" s="209"/>
      <c r="BB444" s="209"/>
      <c r="BC444" s="209"/>
      <c r="BD444" s="209"/>
      <c r="BE444" s="209"/>
      <c r="BF444" s="209"/>
      <c r="BG444" s="209"/>
      <c r="BH444" s="209"/>
    </row>
    <row r="445" spans="1:60" outlineLevel="1" x14ac:dyDescent="0.25">
      <c r="A445" s="247">
        <v>205</v>
      </c>
      <c r="B445" s="248" t="s">
        <v>684</v>
      </c>
      <c r="C445" s="257" t="s">
        <v>685</v>
      </c>
      <c r="D445" s="249" t="s">
        <v>149</v>
      </c>
      <c r="E445" s="250">
        <v>2</v>
      </c>
      <c r="F445" s="251"/>
      <c r="G445" s="252">
        <f>ROUND(E445*F445,2)</f>
        <v>0</v>
      </c>
      <c r="H445" s="229">
        <v>168.5</v>
      </c>
      <c r="I445" s="228">
        <f>ROUND(E445*H445,2)</f>
        <v>337</v>
      </c>
      <c r="J445" s="229">
        <v>0</v>
      </c>
      <c r="K445" s="228">
        <f>ROUND(E445*J445,2)</f>
        <v>0</v>
      </c>
      <c r="L445" s="228">
        <v>15</v>
      </c>
      <c r="M445" s="228">
        <f>G445*(1+L445/100)</f>
        <v>0</v>
      </c>
      <c r="N445" s="228">
        <v>1.0000000000000001E-5</v>
      </c>
      <c r="O445" s="228">
        <f>ROUND(E445*N445,2)</f>
        <v>0</v>
      </c>
      <c r="P445" s="228">
        <v>0</v>
      </c>
      <c r="Q445" s="228">
        <f>ROUND(E445*P445,2)</f>
        <v>0</v>
      </c>
      <c r="R445" s="228" t="s">
        <v>179</v>
      </c>
      <c r="S445" s="228" t="s">
        <v>141</v>
      </c>
      <c r="T445" s="228" t="s">
        <v>142</v>
      </c>
      <c r="U445" s="228">
        <v>0</v>
      </c>
      <c r="V445" s="228">
        <f>ROUND(E445*U445,2)</f>
        <v>0</v>
      </c>
      <c r="W445" s="228"/>
      <c r="X445" s="228" t="s">
        <v>175</v>
      </c>
      <c r="Y445" s="209"/>
      <c r="Z445" s="209"/>
      <c r="AA445" s="209"/>
      <c r="AB445" s="209"/>
      <c r="AC445" s="209"/>
      <c r="AD445" s="209"/>
      <c r="AE445" s="209"/>
      <c r="AF445" s="209"/>
      <c r="AG445" s="209" t="s">
        <v>176</v>
      </c>
      <c r="AH445" s="209"/>
      <c r="AI445" s="209"/>
      <c r="AJ445" s="209"/>
      <c r="AK445" s="209"/>
      <c r="AL445" s="209"/>
      <c r="AM445" s="209"/>
      <c r="AN445" s="209"/>
      <c r="AO445" s="209"/>
      <c r="AP445" s="209"/>
      <c r="AQ445" s="209"/>
      <c r="AR445" s="209"/>
      <c r="AS445" s="209"/>
      <c r="AT445" s="209"/>
      <c r="AU445" s="209"/>
      <c r="AV445" s="209"/>
      <c r="AW445" s="209"/>
      <c r="AX445" s="209"/>
      <c r="AY445" s="209"/>
      <c r="AZ445" s="209"/>
      <c r="BA445" s="209"/>
      <c r="BB445" s="209"/>
      <c r="BC445" s="209"/>
      <c r="BD445" s="209"/>
      <c r="BE445" s="209"/>
      <c r="BF445" s="209"/>
      <c r="BG445" s="209"/>
      <c r="BH445" s="209"/>
    </row>
    <row r="446" spans="1:60" x14ac:dyDescent="0.25">
      <c r="A446" s="235" t="s">
        <v>136</v>
      </c>
      <c r="B446" s="236" t="s">
        <v>106</v>
      </c>
      <c r="C446" s="254" t="s">
        <v>107</v>
      </c>
      <c r="D446" s="237"/>
      <c r="E446" s="238"/>
      <c r="F446" s="239"/>
      <c r="G446" s="240">
        <f>SUMIF(AG447:AG455,"&lt;&gt;NOR",G447:G455)</f>
        <v>0</v>
      </c>
      <c r="H446" s="234"/>
      <c r="I446" s="234">
        <f>SUM(I447:I455)</f>
        <v>0</v>
      </c>
      <c r="J446" s="234"/>
      <c r="K446" s="234">
        <f>SUM(K447:K455)</f>
        <v>17292.060000000001</v>
      </c>
      <c r="L446" s="234"/>
      <c r="M446" s="234">
        <f>SUM(M447:M455)</f>
        <v>0</v>
      </c>
      <c r="N446" s="234"/>
      <c r="O446" s="234">
        <f>SUM(O447:O455)</f>
        <v>0</v>
      </c>
      <c r="P446" s="234"/>
      <c r="Q446" s="234">
        <f>SUM(Q447:Q455)</f>
        <v>0</v>
      </c>
      <c r="R446" s="234"/>
      <c r="S446" s="234"/>
      <c r="T446" s="234"/>
      <c r="U446" s="234"/>
      <c r="V446" s="234">
        <f>SUM(V447:V455)</f>
        <v>24.68</v>
      </c>
      <c r="W446" s="234"/>
      <c r="X446" s="234"/>
      <c r="AG446" t="s">
        <v>137</v>
      </c>
    </row>
    <row r="447" spans="1:60" outlineLevel="1" x14ac:dyDescent="0.25">
      <c r="A447" s="247">
        <v>206</v>
      </c>
      <c r="B447" s="248" t="s">
        <v>686</v>
      </c>
      <c r="C447" s="257" t="s">
        <v>687</v>
      </c>
      <c r="D447" s="249" t="s">
        <v>688</v>
      </c>
      <c r="E447" s="250">
        <v>5</v>
      </c>
      <c r="F447" s="251"/>
      <c r="G447" s="252">
        <f>ROUND(E447*F447,2)</f>
        <v>0</v>
      </c>
      <c r="H447" s="229">
        <v>0</v>
      </c>
      <c r="I447" s="228">
        <f>ROUND(E447*H447,2)</f>
        <v>0</v>
      </c>
      <c r="J447" s="229">
        <v>55.1</v>
      </c>
      <c r="K447" s="228">
        <f>ROUND(E447*J447,2)</f>
        <v>275.5</v>
      </c>
      <c r="L447" s="228">
        <v>15</v>
      </c>
      <c r="M447" s="228">
        <f>G447*(1+L447/100)</f>
        <v>0</v>
      </c>
      <c r="N447" s="228">
        <v>0</v>
      </c>
      <c r="O447" s="228">
        <f>ROUND(E447*N447,2)</f>
        <v>0</v>
      </c>
      <c r="P447" s="228">
        <v>0</v>
      </c>
      <c r="Q447" s="228">
        <f>ROUND(E447*P447,2)</f>
        <v>0</v>
      </c>
      <c r="R447" s="228"/>
      <c r="S447" s="228" t="s">
        <v>141</v>
      </c>
      <c r="T447" s="228" t="s">
        <v>142</v>
      </c>
      <c r="U447" s="228">
        <v>0</v>
      </c>
      <c r="V447" s="228">
        <f>ROUND(E447*U447,2)</f>
        <v>0</v>
      </c>
      <c r="W447" s="228"/>
      <c r="X447" s="228" t="s">
        <v>143</v>
      </c>
      <c r="Y447" s="209"/>
      <c r="Z447" s="209"/>
      <c r="AA447" s="209"/>
      <c r="AB447" s="209"/>
      <c r="AC447" s="209"/>
      <c r="AD447" s="209"/>
      <c r="AE447" s="209"/>
      <c r="AF447" s="209"/>
      <c r="AG447" s="209" t="s">
        <v>144</v>
      </c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9"/>
      <c r="AS447" s="209"/>
      <c r="AT447" s="209"/>
      <c r="AU447" s="209"/>
      <c r="AV447" s="209"/>
      <c r="AW447" s="209"/>
      <c r="AX447" s="209"/>
      <c r="AY447" s="209"/>
      <c r="AZ447" s="209"/>
      <c r="BA447" s="209"/>
      <c r="BB447" s="209"/>
      <c r="BC447" s="209"/>
      <c r="BD447" s="209"/>
      <c r="BE447" s="209"/>
      <c r="BF447" s="209"/>
      <c r="BG447" s="209"/>
      <c r="BH447" s="209"/>
    </row>
    <row r="448" spans="1:60" outlineLevel="1" x14ac:dyDescent="0.25">
      <c r="A448" s="247">
        <v>207</v>
      </c>
      <c r="B448" s="248" t="s">
        <v>689</v>
      </c>
      <c r="C448" s="257" t="s">
        <v>690</v>
      </c>
      <c r="D448" s="249" t="s">
        <v>140</v>
      </c>
      <c r="E448" s="250">
        <v>4.9417900000000001</v>
      </c>
      <c r="F448" s="251"/>
      <c r="G448" s="252">
        <f>ROUND(E448*F448,2)</f>
        <v>0</v>
      </c>
      <c r="H448" s="229">
        <v>0</v>
      </c>
      <c r="I448" s="228">
        <f>ROUND(E448*H448,2)</f>
        <v>0</v>
      </c>
      <c r="J448" s="229">
        <v>186.7</v>
      </c>
      <c r="K448" s="228">
        <f>ROUND(E448*J448,2)</f>
        <v>922.63</v>
      </c>
      <c r="L448" s="228">
        <v>15</v>
      </c>
      <c r="M448" s="228">
        <f>G448*(1+L448/100)</f>
        <v>0</v>
      </c>
      <c r="N448" s="228">
        <v>0</v>
      </c>
      <c r="O448" s="228">
        <f>ROUND(E448*N448,2)</f>
        <v>0</v>
      </c>
      <c r="P448" s="228">
        <v>0</v>
      </c>
      <c r="Q448" s="228">
        <f>ROUND(E448*P448,2)</f>
        <v>0</v>
      </c>
      <c r="R448" s="228"/>
      <c r="S448" s="228" t="s">
        <v>141</v>
      </c>
      <c r="T448" s="228" t="s">
        <v>142</v>
      </c>
      <c r="U448" s="228">
        <v>0.27700000000000002</v>
      </c>
      <c r="V448" s="228">
        <f>ROUND(E448*U448,2)</f>
        <v>1.37</v>
      </c>
      <c r="W448" s="228"/>
      <c r="X448" s="228" t="s">
        <v>691</v>
      </c>
      <c r="Y448" s="209"/>
      <c r="Z448" s="209"/>
      <c r="AA448" s="209"/>
      <c r="AB448" s="209"/>
      <c r="AC448" s="209"/>
      <c r="AD448" s="209"/>
      <c r="AE448" s="209"/>
      <c r="AF448" s="209"/>
      <c r="AG448" s="209" t="s">
        <v>692</v>
      </c>
      <c r="AH448" s="209"/>
      <c r="AI448" s="209"/>
      <c r="AJ448" s="209"/>
      <c r="AK448" s="209"/>
      <c r="AL448" s="209"/>
      <c r="AM448" s="209"/>
      <c r="AN448" s="209"/>
      <c r="AO448" s="209"/>
      <c r="AP448" s="209"/>
      <c r="AQ448" s="209"/>
      <c r="AR448" s="209"/>
      <c r="AS448" s="209"/>
      <c r="AT448" s="209"/>
      <c r="AU448" s="209"/>
      <c r="AV448" s="209"/>
      <c r="AW448" s="209"/>
      <c r="AX448" s="209"/>
      <c r="AY448" s="209"/>
      <c r="AZ448" s="209"/>
      <c r="BA448" s="209"/>
      <c r="BB448" s="209"/>
      <c r="BC448" s="209"/>
      <c r="BD448" s="209"/>
      <c r="BE448" s="209"/>
      <c r="BF448" s="209"/>
      <c r="BG448" s="209"/>
      <c r="BH448" s="209"/>
    </row>
    <row r="449" spans="1:60" outlineLevel="1" x14ac:dyDescent="0.25">
      <c r="A449" s="247">
        <v>208</v>
      </c>
      <c r="B449" s="248" t="s">
        <v>693</v>
      </c>
      <c r="C449" s="257" t="s">
        <v>694</v>
      </c>
      <c r="D449" s="249" t="s">
        <v>140</v>
      </c>
      <c r="E449" s="250">
        <v>4.9417900000000001</v>
      </c>
      <c r="F449" s="251"/>
      <c r="G449" s="252">
        <f>ROUND(E449*F449,2)</f>
        <v>0</v>
      </c>
      <c r="H449" s="229">
        <v>0</v>
      </c>
      <c r="I449" s="228">
        <f>ROUND(E449*H449,2)</f>
        <v>0</v>
      </c>
      <c r="J449" s="229">
        <v>782.4</v>
      </c>
      <c r="K449" s="228">
        <f>ROUND(E449*J449,2)</f>
        <v>3866.46</v>
      </c>
      <c r="L449" s="228">
        <v>15</v>
      </c>
      <c r="M449" s="228">
        <f>G449*(1+L449/100)</f>
        <v>0</v>
      </c>
      <c r="N449" s="228">
        <v>0</v>
      </c>
      <c r="O449" s="228">
        <f>ROUND(E449*N449,2)</f>
        <v>0</v>
      </c>
      <c r="P449" s="228">
        <v>0</v>
      </c>
      <c r="Q449" s="228">
        <f>ROUND(E449*P449,2)</f>
        <v>0</v>
      </c>
      <c r="R449" s="228"/>
      <c r="S449" s="228" t="s">
        <v>141</v>
      </c>
      <c r="T449" s="228" t="s">
        <v>142</v>
      </c>
      <c r="U449" s="228">
        <v>2.0089999999999999</v>
      </c>
      <c r="V449" s="228">
        <f>ROUND(E449*U449,2)</f>
        <v>9.93</v>
      </c>
      <c r="W449" s="228"/>
      <c r="X449" s="228" t="s">
        <v>691</v>
      </c>
      <c r="Y449" s="209"/>
      <c r="Z449" s="209"/>
      <c r="AA449" s="209"/>
      <c r="AB449" s="209"/>
      <c r="AC449" s="209"/>
      <c r="AD449" s="209"/>
      <c r="AE449" s="209"/>
      <c r="AF449" s="209"/>
      <c r="AG449" s="209" t="s">
        <v>692</v>
      </c>
      <c r="AH449" s="209"/>
      <c r="AI449" s="209"/>
      <c r="AJ449" s="209"/>
      <c r="AK449" s="209"/>
      <c r="AL449" s="209"/>
      <c r="AM449" s="209"/>
      <c r="AN449" s="209"/>
      <c r="AO449" s="209"/>
      <c r="AP449" s="209"/>
      <c r="AQ449" s="209"/>
      <c r="AR449" s="209"/>
      <c r="AS449" s="209"/>
      <c r="AT449" s="209"/>
      <c r="AU449" s="209"/>
      <c r="AV449" s="209"/>
      <c r="AW449" s="209"/>
      <c r="AX449" s="209"/>
      <c r="AY449" s="209"/>
      <c r="AZ449" s="209"/>
      <c r="BA449" s="209"/>
      <c r="BB449" s="209"/>
      <c r="BC449" s="209"/>
      <c r="BD449" s="209"/>
      <c r="BE449" s="209"/>
      <c r="BF449" s="209"/>
      <c r="BG449" s="209"/>
      <c r="BH449" s="209"/>
    </row>
    <row r="450" spans="1:60" outlineLevel="1" x14ac:dyDescent="0.25">
      <c r="A450" s="247">
        <v>209</v>
      </c>
      <c r="B450" s="248" t="s">
        <v>695</v>
      </c>
      <c r="C450" s="257" t="s">
        <v>696</v>
      </c>
      <c r="D450" s="249" t="s">
        <v>140</v>
      </c>
      <c r="E450" s="250">
        <v>4.9417900000000001</v>
      </c>
      <c r="F450" s="251"/>
      <c r="G450" s="252">
        <f>ROUND(E450*F450,2)</f>
        <v>0</v>
      </c>
      <c r="H450" s="229">
        <v>0</v>
      </c>
      <c r="I450" s="228">
        <f>ROUND(E450*H450,2)</f>
        <v>0</v>
      </c>
      <c r="J450" s="229">
        <v>373.5</v>
      </c>
      <c r="K450" s="228">
        <f>ROUND(E450*J450,2)</f>
        <v>1845.76</v>
      </c>
      <c r="L450" s="228">
        <v>15</v>
      </c>
      <c r="M450" s="228">
        <f>G450*(1+L450/100)</f>
        <v>0</v>
      </c>
      <c r="N450" s="228">
        <v>0</v>
      </c>
      <c r="O450" s="228">
        <f>ROUND(E450*N450,2)</f>
        <v>0</v>
      </c>
      <c r="P450" s="228">
        <v>0</v>
      </c>
      <c r="Q450" s="228">
        <f>ROUND(E450*P450,2)</f>
        <v>0</v>
      </c>
      <c r="R450" s="228"/>
      <c r="S450" s="228" t="s">
        <v>141</v>
      </c>
      <c r="T450" s="228" t="s">
        <v>142</v>
      </c>
      <c r="U450" s="228">
        <v>0.95899999999999996</v>
      </c>
      <c r="V450" s="228">
        <f>ROUND(E450*U450,2)</f>
        <v>4.74</v>
      </c>
      <c r="W450" s="228"/>
      <c r="X450" s="228" t="s">
        <v>691</v>
      </c>
      <c r="Y450" s="209"/>
      <c r="Z450" s="209"/>
      <c r="AA450" s="209"/>
      <c r="AB450" s="209"/>
      <c r="AC450" s="209"/>
      <c r="AD450" s="209"/>
      <c r="AE450" s="209"/>
      <c r="AF450" s="209"/>
      <c r="AG450" s="209" t="s">
        <v>692</v>
      </c>
      <c r="AH450" s="209"/>
      <c r="AI450" s="209"/>
      <c r="AJ450" s="209"/>
      <c r="AK450" s="209"/>
      <c r="AL450" s="209"/>
      <c r="AM450" s="209"/>
      <c r="AN450" s="209"/>
      <c r="AO450" s="209"/>
      <c r="AP450" s="209"/>
      <c r="AQ450" s="209"/>
      <c r="AR450" s="209"/>
      <c r="AS450" s="209"/>
      <c r="AT450" s="209"/>
      <c r="AU450" s="209"/>
      <c r="AV450" s="209"/>
      <c r="AW450" s="209"/>
      <c r="AX450" s="209"/>
      <c r="AY450" s="209"/>
      <c r="AZ450" s="209"/>
      <c r="BA450" s="209"/>
      <c r="BB450" s="209"/>
      <c r="BC450" s="209"/>
      <c r="BD450" s="209"/>
      <c r="BE450" s="209"/>
      <c r="BF450" s="209"/>
      <c r="BG450" s="209"/>
      <c r="BH450" s="209"/>
    </row>
    <row r="451" spans="1:60" outlineLevel="1" x14ac:dyDescent="0.25">
      <c r="A451" s="247">
        <v>210</v>
      </c>
      <c r="B451" s="248" t="s">
        <v>697</v>
      </c>
      <c r="C451" s="257" t="s">
        <v>698</v>
      </c>
      <c r="D451" s="249" t="s">
        <v>140</v>
      </c>
      <c r="E451" s="250">
        <v>4.9417900000000001</v>
      </c>
      <c r="F451" s="251"/>
      <c r="G451" s="252">
        <f>ROUND(E451*F451,2)</f>
        <v>0</v>
      </c>
      <c r="H451" s="229">
        <v>0</v>
      </c>
      <c r="I451" s="228">
        <f>ROUND(E451*H451,2)</f>
        <v>0</v>
      </c>
      <c r="J451" s="229">
        <v>259.89999999999998</v>
      </c>
      <c r="K451" s="228">
        <f>ROUND(E451*J451,2)</f>
        <v>1284.3699999999999</v>
      </c>
      <c r="L451" s="228">
        <v>15</v>
      </c>
      <c r="M451" s="228">
        <f>G451*(1+L451/100)</f>
        <v>0</v>
      </c>
      <c r="N451" s="228">
        <v>0</v>
      </c>
      <c r="O451" s="228">
        <f>ROUND(E451*N451,2)</f>
        <v>0</v>
      </c>
      <c r="P451" s="228">
        <v>0</v>
      </c>
      <c r="Q451" s="228">
        <f>ROUND(E451*P451,2)</f>
        <v>0</v>
      </c>
      <c r="R451" s="228"/>
      <c r="S451" s="228" t="s">
        <v>141</v>
      </c>
      <c r="T451" s="228" t="s">
        <v>142</v>
      </c>
      <c r="U451" s="228">
        <v>0.49</v>
      </c>
      <c r="V451" s="228">
        <f>ROUND(E451*U451,2)</f>
        <v>2.42</v>
      </c>
      <c r="W451" s="228"/>
      <c r="X451" s="228" t="s">
        <v>691</v>
      </c>
      <c r="Y451" s="209"/>
      <c r="Z451" s="209"/>
      <c r="AA451" s="209"/>
      <c r="AB451" s="209"/>
      <c r="AC451" s="209"/>
      <c r="AD451" s="209"/>
      <c r="AE451" s="209"/>
      <c r="AF451" s="209"/>
      <c r="AG451" s="209" t="s">
        <v>692</v>
      </c>
      <c r="AH451" s="209"/>
      <c r="AI451" s="209"/>
      <c r="AJ451" s="209"/>
      <c r="AK451" s="209"/>
      <c r="AL451" s="209"/>
      <c r="AM451" s="209"/>
      <c r="AN451" s="209"/>
      <c r="AO451" s="209"/>
      <c r="AP451" s="209"/>
      <c r="AQ451" s="209"/>
      <c r="AR451" s="209"/>
      <c r="AS451" s="209"/>
      <c r="AT451" s="209"/>
      <c r="AU451" s="209"/>
      <c r="AV451" s="209"/>
      <c r="AW451" s="209"/>
      <c r="AX451" s="209"/>
      <c r="AY451" s="209"/>
      <c r="AZ451" s="209"/>
      <c r="BA451" s="209"/>
      <c r="BB451" s="209"/>
      <c r="BC451" s="209"/>
      <c r="BD451" s="209"/>
      <c r="BE451" s="209"/>
      <c r="BF451" s="209"/>
      <c r="BG451" s="209"/>
      <c r="BH451" s="209"/>
    </row>
    <row r="452" spans="1:60" outlineLevel="1" x14ac:dyDescent="0.25">
      <c r="A452" s="247">
        <v>211</v>
      </c>
      <c r="B452" s="248" t="s">
        <v>699</v>
      </c>
      <c r="C452" s="257" t="s">
        <v>700</v>
      </c>
      <c r="D452" s="249" t="s">
        <v>140</v>
      </c>
      <c r="E452" s="250">
        <v>98.835759999999993</v>
      </c>
      <c r="F452" s="251"/>
      <c r="G452" s="252">
        <f>ROUND(E452*F452,2)</f>
        <v>0</v>
      </c>
      <c r="H452" s="229">
        <v>0</v>
      </c>
      <c r="I452" s="228">
        <f>ROUND(E452*H452,2)</f>
        <v>0</v>
      </c>
      <c r="J452" s="229">
        <v>17.7</v>
      </c>
      <c r="K452" s="228">
        <f>ROUND(E452*J452,2)</f>
        <v>1749.39</v>
      </c>
      <c r="L452" s="228">
        <v>15</v>
      </c>
      <c r="M452" s="228">
        <f>G452*(1+L452/100)</f>
        <v>0</v>
      </c>
      <c r="N452" s="228">
        <v>0</v>
      </c>
      <c r="O452" s="228">
        <f>ROUND(E452*N452,2)</f>
        <v>0</v>
      </c>
      <c r="P452" s="228">
        <v>0</v>
      </c>
      <c r="Q452" s="228">
        <f>ROUND(E452*P452,2)</f>
        <v>0</v>
      </c>
      <c r="R452" s="228"/>
      <c r="S452" s="228" t="s">
        <v>141</v>
      </c>
      <c r="T452" s="228" t="s">
        <v>142</v>
      </c>
      <c r="U452" s="228">
        <v>0</v>
      </c>
      <c r="V452" s="228">
        <f>ROUND(E452*U452,2)</f>
        <v>0</v>
      </c>
      <c r="W452" s="228"/>
      <c r="X452" s="228" t="s">
        <v>691</v>
      </c>
      <c r="Y452" s="209"/>
      <c r="Z452" s="209"/>
      <c r="AA452" s="209"/>
      <c r="AB452" s="209"/>
      <c r="AC452" s="209"/>
      <c r="AD452" s="209"/>
      <c r="AE452" s="209"/>
      <c r="AF452" s="209"/>
      <c r="AG452" s="209" t="s">
        <v>692</v>
      </c>
      <c r="AH452" s="209"/>
      <c r="AI452" s="209"/>
      <c r="AJ452" s="209"/>
      <c r="AK452" s="209"/>
      <c r="AL452" s="209"/>
      <c r="AM452" s="209"/>
      <c r="AN452" s="209"/>
      <c r="AO452" s="209"/>
      <c r="AP452" s="209"/>
      <c r="AQ452" s="209"/>
      <c r="AR452" s="209"/>
      <c r="AS452" s="209"/>
      <c r="AT452" s="209"/>
      <c r="AU452" s="209"/>
      <c r="AV452" s="209"/>
      <c r="AW452" s="209"/>
      <c r="AX452" s="209"/>
      <c r="AY452" s="209"/>
      <c r="AZ452" s="209"/>
      <c r="BA452" s="209"/>
      <c r="BB452" s="209"/>
      <c r="BC452" s="209"/>
      <c r="BD452" s="209"/>
      <c r="BE452" s="209"/>
      <c r="BF452" s="209"/>
      <c r="BG452" s="209"/>
      <c r="BH452" s="209"/>
    </row>
    <row r="453" spans="1:60" outlineLevel="1" x14ac:dyDescent="0.25">
      <c r="A453" s="247">
        <v>212</v>
      </c>
      <c r="B453" s="248" t="s">
        <v>701</v>
      </c>
      <c r="C453" s="257" t="s">
        <v>702</v>
      </c>
      <c r="D453" s="249" t="s">
        <v>140</v>
      </c>
      <c r="E453" s="250">
        <v>4.9417900000000001</v>
      </c>
      <c r="F453" s="251"/>
      <c r="G453" s="252">
        <f>ROUND(E453*F453,2)</f>
        <v>0</v>
      </c>
      <c r="H453" s="229">
        <v>0</v>
      </c>
      <c r="I453" s="228">
        <f>ROUND(E453*H453,2)</f>
        <v>0</v>
      </c>
      <c r="J453" s="229">
        <v>366.8</v>
      </c>
      <c r="K453" s="228">
        <f>ROUND(E453*J453,2)</f>
        <v>1812.65</v>
      </c>
      <c r="L453" s="228">
        <v>15</v>
      </c>
      <c r="M453" s="228">
        <f>G453*(1+L453/100)</f>
        <v>0</v>
      </c>
      <c r="N453" s="228">
        <v>0</v>
      </c>
      <c r="O453" s="228">
        <f>ROUND(E453*N453,2)</f>
        <v>0</v>
      </c>
      <c r="P453" s="228">
        <v>0</v>
      </c>
      <c r="Q453" s="228">
        <f>ROUND(E453*P453,2)</f>
        <v>0</v>
      </c>
      <c r="R453" s="228"/>
      <c r="S453" s="228" t="s">
        <v>141</v>
      </c>
      <c r="T453" s="228" t="s">
        <v>142</v>
      </c>
      <c r="U453" s="228">
        <v>0.94199999999999995</v>
      </c>
      <c r="V453" s="228">
        <f>ROUND(E453*U453,2)</f>
        <v>4.66</v>
      </c>
      <c r="W453" s="228"/>
      <c r="X453" s="228" t="s">
        <v>691</v>
      </c>
      <c r="Y453" s="209"/>
      <c r="Z453" s="209"/>
      <c r="AA453" s="209"/>
      <c r="AB453" s="209"/>
      <c r="AC453" s="209"/>
      <c r="AD453" s="209"/>
      <c r="AE453" s="209"/>
      <c r="AF453" s="209"/>
      <c r="AG453" s="209" t="s">
        <v>692</v>
      </c>
      <c r="AH453" s="209"/>
      <c r="AI453" s="209"/>
      <c r="AJ453" s="209"/>
      <c r="AK453" s="209"/>
      <c r="AL453" s="209"/>
      <c r="AM453" s="209"/>
      <c r="AN453" s="209"/>
      <c r="AO453" s="209"/>
      <c r="AP453" s="209"/>
      <c r="AQ453" s="209"/>
      <c r="AR453" s="209"/>
      <c r="AS453" s="209"/>
      <c r="AT453" s="209"/>
      <c r="AU453" s="209"/>
      <c r="AV453" s="209"/>
      <c r="AW453" s="209"/>
      <c r="AX453" s="209"/>
      <c r="AY453" s="209"/>
      <c r="AZ453" s="209"/>
      <c r="BA453" s="209"/>
      <c r="BB453" s="209"/>
      <c r="BC453" s="209"/>
      <c r="BD453" s="209"/>
      <c r="BE453" s="209"/>
      <c r="BF453" s="209"/>
      <c r="BG453" s="209"/>
      <c r="BH453" s="209"/>
    </row>
    <row r="454" spans="1:60" outlineLevel="1" x14ac:dyDescent="0.25">
      <c r="A454" s="247">
        <v>213</v>
      </c>
      <c r="B454" s="248" t="s">
        <v>703</v>
      </c>
      <c r="C454" s="257" t="s">
        <v>704</v>
      </c>
      <c r="D454" s="249" t="s">
        <v>140</v>
      </c>
      <c r="E454" s="250">
        <v>14.82536</v>
      </c>
      <c r="F454" s="251"/>
      <c r="G454" s="252">
        <f>ROUND(E454*F454,2)</f>
        <v>0</v>
      </c>
      <c r="H454" s="229">
        <v>0</v>
      </c>
      <c r="I454" s="228">
        <f>ROUND(E454*H454,2)</f>
        <v>0</v>
      </c>
      <c r="J454" s="229">
        <v>40.9</v>
      </c>
      <c r="K454" s="228">
        <f>ROUND(E454*J454,2)</f>
        <v>606.36</v>
      </c>
      <c r="L454" s="228">
        <v>15</v>
      </c>
      <c r="M454" s="228">
        <f>G454*(1+L454/100)</f>
        <v>0</v>
      </c>
      <c r="N454" s="228">
        <v>0</v>
      </c>
      <c r="O454" s="228">
        <f>ROUND(E454*N454,2)</f>
        <v>0</v>
      </c>
      <c r="P454" s="228">
        <v>0</v>
      </c>
      <c r="Q454" s="228">
        <f>ROUND(E454*P454,2)</f>
        <v>0</v>
      </c>
      <c r="R454" s="228"/>
      <c r="S454" s="228" t="s">
        <v>141</v>
      </c>
      <c r="T454" s="228" t="s">
        <v>142</v>
      </c>
      <c r="U454" s="228">
        <v>0.105</v>
      </c>
      <c r="V454" s="228">
        <f>ROUND(E454*U454,2)</f>
        <v>1.56</v>
      </c>
      <c r="W454" s="228"/>
      <c r="X454" s="228" t="s">
        <v>691</v>
      </c>
      <c r="Y454" s="209"/>
      <c r="Z454" s="209"/>
      <c r="AA454" s="209"/>
      <c r="AB454" s="209"/>
      <c r="AC454" s="209"/>
      <c r="AD454" s="209"/>
      <c r="AE454" s="209"/>
      <c r="AF454" s="209"/>
      <c r="AG454" s="209" t="s">
        <v>692</v>
      </c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</row>
    <row r="455" spans="1:60" outlineLevel="1" x14ac:dyDescent="0.25">
      <c r="A455" s="241">
        <v>214</v>
      </c>
      <c r="B455" s="242" t="s">
        <v>705</v>
      </c>
      <c r="C455" s="255" t="s">
        <v>706</v>
      </c>
      <c r="D455" s="243" t="s">
        <v>140</v>
      </c>
      <c r="E455" s="244">
        <v>4.9417900000000001</v>
      </c>
      <c r="F455" s="245"/>
      <c r="G455" s="246">
        <f>ROUND(E455*F455,2)</f>
        <v>0</v>
      </c>
      <c r="H455" s="229">
        <v>0</v>
      </c>
      <c r="I455" s="228">
        <f>ROUND(E455*H455,2)</f>
        <v>0</v>
      </c>
      <c r="J455" s="229">
        <v>997.4</v>
      </c>
      <c r="K455" s="228">
        <f>ROUND(E455*J455,2)</f>
        <v>4928.9399999999996</v>
      </c>
      <c r="L455" s="228">
        <v>15</v>
      </c>
      <c r="M455" s="228">
        <f>G455*(1+L455/100)</f>
        <v>0</v>
      </c>
      <c r="N455" s="228">
        <v>0</v>
      </c>
      <c r="O455" s="228">
        <f>ROUND(E455*N455,2)</f>
        <v>0</v>
      </c>
      <c r="P455" s="228">
        <v>0</v>
      </c>
      <c r="Q455" s="228">
        <f>ROUND(E455*P455,2)</f>
        <v>0</v>
      </c>
      <c r="R455" s="228"/>
      <c r="S455" s="228" t="s">
        <v>707</v>
      </c>
      <c r="T455" s="228" t="s">
        <v>142</v>
      </c>
      <c r="U455" s="228">
        <v>0</v>
      </c>
      <c r="V455" s="228">
        <f>ROUND(E455*U455,2)</f>
        <v>0</v>
      </c>
      <c r="W455" s="228"/>
      <c r="X455" s="228" t="s">
        <v>691</v>
      </c>
      <c r="Y455" s="209"/>
      <c r="Z455" s="209"/>
      <c r="AA455" s="209"/>
      <c r="AB455" s="209"/>
      <c r="AC455" s="209"/>
      <c r="AD455" s="209"/>
      <c r="AE455" s="209"/>
      <c r="AF455" s="209"/>
      <c r="AG455" s="209" t="s">
        <v>692</v>
      </c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</row>
    <row r="456" spans="1:60" x14ac:dyDescent="0.25">
      <c r="A456" s="3"/>
      <c r="B456" s="4"/>
      <c r="C456" s="260"/>
      <c r="D456" s="6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AE456">
        <v>15</v>
      </c>
      <c r="AF456">
        <v>21</v>
      </c>
      <c r="AG456" t="s">
        <v>123</v>
      </c>
    </row>
    <row r="457" spans="1:60" x14ac:dyDescent="0.25">
      <c r="A457" s="212"/>
      <c r="B457" s="213" t="s">
        <v>31</v>
      </c>
      <c r="C457" s="261"/>
      <c r="D457" s="214"/>
      <c r="E457" s="215"/>
      <c r="F457" s="215"/>
      <c r="G457" s="253">
        <f>G8+G30+G35+G95+G115+G119+G129+G152+G154+G163+G165+G173+G180+G191+G226+G233+G237+G274+G282+G298+G339+G370+G380+G399+G404+G442+G446</f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AE457">
        <f>SUMIF(L7:L455,AE456,G7:G455)</f>
        <v>0</v>
      </c>
      <c r="AF457">
        <f>SUMIF(L7:L455,AF456,G7:G455)</f>
        <v>0</v>
      </c>
      <c r="AG457" t="s">
        <v>708</v>
      </c>
    </row>
    <row r="458" spans="1:60" x14ac:dyDescent="0.25">
      <c r="A458" s="3"/>
      <c r="B458" s="4"/>
      <c r="C458" s="260"/>
      <c r="D458" s="6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60" x14ac:dyDescent="0.25">
      <c r="A459" s="3"/>
      <c r="B459" s="4"/>
      <c r="C459" s="260"/>
      <c r="D459" s="6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60" x14ac:dyDescent="0.25">
      <c r="A460" s="216" t="s">
        <v>709</v>
      </c>
      <c r="B460" s="216"/>
      <c r="C460" s="262"/>
      <c r="D460" s="6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60" x14ac:dyDescent="0.25">
      <c r="A461" s="217"/>
      <c r="B461" s="218"/>
      <c r="C461" s="263"/>
      <c r="D461" s="218"/>
      <c r="E461" s="218"/>
      <c r="F461" s="218"/>
      <c r="G461" s="219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AG461" t="s">
        <v>710</v>
      </c>
    </row>
    <row r="462" spans="1:60" x14ac:dyDescent="0.25">
      <c r="A462" s="220"/>
      <c r="B462" s="221"/>
      <c r="C462" s="264"/>
      <c r="D462" s="221"/>
      <c r="E462" s="221"/>
      <c r="F462" s="221"/>
      <c r="G462" s="22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60" x14ac:dyDescent="0.25">
      <c r="A463" s="220"/>
      <c r="B463" s="221"/>
      <c r="C463" s="264"/>
      <c r="D463" s="221"/>
      <c r="E463" s="221"/>
      <c r="F463" s="221"/>
      <c r="G463" s="22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60" x14ac:dyDescent="0.25">
      <c r="A464" s="220"/>
      <c r="B464" s="221"/>
      <c r="C464" s="264"/>
      <c r="D464" s="221"/>
      <c r="E464" s="221"/>
      <c r="F464" s="221"/>
      <c r="G464" s="22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33" x14ac:dyDescent="0.25">
      <c r="A465" s="223"/>
      <c r="B465" s="224"/>
      <c r="C465" s="265"/>
      <c r="D465" s="224"/>
      <c r="E465" s="224"/>
      <c r="F465" s="224"/>
      <c r="G465" s="22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33" x14ac:dyDescent="0.25">
      <c r="A466" s="3"/>
      <c r="B466" s="4"/>
      <c r="C466" s="260"/>
      <c r="D466" s="6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33" x14ac:dyDescent="0.25">
      <c r="C467" s="266"/>
      <c r="D467" s="10"/>
      <c r="AG467" t="s">
        <v>711</v>
      </c>
    </row>
    <row r="468" spans="1:33" x14ac:dyDescent="0.25">
      <c r="D468" s="10"/>
    </row>
    <row r="469" spans="1:33" x14ac:dyDescent="0.25">
      <c r="D469" s="10"/>
    </row>
    <row r="470" spans="1:33" x14ac:dyDescent="0.25">
      <c r="D470" s="10"/>
    </row>
    <row r="471" spans="1:33" x14ac:dyDescent="0.25">
      <c r="D471" s="10"/>
    </row>
    <row r="472" spans="1:33" x14ac:dyDescent="0.25">
      <c r="D472" s="10"/>
    </row>
    <row r="473" spans="1:33" x14ac:dyDescent="0.25">
      <c r="D473" s="10"/>
    </row>
    <row r="474" spans="1:33" x14ac:dyDescent="0.25">
      <c r="D474" s="10"/>
    </row>
    <row r="475" spans="1:33" x14ac:dyDescent="0.25">
      <c r="D475" s="10"/>
    </row>
    <row r="476" spans="1:33" x14ac:dyDescent="0.25">
      <c r="D476" s="10"/>
    </row>
    <row r="477" spans="1:33" x14ac:dyDescent="0.25">
      <c r="D477" s="10"/>
    </row>
    <row r="478" spans="1:33" x14ac:dyDescent="0.25">
      <c r="D478" s="10"/>
    </row>
    <row r="479" spans="1:33" x14ac:dyDescent="0.25">
      <c r="D479" s="10"/>
    </row>
    <row r="480" spans="1:33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460:C460"/>
    <mergeCell ref="A461:G465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99"/>
  <sheetViews>
    <sheetView workbookViewId="0">
      <pane ySplit="7" topLeftCell="A8" activePane="bottomLeft" state="frozen"/>
      <selection pane="bottomLeft" activeCell="A21" sqref="A21:G25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111</v>
      </c>
    </row>
    <row r="2" spans="1:60" ht="25.05" customHeight="1" x14ac:dyDescent="0.25">
      <c r="A2" s="195" t="s">
        <v>8</v>
      </c>
      <c r="B2" s="49"/>
      <c r="C2" s="198" t="s">
        <v>43</v>
      </c>
      <c r="D2" s="196"/>
      <c r="E2" s="196"/>
      <c r="F2" s="196"/>
      <c r="G2" s="197"/>
      <c r="AG2" t="s">
        <v>112</v>
      </c>
    </row>
    <row r="3" spans="1:60" ht="25.05" customHeight="1" x14ac:dyDescent="0.25">
      <c r="A3" s="195" t="s">
        <v>9</v>
      </c>
      <c r="B3" s="49"/>
      <c r="C3" s="198" t="s">
        <v>841</v>
      </c>
      <c r="D3" s="196"/>
      <c r="E3" s="196"/>
      <c r="F3" s="196"/>
      <c r="G3" s="197"/>
      <c r="AC3" s="174" t="s">
        <v>112</v>
      </c>
      <c r="AG3" t="s">
        <v>113</v>
      </c>
    </row>
    <row r="4" spans="1:60" ht="25.05" customHeight="1" x14ac:dyDescent="0.25">
      <c r="A4" s="199" t="s">
        <v>10</v>
      </c>
      <c r="B4" s="200"/>
      <c r="C4" s="201" t="s">
        <v>840</v>
      </c>
      <c r="D4" s="202"/>
      <c r="E4" s="202"/>
      <c r="F4" s="202"/>
      <c r="G4" s="203"/>
      <c r="AG4" t="s">
        <v>114</v>
      </c>
    </row>
    <row r="5" spans="1:60" x14ac:dyDescent="0.25">
      <c r="D5" s="10"/>
    </row>
    <row r="6" spans="1:60" ht="39.6" x14ac:dyDescent="0.25">
      <c r="A6" s="205" t="s">
        <v>115</v>
      </c>
      <c r="B6" s="207" t="s">
        <v>116</v>
      </c>
      <c r="C6" s="207" t="s">
        <v>117</v>
      </c>
      <c r="D6" s="206" t="s">
        <v>118</v>
      </c>
      <c r="E6" s="205" t="s">
        <v>119</v>
      </c>
      <c r="F6" s="204" t="s">
        <v>120</v>
      </c>
      <c r="G6" s="205" t="s">
        <v>31</v>
      </c>
      <c r="H6" s="208" t="s">
        <v>32</v>
      </c>
      <c r="I6" s="208" t="s">
        <v>121</v>
      </c>
      <c r="J6" s="208" t="s">
        <v>33</v>
      </c>
      <c r="K6" s="208" t="s">
        <v>122</v>
      </c>
      <c r="L6" s="208" t="s">
        <v>123</v>
      </c>
      <c r="M6" s="208" t="s">
        <v>124</v>
      </c>
      <c r="N6" s="208" t="s">
        <v>125</v>
      </c>
      <c r="O6" s="208" t="s">
        <v>126</v>
      </c>
      <c r="P6" s="208" t="s">
        <v>127</v>
      </c>
      <c r="Q6" s="208" t="s">
        <v>128</v>
      </c>
      <c r="R6" s="208" t="s">
        <v>129</v>
      </c>
      <c r="S6" s="208" t="s">
        <v>130</v>
      </c>
      <c r="T6" s="208" t="s">
        <v>131</v>
      </c>
      <c r="U6" s="208" t="s">
        <v>132</v>
      </c>
      <c r="V6" s="208" t="s">
        <v>133</v>
      </c>
      <c r="W6" s="208" t="s">
        <v>134</v>
      </c>
      <c r="X6" s="208" t="s">
        <v>135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5" t="s">
        <v>136</v>
      </c>
      <c r="B8" s="236" t="s">
        <v>109</v>
      </c>
      <c r="C8" s="254" t="s">
        <v>30</v>
      </c>
      <c r="D8" s="237"/>
      <c r="E8" s="238"/>
      <c r="F8" s="239"/>
      <c r="G8" s="240">
        <f>SUMIF(AG9:AG15,"&lt;&gt;NOR",G9:G15)</f>
        <v>0</v>
      </c>
      <c r="H8" s="234"/>
      <c r="I8" s="234">
        <f>SUM(I9:I15)</f>
        <v>0</v>
      </c>
      <c r="J8" s="234"/>
      <c r="K8" s="234">
        <f>SUM(K9:K15)</f>
        <v>17700</v>
      </c>
      <c r="L8" s="234"/>
      <c r="M8" s="234">
        <f>SUM(M9:M15)</f>
        <v>0</v>
      </c>
      <c r="N8" s="234"/>
      <c r="O8" s="234">
        <f>SUM(O9:O15)</f>
        <v>0</v>
      </c>
      <c r="P8" s="234"/>
      <c r="Q8" s="234">
        <f>SUM(Q9:Q15)</f>
        <v>0</v>
      </c>
      <c r="R8" s="234"/>
      <c r="S8" s="234"/>
      <c r="T8" s="234"/>
      <c r="U8" s="234"/>
      <c r="V8" s="234">
        <f>SUM(V9:V15)</f>
        <v>0</v>
      </c>
      <c r="W8" s="234"/>
      <c r="X8" s="234"/>
      <c r="AG8" t="s">
        <v>137</v>
      </c>
    </row>
    <row r="9" spans="1:60" outlineLevel="1" x14ac:dyDescent="0.25">
      <c r="A9" s="247">
        <v>1</v>
      </c>
      <c r="B9" s="248" t="s">
        <v>712</v>
      </c>
      <c r="C9" s="257" t="s">
        <v>713</v>
      </c>
      <c r="D9" s="249" t="s">
        <v>714</v>
      </c>
      <c r="E9" s="250">
        <v>1</v>
      </c>
      <c r="F9" s="251"/>
      <c r="G9" s="252">
        <f>ROUND(E9*F9,2)</f>
        <v>0</v>
      </c>
      <c r="H9" s="229">
        <v>0</v>
      </c>
      <c r="I9" s="228">
        <f>ROUND(E9*H9,2)</f>
        <v>0</v>
      </c>
      <c r="J9" s="229">
        <v>5000</v>
      </c>
      <c r="K9" s="228">
        <f>ROUND(E9*J9,2)</f>
        <v>5000</v>
      </c>
      <c r="L9" s="228">
        <v>15</v>
      </c>
      <c r="M9" s="228">
        <f>G9*(1+L9/100)</f>
        <v>0</v>
      </c>
      <c r="N9" s="228">
        <v>0</v>
      </c>
      <c r="O9" s="228">
        <f>ROUND(E9*N9,2)</f>
        <v>0</v>
      </c>
      <c r="P9" s="228">
        <v>0</v>
      </c>
      <c r="Q9" s="228">
        <f>ROUND(E9*P9,2)</f>
        <v>0</v>
      </c>
      <c r="R9" s="228"/>
      <c r="S9" s="228" t="s">
        <v>174</v>
      </c>
      <c r="T9" s="228" t="s">
        <v>142</v>
      </c>
      <c r="U9" s="228">
        <v>0</v>
      </c>
      <c r="V9" s="228">
        <f>ROUND(E9*U9,2)</f>
        <v>0</v>
      </c>
      <c r="W9" s="228"/>
      <c r="X9" s="228" t="s">
        <v>715</v>
      </c>
      <c r="Y9" s="209"/>
      <c r="Z9" s="209"/>
      <c r="AA9" s="209"/>
      <c r="AB9" s="209"/>
      <c r="AC9" s="209"/>
      <c r="AD9" s="209"/>
      <c r="AE9" s="209"/>
      <c r="AF9" s="209"/>
      <c r="AG9" s="209" t="s">
        <v>716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47">
        <v>2</v>
      </c>
      <c r="B10" s="248" t="s">
        <v>717</v>
      </c>
      <c r="C10" s="257" t="s">
        <v>718</v>
      </c>
      <c r="D10" s="249" t="s">
        <v>714</v>
      </c>
      <c r="E10" s="250">
        <v>1</v>
      </c>
      <c r="F10" s="251"/>
      <c r="G10" s="252">
        <f>ROUND(E10*F10,2)</f>
        <v>0</v>
      </c>
      <c r="H10" s="229">
        <v>0</v>
      </c>
      <c r="I10" s="228">
        <f>ROUND(E10*H10,2)</f>
        <v>0</v>
      </c>
      <c r="J10" s="229">
        <v>2000</v>
      </c>
      <c r="K10" s="228">
        <f>ROUND(E10*J10,2)</f>
        <v>2000</v>
      </c>
      <c r="L10" s="228">
        <v>15</v>
      </c>
      <c r="M10" s="228">
        <f>G10*(1+L10/100)</f>
        <v>0</v>
      </c>
      <c r="N10" s="228">
        <v>0</v>
      </c>
      <c r="O10" s="228">
        <f>ROUND(E10*N10,2)</f>
        <v>0</v>
      </c>
      <c r="P10" s="228">
        <v>0</v>
      </c>
      <c r="Q10" s="228">
        <f>ROUND(E10*P10,2)</f>
        <v>0</v>
      </c>
      <c r="R10" s="228"/>
      <c r="S10" s="228" t="s">
        <v>174</v>
      </c>
      <c r="T10" s="228" t="s">
        <v>142</v>
      </c>
      <c r="U10" s="228">
        <v>0</v>
      </c>
      <c r="V10" s="228">
        <f>ROUND(E10*U10,2)</f>
        <v>0</v>
      </c>
      <c r="W10" s="228"/>
      <c r="X10" s="228" t="s">
        <v>715</v>
      </c>
      <c r="Y10" s="209"/>
      <c r="Z10" s="209"/>
      <c r="AA10" s="209"/>
      <c r="AB10" s="209"/>
      <c r="AC10" s="209"/>
      <c r="AD10" s="209"/>
      <c r="AE10" s="209"/>
      <c r="AF10" s="209"/>
      <c r="AG10" s="209" t="s">
        <v>716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47">
        <v>3</v>
      </c>
      <c r="B11" s="248" t="s">
        <v>719</v>
      </c>
      <c r="C11" s="257" t="s">
        <v>720</v>
      </c>
      <c r="D11" s="249" t="s">
        <v>714</v>
      </c>
      <c r="E11" s="250">
        <v>1</v>
      </c>
      <c r="F11" s="251"/>
      <c r="G11" s="252">
        <f>ROUND(E11*F11,2)</f>
        <v>0</v>
      </c>
      <c r="H11" s="229">
        <v>0</v>
      </c>
      <c r="I11" s="228">
        <f>ROUND(E11*H11,2)</f>
        <v>0</v>
      </c>
      <c r="J11" s="229">
        <v>3000</v>
      </c>
      <c r="K11" s="228">
        <f>ROUND(E11*J11,2)</f>
        <v>3000</v>
      </c>
      <c r="L11" s="228">
        <v>15</v>
      </c>
      <c r="M11" s="228">
        <f>G11*(1+L11/100)</f>
        <v>0</v>
      </c>
      <c r="N11" s="228">
        <v>0</v>
      </c>
      <c r="O11" s="228">
        <f>ROUND(E11*N11,2)</f>
        <v>0</v>
      </c>
      <c r="P11" s="228">
        <v>0</v>
      </c>
      <c r="Q11" s="228">
        <f>ROUND(E11*P11,2)</f>
        <v>0</v>
      </c>
      <c r="R11" s="228"/>
      <c r="S11" s="228" t="s">
        <v>174</v>
      </c>
      <c r="T11" s="228" t="s">
        <v>142</v>
      </c>
      <c r="U11" s="228">
        <v>0</v>
      </c>
      <c r="V11" s="228">
        <f>ROUND(E11*U11,2)</f>
        <v>0</v>
      </c>
      <c r="W11" s="228"/>
      <c r="X11" s="228" t="s">
        <v>715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716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7">
        <v>4</v>
      </c>
      <c r="B12" s="248" t="s">
        <v>721</v>
      </c>
      <c r="C12" s="257" t="s">
        <v>722</v>
      </c>
      <c r="D12" s="249" t="s">
        <v>714</v>
      </c>
      <c r="E12" s="250">
        <v>1</v>
      </c>
      <c r="F12" s="251"/>
      <c r="G12" s="252">
        <f>ROUND(E12*F12,2)</f>
        <v>0</v>
      </c>
      <c r="H12" s="229">
        <v>0</v>
      </c>
      <c r="I12" s="228">
        <f>ROUND(E12*H12,2)</f>
        <v>0</v>
      </c>
      <c r="J12" s="229">
        <v>500</v>
      </c>
      <c r="K12" s="228">
        <f>ROUND(E12*J12,2)</f>
        <v>500</v>
      </c>
      <c r="L12" s="228">
        <v>15</v>
      </c>
      <c r="M12" s="228">
        <f>G12*(1+L12/100)</f>
        <v>0</v>
      </c>
      <c r="N12" s="228">
        <v>0</v>
      </c>
      <c r="O12" s="228">
        <f>ROUND(E12*N12,2)</f>
        <v>0</v>
      </c>
      <c r="P12" s="228">
        <v>0</v>
      </c>
      <c r="Q12" s="228">
        <f>ROUND(E12*P12,2)</f>
        <v>0</v>
      </c>
      <c r="R12" s="228"/>
      <c r="S12" s="228" t="s">
        <v>174</v>
      </c>
      <c r="T12" s="228" t="s">
        <v>142</v>
      </c>
      <c r="U12" s="228">
        <v>0</v>
      </c>
      <c r="V12" s="228">
        <f>ROUND(E12*U12,2)</f>
        <v>0</v>
      </c>
      <c r="W12" s="228"/>
      <c r="X12" s="228" t="s">
        <v>715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716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47">
        <v>5</v>
      </c>
      <c r="B13" s="248" t="s">
        <v>723</v>
      </c>
      <c r="C13" s="257" t="s">
        <v>724</v>
      </c>
      <c r="D13" s="249" t="s">
        <v>714</v>
      </c>
      <c r="E13" s="250">
        <v>1</v>
      </c>
      <c r="F13" s="251"/>
      <c r="G13" s="252">
        <f>ROUND(E13*F13,2)</f>
        <v>0</v>
      </c>
      <c r="H13" s="229">
        <v>0</v>
      </c>
      <c r="I13" s="228">
        <f>ROUND(E13*H13,2)</f>
        <v>0</v>
      </c>
      <c r="J13" s="229">
        <v>2000</v>
      </c>
      <c r="K13" s="228">
        <f>ROUND(E13*J13,2)</f>
        <v>2000</v>
      </c>
      <c r="L13" s="228">
        <v>15</v>
      </c>
      <c r="M13" s="228">
        <f>G13*(1+L13/100)</f>
        <v>0</v>
      </c>
      <c r="N13" s="228">
        <v>0</v>
      </c>
      <c r="O13" s="228">
        <f>ROUND(E13*N13,2)</f>
        <v>0</v>
      </c>
      <c r="P13" s="228">
        <v>0</v>
      </c>
      <c r="Q13" s="228">
        <f>ROUND(E13*P13,2)</f>
        <v>0</v>
      </c>
      <c r="R13" s="228"/>
      <c r="S13" s="228" t="s">
        <v>174</v>
      </c>
      <c r="T13" s="228" t="s">
        <v>142</v>
      </c>
      <c r="U13" s="228">
        <v>0</v>
      </c>
      <c r="V13" s="228">
        <f>ROUND(E13*U13,2)</f>
        <v>0</v>
      </c>
      <c r="W13" s="228"/>
      <c r="X13" s="228" t="s">
        <v>715</v>
      </c>
      <c r="Y13" s="209"/>
      <c r="Z13" s="209"/>
      <c r="AA13" s="209"/>
      <c r="AB13" s="209"/>
      <c r="AC13" s="209"/>
      <c r="AD13" s="209"/>
      <c r="AE13" s="209"/>
      <c r="AF13" s="209"/>
      <c r="AG13" s="209" t="s">
        <v>716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47">
        <v>6</v>
      </c>
      <c r="B14" s="248" t="s">
        <v>725</v>
      </c>
      <c r="C14" s="257" t="s">
        <v>726</v>
      </c>
      <c r="D14" s="249" t="s">
        <v>714</v>
      </c>
      <c r="E14" s="250">
        <v>1</v>
      </c>
      <c r="F14" s="251"/>
      <c r="G14" s="252">
        <f>ROUND(E14*F14,2)</f>
        <v>0</v>
      </c>
      <c r="H14" s="229">
        <v>0</v>
      </c>
      <c r="I14" s="228">
        <f>ROUND(E14*H14,2)</f>
        <v>0</v>
      </c>
      <c r="J14" s="229">
        <v>5000</v>
      </c>
      <c r="K14" s="228">
        <f>ROUND(E14*J14,2)</f>
        <v>5000</v>
      </c>
      <c r="L14" s="228">
        <v>15</v>
      </c>
      <c r="M14" s="228">
        <f>G14*(1+L14/100)</f>
        <v>0</v>
      </c>
      <c r="N14" s="228">
        <v>0</v>
      </c>
      <c r="O14" s="228">
        <f>ROUND(E14*N14,2)</f>
        <v>0</v>
      </c>
      <c r="P14" s="228">
        <v>0</v>
      </c>
      <c r="Q14" s="228">
        <f>ROUND(E14*P14,2)</f>
        <v>0</v>
      </c>
      <c r="R14" s="228"/>
      <c r="S14" s="228" t="s">
        <v>174</v>
      </c>
      <c r="T14" s="228" t="s">
        <v>142</v>
      </c>
      <c r="U14" s="228">
        <v>0</v>
      </c>
      <c r="V14" s="228">
        <f>ROUND(E14*U14,2)</f>
        <v>0</v>
      </c>
      <c r="W14" s="228"/>
      <c r="X14" s="228" t="s">
        <v>715</v>
      </c>
      <c r="Y14" s="209"/>
      <c r="Z14" s="209"/>
      <c r="AA14" s="209"/>
      <c r="AB14" s="209"/>
      <c r="AC14" s="209"/>
      <c r="AD14" s="209"/>
      <c r="AE14" s="209"/>
      <c r="AF14" s="209"/>
      <c r="AG14" s="209" t="s">
        <v>716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41">
        <v>7</v>
      </c>
      <c r="B15" s="242" t="s">
        <v>727</v>
      </c>
      <c r="C15" s="255" t="s">
        <v>728</v>
      </c>
      <c r="D15" s="243" t="s">
        <v>714</v>
      </c>
      <c r="E15" s="244">
        <v>1</v>
      </c>
      <c r="F15" s="245"/>
      <c r="G15" s="246">
        <f>ROUND(E15*F15,2)</f>
        <v>0</v>
      </c>
      <c r="H15" s="229">
        <v>0</v>
      </c>
      <c r="I15" s="228">
        <f>ROUND(E15*H15,2)</f>
        <v>0</v>
      </c>
      <c r="J15" s="229">
        <v>200</v>
      </c>
      <c r="K15" s="228">
        <f>ROUND(E15*J15,2)</f>
        <v>200</v>
      </c>
      <c r="L15" s="228">
        <v>15</v>
      </c>
      <c r="M15" s="228">
        <f>G15*(1+L15/100)</f>
        <v>0</v>
      </c>
      <c r="N15" s="228">
        <v>0</v>
      </c>
      <c r="O15" s="228">
        <f>ROUND(E15*N15,2)</f>
        <v>0</v>
      </c>
      <c r="P15" s="228">
        <v>0</v>
      </c>
      <c r="Q15" s="228">
        <f>ROUND(E15*P15,2)</f>
        <v>0</v>
      </c>
      <c r="R15" s="228"/>
      <c r="S15" s="228" t="s">
        <v>174</v>
      </c>
      <c r="T15" s="228" t="s">
        <v>142</v>
      </c>
      <c r="U15" s="228">
        <v>0</v>
      </c>
      <c r="V15" s="228">
        <f>ROUND(E15*U15,2)</f>
        <v>0</v>
      </c>
      <c r="W15" s="228"/>
      <c r="X15" s="228" t="s">
        <v>715</v>
      </c>
      <c r="Y15" s="209"/>
      <c r="Z15" s="209"/>
      <c r="AA15" s="209"/>
      <c r="AB15" s="209"/>
      <c r="AC15" s="209"/>
      <c r="AD15" s="209"/>
      <c r="AE15" s="209"/>
      <c r="AF15" s="209"/>
      <c r="AG15" s="209" t="s">
        <v>716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x14ac:dyDescent="0.25">
      <c r="A16" s="3"/>
      <c r="B16" s="4"/>
      <c r="C16" s="260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AE16">
        <v>15</v>
      </c>
      <c r="AF16">
        <v>21</v>
      </c>
      <c r="AG16" t="s">
        <v>123</v>
      </c>
    </row>
    <row r="17" spans="1:33" x14ac:dyDescent="0.25">
      <c r="A17" s="212"/>
      <c r="B17" s="213" t="s">
        <v>31</v>
      </c>
      <c r="C17" s="261"/>
      <c r="D17" s="214"/>
      <c r="E17" s="215"/>
      <c r="F17" s="215"/>
      <c r="G17" s="253">
        <f>G8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AE17">
        <f>SUMIF(L7:L15,AE16,G7:G15)</f>
        <v>0</v>
      </c>
      <c r="AF17">
        <f>SUMIF(L7:L15,AF16,G7:G15)</f>
        <v>0</v>
      </c>
      <c r="AG17" t="s">
        <v>708</v>
      </c>
    </row>
    <row r="18" spans="1:33" x14ac:dyDescent="0.25">
      <c r="A18" s="3"/>
      <c r="B18" s="4"/>
      <c r="C18" s="260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33" x14ac:dyDescent="0.25">
      <c r="A19" s="3"/>
      <c r="B19" s="4"/>
      <c r="C19" s="260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33" x14ac:dyDescent="0.25">
      <c r="A20" s="216" t="s">
        <v>709</v>
      </c>
      <c r="B20" s="216"/>
      <c r="C20" s="262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5">
      <c r="A21" s="217"/>
      <c r="B21" s="218"/>
      <c r="C21" s="263"/>
      <c r="D21" s="218"/>
      <c r="E21" s="218"/>
      <c r="F21" s="218"/>
      <c r="G21" s="21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AG21" t="s">
        <v>710</v>
      </c>
    </row>
    <row r="22" spans="1:33" x14ac:dyDescent="0.25">
      <c r="A22" s="220"/>
      <c r="B22" s="221"/>
      <c r="C22" s="264"/>
      <c r="D22" s="221"/>
      <c r="E22" s="221"/>
      <c r="F22" s="221"/>
      <c r="G22" s="22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33" x14ac:dyDescent="0.25">
      <c r="A23" s="220"/>
      <c r="B23" s="221"/>
      <c r="C23" s="264"/>
      <c r="D23" s="221"/>
      <c r="E23" s="221"/>
      <c r="F23" s="221"/>
      <c r="G23" s="22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33" x14ac:dyDescent="0.25">
      <c r="A24" s="220"/>
      <c r="B24" s="221"/>
      <c r="C24" s="264"/>
      <c r="D24" s="221"/>
      <c r="E24" s="221"/>
      <c r="F24" s="221"/>
      <c r="G24" s="22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33" x14ac:dyDescent="0.25">
      <c r="A25" s="223"/>
      <c r="B25" s="224"/>
      <c r="C25" s="265"/>
      <c r="D25" s="224"/>
      <c r="E25" s="224"/>
      <c r="F25" s="224"/>
      <c r="G25" s="22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33" x14ac:dyDescent="0.25">
      <c r="A26" s="3"/>
      <c r="B26" s="4"/>
      <c r="C26" s="260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33" x14ac:dyDescent="0.25">
      <c r="C27" s="266"/>
      <c r="D27" s="10"/>
      <c r="AG27" t="s">
        <v>711</v>
      </c>
    </row>
    <row r="28" spans="1:33" x14ac:dyDescent="0.25">
      <c r="D28" s="10"/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</sheetData>
  <mergeCells count="6">
    <mergeCell ref="A1:G1"/>
    <mergeCell ref="C2:G2"/>
    <mergeCell ref="C3:G3"/>
    <mergeCell ref="C4:G4"/>
    <mergeCell ref="A20:C20"/>
    <mergeCell ref="A21:G25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398" activePane="bottomLeft" state="frozen"/>
      <selection pane="bottomLeft" activeCell="C419" sqref="C419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111</v>
      </c>
    </row>
    <row r="2" spans="1:60" ht="25.05" customHeight="1" x14ac:dyDescent="0.25">
      <c r="A2" s="195" t="s">
        <v>8</v>
      </c>
      <c r="B2" s="49"/>
      <c r="C2" s="198" t="s">
        <v>43</v>
      </c>
      <c r="D2" s="196"/>
      <c r="E2" s="196"/>
      <c r="F2" s="196"/>
      <c r="G2" s="197"/>
      <c r="AG2" t="s">
        <v>112</v>
      </c>
    </row>
    <row r="3" spans="1:60" ht="25.05" customHeight="1" x14ac:dyDescent="0.25">
      <c r="A3" s="195" t="s">
        <v>9</v>
      </c>
      <c r="B3" s="49"/>
      <c r="C3" s="198" t="s">
        <v>841</v>
      </c>
      <c r="D3" s="196"/>
      <c r="E3" s="196"/>
      <c r="F3" s="196"/>
      <c r="G3" s="197"/>
      <c r="AC3" s="174" t="s">
        <v>112</v>
      </c>
      <c r="AG3" t="s">
        <v>113</v>
      </c>
    </row>
    <row r="4" spans="1:60" ht="25.05" customHeight="1" x14ac:dyDescent="0.25">
      <c r="A4" s="199" t="s">
        <v>10</v>
      </c>
      <c r="B4" s="200"/>
      <c r="C4" s="201" t="s">
        <v>838</v>
      </c>
      <c r="D4" s="202"/>
      <c r="E4" s="202"/>
      <c r="F4" s="202"/>
      <c r="G4" s="203"/>
      <c r="AG4" t="s">
        <v>114</v>
      </c>
    </row>
    <row r="5" spans="1:60" x14ac:dyDescent="0.25">
      <c r="D5" s="10"/>
    </row>
    <row r="6" spans="1:60" ht="39.6" x14ac:dyDescent="0.25">
      <c r="A6" s="205" t="s">
        <v>115</v>
      </c>
      <c r="B6" s="207" t="s">
        <v>116</v>
      </c>
      <c r="C6" s="207" t="s">
        <v>117</v>
      </c>
      <c r="D6" s="206" t="s">
        <v>118</v>
      </c>
      <c r="E6" s="205" t="s">
        <v>119</v>
      </c>
      <c r="F6" s="204" t="s">
        <v>120</v>
      </c>
      <c r="G6" s="205" t="s">
        <v>31</v>
      </c>
      <c r="H6" s="208" t="s">
        <v>32</v>
      </c>
      <c r="I6" s="208" t="s">
        <v>121</v>
      </c>
      <c r="J6" s="208" t="s">
        <v>33</v>
      </c>
      <c r="K6" s="208" t="s">
        <v>122</v>
      </c>
      <c r="L6" s="208" t="s">
        <v>123</v>
      </c>
      <c r="M6" s="208" t="s">
        <v>124</v>
      </c>
      <c r="N6" s="208" t="s">
        <v>125</v>
      </c>
      <c r="O6" s="208" t="s">
        <v>126</v>
      </c>
      <c r="P6" s="208" t="s">
        <v>127</v>
      </c>
      <c r="Q6" s="208" t="s">
        <v>128</v>
      </c>
      <c r="R6" s="208" t="s">
        <v>129</v>
      </c>
      <c r="S6" s="208" t="s">
        <v>130</v>
      </c>
      <c r="T6" s="208" t="s">
        <v>131</v>
      </c>
      <c r="U6" s="208" t="s">
        <v>132</v>
      </c>
      <c r="V6" s="208" t="s">
        <v>133</v>
      </c>
      <c r="W6" s="208" t="s">
        <v>134</v>
      </c>
      <c r="X6" s="208" t="s">
        <v>135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5" t="s">
        <v>136</v>
      </c>
      <c r="B8" s="236" t="s">
        <v>52</v>
      </c>
      <c r="C8" s="254" t="s">
        <v>53</v>
      </c>
      <c r="D8" s="237"/>
      <c r="E8" s="238"/>
      <c r="F8" s="239"/>
      <c r="G8" s="240">
        <f>SUMIF(AG9:AG26,"&lt;&gt;NOR",G9:G26)</f>
        <v>0</v>
      </c>
      <c r="H8" s="234"/>
      <c r="I8" s="234">
        <f>SUM(I9:I26)</f>
        <v>10134.349999999999</v>
      </c>
      <c r="J8" s="234"/>
      <c r="K8" s="234">
        <f>SUM(K9:K26)</f>
        <v>9940.31</v>
      </c>
      <c r="L8" s="234"/>
      <c r="M8" s="234">
        <f>SUM(M9:M26)</f>
        <v>0</v>
      </c>
      <c r="N8" s="234"/>
      <c r="O8" s="234">
        <f>SUM(O9:O26)</f>
        <v>1.4200000000000002</v>
      </c>
      <c r="P8" s="234"/>
      <c r="Q8" s="234">
        <f>SUM(Q9:Q26)</f>
        <v>0</v>
      </c>
      <c r="R8" s="234"/>
      <c r="S8" s="234"/>
      <c r="T8" s="234"/>
      <c r="U8" s="234"/>
      <c r="V8" s="234">
        <f>SUM(V9:V26)</f>
        <v>19.46</v>
      </c>
      <c r="W8" s="234"/>
      <c r="X8" s="234"/>
      <c r="AG8" t="s">
        <v>137</v>
      </c>
    </row>
    <row r="9" spans="1:60" ht="20.399999999999999" outlineLevel="1" x14ac:dyDescent="0.25">
      <c r="A9" s="241">
        <v>1</v>
      </c>
      <c r="B9" s="242" t="s">
        <v>152</v>
      </c>
      <c r="C9" s="255" t="s">
        <v>153</v>
      </c>
      <c r="D9" s="243" t="s">
        <v>154</v>
      </c>
      <c r="E9" s="244">
        <v>8.8960000000000008</v>
      </c>
      <c r="F9" s="245"/>
      <c r="G9" s="246">
        <f>ROUND(E9*F9,2)</f>
        <v>0</v>
      </c>
      <c r="H9" s="229">
        <v>404.76</v>
      </c>
      <c r="I9" s="228">
        <f>ROUND(E9*H9,2)</f>
        <v>3600.74</v>
      </c>
      <c r="J9" s="229">
        <v>247.24</v>
      </c>
      <c r="K9" s="228">
        <f>ROUND(E9*J9,2)</f>
        <v>2199.4499999999998</v>
      </c>
      <c r="L9" s="228">
        <v>15</v>
      </c>
      <c r="M9" s="228">
        <f>G9*(1+L9/100)</f>
        <v>0</v>
      </c>
      <c r="N9" s="228">
        <v>5.654E-2</v>
      </c>
      <c r="O9" s="228">
        <f>ROUND(E9*N9,2)</f>
        <v>0.5</v>
      </c>
      <c r="P9" s="228">
        <v>0</v>
      </c>
      <c r="Q9" s="228">
        <f>ROUND(E9*P9,2)</f>
        <v>0</v>
      </c>
      <c r="R9" s="228"/>
      <c r="S9" s="228" t="s">
        <v>141</v>
      </c>
      <c r="T9" s="228" t="s">
        <v>141</v>
      </c>
      <c r="U9" s="228">
        <v>0.51744999999999997</v>
      </c>
      <c r="V9" s="228">
        <f>ROUND(E9*U9,2)</f>
        <v>4.5999999999999996</v>
      </c>
      <c r="W9" s="228"/>
      <c r="X9" s="228" t="s">
        <v>143</v>
      </c>
      <c r="Y9" s="209"/>
      <c r="Z9" s="209"/>
      <c r="AA9" s="209"/>
      <c r="AB9" s="209"/>
      <c r="AC9" s="209"/>
      <c r="AD9" s="209"/>
      <c r="AE9" s="209"/>
      <c r="AF9" s="209"/>
      <c r="AG9" s="209" t="s">
        <v>144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26"/>
      <c r="B10" s="227"/>
      <c r="C10" s="256" t="s">
        <v>729</v>
      </c>
      <c r="D10" s="230"/>
      <c r="E10" s="231">
        <v>10.295999999999999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09"/>
      <c r="Z10" s="209"/>
      <c r="AA10" s="209"/>
      <c r="AB10" s="209"/>
      <c r="AC10" s="209"/>
      <c r="AD10" s="209"/>
      <c r="AE10" s="209"/>
      <c r="AF10" s="209"/>
      <c r="AG10" s="209" t="s">
        <v>146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26"/>
      <c r="B11" s="227"/>
      <c r="C11" s="256" t="s">
        <v>157</v>
      </c>
      <c r="D11" s="230"/>
      <c r="E11" s="231">
        <v>-1.4</v>
      </c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09"/>
      <c r="Z11" s="209"/>
      <c r="AA11" s="209"/>
      <c r="AB11" s="209"/>
      <c r="AC11" s="209"/>
      <c r="AD11" s="209"/>
      <c r="AE11" s="209"/>
      <c r="AF11" s="209"/>
      <c r="AG11" s="209" t="s">
        <v>146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1">
        <v>2</v>
      </c>
      <c r="B12" s="242" t="s">
        <v>730</v>
      </c>
      <c r="C12" s="255" t="s">
        <v>731</v>
      </c>
      <c r="D12" s="243" t="s">
        <v>154</v>
      </c>
      <c r="E12" s="244">
        <v>7.8</v>
      </c>
      <c r="F12" s="245"/>
      <c r="G12" s="246">
        <f>ROUND(E12*F12,2)</f>
        <v>0</v>
      </c>
      <c r="H12" s="229">
        <v>460.5</v>
      </c>
      <c r="I12" s="228">
        <f>ROUND(E12*H12,2)</f>
        <v>3591.9</v>
      </c>
      <c r="J12" s="229">
        <v>307.5</v>
      </c>
      <c r="K12" s="228">
        <f>ROUND(E12*J12,2)</f>
        <v>2398.5</v>
      </c>
      <c r="L12" s="228">
        <v>15</v>
      </c>
      <c r="M12" s="228">
        <f>G12*(1+L12/100)</f>
        <v>0</v>
      </c>
      <c r="N12" s="228">
        <v>0.10366</v>
      </c>
      <c r="O12" s="228">
        <f>ROUND(E12*N12,2)</f>
        <v>0.81</v>
      </c>
      <c r="P12" s="228">
        <v>0</v>
      </c>
      <c r="Q12" s="228">
        <f>ROUND(E12*P12,2)</f>
        <v>0</v>
      </c>
      <c r="R12" s="228"/>
      <c r="S12" s="228" t="s">
        <v>141</v>
      </c>
      <c r="T12" s="228" t="s">
        <v>141</v>
      </c>
      <c r="U12" s="228">
        <v>0.66600000000000004</v>
      </c>
      <c r="V12" s="228">
        <f>ROUND(E12*U12,2)</f>
        <v>5.19</v>
      </c>
      <c r="W12" s="228"/>
      <c r="X12" s="228" t="s">
        <v>143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144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26"/>
      <c r="B13" s="227"/>
      <c r="C13" s="256" t="s">
        <v>732</v>
      </c>
      <c r="D13" s="230"/>
      <c r="E13" s="231">
        <v>7.8</v>
      </c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09"/>
      <c r="Z13" s="209"/>
      <c r="AA13" s="209"/>
      <c r="AB13" s="209"/>
      <c r="AC13" s="209"/>
      <c r="AD13" s="209"/>
      <c r="AE13" s="209"/>
      <c r="AF13" s="209"/>
      <c r="AG13" s="209" t="s">
        <v>146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47">
        <v>3</v>
      </c>
      <c r="B14" s="248" t="s">
        <v>150</v>
      </c>
      <c r="C14" s="257" t="s">
        <v>151</v>
      </c>
      <c r="D14" s="249" t="s">
        <v>149</v>
      </c>
      <c r="E14" s="250">
        <v>1</v>
      </c>
      <c r="F14" s="251"/>
      <c r="G14" s="252">
        <f>ROUND(E14*F14,2)</f>
        <v>0</v>
      </c>
      <c r="H14" s="229">
        <v>9.44</v>
      </c>
      <c r="I14" s="228">
        <f>ROUND(E14*H14,2)</f>
        <v>9.44</v>
      </c>
      <c r="J14" s="229">
        <v>584.55999999999995</v>
      </c>
      <c r="K14" s="228">
        <f>ROUND(E14*J14,2)</f>
        <v>584.55999999999995</v>
      </c>
      <c r="L14" s="228">
        <v>15</v>
      </c>
      <c r="M14" s="228">
        <f>G14*(1+L14/100)</f>
        <v>0</v>
      </c>
      <c r="N14" s="228">
        <v>2.4000000000000001E-4</v>
      </c>
      <c r="O14" s="228">
        <f>ROUND(E14*N14,2)</f>
        <v>0</v>
      </c>
      <c r="P14" s="228">
        <v>0</v>
      </c>
      <c r="Q14" s="228">
        <f>ROUND(E14*P14,2)</f>
        <v>0</v>
      </c>
      <c r="R14" s="228"/>
      <c r="S14" s="228" t="s">
        <v>141</v>
      </c>
      <c r="T14" s="228" t="s">
        <v>142</v>
      </c>
      <c r="U14" s="228">
        <v>1.04</v>
      </c>
      <c r="V14" s="228">
        <f>ROUND(E14*U14,2)</f>
        <v>1.04</v>
      </c>
      <c r="W14" s="228"/>
      <c r="X14" s="228" t="s">
        <v>143</v>
      </c>
      <c r="Y14" s="209"/>
      <c r="Z14" s="209"/>
      <c r="AA14" s="209"/>
      <c r="AB14" s="209"/>
      <c r="AC14" s="209"/>
      <c r="AD14" s="209"/>
      <c r="AE14" s="209"/>
      <c r="AF14" s="209"/>
      <c r="AG14" s="209" t="s">
        <v>144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41">
        <v>4</v>
      </c>
      <c r="B15" s="242" t="s">
        <v>158</v>
      </c>
      <c r="C15" s="255" t="s">
        <v>159</v>
      </c>
      <c r="D15" s="243" t="s">
        <v>160</v>
      </c>
      <c r="E15" s="244">
        <v>10.4</v>
      </c>
      <c r="F15" s="245"/>
      <c r="G15" s="246">
        <f>ROUND(E15*F15,2)</f>
        <v>0</v>
      </c>
      <c r="H15" s="229">
        <v>26.86</v>
      </c>
      <c r="I15" s="228">
        <f>ROUND(E15*H15,2)</f>
        <v>279.33999999999997</v>
      </c>
      <c r="J15" s="229">
        <v>121.04</v>
      </c>
      <c r="K15" s="228">
        <f>ROUND(E15*J15,2)</f>
        <v>1258.82</v>
      </c>
      <c r="L15" s="228">
        <v>15</v>
      </c>
      <c r="M15" s="228">
        <f>G15*(1+L15/100)</f>
        <v>0</v>
      </c>
      <c r="N15" s="228">
        <v>1.0200000000000001E-3</v>
      </c>
      <c r="O15" s="228">
        <f>ROUND(E15*N15,2)</f>
        <v>0.01</v>
      </c>
      <c r="P15" s="228">
        <v>0</v>
      </c>
      <c r="Q15" s="228">
        <f>ROUND(E15*P15,2)</f>
        <v>0</v>
      </c>
      <c r="R15" s="228"/>
      <c r="S15" s="228" t="s">
        <v>141</v>
      </c>
      <c r="T15" s="228" t="s">
        <v>142</v>
      </c>
      <c r="U15" s="228">
        <v>0.223</v>
      </c>
      <c r="V15" s="228">
        <f>ROUND(E15*U15,2)</f>
        <v>2.3199999999999998</v>
      </c>
      <c r="W15" s="228"/>
      <c r="X15" s="228" t="s">
        <v>143</v>
      </c>
      <c r="Y15" s="209"/>
      <c r="Z15" s="209"/>
      <c r="AA15" s="209"/>
      <c r="AB15" s="209"/>
      <c r="AC15" s="209"/>
      <c r="AD15" s="209"/>
      <c r="AE15" s="209"/>
      <c r="AF15" s="209"/>
      <c r="AG15" s="209" t="s">
        <v>144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26"/>
      <c r="B16" s="227"/>
      <c r="C16" s="256" t="s">
        <v>733</v>
      </c>
      <c r="D16" s="230"/>
      <c r="E16" s="231">
        <v>10.4</v>
      </c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09"/>
      <c r="Z16" s="209"/>
      <c r="AA16" s="209"/>
      <c r="AB16" s="209"/>
      <c r="AC16" s="209"/>
      <c r="AD16" s="209"/>
      <c r="AE16" s="209"/>
      <c r="AF16" s="209"/>
      <c r="AG16" s="209" t="s">
        <v>146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41">
        <v>5</v>
      </c>
      <c r="B17" s="242" t="s">
        <v>162</v>
      </c>
      <c r="C17" s="255" t="s">
        <v>163</v>
      </c>
      <c r="D17" s="243" t="s">
        <v>154</v>
      </c>
      <c r="E17" s="244">
        <v>1.04</v>
      </c>
      <c r="F17" s="245"/>
      <c r="G17" s="246">
        <f>ROUND(E17*F17,2)</f>
        <v>0</v>
      </c>
      <c r="H17" s="229">
        <v>521.54999999999995</v>
      </c>
      <c r="I17" s="228">
        <f>ROUND(E17*H17,2)</f>
        <v>542.41</v>
      </c>
      <c r="J17" s="229">
        <v>414.95</v>
      </c>
      <c r="K17" s="228">
        <f>ROUND(E17*J17,2)</f>
        <v>431.55</v>
      </c>
      <c r="L17" s="228">
        <v>15</v>
      </c>
      <c r="M17" s="228">
        <f>G17*(1+L17/100)</f>
        <v>0</v>
      </c>
      <c r="N17" s="228">
        <v>7.392E-2</v>
      </c>
      <c r="O17" s="228">
        <f>ROUND(E17*N17,2)</f>
        <v>0.08</v>
      </c>
      <c r="P17" s="228">
        <v>0</v>
      </c>
      <c r="Q17" s="228">
        <f>ROUND(E17*P17,2)</f>
        <v>0</v>
      </c>
      <c r="R17" s="228"/>
      <c r="S17" s="228" t="s">
        <v>141</v>
      </c>
      <c r="T17" s="228" t="s">
        <v>142</v>
      </c>
      <c r="U17" s="228">
        <v>0.77700000000000002</v>
      </c>
      <c r="V17" s="228">
        <f>ROUND(E17*U17,2)</f>
        <v>0.81</v>
      </c>
      <c r="W17" s="228"/>
      <c r="X17" s="228" t="s">
        <v>143</v>
      </c>
      <c r="Y17" s="209"/>
      <c r="Z17" s="209"/>
      <c r="AA17" s="209"/>
      <c r="AB17" s="209"/>
      <c r="AC17" s="209"/>
      <c r="AD17" s="209"/>
      <c r="AE17" s="209"/>
      <c r="AF17" s="209"/>
      <c r="AG17" s="209" t="s">
        <v>144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5">
      <c r="A18" s="226"/>
      <c r="B18" s="227"/>
      <c r="C18" s="256" t="s">
        <v>734</v>
      </c>
      <c r="D18" s="230"/>
      <c r="E18" s="231">
        <v>1.04</v>
      </c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09"/>
      <c r="Z18" s="209"/>
      <c r="AA18" s="209"/>
      <c r="AB18" s="209"/>
      <c r="AC18" s="209"/>
      <c r="AD18" s="209"/>
      <c r="AE18" s="209"/>
      <c r="AF18" s="209"/>
      <c r="AG18" s="209" t="s">
        <v>146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41">
        <v>6</v>
      </c>
      <c r="B19" s="242" t="s">
        <v>168</v>
      </c>
      <c r="C19" s="255" t="s">
        <v>169</v>
      </c>
      <c r="D19" s="243" t="s">
        <v>154</v>
      </c>
      <c r="E19" s="244">
        <v>9.24</v>
      </c>
      <c r="F19" s="245"/>
      <c r="G19" s="246">
        <f>ROUND(E19*F19,2)</f>
        <v>0</v>
      </c>
      <c r="H19" s="229">
        <v>0</v>
      </c>
      <c r="I19" s="228">
        <f>ROUND(E19*H19,2)</f>
        <v>0</v>
      </c>
      <c r="J19" s="229">
        <v>324.2</v>
      </c>
      <c r="K19" s="228">
        <f>ROUND(E19*J19,2)</f>
        <v>2995.61</v>
      </c>
      <c r="L19" s="228">
        <v>15</v>
      </c>
      <c r="M19" s="228">
        <f>G19*(1+L19/100)</f>
        <v>0</v>
      </c>
      <c r="N19" s="228">
        <v>0</v>
      </c>
      <c r="O19" s="228">
        <f>ROUND(E19*N19,2)</f>
        <v>0</v>
      </c>
      <c r="P19" s="228">
        <v>0</v>
      </c>
      <c r="Q19" s="228">
        <f>ROUND(E19*P19,2)</f>
        <v>0</v>
      </c>
      <c r="R19" s="228"/>
      <c r="S19" s="228" t="s">
        <v>141</v>
      </c>
      <c r="T19" s="228" t="s">
        <v>142</v>
      </c>
      <c r="U19" s="228">
        <v>0.57999999999999996</v>
      </c>
      <c r="V19" s="228">
        <f>ROUND(E19*U19,2)</f>
        <v>5.36</v>
      </c>
      <c r="W19" s="228"/>
      <c r="X19" s="228" t="s">
        <v>143</v>
      </c>
      <c r="Y19" s="209"/>
      <c r="Z19" s="209"/>
      <c r="AA19" s="209"/>
      <c r="AB19" s="209"/>
      <c r="AC19" s="209"/>
      <c r="AD19" s="209"/>
      <c r="AE19" s="209"/>
      <c r="AF19" s="209"/>
      <c r="AG19" s="209" t="s">
        <v>144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1" x14ac:dyDescent="0.25">
      <c r="A20" s="226"/>
      <c r="B20" s="227"/>
      <c r="C20" s="256" t="s">
        <v>735</v>
      </c>
      <c r="D20" s="230"/>
      <c r="E20" s="231">
        <v>6.25</v>
      </c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09"/>
      <c r="Z20" s="209"/>
      <c r="AA20" s="209"/>
      <c r="AB20" s="209"/>
      <c r="AC20" s="209"/>
      <c r="AD20" s="209"/>
      <c r="AE20" s="209"/>
      <c r="AF20" s="209"/>
      <c r="AG20" s="209" t="s">
        <v>146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26"/>
      <c r="B21" s="227"/>
      <c r="C21" s="256" t="s">
        <v>736</v>
      </c>
      <c r="D21" s="230"/>
      <c r="E21" s="231">
        <v>2.99</v>
      </c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09"/>
      <c r="Z21" s="209"/>
      <c r="AA21" s="209"/>
      <c r="AB21" s="209"/>
      <c r="AC21" s="209"/>
      <c r="AD21" s="209"/>
      <c r="AE21" s="209"/>
      <c r="AF21" s="209"/>
      <c r="AG21" s="209" t="s">
        <v>146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47">
        <v>7</v>
      </c>
      <c r="B22" s="248" t="s">
        <v>47</v>
      </c>
      <c r="C22" s="257" t="s">
        <v>172</v>
      </c>
      <c r="D22" s="249" t="s">
        <v>173</v>
      </c>
      <c r="E22" s="250">
        <v>1</v>
      </c>
      <c r="F22" s="251"/>
      <c r="G22" s="252">
        <f>ROUND(E22*F22,2)</f>
        <v>0</v>
      </c>
      <c r="H22" s="229">
        <v>1491.7</v>
      </c>
      <c r="I22" s="228">
        <f>ROUND(E22*H22,2)</f>
        <v>1491.7</v>
      </c>
      <c r="J22" s="229">
        <v>0</v>
      </c>
      <c r="K22" s="228">
        <f>ROUND(E22*J22,2)</f>
        <v>0</v>
      </c>
      <c r="L22" s="228">
        <v>15</v>
      </c>
      <c r="M22" s="228">
        <f>G22*(1+L22/100)</f>
        <v>0</v>
      </c>
      <c r="N22" s="228">
        <v>0</v>
      </c>
      <c r="O22" s="228">
        <f>ROUND(E22*N22,2)</f>
        <v>0</v>
      </c>
      <c r="P22" s="228">
        <v>0</v>
      </c>
      <c r="Q22" s="228">
        <f>ROUND(E22*P22,2)</f>
        <v>0</v>
      </c>
      <c r="R22" s="228"/>
      <c r="S22" s="228" t="s">
        <v>174</v>
      </c>
      <c r="T22" s="228" t="s">
        <v>142</v>
      </c>
      <c r="U22" s="228">
        <v>0</v>
      </c>
      <c r="V22" s="228">
        <f>ROUND(E22*U22,2)</f>
        <v>0</v>
      </c>
      <c r="W22" s="228"/>
      <c r="X22" s="228" t="s">
        <v>175</v>
      </c>
      <c r="Y22" s="209"/>
      <c r="Z22" s="209"/>
      <c r="AA22" s="209"/>
      <c r="AB22" s="209"/>
      <c r="AC22" s="209"/>
      <c r="AD22" s="209"/>
      <c r="AE22" s="209"/>
      <c r="AF22" s="209"/>
      <c r="AG22" s="209" t="s">
        <v>176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41">
        <v>8</v>
      </c>
      <c r="B23" s="242" t="s">
        <v>138</v>
      </c>
      <c r="C23" s="255" t="s">
        <v>139</v>
      </c>
      <c r="D23" s="243" t="s">
        <v>140</v>
      </c>
      <c r="E23" s="244">
        <v>6.7299999999999999E-3</v>
      </c>
      <c r="F23" s="245"/>
      <c r="G23" s="246">
        <f>ROUND(E23*F23,2)</f>
        <v>0</v>
      </c>
      <c r="H23" s="229">
        <v>47266.02</v>
      </c>
      <c r="I23" s="228">
        <f>ROUND(E23*H23,2)</f>
        <v>318.10000000000002</v>
      </c>
      <c r="J23" s="229">
        <v>10671.88</v>
      </c>
      <c r="K23" s="228">
        <f>ROUND(E23*J23,2)</f>
        <v>71.819999999999993</v>
      </c>
      <c r="L23" s="228">
        <v>15</v>
      </c>
      <c r="M23" s="228">
        <f>G23*(1+L23/100)</f>
        <v>0</v>
      </c>
      <c r="N23" s="228">
        <v>1.0900000000000001</v>
      </c>
      <c r="O23" s="228">
        <f>ROUND(E23*N23,2)</f>
        <v>0.01</v>
      </c>
      <c r="P23" s="228">
        <v>0</v>
      </c>
      <c r="Q23" s="228">
        <f>ROUND(E23*P23,2)</f>
        <v>0</v>
      </c>
      <c r="R23" s="228"/>
      <c r="S23" s="228" t="s">
        <v>141</v>
      </c>
      <c r="T23" s="228" t="s">
        <v>142</v>
      </c>
      <c r="U23" s="228">
        <v>20.6</v>
      </c>
      <c r="V23" s="228">
        <f>ROUND(E23*U23,2)</f>
        <v>0.14000000000000001</v>
      </c>
      <c r="W23" s="228"/>
      <c r="X23" s="228" t="s">
        <v>143</v>
      </c>
      <c r="Y23" s="209"/>
      <c r="Z23" s="209"/>
      <c r="AA23" s="209"/>
      <c r="AB23" s="209"/>
      <c r="AC23" s="209"/>
      <c r="AD23" s="209"/>
      <c r="AE23" s="209"/>
      <c r="AF23" s="209"/>
      <c r="AG23" s="209" t="s">
        <v>144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26"/>
      <c r="B24" s="227"/>
      <c r="C24" s="256" t="s">
        <v>737</v>
      </c>
      <c r="D24" s="230"/>
      <c r="E24" s="231">
        <v>6.7299999999999999E-3</v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09"/>
      <c r="Z24" s="209"/>
      <c r="AA24" s="209"/>
      <c r="AB24" s="209"/>
      <c r="AC24" s="209"/>
      <c r="AD24" s="209"/>
      <c r="AE24" s="209"/>
      <c r="AF24" s="209"/>
      <c r="AG24" s="209" t="s">
        <v>146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41">
        <v>9</v>
      </c>
      <c r="B25" s="242" t="s">
        <v>177</v>
      </c>
      <c r="C25" s="255" t="s">
        <v>178</v>
      </c>
      <c r="D25" s="243" t="s">
        <v>140</v>
      </c>
      <c r="E25" s="244">
        <v>6.7299999999999999E-3</v>
      </c>
      <c r="F25" s="245"/>
      <c r="G25" s="246">
        <f>ROUND(E25*F25,2)</f>
        <v>0</v>
      </c>
      <c r="H25" s="229">
        <v>44683.5</v>
      </c>
      <c r="I25" s="228">
        <f>ROUND(E25*H25,2)</f>
        <v>300.72000000000003</v>
      </c>
      <c r="J25" s="229">
        <v>0</v>
      </c>
      <c r="K25" s="228">
        <f>ROUND(E25*J25,2)</f>
        <v>0</v>
      </c>
      <c r="L25" s="228">
        <v>15</v>
      </c>
      <c r="M25" s="228">
        <f>G25*(1+L25/100)</f>
        <v>0</v>
      </c>
      <c r="N25" s="228">
        <v>1</v>
      </c>
      <c r="O25" s="228">
        <f>ROUND(E25*N25,2)</f>
        <v>0.01</v>
      </c>
      <c r="P25" s="228">
        <v>0</v>
      </c>
      <c r="Q25" s="228">
        <f>ROUND(E25*P25,2)</f>
        <v>0</v>
      </c>
      <c r="R25" s="228" t="s">
        <v>179</v>
      </c>
      <c r="S25" s="228" t="s">
        <v>141</v>
      </c>
      <c r="T25" s="228" t="s">
        <v>142</v>
      </c>
      <c r="U25" s="228">
        <v>0</v>
      </c>
      <c r="V25" s="228">
        <f>ROUND(E25*U25,2)</f>
        <v>0</v>
      </c>
      <c r="W25" s="228"/>
      <c r="X25" s="228" t="s">
        <v>175</v>
      </c>
      <c r="Y25" s="209"/>
      <c r="Z25" s="209"/>
      <c r="AA25" s="209"/>
      <c r="AB25" s="209"/>
      <c r="AC25" s="209"/>
      <c r="AD25" s="209"/>
      <c r="AE25" s="209"/>
      <c r="AF25" s="209"/>
      <c r="AG25" s="209" t="s">
        <v>176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5">
      <c r="A26" s="226"/>
      <c r="B26" s="227"/>
      <c r="C26" s="256" t="s">
        <v>737</v>
      </c>
      <c r="D26" s="230"/>
      <c r="E26" s="231">
        <v>6.7299999999999999E-3</v>
      </c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09"/>
      <c r="Z26" s="209"/>
      <c r="AA26" s="209"/>
      <c r="AB26" s="209"/>
      <c r="AC26" s="209"/>
      <c r="AD26" s="209"/>
      <c r="AE26" s="209"/>
      <c r="AF26" s="209"/>
      <c r="AG26" s="209" t="s">
        <v>146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x14ac:dyDescent="0.25">
      <c r="A27" s="235" t="s">
        <v>136</v>
      </c>
      <c r="B27" s="236" t="s">
        <v>54</v>
      </c>
      <c r="C27" s="254" t="s">
        <v>55</v>
      </c>
      <c r="D27" s="237"/>
      <c r="E27" s="238"/>
      <c r="F27" s="239"/>
      <c r="G27" s="240">
        <f>SUMIF(AG28:AG31,"&lt;&gt;NOR",G28:G31)</f>
        <v>0</v>
      </c>
      <c r="H27" s="234"/>
      <c r="I27" s="234">
        <f>SUM(I28:I31)</f>
        <v>2635.87</v>
      </c>
      <c r="J27" s="234"/>
      <c r="K27" s="234">
        <f>SUM(K28:K31)</f>
        <v>5776.08</v>
      </c>
      <c r="L27" s="234"/>
      <c r="M27" s="234">
        <f>SUM(M28:M31)</f>
        <v>0</v>
      </c>
      <c r="N27" s="234"/>
      <c r="O27" s="234">
        <f>SUM(O28:O31)</f>
        <v>0.11000000000000001</v>
      </c>
      <c r="P27" s="234"/>
      <c r="Q27" s="234">
        <f>SUM(Q28:Q31)</f>
        <v>0</v>
      </c>
      <c r="R27" s="234"/>
      <c r="S27" s="234"/>
      <c r="T27" s="234"/>
      <c r="U27" s="234"/>
      <c r="V27" s="234">
        <f>SUM(V28:V31)</f>
        <v>8.7800000000000011</v>
      </c>
      <c r="W27" s="234"/>
      <c r="X27" s="234"/>
      <c r="AG27" t="s">
        <v>137</v>
      </c>
    </row>
    <row r="28" spans="1:60" outlineLevel="1" x14ac:dyDescent="0.25">
      <c r="A28" s="241">
        <v>10</v>
      </c>
      <c r="B28" s="242" t="s">
        <v>182</v>
      </c>
      <c r="C28" s="255" t="s">
        <v>183</v>
      </c>
      <c r="D28" s="243" t="s">
        <v>154</v>
      </c>
      <c r="E28" s="244">
        <v>6.25</v>
      </c>
      <c r="F28" s="245"/>
      <c r="G28" s="246">
        <f>ROUND(E28*F28,2)</f>
        <v>0</v>
      </c>
      <c r="H28" s="229">
        <v>265.24</v>
      </c>
      <c r="I28" s="228">
        <f>ROUND(E28*H28,2)</f>
        <v>1657.75</v>
      </c>
      <c r="J28" s="229">
        <v>626.86</v>
      </c>
      <c r="K28" s="228">
        <f>ROUND(E28*J28,2)</f>
        <v>3917.88</v>
      </c>
      <c r="L28" s="228">
        <v>15</v>
      </c>
      <c r="M28" s="228">
        <f>G28*(1+L28/100)</f>
        <v>0</v>
      </c>
      <c r="N28" s="228">
        <v>1.1900000000000001E-2</v>
      </c>
      <c r="O28" s="228">
        <f>ROUND(E28*N28,2)</f>
        <v>7.0000000000000007E-2</v>
      </c>
      <c r="P28" s="228">
        <v>0</v>
      </c>
      <c r="Q28" s="228">
        <f>ROUND(E28*P28,2)</f>
        <v>0</v>
      </c>
      <c r="R28" s="228"/>
      <c r="S28" s="228" t="s">
        <v>141</v>
      </c>
      <c r="T28" s="228" t="s">
        <v>142</v>
      </c>
      <c r="U28" s="228">
        <v>0.95</v>
      </c>
      <c r="V28" s="228">
        <f>ROUND(E28*U28,2)</f>
        <v>5.94</v>
      </c>
      <c r="W28" s="228"/>
      <c r="X28" s="228" t="s">
        <v>143</v>
      </c>
      <c r="Y28" s="209"/>
      <c r="Z28" s="209"/>
      <c r="AA28" s="209"/>
      <c r="AB28" s="209"/>
      <c r="AC28" s="209"/>
      <c r="AD28" s="209"/>
      <c r="AE28" s="209"/>
      <c r="AF28" s="209"/>
      <c r="AG28" s="209" t="s">
        <v>144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26"/>
      <c r="B29" s="227"/>
      <c r="C29" s="256" t="s">
        <v>735</v>
      </c>
      <c r="D29" s="230"/>
      <c r="E29" s="231">
        <v>6.25</v>
      </c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09"/>
      <c r="Z29" s="209"/>
      <c r="AA29" s="209"/>
      <c r="AB29" s="209"/>
      <c r="AC29" s="209"/>
      <c r="AD29" s="209"/>
      <c r="AE29" s="209"/>
      <c r="AF29" s="209"/>
      <c r="AG29" s="209" t="s">
        <v>146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1" x14ac:dyDescent="0.25">
      <c r="A30" s="241">
        <v>11</v>
      </c>
      <c r="B30" s="242" t="s">
        <v>184</v>
      </c>
      <c r="C30" s="255" t="s">
        <v>185</v>
      </c>
      <c r="D30" s="243" t="s">
        <v>154</v>
      </c>
      <c r="E30" s="244">
        <v>2.99</v>
      </c>
      <c r="F30" s="245"/>
      <c r="G30" s="246">
        <f>ROUND(E30*F30,2)</f>
        <v>0</v>
      </c>
      <c r="H30" s="229">
        <v>327.13</v>
      </c>
      <c r="I30" s="228">
        <f>ROUND(E30*H30,2)</f>
        <v>978.12</v>
      </c>
      <c r="J30" s="229">
        <v>621.47</v>
      </c>
      <c r="K30" s="228">
        <f>ROUND(E30*J30,2)</f>
        <v>1858.2</v>
      </c>
      <c r="L30" s="228">
        <v>15</v>
      </c>
      <c r="M30" s="228">
        <f>G30*(1+L30/100)</f>
        <v>0</v>
      </c>
      <c r="N30" s="228">
        <v>1.201E-2</v>
      </c>
      <c r="O30" s="228">
        <f>ROUND(E30*N30,2)</f>
        <v>0.04</v>
      </c>
      <c r="P30" s="228">
        <v>0</v>
      </c>
      <c r="Q30" s="228">
        <f>ROUND(E30*P30,2)</f>
        <v>0</v>
      </c>
      <c r="R30" s="228"/>
      <c r="S30" s="228" t="s">
        <v>141</v>
      </c>
      <c r="T30" s="228" t="s">
        <v>142</v>
      </c>
      <c r="U30" s="228">
        <v>0.95</v>
      </c>
      <c r="V30" s="228">
        <f>ROUND(E30*U30,2)</f>
        <v>2.84</v>
      </c>
      <c r="W30" s="228"/>
      <c r="X30" s="228" t="s">
        <v>143</v>
      </c>
      <c r="Y30" s="209"/>
      <c r="Z30" s="209"/>
      <c r="AA30" s="209"/>
      <c r="AB30" s="209"/>
      <c r="AC30" s="209"/>
      <c r="AD30" s="209"/>
      <c r="AE30" s="209"/>
      <c r="AF30" s="209"/>
      <c r="AG30" s="209" t="s">
        <v>144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1" x14ac:dyDescent="0.25">
      <c r="A31" s="226"/>
      <c r="B31" s="227"/>
      <c r="C31" s="256" t="s">
        <v>736</v>
      </c>
      <c r="D31" s="230"/>
      <c r="E31" s="231">
        <v>2.99</v>
      </c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09"/>
      <c r="Z31" s="209"/>
      <c r="AA31" s="209"/>
      <c r="AB31" s="209"/>
      <c r="AC31" s="209"/>
      <c r="AD31" s="209"/>
      <c r="AE31" s="209"/>
      <c r="AF31" s="209"/>
      <c r="AG31" s="209" t="s">
        <v>146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x14ac:dyDescent="0.25">
      <c r="A32" s="235" t="s">
        <v>136</v>
      </c>
      <c r="B32" s="236" t="s">
        <v>56</v>
      </c>
      <c r="C32" s="254" t="s">
        <v>57</v>
      </c>
      <c r="D32" s="237"/>
      <c r="E32" s="238"/>
      <c r="F32" s="239"/>
      <c r="G32" s="240">
        <f>SUMIF(AG33:AG71,"&lt;&gt;NOR",G33:G71)</f>
        <v>0</v>
      </c>
      <c r="H32" s="234"/>
      <c r="I32" s="234">
        <f>SUM(I33:I71)</f>
        <v>9621.7100000000009</v>
      </c>
      <c r="J32" s="234"/>
      <c r="K32" s="234">
        <f>SUM(K33:K71)</f>
        <v>33143.910000000003</v>
      </c>
      <c r="L32" s="234"/>
      <c r="M32" s="234">
        <f>SUM(M33:M71)</f>
        <v>0</v>
      </c>
      <c r="N32" s="234"/>
      <c r="O32" s="234">
        <f>SUM(O33:O71)</f>
        <v>1.75</v>
      </c>
      <c r="P32" s="234"/>
      <c r="Q32" s="234">
        <f>SUM(Q33:Q71)</f>
        <v>0</v>
      </c>
      <c r="R32" s="234"/>
      <c r="S32" s="234"/>
      <c r="T32" s="234"/>
      <c r="U32" s="234"/>
      <c r="V32" s="234">
        <f>SUM(V33:V71)</f>
        <v>62.980000000000004</v>
      </c>
      <c r="W32" s="234"/>
      <c r="X32" s="234"/>
      <c r="AG32" t="s">
        <v>137</v>
      </c>
    </row>
    <row r="33" spans="1:60" outlineLevel="1" x14ac:dyDescent="0.25">
      <c r="A33" s="241">
        <v>12</v>
      </c>
      <c r="B33" s="242" t="s">
        <v>206</v>
      </c>
      <c r="C33" s="255" t="s">
        <v>207</v>
      </c>
      <c r="D33" s="243" t="s">
        <v>154</v>
      </c>
      <c r="E33" s="244">
        <v>28.44</v>
      </c>
      <c r="F33" s="245"/>
      <c r="G33" s="246">
        <f>ROUND(E33*F33,2)</f>
        <v>0</v>
      </c>
      <c r="H33" s="229">
        <v>16.05</v>
      </c>
      <c r="I33" s="228">
        <f>ROUND(E33*H33,2)</f>
        <v>456.46</v>
      </c>
      <c r="J33" s="229">
        <v>96.45</v>
      </c>
      <c r="K33" s="228">
        <f>ROUND(E33*J33,2)</f>
        <v>2743.04</v>
      </c>
      <c r="L33" s="228">
        <v>15</v>
      </c>
      <c r="M33" s="228">
        <f>G33*(1+L33/100)</f>
        <v>0</v>
      </c>
      <c r="N33" s="228">
        <v>6.0899999999999999E-3</v>
      </c>
      <c r="O33" s="228">
        <f>ROUND(E33*N33,2)</f>
        <v>0.17</v>
      </c>
      <c r="P33" s="228">
        <v>0</v>
      </c>
      <c r="Q33" s="228">
        <f>ROUND(E33*P33,2)</f>
        <v>0</v>
      </c>
      <c r="R33" s="228"/>
      <c r="S33" s="228" t="s">
        <v>141</v>
      </c>
      <c r="T33" s="228" t="s">
        <v>141</v>
      </c>
      <c r="U33" s="228">
        <v>0.19273999999999999</v>
      </c>
      <c r="V33" s="228">
        <f>ROUND(E33*U33,2)</f>
        <v>5.48</v>
      </c>
      <c r="W33" s="228"/>
      <c r="X33" s="228" t="s">
        <v>143</v>
      </c>
      <c r="Y33" s="209"/>
      <c r="Z33" s="209"/>
      <c r="AA33" s="209"/>
      <c r="AB33" s="209"/>
      <c r="AC33" s="209"/>
      <c r="AD33" s="209"/>
      <c r="AE33" s="209"/>
      <c r="AF33" s="209"/>
      <c r="AG33" s="209" t="s">
        <v>144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26"/>
      <c r="B34" s="227"/>
      <c r="C34" s="256" t="s">
        <v>738</v>
      </c>
      <c r="D34" s="230"/>
      <c r="E34" s="231">
        <v>17.22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09"/>
      <c r="Z34" s="209"/>
      <c r="AA34" s="209"/>
      <c r="AB34" s="209"/>
      <c r="AC34" s="209"/>
      <c r="AD34" s="209"/>
      <c r="AE34" s="209"/>
      <c r="AF34" s="209"/>
      <c r="AG34" s="209" t="s">
        <v>146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5">
      <c r="A35" s="226"/>
      <c r="B35" s="227"/>
      <c r="C35" s="256" t="s">
        <v>739</v>
      </c>
      <c r="D35" s="230"/>
      <c r="E35" s="231">
        <v>9.83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09"/>
      <c r="Z35" s="209"/>
      <c r="AA35" s="209"/>
      <c r="AB35" s="209"/>
      <c r="AC35" s="209"/>
      <c r="AD35" s="209"/>
      <c r="AE35" s="209"/>
      <c r="AF35" s="209"/>
      <c r="AG35" s="209" t="s">
        <v>146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5">
      <c r="A36" s="226"/>
      <c r="B36" s="227"/>
      <c r="C36" s="256" t="s">
        <v>740</v>
      </c>
      <c r="D36" s="230"/>
      <c r="E36" s="231">
        <v>1.39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09"/>
      <c r="Z36" s="209"/>
      <c r="AA36" s="209"/>
      <c r="AB36" s="209"/>
      <c r="AC36" s="209"/>
      <c r="AD36" s="209"/>
      <c r="AE36" s="209"/>
      <c r="AF36" s="209"/>
      <c r="AG36" s="209" t="s">
        <v>146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ht="20.399999999999999" outlineLevel="1" x14ac:dyDescent="0.25">
      <c r="A37" s="241">
        <v>13</v>
      </c>
      <c r="B37" s="242" t="s">
        <v>741</v>
      </c>
      <c r="C37" s="255" t="s">
        <v>742</v>
      </c>
      <c r="D37" s="243" t="s">
        <v>154</v>
      </c>
      <c r="E37" s="244">
        <v>101.51900000000001</v>
      </c>
      <c r="F37" s="245"/>
      <c r="G37" s="246">
        <f>ROUND(E37*F37,2)</f>
        <v>0</v>
      </c>
      <c r="H37" s="229">
        <v>60.21</v>
      </c>
      <c r="I37" s="228">
        <f>ROUND(E37*H37,2)</f>
        <v>6112.46</v>
      </c>
      <c r="J37" s="229">
        <v>169.79</v>
      </c>
      <c r="K37" s="228">
        <f>ROUND(E37*J37,2)</f>
        <v>17236.91</v>
      </c>
      <c r="L37" s="228">
        <v>15</v>
      </c>
      <c r="M37" s="228">
        <f>G37*(1+L37/100)</f>
        <v>0</v>
      </c>
      <c r="N37" s="228">
        <v>1.038E-2</v>
      </c>
      <c r="O37" s="228">
        <f>ROUND(E37*N37,2)</f>
        <v>1.05</v>
      </c>
      <c r="P37" s="228">
        <v>0</v>
      </c>
      <c r="Q37" s="228">
        <f>ROUND(E37*P37,2)</f>
        <v>0</v>
      </c>
      <c r="R37" s="228"/>
      <c r="S37" s="228" t="s">
        <v>141</v>
      </c>
      <c r="T37" s="228" t="s">
        <v>141</v>
      </c>
      <c r="U37" s="228">
        <v>0.33688000000000001</v>
      </c>
      <c r="V37" s="228">
        <f>ROUND(E37*U37,2)</f>
        <v>34.200000000000003</v>
      </c>
      <c r="W37" s="228"/>
      <c r="X37" s="228" t="s">
        <v>143</v>
      </c>
      <c r="Y37" s="209"/>
      <c r="Z37" s="209"/>
      <c r="AA37" s="209"/>
      <c r="AB37" s="209"/>
      <c r="AC37" s="209"/>
      <c r="AD37" s="209"/>
      <c r="AE37" s="209"/>
      <c r="AF37" s="209"/>
      <c r="AG37" s="209" t="s">
        <v>144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5">
      <c r="A38" s="226"/>
      <c r="B38" s="227"/>
      <c r="C38" s="256" t="s">
        <v>743</v>
      </c>
      <c r="D38" s="230"/>
      <c r="E38" s="231">
        <v>30.706</v>
      </c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09"/>
      <c r="Z38" s="209"/>
      <c r="AA38" s="209"/>
      <c r="AB38" s="209"/>
      <c r="AC38" s="209"/>
      <c r="AD38" s="209"/>
      <c r="AE38" s="209"/>
      <c r="AF38" s="209"/>
      <c r="AG38" s="209" t="s">
        <v>146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26"/>
      <c r="B39" s="227"/>
      <c r="C39" s="256" t="s">
        <v>193</v>
      </c>
      <c r="D39" s="230"/>
      <c r="E39" s="231">
        <v>-1.6</v>
      </c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09"/>
      <c r="Z39" s="209"/>
      <c r="AA39" s="209"/>
      <c r="AB39" s="209"/>
      <c r="AC39" s="209"/>
      <c r="AD39" s="209"/>
      <c r="AE39" s="209"/>
      <c r="AF39" s="209"/>
      <c r="AG39" s="209" t="s">
        <v>146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5">
      <c r="A40" s="226"/>
      <c r="B40" s="227"/>
      <c r="C40" s="256" t="s">
        <v>157</v>
      </c>
      <c r="D40" s="230"/>
      <c r="E40" s="231">
        <v>-1.4</v>
      </c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09"/>
      <c r="Z40" s="209"/>
      <c r="AA40" s="209"/>
      <c r="AB40" s="209"/>
      <c r="AC40" s="209"/>
      <c r="AD40" s="209"/>
      <c r="AE40" s="209"/>
      <c r="AF40" s="209"/>
      <c r="AG40" s="209" t="s">
        <v>146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26"/>
      <c r="B41" s="227"/>
      <c r="C41" s="256" t="s">
        <v>744</v>
      </c>
      <c r="D41" s="230"/>
      <c r="E41" s="231">
        <v>-1.2</v>
      </c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09"/>
      <c r="Z41" s="209"/>
      <c r="AA41" s="209"/>
      <c r="AB41" s="209"/>
      <c r="AC41" s="209"/>
      <c r="AD41" s="209"/>
      <c r="AE41" s="209"/>
      <c r="AF41" s="209"/>
      <c r="AG41" s="209" t="s">
        <v>146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26"/>
      <c r="B42" s="227"/>
      <c r="C42" s="256" t="s">
        <v>254</v>
      </c>
      <c r="D42" s="230"/>
      <c r="E42" s="231">
        <v>-2.5</v>
      </c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09"/>
      <c r="Z42" s="209"/>
      <c r="AA42" s="209"/>
      <c r="AB42" s="209"/>
      <c r="AC42" s="209"/>
      <c r="AD42" s="209"/>
      <c r="AE42" s="209"/>
      <c r="AF42" s="209"/>
      <c r="AG42" s="209" t="s">
        <v>146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26"/>
      <c r="B43" s="227"/>
      <c r="C43" s="256" t="s">
        <v>745</v>
      </c>
      <c r="D43" s="230"/>
      <c r="E43" s="231">
        <v>12.272</v>
      </c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09"/>
      <c r="Z43" s="209"/>
      <c r="AA43" s="209"/>
      <c r="AB43" s="209"/>
      <c r="AC43" s="209"/>
      <c r="AD43" s="209"/>
      <c r="AE43" s="209"/>
      <c r="AF43" s="209"/>
      <c r="AG43" s="209" t="s">
        <v>146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26"/>
      <c r="B44" s="227"/>
      <c r="C44" s="256" t="s">
        <v>744</v>
      </c>
      <c r="D44" s="230"/>
      <c r="E44" s="231">
        <v>-1.2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09"/>
      <c r="Z44" s="209"/>
      <c r="AA44" s="209"/>
      <c r="AB44" s="209"/>
      <c r="AC44" s="209"/>
      <c r="AD44" s="209"/>
      <c r="AE44" s="209"/>
      <c r="AF44" s="209"/>
      <c r="AG44" s="209" t="s">
        <v>146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5">
      <c r="A45" s="226"/>
      <c r="B45" s="227"/>
      <c r="C45" s="256" t="s">
        <v>746</v>
      </c>
      <c r="D45" s="230"/>
      <c r="E45" s="231">
        <v>43.16</v>
      </c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09"/>
      <c r="Z45" s="209"/>
      <c r="AA45" s="209"/>
      <c r="AB45" s="209"/>
      <c r="AC45" s="209"/>
      <c r="AD45" s="209"/>
      <c r="AE45" s="209"/>
      <c r="AF45" s="209"/>
      <c r="AG45" s="209" t="s">
        <v>146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1" x14ac:dyDescent="0.25">
      <c r="A46" s="226"/>
      <c r="B46" s="227"/>
      <c r="C46" s="256" t="s">
        <v>254</v>
      </c>
      <c r="D46" s="230"/>
      <c r="E46" s="231">
        <v>-2.5</v>
      </c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09"/>
      <c r="Z46" s="209"/>
      <c r="AA46" s="209"/>
      <c r="AB46" s="209"/>
      <c r="AC46" s="209"/>
      <c r="AD46" s="209"/>
      <c r="AE46" s="209"/>
      <c r="AF46" s="209"/>
      <c r="AG46" s="209" t="s">
        <v>146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26"/>
      <c r="B47" s="227"/>
      <c r="C47" s="256" t="s">
        <v>747</v>
      </c>
      <c r="D47" s="230"/>
      <c r="E47" s="231">
        <v>-3.5649999999999999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09"/>
      <c r="Z47" s="209"/>
      <c r="AA47" s="209"/>
      <c r="AB47" s="209"/>
      <c r="AC47" s="209"/>
      <c r="AD47" s="209"/>
      <c r="AE47" s="209"/>
      <c r="AF47" s="209"/>
      <c r="AG47" s="209" t="s">
        <v>146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1" x14ac:dyDescent="0.25">
      <c r="A48" s="226"/>
      <c r="B48" s="227"/>
      <c r="C48" s="256" t="s">
        <v>748</v>
      </c>
      <c r="D48" s="230"/>
      <c r="E48" s="231">
        <v>32.915999999999997</v>
      </c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09"/>
      <c r="Z48" s="209"/>
      <c r="AA48" s="209"/>
      <c r="AB48" s="209"/>
      <c r="AC48" s="209"/>
      <c r="AD48" s="209"/>
      <c r="AE48" s="209"/>
      <c r="AF48" s="209"/>
      <c r="AG48" s="209" t="s">
        <v>146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5">
      <c r="A49" s="226"/>
      <c r="B49" s="227"/>
      <c r="C49" s="256" t="s">
        <v>157</v>
      </c>
      <c r="D49" s="230"/>
      <c r="E49" s="231">
        <v>-1.4</v>
      </c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09"/>
      <c r="Z49" s="209"/>
      <c r="AA49" s="209"/>
      <c r="AB49" s="209"/>
      <c r="AC49" s="209"/>
      <c r="AD49" s="209"/>
      <c r="AE49" s="209"/>
      <c r="AF49" s="209"/>
      <c r="AG49" s="209" t="s">
        <v>146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26"/>
      <c r="B50" s="227"/>
      <c r="C50" s="256" t="s">
        <v>749</v>
      </c>
      <c r="D50" s="230"/>
      <c r="E50" s="231">
        <v>-2.17</v>
      </c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09"/>
      <c r="Z50" s="209"/>
      <c r="AA50" s="209"/>
      <c r="AB50" s="209"/>
      <c r="AC50" s="209"/>
      <c r="AD50" s="209"/>
      <c r="AE50" s="209"/>
      <c r="AF50" s="209"/>
      <c r="AG50" s="209" t="s">
        <v>146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ht="20.399999999999999" outlineLevel="1" x14ac:dyDescent="0.25">
      <c r="A51" s="241">
        <v>14</v>
      </c>
      <c r="B51" s="242" t="s">
        <v>186</v>
      </c>
      <c r="C51" s="255" t="s">
        <v>187</v>
      </c>
      <c r="D51" s="243" t="s">
        <v>154</v>
      </c>
      <c r="E51" s="244">
        <v>9.1140000000000008</v>
      </c>
      <c r="F51" s="245"/>
      <c r="G51" s="246">
        <f>ROUND(E51*F51,2)</f>
        <v>0</v>
      </c>
      <c r="H51" s="229">
        <v>25.42</v>
      </c>
      <c r="I51" s="228">
        <f>ROUND(E51*H51,2)</f>
        <v>231.68</v>
      </c>
      <c r="J51" s="229">
        <v>251.08</v>
      </c>
      <c r="K51" s="228">
        <f>ROUND(E51*J51,2)</f>
        <v>2288.34</v>
      </c>
      <c r="L51" s="228">
        <v>15</v>
      </c>
      <c r="M51" s="228">
        <f>G51*(1+L51/100)</f>
        <v>0</v>
      </c>
      <c r="N51" s="228">
        <v>4.5999999999999999E-3</v>
      </c>
      <c r="O51" s="228">
        <f>ROUND(E51*N51,2)</f>
        <v>0.04</v>
      </c>
      <c r="P51" s="228">
        <v>0</v>
      </c>
      <c r="Q51" s="228">
        <f>ROUND(E51*P51,2)</f>
        <v>0</v>
      </c>
      <c r="R51" s="228"/>
      <c r="S51" s="228" t="s">
        <v>141</v>
      </c>
      <c r="T51" s="228" t="s">
        <v>142</v>
      </c>
      <c r="U51" s="228">
        <v>0.47199999999999998</v>
      </c>
      <c r="V51" s="228">
        <f>ROUND(E51*U51,2)</f>
        <v>4.3</v>
      </c>
      <c r="W51" s="228"/>
      <c r="X51" s="228" t="s">
        <v>143</v>
      </c>
      <c r="Y51" s="209"/>
      <c r="Z51" s="209"/>
      <c r="AA51" s="209"/>
      <c r="AB51" s="209"/>
      <c r="AC51" s="209"/>
      <c r="AD51" s="209"/>
      <c r="AE51" s="209"/>
      <c r="AF51" s="209"/>
      <c r="AG51" s="209" t="s">
        <v>144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5">
      <c r="A52" s="226"/>
      <c r="B52" s="227"/>
      <c r="C52" s="256" t="s">
        <v>750</v>
      </c>
      <c r="D52" s="230"/>
      <c r="E52" s="231">
        <v>5.798</v>
      </c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09"/>
      <c r="Z52" s="209"/>
      <c r="AA52" s="209"/>
      <c r="AB52" s="209"/>
      <c r="AC52" s="209"/>
      <c r="AD52" s="209"/>
      <c r="AE52" s="209"/>
      <c r="AF52" s="209"/>
      <c r="AG52" s="209" t="s">
        <v>146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26"/>
      <c r="B53" s="227"/>
      <c r="C53" s="256" t="s">
        <v>157</v>
      </c>
      <c r="D53" s="230"/>
      <c r="E53" s="231">
        <v>-1.4</v>
      </c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09"/>
      <c r="Z53" s="209"/>
      <c r="AA53" s="209"/>
      <c r="AB53" s="209"/>
      <c r="AC53" s="209"/>
      <c r="AD53" s="209"/>
      <c r="AE53" s="209"/>
      <c r="AF53" s="209"/>
      <c r="AG53" s="209" t="s">
        <v>146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5">
      <c r="A54" s="226"/>
      <c r="B54" s="227"/>
      <c r="C54" s="256" t="s">
        <v>751</v>
      </c>
      <c r="D54" s="230"/>
      <c r="E54" s="231">
        <v>4.7160000000000002</v>
      </c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09"/>
      <c r="Z54" s="209"/>
      <c r="AA54" s="209"/>
      <c r="AB54" s="209"/>
      <c r="AC54" s="209"/>
      <c r="AD54" s="209"/>
      <c r="AE54" s="209"/>
      <c r="AF54" s="209"/>
      <c r="AG54" s="209" t="s">
        <v>146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5">
      <c r="A55" s="241">
        <v>15</v>
      </c>
      <c r="B55" s="242" t="s">
        <v>201</v>
      </c>
      <c r="C55" s="255" t="s">
        <v>202</v>
      </c>
      <c r="D55" s="243" t="s">
        <v>154</v>
      </c>
      <c r="E55" s="244">
        <v>5.7350000000000003</v>
      </c>
      <c r="F55" s="245"/>
      <c r="G55" s="246">
        <f>ROUND(E55*F55,2)</f>
        <v>0</v>
      </c>
      <c r="H55" s="229">
        <v>15.23</v>
      </c>
      <c r="I55" s="228">
        <f>ROUND(E55*H55,2)</f>
        <v>87.34</v>
      </c>
      <c r="J55" s="229">
        <v>38.97</v>
      </c>
      <c r="K55" s="228">
        <f>ROUND(E55*J55,2)</f>
        <v>223.49</v>
      </c>
      <c r="L55" s="228">
        <v>15</v>
      </c>
      <c r="M55" s="228">
        <f>G55*(1+L55/100)</f>
        <v>0</v>
      </c>
      <c r="N55" s="228">
        <v>4.0000000000000003E-5</v>
      </c>
      <c r="O55" s="228">
        <f>ROUND(E55*N55,2)</f>
        <v>0</v>
      </c>
      <c r="P55" s="228">
        <v>0</v>
      </c>
      <c r="Q55" s="228">
        <f>ROUND(E55*P55,2)</f>
        <v>0</v>
      </c>
      <c r="R55" s="228"/>
      <c r="S55" s="228" t="s">
        <v>141</v>
      </c>
      <c r="T55" s="228" t="s">
        <v>142</v>
      </c>
      <c r="U55" s="228">
        <v>7.8E-2</v>
      </c>
      <c r="V55" s="228">
        <f>ROUND(E55*U55,2)</f>
        <v>0.45</v>
      </c>
      <c r="W55" s="228"/>
      <c r="X55" s="228" t="s">
        <v>143</v>
      </c>
      <c r="Y55" s="209"/>
      <c r="Z55" s="209"/>
      <c r="AA55" s="209"/>
      <c r="AB55" s="209"/>
      <c r="AC55" s="209"/>
      <c r="AD55" s="209"/>
      <c r="AE55" s="209"/>
      <c r="AF55" s="209"/>
      <c r="AG55" s="209" t="s">
        <v>144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5">
      <c r="A56" s="226"/>
      <c r="B56" s="227"/>
      <c r="C56" s="256" t="s">
        <v>752</v>
      </c>
      <c r="D56" s="230"/>
      <c r="E56" s="231">
        <v>3.5649999999999999</v>
      </c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09"/>
      <c r="Z56" s="209"/>
      <c r="AA56" s="209"/>
      <c r="AB56" s="209"/>
      <c r="AC56" s="209"/>
      <c r="AD56" s="209"/>
      <c r="AE56" s="209"/>
      <c r="AF56" s="209"/>
      <c r="AG56" s="209" t="s">
        <v>146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5">
      <c r="A57" s="226"/>
      <c r="B57" s="227"/>
      <c r="C57" s="256" t="s">
        <v>753</v>
      </c>
      <c r="D57" s="230"/>
      <c r="E57" s="231">
        <v>2.17</v>
      </c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09"/>
      <c r="Z57" s="209"/>
      <c r="AA57" s="209"/>
      <c r="AB57" s="209"/>
      <c r="AC57" s="209"/>
      <c r="AD57" s="209"/>
      <c r="AE57" s="209"/>
      <c r="AF57" s="209"/>
      <c r="AG57" s="209" t="s">
        <v>146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41">
        <v>16</v>
      </c>
      <c r="B58" s="242" t="s">
        <v>212</v>
      </c>
      <c r="C58" s="255" t="s">
        <v>213</v>
      </c>
      <c r="D58" s="243" t="s">
        <v>154</v>
      </c>
      <c r="E58" s="244">
        <v>4.6500000000000004</v>
      </c>
      <c r="F58" s="245"/>
      <c r="G58" s="246">
        <f>ROUND(E58*F58,2)</f>
        <v>0</v>
      </c>
      <c r="H58" s="229">
        <v>159.38999999999999</v>
      </c>
      <c r="I58" s="228">
        <f>ROUND(E58*H58,2)</f>
        <v>741.16</v>
      </c>
      <c r="J58" s="229">
        <v>924.41</v>
      </c>
      <c r="K58" s="228">
        <f>ROUND(E58*J58,2)</f>
        <v>4298.51</v>
      </c>
      <c r="L58" s="228">
        <v>15</v>
      </c>
      <c r="M58" s="228">
        <f>G58*(1+L58/100)</f>
        <v>0</v>
      </c>
      <c r="N58" s="228">
        <v>5.4969999999999998E-2</v>
      </c>
      <c r="O58" s="228">
        <f>ROUND(E58*N58,2)</f>
        <v>0.26</v>
      </c>
      <c r="P58" s="228">
        <v>0</v>
      </c>
      <c r="Q58" s="228">
        <f>ROUND(E58*P58,2)</f>
        <v>0</v>
      </c>
      <c r="R58" s="228"/>
      <c r="S58" s="228" t="s">
        <v>141</v>
      </c>
      <c r="T58" s="228" t="s">
        <v>142</v>
      </c>
      <c r="U58" s="228">
        <v>1.7428999999999999</v>
      </c>
      <c r="V58" s="228">
        <f>ROUND(E58*U58,2)</f>
        <v>8.1</v>
      </c>
      <c r="W58" s="228"/>
      <c r="X58" s="228" t="s">
        <v>143</v>
      </c>
      <c r="Y58" s="209"/>
      <c r="Z58" s="209"/>
      <c r="AA58" s="209"/>
      <c r="AB58" s="209"/>
      <c r="AC58" s="209"/>
      <c r="AD58" s="209"/>
      <c r="AE58" s="209"/>
      <c r="AF58" s="209"/>
      <c r="AG58" s="209" t="s">
        <v>144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26"/>
      <c r="B59" s="227"/>
      <c r="C59" s="256" t="s">
        <v>754</v>
      </c>
      <c r="D59" s="230"/>
      <c r="E59" s="231">
        <v>1.05</v>
      </c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09"/>
      <c r="Z59" s="209"/>
      <c r="AA59" s="209"/>
      <c r="AB59" s="209"/>
      <c r="AC59" s="209"/>
      <c r="AD59" s="209"/>
      <c r="AE59" s="209"/>
      <c r="AF59" s="209"/>
      <c r="AG59" s="209" t="s">
        <v>146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5">
      <c r="A60" s="226"/>
      <c r="B60" s="227"/>
      <c r="C60" s="256" t="s">
        <v>755</v>
      </c>
      <c r="D60" s="230"/>
      <c r="E60" s="231">
        <v>0.6</v>
      </c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09"/>
      <c r="Z60" s="209"/>
      <c r="AA60" s="209"/>
      <c r="AB60" s="209"/>
      <c r="AC60" s="209"/>
      <c r="AD60" s="209"/>
      <c r="AE60" s="209"/>
      <c r="AF60" s="209"/>
      <c r="AG60" s="209" t="s">
        <v>146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26"/>
      <c r="B61" s="227"/>
      <c r="C61" s="256" t="s">
        <v>756</v>
      </c>
      <c r="D61" s="230"/>
      <c r="E61" s="231">
        <v>3</v>
      </c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09"/>
      <c r="Z61" s="209"/>
      <c r="AA61" s="209"/>
      <c r="AB61" s="209"/>
      <c r="AC61" s="209"/>
      <c r="AD61" s="209"/>
      <c r="AE61" s="209"/>
      <c r="AF61" s="209"/>
      <c r="AG61" s="209" t="s">
        <v>146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5">
      <c r="A62" s="241">
        <v>17</v>
      </c>
      <c r="B62" s="242" t="s">
        <v>217</v>
      </c>
      <c r="C62" s="255" t="s">
        <v>218</v>
      </c>
      <c r="D62" s="243" t="s">
        <v>154</v>
      </c>
      <c r="E62" s="244">
        <v>4.42</v>
      </c>
      <c r="F62" s="245"/>
      <c r="G62" s="246">
        <f>ROUND(E62*F62,2)</f>
        <v>0</v>
      </c>
      <c r="H62" s="229">
        <v>56.81</v>
      </c>
      <c r="I62" s="228">
        <f>ROUND(E62*H62,2)</f>
        <v>251.1</v>
      </c>
      <c r="J62" s="229">
        <v>324.99</v>
      </c>
      <c r="K62" s="228">
        <f>ROUND(E62*J62,2)</f>
        <v>1436.46</v>
      </c>
      <c r="L62" s="228">
        <v>15</v>
      </c>
      <c r="M62" s="228">
        <f>G62*(1+L62/100)</f>
        <v>0</v>
      </c>
      <c r="N62" s="228">
        <v>4.5580000000000002E-2</v>
      </c>
      <c r="O62" s="228">
        <f>ROUND(E62*N62,2)</f>
        <v>0.2</v>
      </c>
      <c r="P62" s="228">
        <v>0</v>
      </c>
      <c r="Q62" s="228">
        <f>ROUND(E62*P62,2)</f>
        <v>0</v>
      </c>
      <c r="R62" s="228"/>
      <c r="S62" s="228" t="s">
        <v>141</v>
      </c>
      <c r="T62" s="228" t="s">
        <v>142</v>
      </c>
      <c r="U62" s="228">
        <v>0.60799999999999998</v>
      </c>
      <c r="V62" s="228">
        <f>ROUND(E62*U62,2)</f>
        <v>2.69</v>
      </c>
      <c r="W62" s="228"/>
      <c r="X62" s="228" t="s">
        <v>143</v>
      </c>
      <c r="Y62" s="209"/>
      <c r="Z62" s="209"/>
      <c r="AA62" s="209"/>
      <c r="AB62" s="209"/>
      <c r="AC62" s="209"/>
      <c r="AD62" s="209"/>
      <c r="AE62" s="209"/>
      <c r="AF62" s="209"/>
      <c r="AG62" s="209" t="s">
        <v>144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26"/>
      <c r="B63" s="227"/>
      <c r="C63" s="256" t="s">
        <v>757</v>
      </c>
      <c r="D63" s="230"/>
      <c r="E63" s="231">
        <v>4.42</v>
      </c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09"/>
      <c r="Z63" s="209"/>
      <c r="AA63" s="209"/>
      <c r="AB63" s="209"/>
      <c r="AC63" s="209"/>
      <c r="AD63" s="209"/>
      <c r="AE63" s="209"/>
      <c r="AF63" s="209"/>
      <c r="AG63" s="209" t="s">
        <v>146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ht="20.399999999999999" outlineLevel="1" x14ac:dyDescent="0.25">
      <c r="A64" s="241">
        <v>18</v>
      </c>
      <c r="B64" s="242" t="s">
        <v>220</v>
      </c>
      <c r="C64" s="255" t="s">
        <v>221</v>
      </c>
      <c r="D64" s="243" t="s">
        <v>154</v>
      </c>
      <c r="E64" s="244">
        <v>9.1140000000000008</v>
      </c>
      <c r="F64" s="245"/>
      <c r="G64" s="246">
        <f>ROUND(E64*F64,2)</f>
        <v>0</v>
      </c>
      <c r="H64" s="229">
        <v>101.72</v>
      </c>
      <c r="I64" s="228">
        <f>ROUND(E64*H64,2)</f>
        <v>927.08</v>
      </c>
      <c r="J64" s="229">
        <v>207.48</v>
      </c>
      <c r="K64" s="228">
        <f>ROUND(E64*J64,2)</f>
        <v>1890.97</v>
      </c>
      <c r="L64" s="228">
        <v>15</v>
      </c>
      <c r="M64" s="228">
        <f>G64*(1+L64/100)</f>
        <v>0</v>
      </c>
      <c r="N64" s="228">
        <v>3.6099999999999999E-3</v>
      </c>
      <c r="O64" s="228">
        <f>ROUND(E64*N64,2)</f>
        <v>0.03</v>
      </c>
      <c r="P64" s="228">
        <v>0</v>
      </c>
      <c r="Q64" s="228">
        <f>ROUND(E64*P64,2)</f>
        <v>0</v>
      </c>
      <c r="R64" s="228"/>
      <c r="S64" s="228" t="s">
        <v>141</v>
      </c>
      <c r="T64" s="228" t="s">
        <v>142</v>
      </c>
      <c r="U64" s="228">
        <v>0.36199999999999999</v>
      </c>
      <c r="V64" s="228">
        <f>ROUND(E64*U64,2)</f>
        <v>3.3</v>
      </c>
      <c r="W64" s="228"/>
      <c r="X64" s="228" t="s">
        <v>143</v>
      </c>
      <c r="Y64" s="209"/>
      <c r="Z64" s="209"/>
      <c r="AA64" s="209"/>
      <c r="AB64" s="209"/>
      <c r="AC64" s="209"/>
      <c r="AD64" s="209"/>
      <c r="AE64" s="209"/>
      <c r="AF64" s="209"/>
      <c r="AG64" s="209" t="s">
        <v>144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26"/>
      <c r="B65" s="227"/>
      <c r="C65" s="256" t="s">
        <v>750</v>
      </c>
      <c r="D65" s="230"/>
      <c r="E65" s="231">
        <v>5.798</v>
      </c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09"/>
      <c r="Z65" s="209"/>
      <c r="AA65" s="209"/>
      <c r="AB65" s="209"/>
      <c r="AC65" s="209"/>
      <c r="AD65" s="209"/>
      <c r="AE65" s="209"/>
      <c r="AF65" s="209"/>
      <c r="AG65" s="209" t="s">
        <v>146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26"/>
      <c r="B66" s="227"/>
      <c r="C66" s="256" t="s">
        <v>157</v>
      </c>
      <c r="D66" s="230"/>
      <c r="E66" s="231">
        <v>-1.4</v>
      </c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09"/>
      <c r="Z66" s="209"/>
      <c r="AA66" s="209"/>
      <c r="AB66" s="209"/>
      <c r="AC66" s="209"/>
      <c r="AD66" s="209"/>
      <c r="AE66" s="209"/>
      <c r="AF66" s="209"/>
      <c r="AG66" s="209" t="s">
        <v>146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26"/>
      <c r="B67" s="227"/>
      <c r="C67" s="256" t="s">
        <v>751</v>
      </c>
      <c r="D67" s="230"/>
      <c r="E67" s="231">
        <v>4.7160000000000002</v>
      </c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09"/>
      <c r="Z67" s="209"/>
      <c r="AA67" s="209"/>
      <c r="AB67" s="209"/>
      <c r="AC67" s="209"/>
      <c r="AD67" s="209"/>
      <c r="AE67" s="209"/>
      <c r="AF67" s="209"/>
      <c r="AG67" s="209" t="s">
        <v>146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5">
      <c r="A68" s="241">
        <v>19</v>
      </c>
      <c r="B68" s="242" t="s">
        <v>227</v>
      </c>
      <c r="C68" s="255" t="s">
        <v>228</v>
      </c>
      <c r="D68" s="243" t="s">
        <v>154</v>
      </c>
      <c r="E68" s="244">
        <v>18.228000000000002</v>
      </c>
      <c r="F68" s="245"/>
      <c r="G68" s="246">
        <f>ROUND(E68*F68,2)</f>
        <v>0</v>
      </c>
      <c r="H68" s="229">
        <v>44.68</v>
      </c>
      <c r="I68" s="228">
        <f>ROUND(E68*H68,2)</f>
        <v>814.43</v>
      </c>
      <c r="J68" s="229">
        <v>47.52</v>
      </c>
      <c r="K68" s="228">
        <f>ROUND(E68*J68,2)</f>
        <v>866.19</v>
      </c>
      <c r="L68" s="228">
        <v>15</v>
      </c>
      <c r="M68" s="228">
        <f>G68*(1+L68/100)</f>
        <v>0</v>
      </c>
      <c r="N68" s="228">
        <v>2.5999999999999998E-4</v>
      </c>
      <c r="O68" s="228">
        <f>ROUND(E68*N68,2)</f>
        <v>0</v>
      </c>
      <c r="P68" s="228">
        <v>0</v>
      </c>
      <c r="Q68" s="228">
        <f>ROUND(E68*P68,2)</f>
        <v>0</v>
      </c>
      <c r="R68" s="228"/>
      <c r="S68" s="228" t="s">
        <v>141</v>
      </c>
      <c r="T68" s="228" t="s">
        <v>142</v>
      </c>
      <c r="U68" s="228">
        <v>0.09</v>
      </c>
      <c r="V68" s="228">
        <f>ROUND(E68*U68,2)</f>
        <v>1.64</v>
      </c>
      <c r="W68" s="228"/>
      <c r="X68" s="228" t="s">
        <v>143</v>
      </c>
      <c r="Y68" s="209"/>
      <c r="Z68" s="209"/>
      <c r="AA68" s="209"/>
      <c r="AB68" s="209"/>
      <c r="AC68" s="209"/>
      <c r="AD68" s="209"/>
      <c r="AE68" s="209"/>
      <c r="AF68" s="209"/>
      <c r="AG68" s="209" t="s">
        <v>144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5">
      <c r="A69" s="226"/>
      <c r="B69" s="227"/>
      <c r="C69" s="256" t="s">
        <v>758</v>
      </c>
      <c r="D69" s="230"/>
      <c r="E69" s="231">
        <v>9.1140000000000008</v>
      </c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09"/>
      <c r="Z69" s="209"/>
      <c r="AA69" s="209"/>
      <c r="AB69" s="209"/>
      <c r="AC69" s="209"/>
      <c r="AD69" s="209"/>
      <c r="AE69" s="209"/>
      <c r="AF69" s="209"/>
      <c r="AG69" s="209" t="s">
        <v>146</v>
      </c>
      <c r="AH69" s="209">
        <v>0</v>
      </c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5">
      <c r="A70" s="226"/>
      <c r="B70" s="227"/>
      <c r="C70" s="256" t="s">
        <v>759</v>
      </c>
      <c r="D70" s="230"/>
      <c r="E70" s="231">
        <v>9.1140000000000008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09"/>
      <c r="Z70" s="209"/>
      <c r="AA70" s="209"/>
      <c r="AB70" s="209"/>
      <c r="AC70" s="209"/>
      <c r="AD70" s="209"/>
      <c r="AE70" s="209"/>
      <c r="AF70" s="209"/>
      <c r="AG70" s="209" t="s">
        <v>146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ht="20.399999999999999" outlineLevel="1" x14ac:dyDescent="0.25">
      <c r="A71" s="247">
        <v>20</v>
      </c>
      <c r="B71" s="248" t="s">
        <v>229</v>
      </c>
      <c r="C71" s="257" t="s">
        <v>230</v>
      </c>
      <c r="D71" s="249" t="s">
        <v>160</v>
      </c>
      <c r="E71" s="250">
        <v>30</v>
      </c>
      <c r="F71" s="251"/>
      <c r="G71" s="252">
        <f>ROUND(E71*F71,2)</f>
        <v>0</v>
      </c>
      <c r="H71" s="229">
        <v>0</v>
      </c>
      <c r="I71" s="228">
        <f>ROUND(E71*H71,2)</f>
        <v>0</v>
      </c>
      <c r="J71" s="229">
        <v>72</v>
      </c>
      <c r="K71" s="228">
        <f>ROUND(E71*J71,2)</f>
        <v>2160</v>
      </c>
      <c r="L71" s="228">
        <v>15</v>
      </c>
      <c r="M71" s="228">
        <f>G71*(1+L71/100)</f>
        <v>0</v>
      </c>
      <c r="N71" s="228">
        <v>0</v>
      </c>
      <c r="O71" s="228">
        <f>ROUND(E71*N71,2)</f>
        <v>0</v>
      </c>
      <c r="P71" s="228">
        <v>0</v>
      </c>
      <c r="Q71" s="228">
        <f>ROUND(E71*P71,2)</f>
        <v>0</v>
      </c>
      <c r="R71" s="228"/>
      <c r="S71" s="228" t="s">
        <v>174</v>
      </c>
      <c r="T71" s="228" t="s">
        <v>142</v>
      </c>
      <c r="U71" s="228">
        <v>9.4E-2</v>
      </c>
      <c r="V71" s="228">
        <f>ROUND(E71*U71,2)</f>
        <v>2.82</v>
      </c>
      <c r="W71" s="228"/>
      <c r="X71" s="228" t="s">
        <v>143</v>
      </c>
      <c r="Y71" s="209"/>
      <c r="Z71" s="209"/>
      <c r="AA71" s="209"/>
      <c r="AB71" s="209"/>
      <c r="AC71" s="209"/>
      <c r="AD71" s="209"/>
      <c r="AE71" s="209"/>
      <c r="AF71" s="209"/>
      <c r="AG71" s="209" t="s">
        <v>144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x14ac:dyDescent="0.25">
      <c r="A72" s="235" t="s">
        <v>136</v>
      </c>
      <c r="B72" s="236" t="s">
        <v>58</v>
      </c>
      <c r="C72" s="254" t="s">
        <v>59</v>
      </c>
      <c r="D72" s="237"/>
      <c r="E72" s="238"/>
      <c r="F72" s="239"/>
      <c r="G72" s="240">
        <f>SUMIF(AG73:AG87,"&lt;&gt;NOR",G73:G87)</f>
        <v>0</v>
      </c>
      <c r="H72" s="234"/>
      <c r="I72" s="234">
        <f>SUM(I73:I87)</f>
        <v>7914.1299999999992</v>
      </c>
      <c r="J72" s="234"/>
      <c r="K72" s="234">
        <f>SUM(K73:K87)</f>
        <v>5210.95</v>
      </c>
      <c r="L72" s="234"/>
      <c r="M72" s="234">
        <f>SUM(M73:M87)</f>
        <v>0</v>
      </c>
      <c r="N72" s="234"/>
      <c r="O72" s="234">
        <f>SUM(O73:O87)</f>
        <v>0.38</v>
      </c>
      <c r="P72" s="234"/>
      <c r="Q72" s="234">
        <f>SUM(Q73:Q87)</f>
        <v>0</v>
      </c>
      <c r="R72" s="234"/>
      <c r="S72" s="234"/>
      <c r="T72" s="234"/>
      <c r="U72" s="234"/>
      <c r="V72" s="234">
        <f>SUM(V73:V87)</f>
        <v>9.7800000000000011</v>
      </c>
      <c r="W72" s="234"/>
      <c r="X72" s="234"/>
      <c r="AG72" t="s">
        <v>137</v>
      </c>
    </row>
    <row r="73" spans="1:60" outlineLevel="1" x14ac:dyDescent="0.25">
      <c r="A73" s="241">
        <v>21</v>
      </c>
      <c r="B73" s="242" t="s">
        <v>227</v>
      </c>
      <c r="C73" s="255" t="s">
        <v>228</v>
      </c>
      <c r="D73" s="243" t="s">
        <v>154</v>
      </c>
      <c r="E73" s="244">
        <v>20.46</v>
      </c>
      <c r="F73" s="245"/>
      <c r="G73" s="246">
        <f>ROUND(E73*F73,2)</f>
        <v>0</v>
      </c>
      <c r="H73" s="229">
        <v>44.68</v>
      </c>
      <c r="I73" s="228">
        <f>ROUND(E73*H73,2)</f>
        <v>914.15</v>
      </c>
      <c r="J73" s="229">
        <v>47.52</v>
      </c>
      <c r="K73" s="228">
        <f>ROUND(E73*J73,2)</f>
        <v>972.26</v>
      </c>
      <c r="L73" s="228">
        <v>15</v>
      </c>
      <c r="M73" s="228">
        <f>G73*(1+L73/100)</f>
        <v>0</v>
      </c>
      <c r="N73" s="228">
        <v>2.5999999999999998E-4</v>
      </c>
      <c r="O73" s="228">
        <f>ROUND(E73*N73,2)</f>
        <v>0.01</v>
      </c>
      <c r="P73" s="228">
        <v>0</v>
      </c>
      <c r="Q73" s="228">
        <f>ROUND(E73*P73,2)</f>
        <v>0</v>
      </c>
      <c r="R73" s="228"/>
      <c r="S73" s="228" t="s">
        <v>141</v>
      </c>
      <c r="T73" s="228" t="s">
        <v>142</v>
      </c>
      <c r="U73" s="228">
        <v>0.09</v>
      </c>
      <c r="V73" s="228">
        <f>ROUND(E73*U73,2)</f>
        <v>1.84</v>
      </c>
      <c r="W73" s="228"/>
      <c r="X73" s="228" t="s">
        <v>143</v>
      </c>
      <c r="Y73" s="209"/>
      <c r="Z73" s="209"/>
      <c r="AA73" s="209"/>
      <c r="AB73" s="209"/>
      <c r="AC73" s="209"/>
      <c r="AD73" s="209"/>
      <c r="AE73" s="209"/>
      <c r="AF73" s="209"/>
      <c r="AG73" s="209" t="s">
        <v>144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26"/>
      <c r="B74" s="227"/>
      <c r="C74" s="256" t="s">
        <v>735</v>
      </c>
      <c r="D74" s="230"/>
      <c r="E74" s="231">
        <v>6.25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09"/>
      <c r="Z74" s="209"/>
      <c r="AA74" s="209"/>
      <c r="AB74" s="209"/>
      <c r="AC74" s="209"/>
      <c r="AD74" s="209"/>
      <c r="AE74" s="209"/>
      <c r="AF74" s="209"/>
      <c r="AG74" s="209" t="s">
        <v>146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26"/>
      <c r="B75" s="227"/>
      <c r="C75" s="256" t="s">
        <v>740</v>
      </c>
      <c r="D75" s="230"/>
      <c r="E75" s="231">
        <v>1.39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09"/>
      <c r="Z75" s="209"/>
      <c r="AA75" s="209"/>
      <c r="AB75" s="209"/>
      <c r="AC75" s="209"/>
      <c r="AD75" s="209"/>
      <c r="AE75" s="209"/>
      <c r="AF75" s="209"/>
      <c r="AG75" s="209" t="s">
        <v>146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5">
      <c r="A76" s="226"/>
      <c r="B76" s="227"/>
      <c r="C76" s="256" t="s">
        <v>736</v>
      </c>
      <c r="D76" s="230"/>
      <c r="E76" s="231">
        <v>2.99</v>
      </c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09"/>
      <c r="Z76" s="209"/>
      <c r="AA76" s="209"/>
      <c r="AB76" s="209"/>
      <c r="AC76" s="209"/>
      <c r="AD76" s="209"/>
      <c r="AE76" s="209"/>
      <c r="AF76" s="209"/>
      <c r="AG76" s="209" t="s">
        <v>146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26"/>
      <c r="B77" s="227"/>
      <c r="C77" s="256" t="s">
        <v>739</v>
      </c>
      <c r="D77" s="230"/>
      <c r="E77" s="231">
        <v>9.83</v>
      </c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09"/>
      <c r="Z77" s="209"/>
      <c r="AA77" s="209"/>
      <c r="AB77" s="209"/>
      <c r="AC77" s="209"/>
      <c r="AD77" s="209"/>
      <c r="AE77" s="209"/>
      <c r="AF77" s="209"/>
      <c r="AG77" s="209" t="s">
        <v>146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5">
      <c r="A78" s="241">
        <v>22</v>
      </c>
      <c r="B78" s="242" t="s">
        <v>233</v>
      </c>
      <c r="C78" s="255" t="s">
        <v>234</v>
      </c>
      <c r="D78" s="243" t="s">
        <v>154</v>
      </c>
      <c r="E78" s="244">
        <v>20.46</v>
      </c>
      <c r="F78" s="245"/>
      <c r="G78" s="246">
        <f>ROUND(E78*F78,2)</f>
        <v>0</v>
      </c>
      <c r="H78" s="229">
        <v>342.13</v>
      </c>
      <c r="I78" s="228">
        <f>ROUND(E78*H78,2)</f>
        <v>6999.98</v>
      </c>
      <c r="J78" s="229">
        <v>199.27</v>
      </c>
      <c r="K78" s="228">
        <f>ROUND(E78*J78,2)</f>
        <v>4077.06</v>
      </c>
      <c r="L78" s="228">
        <v>15</v>
      </c>
      <c r="M78" s="228">
        <f>G78*(1+L78/100)</f>
        <v>0</v>
      </c>
      <c r="N78" s="228">
        <v>1.806E-2</v>
      </c>
      <c r="O78" s="228">
        <f>ROUND(E78*N78,2)</f>
        <v>0.37</v>
      </c>
      <c r="P78" s="228">
        <v>0</v>
      </c>
      <c r="Q78" s="228">
        <f>ROUND(E78*P78,2)</f>
        <v>0</v>
      </c>
      <c r="R78" s="228"/>
      <c r="S78" s="228" t="s">
        <v>141</v>
      </c>
      <c r="T78" s="228" t="s">
        <v>142</v>
      </c>
      <c r="U78" s="228">
        <v>0.372</v>
      </c>
      <c r="V78" s="228">
        <f>ROUND(E78*U78,2)</f>
        <v>7.61</v>
      </c>
      <c r="W78" s="228"/>
      <c r="X78" s="228" t="s">
        <v>143</v>
      </c>
      <c r="Y78" s="209"/>
      <c r="Z78" s="209"/>
      <c r="AA78" s="209"/>
      <c r="AB78" s="209"/>
      <c r="AC78" s="209"/>
      <c r="AD78" s="209"/>
      <c r="AE78" s="209"/>
      <c r="AF78" s="209"/>
      <c r="AG78" s="209" t="s">
        <v>144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5">
      <c r="A79" s="226"/>
      <c r="B79" s="227"/>
      <c r="C79" s="256" t="s">
        <v>735</v>
      </c>
      <c r="D79" s="230"/>
      <c r="E79" s="231">
        <v>6.25</v>
      </c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09"/>
      <c r="Z79" s="209"/>
      <c r="AA79" s="209"/>
      <c r="AB79" s="209"/>
      <c r="AC79" s="209"/>
      <c r="AD79" s="209"/>
      <c r="AE79" s="209"/>
      <c r="AF79" s="209"/>
      <c r="AG79" s="209" t="s">
        <v>146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5">
      <c r="A80" s="226"/>
      <c r="B80" s="227"/>
      <c r="C80" s="256" t="s">
        <v>740</v>
      </c>
      <c r="D80" s="230"/>
      <c r="E80" s="231">
        <v>1.39</v>
      </c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09"/>
      <c r="Z80" s="209"/>
      <c r="AA80" s="209"/>
      <c r="AB80" s="209"/>
      <c r="AC80" s="209"/>
      <c r="AD80" s="209"/>
      <c r="AE80" s="209"/>
      <c r="AF80" s="209"/>
      <c r="AG80" s="209" t="s">
        <v>146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5">
      <c r="A81" s="226"/>
      <c r="B81" s="227"/>
      <c r="C81" s="256" t="s">
        <v>736</v>
      </c>
      <c r="D81" s="230"/>
      <c r="E81" s="231">
        <v>2.99</v>
      </c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09"/>
      <c r="Z81" s="209"/>
      <c r="AA81" s="209"/>
      <c r="AB81" s="209"/>
      <c r="AC81" s="209"/>
      <c r="AD81" s="209"/>
      <c r="AE81" s="209"/>
      <c r="AF81" s="209"/>
      <c r="AG81" s="209" t="s">
        <v>146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5">
      <c r="A82" s="226"/>
      <c r="B82" s="227"/>
      <c r="C82" s="256" t="s">
        <v>739</v>
      </c>
      <c r="D82" s="230"/>
      <c r="E82" s="231">
        <v>9.83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09"/>
      <c r="Z82" s="209"/>
      <c r="AA82" s="209"/>
      <c r="AB82" s="209"/>
      <c r="AC82" s="209"/>
      <c r="AD82" s="209"/>
      <c r="AE82" s="209"/>
      <c r="AF82" s="209"/>
      <c r="AG82" s="209" t="s">
        <v>146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5">
      <c r="A83" s="241">
        <v>23</v>
      </c>
      <c r="B83" s="242" t="s">
        <v>238</v>
      </c>
      <c r="C83" s="255" t="s">
        <v>239</v>
      </c>
      <c r="D83" s="243" t="s">
        <v>154</v>
      </c>
      <c r="E83" s="244">
        <v>20.46</v>
      </c>
      <c r="F83" s="245"/>
      <c r="G83" s="246">
        <f>ROUND(E83*F83,2)</f>
        <v>0</v>
      </c>
      <c r="H83" s="229">
        <v>0</v>
      </c>
      <c r="I83" s="228">
        <f>ROUND(E83*H83,2)</f>
        <v>0</v>
      </c>
      <c r="J83" s="229">
        <v>7.9</v>
      </c>
      <c r="K83" s="228">
        <f>ROUND(E83*J83,2)</f>
        <v>161.63</v>
      </c>
      <c r="L83" s="228">
        <v>15</v>
      </c>
      <c r="M83" s="228">
        <f>G83*(1+L83/100)</f>
        <v>0</v>
      </c>
      <c r="N83" s="228">
        <v>0</v>
      </c>
      <c r="O83" s="228">
        <f>ROUND(E83*N83,2)</f>
        <v>0</v>
      </c>
      <c r="P83" s="228">
        <v>0</v>
      </c>
      <c r="Q83" s="228">
        <f>ROUND(E83*P83,2)</f>
        <v>0</v>
      </c>
      <c r="R83" s="228"/>
      <c r="S83" s="228" t="s">
        <v>174</v>
      </c>
      <c r="T83" s="228" t="s">
        <v>142</v>
      </c>
      <c r="U83" s="228">
        <v>1.6E-2</v>
      </c>
      <c r="V83" s="228">
        <f>ROUND(E83*U83,2)</f>
        <v>0.33</v>
      </c>
      <c r="W83" s="228"/>
      <c r="X83" s="228" t="s">
        <v>143</v>
      </c>
      <c r="Y83" s="209"/>
      <c r="Z83" s="209"/>
      <c r="AA83" s="209"/>
      <c r="AB83" s="209"/>
      <c r="AC83" s="209"/>
      <c r="AD83" s="209"/>
      <c r="AE83" s="209"/>
      <c r="AF83" s="209"/>
      <c r="AG83" s="209" t="s">
        <v>144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1" x14ac:dyDescent="0.25">
      <c r="A84" s="226"/>
      <c r="B84" s="227"/>
      <c r="C84" s="256" t="s">
        <v>735</v>
      </c>
      <c r="D84" s="230"/>
      <c r="E84" s="231">
        <v>6.25</v>
      </c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09"/>
      <c r="Z84" s="209"/>
      <c r="AA84" s="209"/>
      <c r="AB84" s="209"/>
      <c r="AC84" s="209"/>
      <c r="AD84" s="209"/>
      <c r="AE84" s="209"/>
      <c r="AF84" s="209"/>
      <c r="AG84" s="209" t="s">
        <v>146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5">
      <c r="A85" s="226"/>
      <c r="B85" s="227"/>
      <c r="C85" s="256" t="s">
        <v>740</v>
      </c>
      <c r="D85" s="230"/>
      <c r="E85" s="231">
        <v>1.39</v>
      </c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09"/>
      <c r="Z85" s="209"/>
      <c r="AA85" s="209"/>
      <c r="AB85" s="209"/>
      <c r="AC85" s="209"/>
      <c r="AD85" s="209"/>
      <c r="AE85" s="209"/>
      <c r="AF85" s="209"/>
      <c r="AG85" s="209" t="s">
        <v>146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26"/>
      <c r="B86" s="227"/>
      <c r="C86" s="256" t="s">
        <v>736</v>
      </c>
      <c r="D86" s="230"/>
      <c r="E86" s="231">
        <v>2.99</v>
      </c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09"/>
      <c r="Z86" s="209"/>
      <c r="AA86" s="209"/>
      <c r="AB86" s="209"/>
      <c r="AC86" s="209"/>
      <c r="AD86" s="209"/>
      <c r="AE86" s="209"/>
      <c r="AF86" s="209"/>
      <c r="AG86" s="209" t="s">
        <v>146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5">
      <c r="A87" s="226"/>
      <c r="B87" s="227"/>
      <c r="C87" s="256" t="s">
        <v>739</v>
      </c>
      <c r="D87" s="230"/>
      <c r="E87" s="231">
        <v>9.83</v>
      </c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09"/>
      <c r="Z87" s="209"/>
      <c r="AA87" s="209"/>
      <c r="AB87" s="209"/>
      <c r="AC87" s="209"/>
      <c r="AD87" s="209"/>
      <c r="AE87" s="209"/>
      <c r="AF87" s="209"/>
      <c r="AG87" s="209" t="s">
        <v>146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x14ac:dyDescent="0.25">
      <c r="A88" s="235" t="s">
        <v>136</v>
      </c>
      <c r="B88" s="236" t="s">
        <v>60</v>
      </c>
      <c r="C88" s="254" t="s">
        <v>61</v>
      </c>
      <c r="D88" s="237"/>
      <c r="E88" s="238"/>
      <c r="F88" s="239"/>
      <c r="G88" s="240">
        <f>SUMIF(AG89:AG90,"&lt;&gt;NOR",G89:G90)</f>
        <v>0</v>
      </c>
      <c r="H88" s="234"/>
      <c r="I88" s="234">
        <f>SUM(I89:I90)</f>
        <v>1337.94</v>
      </c>
      <c r="J88" s="234"/>
      <c r="K88" s="234">
        <f>SUM(K89:K90)</f>
        <v>1002.66</v>
      </c>
      <c r="L88" s="234"/>
      <c r="M88" s="234">
        <f>SUM(M89:M90)</f>
        <v>0</v>
      </c>
      <c r="N88" s="234"/>
      <c r="O88" s="234">
        <f>SUM(O89:O90)</f>
        <v>0.03</v>
      </c>
      <c r="P88" s="234"/>
      <c r="Q88" s="234">
        <f>SUM(Q89:Q90)</f>
        <v>0</v>
      </c>
      <c r="R88" s="234"/>
      <c r="S88" s="234"/>
      <c r="T88" s="234"/>
      <c r="U88" s="234"/>
      <c r="V88" s="234">
        <f>SUM(V89:V90)</f>
        <v>1.86</v>
      </c>
      <c r="W88" s="234"/>
      <c r="X88" s="234"/>
      <c r="AG88" t="s">
        <v>137</v>
      </c>
    </row>
    <row r="89" spans="1:60" outlineLevel="1" x14ac:dyDescent="0.25">
      <c r="A89" s="247">
        <v>24</v>
      </c>
      <c r="B89" s="248" t="s">
        <v>240</v>
      </c>
      <c r="C89" s="257" t="s">
        <v>241</v>
      </c>
      <c r="D89" s="249" t="s">
        <v>149</v>
      </c>
      <c r="E89" s="250">
        <v>1</v>
      </c>
      <c r="F89" s="251"/>
      <c r="G89" s="252">
        <f>ROUND(E89*F89,2)</f>
        <v>0</v>
      </c>
      <c r="H89" s="229">
        <v>20.239999999999998</v>
      </c>
      <c r="I89" s="228">
        <f>ROUND(E89*H89,2)</f>
        <v>20.239999999999998</v>
      </c>
      <c r="J89" s="229">
        <v>1002.66</v>
      </c>
      <c r="K89" s="228">
        <f>ROUND(E89*J89,2)</f>
        <v>1002.66</v>
      </c>
      <c r="L89" s="228">
        <v>15</v>
      </c>
      <c r="M89" s="228">
        <f>G89*(1+L89/100)</f>
        <v>0</v>
      </c>
      <c r="N89" s="228">
        <v>1.8970000000000001E-2</v>
      </c>
      <c r="O89" s="228">
        <f>ROUND(E89*N89,2)</f>
        <v>0.02</v>
      </c>
      <c r="P89" s="228">
        <v>0</v>
      </c>
      <c r="Q89" s="228">
        <f>ROUND(E89*P89,2)</f>
        <v>0</v>
      </c>
      <c r="R89" s="228"/>
      <c r="S89" s="228" t="s">
        <v>141</v>
      </c>
      <c r="T89" s="228" t="s">
        <v>142</v>
      </c>
      <c r="U89" s="228">
        <v>1.86</v>
      </c>
      <c r="V89" s="228">
        <f>ROUND(E89*U89,2)</f>
        <v>1.86</v>
      </c>
      <c r="W89" s="228"/>
      <c r="X89" s="228" t="s">
        <v>143</v>
      </c>
      <c r="Y89" s="209"/>
      <c r="Z89" s="209"/>
      <c r="AA89" s="209"/>
      <c r="AB89" s="209"/>
      <c r="AC89" s="209"/>
      <c r="AD89" s="209"/>
      <c r="AE89" s="209"/>
      <c r="AF89" s="209"/>
      <c r="AG89" s="209" t="s">
        <v>144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ht="20.399999999999999" outlineLevel="1" x14ac:dyDescent="0.25">
      <c r="A90" s="247">
        <v>25</v>
      </c>
      <c r="B90" s="248" t="s">
        <v>242</v>
      </c>
      <c r="C90" s="257" t="s">
        <v>243</v>
      </c>
      <c r="D90" s="249" t="s">
        <v>149</v>
      </c>
      <c r="E90" s="250">
        <v>1</v>
      </c>
      <c r="F90" s="251"/>
      <c r="G90" s="252">
        <f>ROUND(E90*F90,2)</f>
        <v>0</v>
      </c>
      <c r="H90" s="229">
        <v>1317.7</v>
      </c>
      <c r="I90" s="228">
        <f>ROUND(E90*H90,2)</f>
        <v>1317.7</v>
      </c>
      <c r="J90" s="229">
        <v>0</v>
      </c>
      <c r="K90" s="228">
        <f>ROUND(E90*J90,2)</f>
        <v>0</v>
      </c>
      <c r="L90" s="228">
        <v>15</v>
      </c>
      <c r="M90" s="228">
        <f>G90*(1+L90/100)</f>
        <v>0</v>
      </c>
      <c r="N90" s="228">
        <v>1.056E-2</v>
      </c>
      <c r="O90" s="228">
        <f>ROUND(E90*N90,2)</f>
        <v>0.01</v>
      </c>
      <c r="P90" s="228">
        <v>0</v>
      </c>
      <c r="Q90" s="228">
        <f>ROUND(E90*P90,2)</f>
        <v>0</v>
      </c>
      <c r="R90" s="228" t="s">
        <v>179</v>
      </c>
      <c r="S90" s="228" t="s">
        <v>141</v>
      </c>
      <c r="T90" s="228" t="s">
        <v>142</v>
      </c>
      <c r="U90" s="228">
        <v>0</v>
      </c>
      <c r="V90" s="228">
        <f>ROUND(E90*U90,2)</f>
        <v>0</v>
      </c>
      <c r="W90" s="228"/>
      <c r="X90" s="228" t="s">
        <v>175</v>
      </c>
      <c r="Y90" s="209"/>
      <c r="Z90" s="209"/>
      <c r="AA90" s="209"/>
      <c r="AB90" s="209"/>
      <c r="AC90" s="209"/>
      <c r="AD90" s="209"/>
      <c r="AE90" s="209"/>
      <c r="AF90" s="209"/>
      <c r="AG90" s="209" t="s">
        <v>176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ht="26.4" x14ac:dyDescent="0.25">
      <c r="A91" s="235" t="s">
        <v>136</v>
      </c>
      <c r="B91" s="236" t="s">
        <v>62</v>
      </c>
      <c r="C91" s="254" t="s">
        <v>63</v>
      </c>
      <c r="D91" s="237"/>
      <c r="E91" s="238"/>
      <c r="F91" s="239"/>
      <c r="G91" s="240">
        <f>SUMIF(AG92:AG100,"&lt;&gt;NOR",G92:G100)</f>
        <v>0</v>
      </c>
      <c r="H91" s="234"/>
      <c r="I91" s="234">
        <f>SUM(I92:I100)</f>
        <v>66.099999999999994</v>
      </c>
      <c r="J91" s="234"/>
      <c r="K91" s="234">
        <f>SUM(K92:K100)</f>
        <v>5426.0599999999995</v>
      </c>
      <c r="L91" s="234"/>
      <c r="M91" s="234">
        <f>SUM(M92:M100)</f>
        <v>0</v>
      </c>
      <c r="N91" s="234"/>
      <c r="O91" s="234">
        <f>SUM(O92:O100)</f>
        <v>0</v>
      </c>
      <c r="P91" s="234"/>
      <c r="Q91" s="234">
        <f>SUM(Q92:Q100)</f>
        <v>0</v>
      </c>
      <c r="R91" s="234"/>
      <c r="S91" s="234"/>
      <c r="T91" s="234"/>
      <c r="U91" s="234"/>
      <c r="V91" s="234">
        <f>SUM(V92:V100)</f>
        <v>12.36</v>
      </c>
      <c r="W91" s="234"/>
      <c r="X91" s="234"/>
      <c r="AG91" t="s">
        <v>137</v>
      </c>
    </row>
    <row r="92" spans="1:60" outlineLevel="1" x14ac:dyDescent="0.25">
      <c r="A92" s="241">
        <v>26</v>
      </c>
      <c r="B92" s="242" t="s">
        <v>246</v>
      </c>
      <c r="C92" s="255" t="s">
        <v>247</v>
      </c>
      <c r="D92" s="243" t="s">
        <v>154</v>
      </c>
      <c r="E92" s="244">
        <v>37.68</v>
      </c>
      <c r="F92" s="245"/>
      <c r="G92" s="246">
        <f>ROUND(E92*F92,2)</f>
        <v>0</v>
      </c>
      <c r="H92" s="229">
        <v>1.59</v>
      </c>
      <c r="I92" s="228">
        <f>ROUND(E92*H92,2)</f>
        <v>59.91</v>
      </c>
      <c r="J92" s="229">
        <v>135.31</v>
      </c>
      <c r="K92" s="228">
        <f>ROUND(E92*J92,2)</f>
        <v>5098.4799999999996</v>
      </c>
      <c r="L92" s="228">
        <v>15</v>
      </c>
      <c r="M92" s="228">
        <f>G92*(1+L92/100)</f>
        <v>0</v>
      </c>
      <c r="N92" s="228">
        <v>4.0000000000000003E-5</v>
      </c>
      <c r="O92" s="228">
        <f>ROUND(E92*N92,2)</f>
        <v>0</v>
      </c>
      <c r="P92" s="228">
        <v>0</v>
      </c>
      <c r="Q92" s="228">
        <f>ROUND(E92*P92,2)</f>
        <v>0</v>
      </c>
      <c r="R92" s="228"/>
      <c r="S92" s="228" t="s">
        <v>141</v>
      </c>
      <c r="T92" s="228" t="s">
        <v>142</v>
      </c>
      <c r="U92" s="228">
        <v>0.308</v>
      </c>
      <c r="V92" s="228">
        <f>ROUND(E92*U92,2)</f>
        <v>11.61</v>
      </c>
      <c r="W92" s="228"/>
      <c r="X92" s="228" t="s">
        <v>143</v>
      </c>
      <c r="Y92" s="209"/>
      <c r="Z92" s="209"/>
      <c r="AA92" s="209"/>
      <c r="AB92" s="209"/>
      <c r="AC92" s="209"/>
      <c r="AD92" s="209"/>
      <c r="AE92" s="209"/>
      <c r="AF92" s="209"/>
      <c r="AG92" s="209" t="s">
        <v>144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5">
      <c r="A93" s="226"/>
      <c r="B93" s="227"/>
      <c r="C93" s="256" t="s">
        <v>735</v>
      </c>
      <c r="D93" s="230"/>
      <c r="E93" s="231">
        <v>6.25</v>
      </c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09"/>
      <c r="Z93" s="209"/>
      <c r="AA93" s="209"/>
      <c r="AB93" s="209"/>
      <c r="AC93" s="209"/>
      <c r="AD93" s="209"/>
      <c r="AE93" s="209"/>
      <c r="AF93" s="209"/>
      <c r="AG93" s="209" t="s">
        <v>146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5">
      <c r="A94" s="226"/>
      <c r="B94" s="227"/>
      <c r="C94" s="256" t="s">
        <v>738</v>
      </c>
      <c r="D94" s="230"/>
      <c r="E94" s="231">
        <v>17.22</v>
      </c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09"/>
      <c r="Z94" s="209"/>
      <c r="AA94" s="209"/>
      <c r="AB94" s="209"/>
      <c r="AC94" s="209"/>
      <c r="AD94" s="209"/>
      <c r="AE94" s="209"/>
      <c r="AF94" s="209"/>
      <c r="AG94" s="209" t="s">
        <v>146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5">
      <c r="A95" s="226"/>
      <c r="B95" s="227"/>
      <c r="C95" s="256" t="s">
        <v>740</v>
      </c>
      <c r="D95" s="230"/>
      <c r="E95" s="231">
        <v>1.39</v>
      </c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09"/>
      <c r="Z95" s="209"/>
      <c r="AA95" s="209"/>
      <c r="AB95" s="209"/>
      <c r="AC95" s="209"/>
      <c r="AD95" s="209"/>
      <c r="AE95" s="209"/>
      <c r="AF95" s="209"/>
      <c r="AG95" s="209" t="s">
        <v>146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5">
      <c r="A96" s="226"/>
      <c r="B96" s="227"/>
      <c r="C96" s="256" t="s">
        <v>736</v>
      </c>
      <c r="D96" s="230"/>
      <c r="E96" s="231">
        <v>2.99</v>
      </c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09"/>
      <c r="Z96" s="209"/>
      <c r="AA96" s="209"/>
      <c r="AB96" s="209"/>
      <c r="AC96" s="209"/>
      <c r="AD96" s="209"/>
      <c r="AE96" s="209"/>
      <c r="AF96" s="209"/>
      <c r="AG96" s="209" t="s">
        <v>146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5">
      <c r="A97" s="226"/>
      <c r="B97" s="227"/>
      <c r="C97" s="256" t="s">
        <v>739</v>
      </c>
      <c r="D97" s="230"/>
      <c r="E97" s="231">
        <v>9.83</v>
      </c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09"/>
      <c r="Z97" s="209"/>
      <c r="AA97" s="209"/>
      <c r="AB97" s="209"/>
      <c r="AC97" s="209"/>
      <c r="AD97" s="209"/>
      <c r="AE97" s="209"/>
      <c r="AF97" s="209"/>
      <c r="AG97" s="209" t="s">
        <v>146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5">
      <c r="A98" s="241">
        <v>27</v>
      </c>
      <c r="B98" s="242" t="s">
        <v>248</v>
      </c>
      <c r="C98" s="255" t="s">
        <v>249</v>
      </c>
      <c r="D98" s="243" t="s">
        <v>154</v>
      </c>
      <c r="E98" s="244">
        <v>5.7350000000000003</v>
      </c>
      <c r="F98" s="245"/>
      <c r="G98" s="246">
        <f>ROUND(E98*F98,2)</f>
        <v>0</v>
      </c>
      <c r="H98" s="229">
        <v>1.08</v>
      </c>
      <c r="I98" s="228">
        <f>ROUND(E98*H98,2)</f>
        <v>6.19</v>
      </c>
      <c r="J98" s="229">
        <v>57.12</v>
      </c>
      <c r="K98" s="228">
        <f>ROUND(E98*J98,2)</f>
        <v>327.58</v>
      </c>
      <c r="L98" s="228">
        <v>15</v>
      </c>
      <c r="M98" s="228">
        <f>G98*(1+L98/100)</f>
        <v>0</v>
      </c>
      <c r="N98" s="228">
        <v>1.0000000000000001E-5</v>
      </c>
      <c r="O98" s="228">
        <f>ROUND(E98*N98,2)</f>
        <v>0</v>
      </c>
      <c r="P98" s="228">
        <v>0</v>
      </c>
      <c r="Q98" s="228">
        <f>ROUND(E98*P98,2)</f>
        <v>0</v>
      </c>
      <c r="R98" s="228"/>
      <c r="S98" s="228" t="s">
        <v>141</v>
      </c>
      <c r="T98" s="228" t="s">
        <v>142</v>
      </c>
      <c r="U98" s="228">
        <v>0.13</v>
      </c>
      <c r="V98" s="228">
        <f>ROUND(E98*U98,2)</f>
        <v>0.75</v>
      </c>
      <c r="W98" s="228"/>
      <c r="X98" s="228" t="s">
        <v>143</v>
      </c>
      <c r="Y98" s="209"/>
      <c r="Z98" s="209"/>
      <c r="AA98" s="209"/>
      <c r="AB98" s="209"/>
      <c r="AC98" s="209"/>
      <c r="AD98" s="209"/>
      <c r="AE98" s="209"/>
      <c r="AF98" s="209"/>
      <c r="AG98" s="209" t="s">
        <v>144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26"/>
      <c r="B99" s="227"/>
      <c r="C99" s="256" t="s">
        <v>752</v>
      </c>
      <c r="D99" s="230"/>
      <c r="E99" s="231">
        <v>3.5649999999999999</v>
      </c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09"/>
      <c r="Z99" s="209"/>
      <c r="AA99" s="209"/>
      <c r="AB99" s="209"/>
      <c r="AC99" s="209"/>
      <c r="AD99" s="209"/>
      <c r="AE99" s="209"/>
      <c r="AF99" s="209"/>
      <c r="AG99" s="209" t="s">
        <v>146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5">
      <c r="A100" s="226"/>
      <c r="B100" s="227"/>
      <c r="C100" s="256" t="s">
        <v>753</v>
      </c>
      <c r="D100" s="230"/>
      <c r="E100" s="231">
        <v>2.17</v>
      </c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146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x14ac:dyDescent="0.25">
      <c r="A101" s="235" t="s">
        <v>136</v>
      </c>
      <c r="B101" s="236" t="s">
        <v>64</v>
      </c>
      <c r="C101" s="254" t="s">
        <v>65</v>
      </c>
      <c r="D101" s="237"/>
      <c r="E101" s="238"/>
      <c r="F101" s="239"/>
      <c r="G101" s="240">
        <f>SUMIF(AG102:AG129,"&lt;&gt;NOR",G102:G129)</f>
        <v>0</v>
      </c>
      <c r="H101" s="234"/>
      <c r="I101" s="234">
        <f>SUM(I102:I129)</f>
        <v>1144.8500000000001</v>
      </c>
      <c r="J101" s="234"/>
      <c r="K101" s="234">
        <f>SUM(K102:K129)</f>
        <v>14183.849999999999</v>
      </c>
      <c r="L101" s="234"/>
      <c r="M101" s="234">
        <f>SUM(M102:M129)</f>
        <v>0</v>
      </c>
      <c r="N101" s="234"/>
      <c r="O101" s="234">
        <f>SUM(O102:O129)</f>
        <v>0.04</v>
      </c>
      <c r="P101" s="234"/>
      <c r="Q101" s="234">
        <f>SUM(Q102:Q129)</f>
        <v>1.85</v>
      </c>
      <c r="R101" s="234"/>
      <c r="S101" s="234"/>
      <c r="T101" s="234"/>
      <c r="U101" s="234"/>
      <c r="V101" s="234">
        <f>SUM(V102:V129)</f>
        <v>32.35</v>
      </c>
      <c r="W101" s="234"/>
      <c r="X101" s="234"/>
      <c r="AG101" t="s">
        <v>137</v>
      </c>
    </row>
    <row r="102" spans="1:60" outlineLevel="1" x14ac:dyDescent="0.25">
      <c r="A102" s="241">
        <v>28</v>
      </c>
      <c r="B102" s="242" t="s">
        <v>257</v>
      </c>
      <c r="C102" s="255" t="s">
        <v>258</v>
      </c>
      <c r="D102" s="243" t="s">
        <v>154</v>
      </c>
      <c r="E102" s="244">
        <v>1.6</v>
      </c>
      <c r="F102" s="245"/>
      <c r="G102" s="246">
        <f>ROUND(E102*F102,2)</f>
        <v>0</v>
      </c>
      <c r="H102" s="229">
        <v>31.09</v>
      </c>
      <c r="I102" s="228">
        <f>ROUND(E102*H102,2)</f>
        <v>49.74</v>
      </c>
      <c r="J102" s="229">
        <v>367.41</v>
      </c>
      <c r="K102" s="228">
        <f>ROUND(E102*J102,2)</f>
        <v>587.86</v>
      </c>
      <c r="L102" s="228">
        <v>15</v>
      </c>
      <c r="M102" s="228">
        <f>G102*(1+L102/100)</f>
        <v>0</v>
      </c>
      <c r="N102" s="228">
        <v>1.17E-3</v>
      </c>
      <c r="O102" s="228">
        <f>ROUND(E102*N102,2)</f>
        <v>0</v>
      </c>
      <c r="P102" s="228">
        <v>7.5999999999999998E-2</v>
      </c>
      <c r="Q102" s="228">
        <f>ROUND(E102*P102,2)</f>
        <v>0.12</v>
      </c>
      <c r="R102" s="228"/>
      <c r="S102" s="228" t="s">
        <v>141</v>
      </c>
      <c r="T102" s="228" t="s">
        <v>141</v>
      </c>
      <c r="U102" s="228">
        <v>0.93899999999999995</v>
      </c>
      <c r="V102" s="228">
        <f>ROUND(E102*U102,2)</f>
        <v>1.5</v>
      </c>
      <c r="W102" s="228"/>
      <c r="X102" s="228" t="s">
        <v>143</v>
      </c>
      <c r="Y102" s="209"/>
      <c r="Z102" s="209"/>
      <c r="AA102" s="209"/>
      <c r="AB102" s="209"/>
      <c r="AC102" s="209"/>
      <c r="AD102" s="209"/>
      <c r="AE102" s="209"/>
      <c r="AF102" s="209"/>
      <c r="AG102" s="209" t="s">
        <v>144</v>
      </c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1" x14ac:dyDescent="0.25">
      <c r="A103" s="226"/>
      <c r="B103" s="227"/>
      <c r="C103" s="256" t="s">
        <v>261</v>
      </c>
      <c r="D103" s="230"/>
      <c r="E103" s="231">
        <v>1.6</v>
      </c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09"/>
      <c r="Z103" s="209"/>
      <c r="AA103" s="209"/>
      <c r="AB103" s="209"/>
      <c r="AC103" s="209"/>
      <c r="AD103" s="209"/>
      <c r="AE103" s="209"/>
      <c r="AF103" s="209"/>
      <c r="AG103" s="209" t="s">
        <v>146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1" x14ac:dyDescent="0.25">
      <c r="A104" s="241">
        <v>29</v>
      </c>
      <c r="B104" s="242" t="s">
        <v>273</v>
      </c>
      <c r="C104" s="255" t="s">
        <v>274</v>
      </c>
      <c r="D104" s="243" t="s">
        <v>154</v>
      </c>
      <c r="E104" s="244">
        <v>28.44</v>
      </c>
      <c r="F104" s="245"/>
      <c r="G104" s="246">
        <f>ROUND(E104*F104,2)</f>
        <v>0</v>
      </c>
      <c r="H104" s="229">
        <v>0</v>
      </c>
      <c r="I104" s="228">
        <f>ROUND(E104*H104,2)</f>
        <v>0</v>
      </c>
      <c r="J104" s="229">
        <v>10.5</v>
      </c>
      <c r="K104" s="228">
        <f>ROUND(E104*J104,2)</f>
        <v>298.62</v>
      </c>
      <c r="L104" s="228">
        <v>15</v>
      </c>
      <c r="M104" s="228">
        <f>G104*(1+L104/100)</f>
        <v>0</v>
      </c>
      <c r="N104" s="228">
        <v>0</v>
      </c>
      <c r="O104" s="228">
        <f>ROUND(E104*N104,2)</f>
        <v>0</v>
      </c>
      <c r="P104" s="228">
        <v>4.0000000000000001E-3</v>
      </c>
      <c r="Q104" s="228">
        <f>ROUND(E104*P104,2)</f>
        <v>0.11</v>
      </c>
      <c r="R104" s="228"/>
      <c r="S104" s="228" t="s">
        <v>141</v>
      </c>
      <c r="T104" s="228" t="s">
        <v>141</v>
      </c>
      <c r="U104" s="228">
        <v>0.03</v>
      </c>
      <c r="V104" s="228">
        <f>ROUND(E104*U104,2)</f>
        <v>0.85</v>
      </c>
      <c r="W104" s="228"/>
      <c r="X104" s="228" t="s">
        <v>143</v>
      </c>
      <c r="Y104" s="209"/>
      <c r="Z104" s="209"/>
      <c r="AA104" s="209"/>
      <c r="AB104" s="209"/>
      <c r="AC104" s="209"/>
      <c r="AD104" s="209"/>
      <c r="AE104" s="209"/>
      <c r="AF104" s="209"/>
      <c r="AG104" s="209" t="s">
        <v>144</v>
      </c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5">
      <c r="A105" s="226"/>
      <c r="B105" s="227"/>
      <c r="C105" s="256" t="s">
        <v>738</v>
      </c>
      <c r="D105" s="230"/>
      <c r="E105" s="231">
        <v>17.22</v>
      </c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09"/>
      <c r="Z105" s="209"/>
      <c r="AA105" s="209"/>
      <c r="AB105" s="209"/>
      <c r="AC105" s="209"/>
      <c r="AD105" s="209"/>
      <c r="AE105" s="209"/>
      <c r="AF105" s="209"/>
      <c r="AG105" s="209" t="s">
        <v>146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5">
      <c r="A106" s="226"/>
      <c r="B106" s="227"/>
      <c r="C106" s="256" t="s">
        <v>739</v>
      </c>
      <c r="D106" s="230"/>
      <c r="E106" s="231">
        <v>9.83</v>
      </c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146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1" x14ac:dyDescent="0.25">
      <c r="A107" s="226"/>
      <c r="B107" s="227"/>
      <c r="C107" s="256" t="s">
        <v>740</v>
      </c>
      <c r="D107" s="230"/>
      <c r="E107" s="231">
        <v>1.39</v>
      </c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09"/>
      <c r="Z107" s="209"/>
      <c r="AA107" s="209"/>
      <c r="AB107" s="209"/>
      <c r="AC107" s="209"/>
      <c r="AD107" s="209"/>
      <c r="AE107" s="209"/>
      <c r="AF107" s="209"/>
      <c r="AG107" s="209" t="s">
        <v>146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1" x14ac:dyDescent="0.25">
      <c r="A108" s="241">
        <v>30</v>
      </c>
      <c r="B108" s="242" t="s">
        <v>760</v>
      </c>
      <c r="C108" s="255" t="s">
        <v>761</v>
      </c>
      <c r="D108" s="243" t="s">
        <v>154</v>
      </c>
      <c r="E108" s="244">
        <v>101.51900000000001</v>
      </c>
      <c r="F108" s="245"/>
      <c r="G108" s="246">
        <f>ROUND(E108*F108,2)</f>
        <v>0</v>
      </c>
      <c r="H108" s="229">
        <v>0</v>
      </c>
      <c r="I108" s="228">
        <f>ROUND(E108*H108,2)</f>
        <v>0</v>
      </c>
      <c r="J108" s="229">
        <v>28.1</v>
      </c>
      <c r="K108" s="228">
        <f>ROUND(E108*J108,2)</f>
        <v>2852.68</v>
      </c>
      <c r="L108" s="228">
        <v>15</v>
      </c>
      <c r="M108" s="228">
        <f>G108*(1+L108/100)</f>
        <v>0</v>
      </c>
      <c r="N108" s="228">
        <v>0</v>
      </c>
      <c r="O108" s="228">
        <f>ROUND(E108*N108,2)</f>
        <v>0</v>
      </c>
      <c r="P108" s="228">
        <v>0.01</v>
      </c>
      <c r="Q108" s="228">
        <f>ROUND(E108*P108,2)</f>
        <v>1.02</v>
      </c>
      <c r="R108" s="228"/>
      <c r="S108" s="228" t="s">
        <v>141</v>
      </c>
      <c r="T108" s="228" t="s">
        <v>141</v>
      </c>
      <c r="U108" s="228">
        <v>0.08</v>
      </c>
      <c r="V108" s="228">
        <f>ROUND(E108*U108,2)</f>
        <v>8.1199999999999992</v>
      </c>
      <c r="W108" s="228"/>
      <c r="X108" s="228" t="s">
        <v>143</v>
      </c>
      <c r="Y108" s="209"/>
      <c r="Z108" s="209"/>
      <c r="AA108" s="209"/>
      <c r="AB108" s="209"/>
      <c r="AC108" s="209"/>
      <c r="AD108" s="209"/>
      <c r="AE108" s="209"/>
      <c r="AF108" s="209"/>
      <c r="AG108" s="209" t="s">
        <v>144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1" x14ac:dyDescent="0.25">
      <c r="A109" s="226"/>
      <c r="B109" s="227"/>
      <c r="C109" s="256" t="s">
        <v>743</v>
      </c>
      <c r="D109" s="230"/>
      <c r="E109" s="231">
        <v>30.706</v>
      </c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09"/>
      <c r="Z109" s="209"/>
      <c r="AA109" s="209"/>
      <c r="AB109" s="209"/>
      <c r="AC109" s="209"/>
      <c r="AD109" s="209"/>
      <c r="AE109" s="209"/>
      <c r="AF109" s="209"/>
      <c r="AG109" s="209" t="s">
        <v>146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1" x14ac:dyDescent="0.25">
      <c r="A110" s="226"/>
      <c r="B110" s="227"/>
      <c r="C110" s="256" t="s">
        <v>193</v>
      </c>
      <c r="D110" s="230"/>
      <c r="E110" s="231">
        <v>-1.6</v>
      </c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09"/>
      <c r="Z110" s="209"/>
      <c r="AA110" s="209"/>
      <c r="AB110" s="209"/>
      <c r="AC110" s="209"/>
      <c r="AD110" s="209"/>
      <c r="AE110" s="209"/>
      <c r="AF110" s="209"/>
      <c r="AG110" s="209" t="s">
        <v>146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5">
      <c r="A111" s="226"/>
      <c r="B111" s="227"/>
      <c r="C111" s="256" t="s">
        <v>157</v>
      </c>
      <c r="D111" s="230"/>
      <c r="E111" s="231">
        <v>-1.4</v>
      </c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09"/>
      <c r="Z111" s="209"/>
      <c r="AA111" s="209"/>
      <c r="AB111" s="209"/>
      <c r="AC111" s="209"/>
      <c r="AD111" s="209"/>
      <c r="AE111" s="209"/>
      <c r="AF111" s="209"/>
      <c r="AG111" s="209" t="s">
        <v>146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5">
      <c r="A112" s="226"/>
      <c r="B112" s="227"/>
      <c r="C112" s="256" t="s">
        <v>744</v>
      </c>
      <c r="D112" s="230"/>
      <c r="E112" s="231">
        <v>-1.2</v>
      </c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09"/>
      <c r="Z112" s="209"/>
      <c r="AA112" s="209"/>
      <c r="AB112" s="209"/>
      <c r="AC112" s="209"/>
      <c r="AD112" s="209"/>
      <c r="AE112" s="209"/>
      <c r="AF112" s="209"/>
      <c r="AG112" s="209" t="s">
        <v>146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5">
      <c r="A113" s="226"/>
      <c r="B113" s="227"/>
      <c r="C113" s="256" t="s">
        <v>254</v>
      </c>
      <c r="D113" s="230"/>
      <c r="E113" s="231">
        <v>-2.5</v>
      </c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09"/>
      <c r="Z113" s="209"/>
      <c r="AA113" s="209"/>
      <c r="AB113" s="209"/>
      <c r="AC113" s="209"/>
      <c r="AD113" s="209"/>
      <c r="AE113" s="209"/>
      <c r="AF113" s="209"/>
      <c r="AG113" s="209" t="s">
        <v>146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5">
      <c r="A114" s="226"/>
      <c r="B114" s="227"/>
      <c r="C114" s="256" t="s">
        <v>745</v>
      </c>
      <c r="D114" s="230"/>
      <c r="E114" s="231">
        <v>12.272</v>
      </c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09"/>
      <c r="Z114" s="209"/>
      <c r="AA114" s="209"/>
      <c r="AB114" s="209"/>
      <c r="AC114" s="209"/>
      <c r="AD114" s="209"/>
      <c r="AE114" s="209"/>
      <c r="AF114" s="209"/>
      <c r="AG114" s="209" t="s">
        <v>146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1" x14ac:dyDescent="0.25">
      <c r="A115" s="226"/>
      <c r="B115" s="227"/>
      <c r="C115" s="256" t="s">
        <v>744</v>
      </c>
      <c r="D115" s="230"/>
      <c r="E115" s="231">
        <v>-1.2</v>
      </c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09"/>
      <c r="Z115" s="209"/>
      <c r="AA115" s="209"/>
      <c r="AB115" s="209"/>
      <c r="AC115" s="209"/>
      <c r="AD115" s="209"/>
      <c r="AE115" s="209"/>
      <c r="AF115" s="209"/>
      <c r="AG115" s="209" t="s">
        <v>146</v>
      </c>
      <c r="AH115" s="209">
        <v>0</v>
      </c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1" x14ac:dyDescent="0.25">
      <c r="A116" s="226"/>
      <c r="B116" s="227"/>
      <c r="C116" s="256" t="s">
        <v>746</v>
      </c>
      <c r="D116" s="230"/>
      <c r="E116" s="231">
        <v>43.16</v>
      </c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09"/>
      <c r="Z116" s="209"/>
      <c r="AA116" s="209"/>
      <c r="AB116" s="209"/>
      <c r="AC116" s="209"/>
      <c r="AD116" s="209"/>
      <c r="AE116" s="209"/>
      <c r="AF116" s="209"/>
      <c r="AG116" s="209" t="s">
        <v>146</v>
      </c>
      <c r="AH116" s="209">
        <v>0</v>
      </c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5">
      <c r="A117" s="226"/>
      <c r="B117" s="227"/>
      <c r="C117" s="256" t="s">
        <v>254</v>
      </c>
      <c r="D117" s="230"/>
      <c r="E117" s="231">
        <v>-2.5</v>
      </c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09"/>
      <c r="Z117" s="209"/>
      <c r="AA117" s="209"/>
      <c r="AB117" s="209"/>
      <c r="AC117" s="209"/>
      <c r="AD117" s="209"/>
      <c r="AE117" s="209"/>
      <c r="AF117" s="209"/>
      <c r="AG117" s="209" t="s">
        <v>146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1" x14ac:dyDescent="0.25">
      <c r="A118" s="226"/>
      <c r="B118" s="227"/>
      <c r="C118" s="256" t="s">
        <v>747</v>
      </c>
      <c r="D118" s="230"/>
      <c r="E118" s="231">
        <v>-3.5649999999999999</v>
      </c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09"/>
      <c r="Z118" s="209"/>
      <c r="AA118" s="209"/>
      <c r="AB118" s="209"/>
      <c r="AC118" s="209"/>
      <c r="AD118" s="209"/>
      <c r="AE118" s="209"/>
      <c r="AF118" s="209"/>
      <c r="AG118" s="209" t="s">
        <v>146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1" x14ac:dyDescent="0.25">
      <c r="A119" s="226"/>
      <c r="B119" s="227"/>
      <c r="C119" s="256" t="s">
        <v>748</v>
      </c>
      <c r="D119" s="230"/>
      <c r="E119" s="231">
        <v>32.915999999999997</v>
      </c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09"/>
      <c r="Z119" s="209"/>
      <c r="AA119" s="209"/>
      <c r="AB119" s="209"/>
      <c r="AC119" s="209"/>
      <c r="AD119" s="209"/>
      <c r="AE119" s="209"/>
      <c r="AF119" s="209"/>
      <c r="AG119" s="209" t="s">
        <v>146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1" x14ac:dyDescent="0.25">
      <c r="A120" s="226"/>
      <c r="B120" s="227"/>
      <c r="C120" s="256" t="s">
        <v>157</v>
      </c>
      <c r="D120" s="230"/>
      <c r="E120" s="231">
        <v>-1.4</v>
      </c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09"/>
      <c r="Z120" s="209"/>
      <c r="AA120" s="209"/>
      <c r="AB120" s="209"/>
      <c r="AC120" s="209"/>
      <c r="AD120" s="209"/>
      <c r="AE120" s="209"/>
      <c r="AF120" s="209"/>
      <c r="AG120" s="209" t="s">
        <v>146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1" x14ac:dyDescent="0.25">
      <c r="A121" s="226"/>
      <c r="B121" s="227"/>
      <c r="C121" s="256" t="s">
        <v>749</v>
      </c>
      <c r="D121" s="230"/>
      <c r="E121" s="231">
        <v>-2.17</v>
      </c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09"/>
      <c r="Z121" s="209"/>
      <c r="AA121" s="209"/>
      <c r="AB121" s="209"/>
      <c r="AC121" s="209"/>
      <c r="AD121" s="209"/>
      <c r="AE121" s="209"/>
      <c r="AF121" s="209"/>
      <c r="AG121" s="209" t="s">
        <v>146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5">
      <c r="A122" s="247">
        <v>31</v>
      </c>
      <c r="B122" s="248" t="s">
        <v>255</v>
      </c>
      <c r="C122" s="257" t="s">
        <v>256</v>
      </c>
      <c r="D122" s="249" t="s">
        <v>149</v>
      </c>
      <c r="E122" s="250">
        <v>5</v>
      </c>
      <c r="F122" s="251"/>
      <c r="G122" s="252">
        <f>ROUND(E122*F122,2)</f>
        <v>0</v>
      </c>
      <c r="H122" s="229">
        <v>0</v>
      </c>
      <c r="I122" s="228">
        <f>ROUND(E122*H122,2)</f>
        <v>0</v>
      </c>
      <c r="J122" s="229">
        <v>19.5</v>
      </c>
      <c r="K122" s="228">
        <f>ROUND(E122*J122,2)</f>
        <v>97.5</v>
      </c>
      <c r="L122" s="228">
        <v>15</v>
      </c>
      <c r="M122" s="228">
        <f>G122*(1+L122/100)</f>
        <v>0</v>
      </c>
      <c r="N122" s="228">
        <v>0</v>
      </c>
      <c r="O122" s="228">
        <f>ROUND(E122*N122,2)</f>
        <v>0</v>
      </c>
      <c r="P122" s="228">
        <v>0</v>
      </c>
      <c r="Q122" s="228">
        <f>ROUND(E122*P122,2)</f>
        <v>0</v>
      </c>
      <c r="R122" s="228"/>
      <c r="S122" s="228" t="s">
        <v>141</v>
      </c>
      <c r="T122" s="228" t="s">
        <v>142</v>
      </c>
      <c r="U122" s="228">
        <v>0.05</v>
      </c>
      <c r="V122" s="228">
        <f>ROUND(E122*U122,2)</f>
        <v>0.25</v>
      </c>
      <c r="W122" s="228"/>
      <c r="X122" s="228" t="s">
        <v>143</v>
      </c>
      <c r="Y122" s="209"/>
      <c r="Z122" s="209"/>
      <c r="AA122" s="209"/>
      <c r="AB122" s="209"/>
      <c r="AC122" s="209"/>
      <c r="AD122" s="209"/>
      <c r="AE122" s="209"/>
      <c r="AF122" s="209"/>
      <c r="AG122" s="209" t="s">
        <v>144</v>
      </c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1" x14ac:dyDescent="0.25">
      <c r="A123" s="247">
        <v>32</v>
      </c>
      <c r="B123" s="248" t="s">
        <v>265</v>
      </c>
      <c r="C123" s="257" t="s">
        <v>266</v>
      </c>
      <c r="D123" s="249" t="s">
        <v>160</v>
      </c>
      <c r="E123" s="250">
        <v>15</v>
      </c>
      <c r="F123" s="251"/>
      <c r="G123" s="252">
        <f>ROUND(E123*F123,2)</f>
        <v>0</v>
      </c>
      <c r="H123" s="229">
        <v>12.38</v>
      </c>
      <c r="I123" s="228">
        <f>ROUND(E123*H123,2)</f>
        <v>185.7</v>
      </c>
      <c r="J123" s="229">
        <v>112.82</v>
      </c>
      <c r="K123" s="228">
        <f>ROUND(E123*J123,2)</f>
        <v>1692.3</v>
      </c>
      <c r="L123" s="228">
        <v>15</v>
      </c>
      <c r="M123" s="228">
        <f>G123*(1+L123/100)</f>
        <v>0</v>
      </c>
      <c r="N123" s="228">
        <v>4.8999999999999998E-4</v>
      </c>
      <c r="O123" s="228">
        <f>ROUND(E123*N123,2)</f>
        <v>0.01</v>
      </c>
      <c r="P123" s="228">
        <v>6.0000000000000001E-3</v>
      </c>
      <c r="Q123" s="228">
        <f>ROUND(E123*P123,2)</f>
        <v>0.09</v>
      </c>
      <c r="R123" s="228"/>
      <c r="S123" s="228" t="s">
        <v>141</v>
      </c>
      <c r="T123" s="228" t="s">
        <v>142</v>
      </c>
      <c r="U123" s="228">
        <v>0.27400000000000002</v>
      </c>
      <c r="V123" s="228">
        <f>ROUND(E123*U123,2)</f>
        <v>4.1100000000000003</v>
      </c>
      <c r="W123" s="228"/>
      <c r="X123" s="228" t="s">
        <v>143</v>
      </c>
      <c r="Y123" s="209"/>
      <c r="Z123" s="209"/>
      <c r="AA123" s="209"/>
      <c r="AB123" s="209"/>
      <c r="AC123" s="209"/>
      <c r="AD123" s="209"/>
      <c r="AE123" s="209"/>
      <c r="AF123" s="209"/>
      <c r="AG123" s="209" t="s">
        <v>144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47">
        <v>33</v>
      </c>
      <c r="B124" s="248" t="s">
        <v>267</v>
      </c>
      <c r="C124" s="257" t="s">
        <v>268</v>
      </c>
      <c r="D124" s="249" t="s">
        <v>160</v>
      </c>
      <c r="E124" s="250">
        <v>6</v>
      </c>
      <c r="F124" s="251"/>
      <c r="G124" s="252">
        <f>ROUND(E124*F124,2)</f>
        <v>0</v>
      </c>
      <c r="H124" s="229">
        <v>12.31</v>
      </c>
      <c r="I124" s="228">
        <f>ROUND(E124*H124,2)</f>
        <v>73.86</v>
      </c>
      <c r="J124" s="229">
        <v>170.59</v>
      </c>
      <c r="K124" s="228">
        <f>ROUND(E124*J124,2)</f>
        <v>1023.54</v>
      </c>
      <c r="L124" s="228">
        <v>15</v>
      </c>
      <c r="M124" s="228">
        <f>G124*(1+L124/100)</f>
        <v>0</v>
      </c>
      <c r="N124" s="228">
        <v>4.8999999999999998E-4</v>
      </c>
      <c r="O124" s="228">
        <f>ROUND(E124*N124,2)</f>
        <v>0</v>
      </c>
      <c r="P124" s="228">
        <v>2.7E-2</v>
      </c>
      <c r="Q124" s="228">
        <f>ROUND(E124*P124,2)</f>
        <v>0.16</v>
      </c>
      <c r="R124" s="228"/>
      <c r="S124" s="228" t="s">
        <v>141</v>
      </c>
      <c r="T124" s="228" t="s">
        <v>142</v>
      </c>
      <c r="U124" s="228">
        <v>0.42199999999999999</v>
      </c>
      <c r="V124" s="228">
        <f>ROUND(E124*U124,2)</f>
        <v>2.5299999999999998</v>
      </c>
      <c r="W124" s="228"/>
      <c r="X124" s="228" t="s">
        <v>143</v>
      </c>
      <c r="Y124" s="209"/>
      <c r="Z124" s="209"/>
      <c r="AA124" s="209"/>
      <c r="AB124" s="209"/>
      <c r="AC124" s="209"/>
      <c r="AD124" s="209"/>
      <c r="AE124" s="209"/>
      <c r="AF124" s="209"/>
      <c r="AG124" s="209" t="s">
        <v>144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1" x14ac:dyDescent="0.25">
      <c r="A125" s="247">
        <v>34</v>
      </c>
      <c r="B125" s="248" t="s">
        <v>269</v>
      </c>
      <c r="C125" s="257" t="s">
        <v>270</v>
      </c>
      <c r="D125" s="249" t="s">
        <v>160</v>
      </c>
      <c r="E125" s="250">
        <v>40</v>
      </c>
      <c r="F125" s="251"/>
      <c r="G125" s="252">
        <f>ROUND(E125*F125,2)</f>
        <v>0</v>
      </c>
      <c r="H125" s="229">
        <v>14.04</v>
      </c>
      <c r="I125" s="228">
        <f>ROUND(E125*H125,2)</f>
        <v>561.6</v>
      </c>
      <c r="J125" s="229">
        <v>113.96</v>
      </c>
      <c r="K125" s="228">
        <f>ROUND(E125*J125,2)</f>
        <v>4558.3999999999996</v>
      </c>
      <c r="L125" s="228">
        <v>15</v>
      </c>
      <c r="M125" s="228">
        <f>G125*(1+L125/100)</f>
        <v>0</v>
      </c>
      <c r="N125" s="228">
        <v>0</v>
      </c>
      <c r="O125" s="228">
        <f>ROUND(E125*N125,2)</f>
        <v>0</v>
      </c>
      <c r="P125" s="228">
        <v>2.16E-3</v>
      </c>
      <c r="Q125" s="228">
        <f>ROUND(E125*P125,2)</f>
        <v>0.09</v>
      </c>
      <c r="R125" s="228"/>
      <c r="S125" s="228" t="s">
        <v>141</v>
      </c>
      <c r="T125" s="228" t="s">
        <v>142</v>
      </c>
      <c r="U125" s="228">
        <v>0.26500000000000001</v>
      </c>
      <c r="V125" s="228">
        <f>ROUND(E125*U125,2)</f>
        <v>10.6</v>
      </c>
      <c r="W125" s="228"/>
      <c r="X125" s="228" t="s">
        <v>143</v>
      </c>
      <c r="Y125" s="209"/>
      <c r="Z125" s="209"/>
      <c r="AA125" s="209"/>
      <c r="AB125" s="209"/>
      <c r="AC125" s="209"/>
      <c r="AD125" s="209"/>
      <c r="AE125" s="209"/>
      <c r="AF125" s="209"/>
      <c r="AG125" s="209" t="s">
        <v>144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5">
      <c r="A126" s="247">
        <v>35</v>
      </c>
      <c r="B126" s="248" t="s">
        <v>271</v>
      </c>
      <c r="C126" s="257" t="s">
        <v>272</v>
      </c>
      <c r="D126" s="249" t="s">
        <v>160</v>
      </c>
      <c r="E126" s="250">
        <v>20</v>
      </c>
      <c r="F126" s="251"/>
      <c r="G126" s="252">
        <f>ROUND(E126*F126,2)</f>
        <v>0</v>
      </c>
      <c r="H126" s="229">
        <v>12.61</v>
      </c>
      <c r="I126" s="228">
        <f>ROUND(E126*H126,2)</f>
        <v>252.2</v>
      </c>
      <c r="J126" s="229">
        <v>48.99</v>
      </c>
      <c r="K126" s="228">
        <f>ROUND(E126*J126,2)</f>
        <v>979.8</v>
      </c>
      <c r="L126" s="228">
        <v>15</v>
      </c>
      <c r="M126" s="228">
        <f>G126*(1+L126/100)</f>
        <v>0</v>
      </c>
      <c r="N126" s="228">
        <v>4.8999999999999998E-4</v>
      </c>
      <c r="O126" s="228">
        <f>ROUND(E126*N126,2)</f>
        <v>0.01</v>
      </c>
      <c r="P126" s="228">
        <v>1E-3</v>
      </c>
      <c r="Q126" s="228">
        <f>ROUND(E126*P126,2)</f>
        <v>0.02</v>
      </c>
      <c r="R126" s="228"/>
      <c r="S126" s="228" t="s">
        <v>141</v>
      </c>
      <c r="T126" s="228" t="s">
        <v>142</v>
      </c>
      <c r="U126" s="228">
        <v>0.111</v>
      </c>
      <c r="V126" s="228">
        <f>ROUND(E126*U126,2)</f>
        <v>2.2200000000000002</v>
      </c>
      <c r="W126" s="228"/>
      <c r="X126" s="228" t="s">
        <v>143</v>
      </c>
      <c r="Y126" s="209"/>
      <c r="Z126" s="209"/>
      <c r="AA126" s="209"/>
      <c r="AB126" s="209"/>
      <c r="AC126" s="209"/>
      <c r="AD126" s="209"/>
      <c r="AE126" s="209"/>
      <c r="AF126" s="209"/>
      <c r="AG126" s="209" t="s">
        <v>144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ht="20.399999999999999" outlineLevel="1" x14ac:dyDescent="0.25">
      <c r="A127" s="247">
        <v>36</v>
      </c>
      <c r="B127" s="248" t="s">
        <v>277</v>
      </c>
      <c r="C127" s="257" t="s">
        <v>278</v>
      </c>
      <c r="D127" s="249" t="s">
        <v>149</v>
      </c>
      <c r="E127" s="250">
        <v>5</v>
      </c>
      <c r="F127" s="251"/>
      <c r="G127" s="252">
        <f>ROUND(E127*F127,2)</f>
        <v>0</v>
      </c>
      <c r="H127" s="229">
        <v>4.3499999999999996</v>
      </c>
      <c r="I127" s="228">
        <f>ROUND(E127*H127,2)</f>
        <v>21.75</v>
      </c>
      <c r="J127" s="229">
        <v>215.05</v>
      </c>
      <c r="K127" s="228">
        <f>ROUND(E127*J127,2)</f>
        <v>1075.25</v>
      </c>
      <c r="L127" s="228">
        <v>15</v>
      </c>
      <c r="M127" s="228">
        <f>G127*(1+L127/100)</f>
        <v>0</v>
      </c>
      <c r="N127" s="228">
        <v>3.6700000000000001E-3</v>
      </c>
      <c r="O127" s="228">
        <f>ROUND(E127*N127,2)</f>
        <v>0.02</v>
      </c>
      <c r="P127" s="228">
        <v>0</v>
      </c>
      <c r="Q127" s="228">
        <f>ROUND(E127*P127,2)</f>
        <v>0</v>
      </c>
      <c r="R127" s="228"/>
      <c r="S127" s="228" t="s">
        <v>141</v>
      </c>
      <c r="T127" s="228" t="s">
        <v>142</v>
      </c>
      <c r="U127" s="228">
        <v>0.433</v>
      </c>
      <c r="V127" s="228">
        <f>ROUND(E127*U127,2)</f>
        <v>2.17</v>
      </c>
      <c r="W127" s="228"/>
      <c r="X127" s="228" t="s">
        <v>143</v>
      </c>
      <c r="Y127" s="209"/>
      <c r="Z127" s="209"/>
      <c r="AA127" s="209"/>
      <c r="AB127" s="209"/>
      <c r="AC127" s="209"/>
      <c r="AD127" s="209"/>
      <c r="AE127" s="209"/>
      <c r="AF127" s="209"/>
      <c r="AG127" s="209" t="s">
        <v>144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ht="20.399999999999999" outlineLevel="1" x14ac:dyDescent="0.25">
      <c r="A128" s="241">
        <v>37</v>
      </c>
      <c r="B128" s="242" t="s">
        <v>279</v>
      </c>
      <c r="C128" s="255" t="s">
        <v>280</v>
      </c>
      <c r="D128" s="243" t="s">
        <v>154</v>
      </c>
      <c r="E128" s="244">
        <v>3.9</v>
      </c>
      <c r="F128" s="245"/>
      <c r="G128" s="246">
        <f>ROUND(E128*F128,2)</f>
        <v>0</v>
      </c>
      <c r="H128" s="229">
        <v>0</v>
      </c>
      <c r="I128" s="228">
        <f>ROUND(E128*H128,2)</f>
        <v>0</v>
      </c>
      <c r="J128" s="229">
        <v>261</v>
      </c>
      <c r="K128" s="228">
        <f>ROUND(E128*J128,2)</f>
        <v>1017.9</v>
      </c>
      <c r="L128" s="228">
        <v>15</v>
      </c>
      <c r="M128" s="228">
        <f>G128*(1+L128/100)</f>
        <v>0</v>
      </c>
      <c r="N128" s="228">
        <v>0</v>
      </c>
      <c r="O128" s="228">
        <f>ROUND(E128*N128,2)</f>
        <v>0</v>
      </c>
      <c r="P128" s="228">
        <v>6.0999999999999999E-2</v>
      </c>
      <c r="Q128" s="228">
        <f>ROUND(E128*P128,2)</f>
        <v>0.24</v>
      </c>
      <c r="R128" s="228"/>
      <c r="S128" s="228" t="s">
        <v>141</v>
      </c>
      <c r="T128" s="228" t="s">
        <v>142</v>
      </c>
      <c r="U128" s="228">
        <v>0</v>
      </c>
      <c r="V128" s="228">
        <f>ROUND(E128*U128,2)</f>
        <v>0</v>
      </c>
      <c r="W128" s="228"/>
      <c r="X128" s="228" t="s">
        <v>281</v>
      </c>
      <c r="Y128" s="209"/>
      <c r="Z128" s="209"/>
      <c r="AA128" s="209"/>
      <c r="AB128" s="209"/>
      <c r="AC128" s="209"/>
      <c r="AD128" s="209"/>
      <c r="AE128" s="209"/>
      <c r="AF128" s="209"/>
      <c r="AG128" s="209" t="s">
        <v>282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1" x14ac:dyDescent="0.25">
      <c r="A129" s="226"/>
      <c r="B129" s="227"/>
      <c r="C129" s="256" t="s">
        <v>762</v>
      </c>
      <c r="D129" s="230"/>
      <c r="E129" s="231">
        <v>3.9</v>
      </c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09"/>
      <c r="Z129" s="209"/>
      <c r="AA129" s="209"/>
      <c r="AB129" s="209"/>
      <c r="AC129" s="209"/>
      <c r="AD129" s="209"/>
      <c r="AE129" s="209"/>
      <c r="AF129" s="209"/>
      <c r="AG129" s="209" t="s">
        <v>146</v>
      </c>
      <c r="AH129" s="209">
        <v>0</v>
      </c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x14ac:dyDescent="0.25">
      <c r="A130" s="235" t="s">
        <v>136</v>
      </c>
      <c r="B130" s="236" t="s">
        <v>66</v>
      </c>
      <c r="C130" s="254" t="s">
        <v>67</v>
      </c>
      <c r="D130" s="237"/>
      <c r="E130" s="238"/>
      <c r="F130" s="239"/>
      <c r="G130" s="240">
        <f>SUMIF(AG131:AG131,"&lt;&gt;NOR",G131:G131)</f>
        <v>0</v>
      </c>
      <c r="H130" s="234"/>
      <c r="I130" s="234">
        <f>SUM(I131:I131)</f>
        <v>0</v>
      </c>
      <c r="J130" s="234"/>
      <c r="K130" s="234">
        <f>SUM(K131:K131)</f>
        <v>5494.84</v>
      </c>
      <c r="L130" s="234"/>
      <c r="M130" s="234">
        <f>SUM(M131:M131)</f>
        <v>0</v>
      </c>
      <c r="N130" s="234"/>
      <c r="O130" s="234">
        <f>SUM(O131:O131)</f>
        <v>0</v>
      </c>
      <c r="P130" s="234"/>
      <c r="Q130" s="234">
        <f>SUM(Q131:Q131)</f>
        <v>0</v>
      </c>
      <c r="R130" s="234"/>
      <c r="S130" s="234"/>
      <c r="T130" s="234"/>
      <c r="U130" s="234"/>
      <c r="V130" s="234">
        <f>SUM(V131:V131)</f>
        <v>11.76</v>
      </c>
      <c r="W130" s="234"/>
      <c r="X130" s="234"/>
      <c r="AG130" t="s">
        <v>137</v>
      </c>
    </row>
    <row r="131" spans="1:60" outlineLevel="1" x14ac:dyDescent="0.25">
      <c r="A131" s="247">
        <v>38</v>
      </c>
      <c r="B131" s="248" t="s">
        <v>283</v>
      </c>
      <c r="C131" s="257" t="s">
        <v>284</v>
      </c>
      <c r="D131" s="249" t="s">
        <v>140</v>
      </c>
      <c r="E131" s="250">
        <v>3.73367</v>
      </c>
      <c r="F131" s="251"/>
      <c r="G131" s="252">
        <f>ROUND(E131*F131,2)</f>
        <v>0</v>
      </c>
      <c r="H131" s="229">
        <v>0</v>
      </c>
      <c r="I131" s="228">
        <f>ROUND(E131*H131,2)</f>
        <v>0</v>
      </c>
      <c r="J131" s="229">
        <v>1471.7</v>
      </c>
      <c r="K131" s="228">
        <f>ROUND(E131*J131,2)</f>
        <v>5494.84</v>
      </c>
      <c r="L131" s="228">
        <v>15</v>
      </c>
      <c r="M131" s="228">
        <f>G131*(1+L131/100)</f>
        <v>0</v>
      </c>
      <c r="N131" s="228">
        <v>0</v>
      </c>
      <c r="O131" s="228">
        <f>ROUND(E131*N131,2)</f>
        <v>0</v>
      </c>
      <c r="P131" s="228">
        <v>0</v>
      </c>
      <c r="Q131" s="228">
        <f>ROUND(E131*P131,2)</f>
        <v>0</v>
      </c>
      <c r="R131" s="228"/>
      <c r="S131" s="228" t="s">
        <v>141</v>
      </c>
      <c r="T131" s="228" t="s">
        <v>142</v>
      </c>
      <c r="U131" s="228">
        <v>3.15</v>
      </c>
      <c r="V131" s="228">
        <f>ROUND(E131*U131,2)</f>
        <v>11.76</v>
      </c>
      <c r="W131" s="228"/>
      <c r="X131" s="228" t="s">
        <v>285</v>
      </c>
      <c r="Y131" s="209"/>
      <c r="Z131" s="209"/>
      <c r="AA131" s="209"/>
      <c r="AB131" s="209"/>
      <c r="AC131" s="209"/>
      <c r="AD131" s="209"/>
      <c r="AE131" s="209"/>
      <c r="AF131" s="209"/>
      <c r="AG131" s="209" t="s">
        <v>286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x14ac:dyDescent="0.25">
      <c r="A132" s="235" t="s">
        <v>136</v>
      </c>
      <c r="B132" s="236" t="s">
        <v>68</v>
      </c>
      <c r="C132" s="254" t="s">
        <v>69</v>
      </c>
      <c r="D132" s="237"/>
      <c r="E132" s="238"/>
      <c r="F132" s="239"/>
      <c r="G132" s="240">
        <f>SUMIF(AG133:AG139,"&lt;&gt;NOR",G133:G139)</f>
        <v>0</v>
      </c>
      <c r="H132" s="234"/>
      <c r="I132" s="234">
        <f>SUM(I133:I139)</f>
        <v>4040.4300000000003</v>
      </c>
      <c r="J132" s="234"/>
      <c r="K132" s="234">
        <f>SUM(K133:K139)</f>
        <v>2967</v>
      </c>
      <c r="L132" s="234"/>
      <c r="M132" s="234">
        <f>SUM(M133:M139)</f>
        <v>0</v>
      </c>
      <c r="N132" s="234"/>
      <c r="O132" s="234">
        <f>SUM(O133:O139)</f>
        <v>0.03</v>
      </c>
      <c r="P132" s="234"/>
      <c r="Q132" s="234">
        <f>SUM(Q133:Q139)</f>
        <v>0</v>
      </c>
      <c r="R132" s="234"/>
      <c r="S132" s="234"/>
      <c r="T132" s="234"/>
      <c r="U132" s="234"/>
      <c r="V132" s="234">
        <f>SUM(V133:V139)</f>
        <v>4.55</v>
      </c>
      <c r="W132" s="234"/>
      <c r="X132" s="234"/>
      <c r="AG132" t="s">
        <v>137</v>
      </c>
    </row>
    <row r="133" spans="1:60" outlineLevel="1" x14ac:dyDescent="0.25">
      <c r="A133" s="241">
        <v>39</v>
      </c>
      <c r="B133" s="242" t="s">
        <v>287</v>
      </c>
      <c r="C133" s="255" t="s">
        <v>288</v>
      </c>
      <c r="D133" s="243" t="s">
        <v>154</v>
      </c>
      <c r="E133" s="244">
        <v>8.49</v>
      </c>
      <c r="F133" s="245"/>
      <c r="G133" s="246">
        <f>ROUND(E133*F133,2)</f>
        <v>0</v>
      </c>
      <c r="H133" s="229">
        <v>343.34</v>
      </c>
      <c r="I133" s="228">
        <f>ROUND(E133*H133,2)</f>
        <v>2914.96</v>
      </c>
      <c r="J133" s="229">
        <v>225.16</v>
      </c>
      <c r="K133" s="228">
        <f>ROUND(E133*J133,2)</f>
        <v>1911.61</v>
      </c>
      <c r="L133" s="228">
        <v>15</v>
      </c>
      <c r="M133" s="228">
        <f>G133*(1+L133/100)</f>
        <v>0</v>
      </c>
      <c r="N133" s="228">
        <v>3.6800000000000001E-3</v>
      </c>
      <c r="O133" s="228">
        <f>ROUND(E133*N133,2)</f>
        <v>0.03</v>
      </c>
      <c r="P133" s="228">
        <v>0</v>
      </c>
      <c r="Q133" s="228">
        <f>ROUND(E133*P133,2)</f>
        <v>0</v>
      </c>
      <c r="R133" s="228"/>
      <c r="S133" s="228" t="s">
        <v>141</v>
      </c>
      <c r="T133" s="228" t="s">
        <v>142</v>
      </c>
      <c r="U133" s="228">
        <v>0.38500000000000001</v>
      </c>
      <c r="V133" s="228">
        <f>ROUND(E133*U133,2)</f>
        <v>3.27</v>
      </c>
      <c r="W133" s="228"/>
      <c r="X133" s="228" t="s">
        <v>143</v>
      </c>
      <c r="Y133" s="209"/>
      <c r="Z133" s="209"/>
      <c r="AA133" s="209"/>
      <c r="AB133" s="209"/>
      <c r="AC133" s="209"/>
      <c r="AD133" s="209"/>
      <c r="AE133" s="209"/>
      <c r="AF133" s="209"/>
      <c r="AG133" s="209" t="s">
        <v>144</v>
      </c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1" x14ac:dyDescent="0.25">
      <c r="A134" s="226"/>
      <c r="B134" s="227"/>
      <c r="C134" s="256" t="s">
        <v>736</v>
      </c>
      <c r="D134" s="230"/>
      <c r="E134" s="231">
        <v>2.99</v>
      </c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09"/>
      <c r="Z134" s="209"/>
      <c r="AA134" s="209"/>
      <c r="AB134" s="209"/>
      <c r="AC134" s="209"/>
      <c r="AD134" s="209"/>
      <c r="AE134" s="209"/>
      <c r="AF134" s="209"/>
      <c r="AG134" s="209" t="s">
        <v>146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5">
      <c r="A135" s="226"/>
      <c r="B135" s="227"/>
      <c r="C135" s="256" t="s">
        <v>763</v>
      </c>
      <c r="D135" s="230"/>
      <c r="E135" s="231">
        <v>5.5</v>
      </c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09"/>
      <c r="Z135" s="209"/>
      <c r="AA135" s="209"/>
      <c r="AB135" s="209"/>
      <c r="AC135" s="209"/>
      <c r="AD135" s="209"/>
      <c r="AE135" s="209"/>
      <c r="AF135" s="209"/>
      <c r="AG135" s="209" t="s">
        <v>146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1" x14ac:dyDescent="0.25">
      <c r="A136" s="241">
        <v>40</v>
      </c>
      <c r="B136" s="242" t="s">
        <v>291</v>
      </c>
      <c r="C136" s="255" t="s">
        <v>292</v>
      </c>
      <c r="D136" s="243" t="s">
        <v>160</v>
      </c>
      <c r="E136" s="244">
        <v>11.61</v>
      </c>
      <c r="F136" s="245"/>
      <c r="G136" s="246">
        <f>ROUND(E136*F136,2)</f>
        <v>0</v>
      </c>
      <c r="H136" s="229">
        <v>96.94</v>
      </c>
      <c r="I136" s="228">
        <f>ROUND(E136*H136,2)</f>
        <v>1125.47</v>
      </c>
      <c r="J136" s="229">
        <v>64.36</v>
      </c>
      <c r="K136" s="228">
        <f>ROUND(E136*J136,2)</f>
        <v>747.22</v>
      </c>
      <c r="L136" s="228">
        <v>15</v>
      </c>
      <c r="M136" s="228">
        <f>G136*(1+L136/100)</f>
        <v>0</v>
      </c>
      <c r="N136" s="228">
        <v>3.2000000000000003E-4</v>
      </c>
      <c r="O136" s="228">
        <f>ROUND(E136*N136,2)</f>
        <v>0</v>
      </c>
      <c r="P136" s="228">
        <v>0</v>
      </c>
      <c r="Q136" s="228">
        <f>ROUND(E136*P136,2)</f>
        <v>0</v>
      </c>
      <c r="R136" s="228"/>
      <c r="S136" s="228" t="s">
        <v>141</v>
      </c>
      <c r="T136" s="228" t="s">
        <v>142</v>
      </c>
      <c r="U136" s="228">
        <v>0.11</v>
      </c>
      <c r="V136" s="228">
        <f>ROUND(E136*U136,2)</f>
        <v>1.28</v>
      </c>
      <c r="W136" s="228"/>
      <c r="X136" s="228" t="s">
        <v>143</v>
      </c>
      <c r="Y136" s="209"/>
      <c r="Z136" s="209"/>
      <c r="AA136" s="209"/>
      <c r="AB136" s="209"/>
      <c r="AC136" s="209"/>
      <c r="AD136" s="209"/>
      <c r="AE136" s="209"/>
      <c r="AF136" s="209"/>
      <c r="AG136" s="209" t="s">
        <v>144</v>
      </c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1" x14ac:dyDescent="0.25">
      <c r="A137" s="226"/>
      <c r="B137" s="227"/>
      <c r="C137" s="256" t="s">
        <v>764</v>
      </c>
      <c r="D137" s="230"/>
      <c r="E137" s="231">
        <v>7.61</v>
      </c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09"/>
      <c r="Z137" s="209"/>
      <c r="AA137" s="209"/>
      <c r="AB137" s="209"/>
      <c r="AC137" s="209"/>
      <c r="AD137" s="209"/>
      <c r="AE137" s="209"/>
      <c r="AF137" s="209"/>
      <c r="AG137" s="209" t="s">
        <v>146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1" x14ac:dyDescent="0.25">
      <c r="A138" s="226"/>
      <c r="B138" s="227"/>
      <c r="C138" s="256" t="s">
        <v>765</v>
      </c>
      <c r="D138" s="230"/>
      <c r="E138" s="231">
        <v>4</v>
      </c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09"/>
      <c r="Z138" s="209"/>
      <c r="AA138" s="209"/>
      <c r="AB138" s="209"/>
      <c r="AC138" s="209"/>
      <c r="AD138" s="209"/>
      <c r="AE138" s="209"/>
      <c r="AF138" s="209"/>
      <c r="AG138" s="209" t="s">
        <v>146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1" x14ac:dyDescent="0.25">
      <c r="A139" s="247">
        <v>41</v>
      </c>
      <c r="B139" s="248" t="s">
        <v>295</v>
      </c>
      <c r="C139" s="257" t="s">
        <v>296</v>
      </c>
      <c r="D139" s="249" t="s">
        <v>0</v>
      </c>
      <c r="E139" s="250">
        <v>66.992599999999996</v>
      </c>
      <c r="F139" s="251"/>
      <c r="G139" s="252">
        <f>ROUND(E139*F139,2)</f>
        <v>0</v>
      </c>
      <c r="H139" s="229">
        <v>0</v>
      </c>
      <c r="I139" s="228">
        <f>ROUND(E139*H139,2)</f>
        <v>0</v>
      </c>
      <c r="J139" s="229">
        <v>4.5999999999999996</v>
      </c>
      <c r="K139" s="228">
        <f>ROUND(E139*J139,2)</f>
        <v>308.17</v>
      </c>
      <c r="L139" s="228">
        <v>15</v>
      </c>
      <c r="M139" s="228">
        <f>G139*(1+L139/100)</f>
        <v>0</v>
      </c>
      <c r="N139" s="228">
        <v>0</v>
      </c>
      <c r="O139" s="228">
        <f>ROUND(E139*N139,2)</f>
        <v>0</v>
      </c>
      <c r="P139" s="228">
        <v>0</v>
      </c>
      <c r="Q139" s="228">
        <f>ROUND(E139*P139,2)</f>
        <v>0</v>
      </c>
      <c r="R139" s="228"/>
      <c r="S139" s="228" t="s">
        <v>141</v>
      </c>
      <c r="T139" s="228" t="s">
        <v>142</v>
      </c>
      <c r="U139" s="228">
        <v>0</v>
      </c>
      <c r="V139" s="228">
        <f>ROUND(E139*U139,2)</f>
        <v>0</v>
      </c>
      <c r="W139" s="228"/>
      <c r="X139" s="228" t="s">
        <v>285</v>
      </c>
      <c r="Y139" s="209"/>
      <c r="Z139" s="209"/>
      <c r="AA139" s="209"/>
      <c r="AB139" s="209"/>
      <c r="AC139" s="209"/>
      <c r="AD139" s="209"/>
      <c r="AE139" s="209"/>
      <c r="AF139" s="209"/>
      <c r="AG139" s="209" t="s">
        <v>286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x14ac:dyDescent="0.25">
      <c r="A140" s="235" t="s">
        <v>136</v>
      </c>
      <c r="B140" s="236" t="s">
        <v>70</v>
      </c>
      <c r="C140" s="254" t="s">
        <v>71</v>
      </c>
      <c r="D140" s="237"/>
      <c r="E140" s="238"/>
      <c r="F140" s="239"/>
      <c r="G140" s="240">
        <f>SUMIF(AG141:AG141,"&lt;&gt;NOR",G141:G141)</f>
        <v>0</v>
      </c>
      <c r="H140" s="234"/>
      <c r="I140" s="234">
        <f>SUM(I141:I141)</f>
        <v>0</v>
      </c>
      <c r="J140" s="234"/>
      <c r="K140" s="234">
        <f>SUM(K141:K141)</f>
        <v>1200</v>
      </c>
      <c r="L140" s="234"/>
      <c r="M140" s="234">
        <f>SUM(M141:M141)</f>
        <v>0</v>
      </c>
      <c r="N140" s="234"/>
      <c r="O140" s="234">
        <f>SUM(O141:O141)</f>
        <v>0</v>
      </c>
      <c r="P140" s="234"/>
      <c r="Q140" s="234">
        <f>SUM(Q141:Q141)</f>
        <v>0</v>
      </c>
      <c r="R140" s="234"/>
      <c r="S140" s="234"/>
      <c r="T140" s="234"/>
      <c r="U140" s="234"/>
      <c r="V140" s="234">
        <f>SUM(V141:V141)</f>
        <v>0.16</v>
      </c>
      <c r="W140" s="234"/>
      <c r="X140" s="234"/>
      <c r="AG140" t="s">
        <v>137</v>
      </c>
    </row>
    <row r="141" spans="1:60" outlineLevel="1" x14ac:dyDescent="0.25">
      <c r="A141" s="247">
        <v>42</v>
      </c>
      <c r="B141" s="248" t="s">
        <v>297</v>
      </c>
      <c r="C141" s="257" t="s">
        <v>298</v>
      </c>
      <c r="D141" s="249" t="s">
        <v>299</v>
      </c>
      <c r="E141" s="250">
        <v>1</v>
      </c>
      <c r="F141" s="251"/>
      <c r="G141" s="252">
        <f>ROUND(E141*F141,2)</f>
        <v>0</v>
      </c>
      <c r="H141" s="229">
        <v>0</v>
      </c>
      <c r="I141" s="228">
        <f>ROUND(E141*H141,2)</f>
        <v>0</v>
      </c>
      <c r="J141" s="229">
        <v>1200</v>
      </c>
      <c r="K141" s="228">
        <f>ROUND(E141*J141,2)</f>
        <v>1200</v>
      </c>
      <c r="L141" s="228">
        <v>15</v>
      </c>
      <c r="M141" s="228">
        <f>G141*(1+L141/100)</f>
        <v>0</v>
      </c>
      <c r="N141" s="228">
        <v>0</v>
      </c>
      <c r="O141" s="228">
        <f>ROUND(E141*N141,2)</f>
        <v>0</v>
      </c>
      <c r="P141" s="228">
        <v>0</v>
      </c>
      <c r="Q141" s="228">
        <f>ROUND(E141*P141,2)</f>
        <v>0</v>
      </c>
      <c r="R141" s="228"/>
      <c r="S141" s="228" t="s">
        <v>174</v>
      </c>
      <c r="T141" s="228" t="s">
        <v>142</v>
      </c>
      <c r="U141" s="228">
        <v>0.157</v>
      </c>
      <c r="V141" s="228">
        <f>ROUND(E141*U141,2)</f>
        <v>0.16</v>
      </c>
      <c r="W141" s="228"/>
      <c r="X141" s="228" t="s">
        <v>143</v>
      </c>
      <c r="Y141" s="209"/>
      <c r="Z141" s="209"/>
      <c r="AA141" s="209"/>
      <c r="AB141" s="209"/>
      <c r="AC141" s="209"/>
      <c r="AD141" s="209"/>
      <c r="AE141" s="209"/>
      <c r="AF141" s="209"/>
      <c r="AG141" s="209" t="s">
        <v>144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x14ac:dyDescent="0.25">
      <c r="A142" s="235" t="s">
        <v>136</v>
      </c>
      <c r="B142" s="236" t="s">
        <v>72</v>
      </c>
      <c r="C142" s="254" t="s">
        <v>73</v>
      </c>
      <c r="D142" s="237"/>
      <c r="E142" s="238"/>
      <c r="F142" s="239"/>
      <c r="G142" s="240">
        <f>SUMIF(AG143:AG149,"&lt;&gt;NOR",G143:G149)</f>
        <v>0</v>
      </c>
      <c r="H142" s="234"/>
      <c r="I142" s="234">
        <f>SUM(I143:I149)</f>
        <v>1526.88</v>
      </c>
      <c r="J142" s="234"/>
      <c r="K142" s="234">
        <f>SUM(K143:K149)</f>
        <v>7720.5199999999995</v>
      </c>
      <c r="L142" s="234"/>
      <c r="M142" s="234">
        <f>SUM(M143:M149)</f>
        <v>0</v>
      </c>
      <c r="N142" s="234"/>
      <c r="O142" s="234">
        <f>SUM(O143:O149)</f>
        <v>0</v>
      </c>
      <c r="P142" s="234"/>
      <c r="Q142" s="234">
        <f>SUM(Q143:Q149)</f>
        <v>0</v>
      </c>
      <c r="R142" s="234"/>
      <c r="S142" s="234"/>
      <c r="T142" s="234"/>
      <c r="U142" s="234"/>
      <c r="V142" s="234">
        <f>SUM(V143:V149)</f>
        <v>6.07</v>
      </c>
      <c r="W142" s="234"/>
      <c r="X142" s="234"/>
      <c r="AG142" t="s">
        <v>137</v>
      </c>
    </row>
    <row r="143" spans="1:60" outlineLevel="1" x14ac:dyDescent="0.25">
      <c r="A143" s="247">
        <v>43</v>
      </c>
      <c r="B143" s="248" t="s">
        <v>300</v>
      </c>
      <c r="C143" s="257" t="s">
        <v>301</v>
      </c>
      <c r="D143" s="249" t="s">
        <v>160</v>
      </c>
      <c r="E143" s="250">
        <v>8</v>
      </c>
      <c r="F143" s="251"/>
      <c r="G143" s="252">
        <f>ROUND(E143*F143,2)</f>
        <v>0</v>
      </c>
      <c r="H143" s="229">
        <v>190.86</v>
      </c>
      <c r="I143" s="228">
        <f>ROUND(E143*H143,2)</f>
        <v>1526.88</v>
      </c>
      <c r="J143" s="229">
        <v>308.94</v>
      </c>
      <c r="K143" s="228">
        <f>ROUND(E143*J143,2)</f>
        <v>2471.52</v>
      </c>
      <c r="L143" s="228">
        <v>15</v>
      </c>
      <c r="M143" s="228">
        <f>G143*(1+L143/100)</f>
        <v>0</v>
      </c>
      <c r="N143" s="228">
        <v>5.1999999999999995E-4</v>
      </c>
      <c r="O143" s="228">
        <f>ROUND(E143*N143,2)</f>
        <v>0</v>
      </c>
      <c r="P143" s="228">
        <v>0</v>
      </c>
      <c r="Q143" s="228">
        <f>ROUND(E143*P143,2)</f>
        <v>0</v>
      </c>
      <c r="R143" s="228"/>
      <c r="S143" s="228" t="s">
        <v>141</v>
      </c>
      <c r="T143" s="228" t="s">
        <v>142</v>
      </c>
      <c r="U143" s="228">
        <v>0.52900000000000003</v>
      </c>
      <c r="V143" s="228">
        <f>ROUND(E143*U143,2)</f>
        <v>4.2300000000000004</v>
      </c>
      <c r="W143" s="228"/>
      <c r="X143" s="228" t="s">
        <v>143</v>
      </c>
      <c r="Y143" s="209"/>
      <c r="Z143" s="209"/>
      <c r="AA143" s="209"/>
      <c r="AB143" s="209"/>
      <c r="AC143" s="209"/>
      <c r="AD143" s="209"/>
      <c r="AE143" s="209"/>
      <c r="AF143" s="209"/>
      <c r="AG143" s="209" t="s">
        <v>144</v>
      </c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1" x14ac:dyDescent="0.25">
      <c r="A144" s="247">
        <v>44</v>
      </c>
      <c r="B144" s="248" t="s">
        <v>302</v>
      </c>
      <c r="C144" s="257" t="s">
        <v>303</v>
      </c>
      <c r="D144" s="249" t="s">
        <v>149</v>
      </c>
      <c r="E144" s="250">
        <v>1</v>
      </c>
      <c r="F144" s="251"/>
      <c r="G144" s="252">
        <f>ROUND(E144*F144,2)</f>
        <v>0</v>
      </c>
      <c r="H144" s="229">
        <v>0</v>
      </c>
      <c r="I144" s="228">
        <f>ROUND(E144*H144,2)</f>
        <v>0</v>
      </c>
      <c r="J144" s="229">
        <v>87.8</v>
      </c>
      <c r="K144" s="228">
        <f>ROUND(E144*J144,2)</f>
        <v>87.8</v>
      </c>
      <c r="L144" s="228">
        <v>15</v>
      </c>
      <c r="M144" s="228">
        <f>G144*(1+L144/100)</f>
        <v>0</v>
      </c>
      <c r="N144" s="228">
        <v>0</v>
      </c>
      <c r="O144" s="228">
        <f>ROUND(E144*N144,2)</f>
        <v>0</v>
      </c>
      <c r="P144" s="228">
        <v>0</v>
      </c>
      <c r="Q144" s="228">
        <f>ROUND(E144*P144,2)</f>
        <v>0</v>
      </c>
      <c r="R144" s="228"/>
      <c r="S144" s="228" t="s">
        <v>141</v>
      </c>
      <c r="T144" s="228" t="s">
        <v>142</v>
      </c>
      <c r="U144" s="228">
        <v>0.157</v>
      </c>
      <c r="V144" s="228">
        <f>ROUND(E144*U144,2)</f>
        <v>0.16</v>
      </c>
      <c r="W144" s="228"/>
      <c r="X144" s="228" t="s">
        <v>143</v>
      </c>
      <c r="Y144" s="209"/>
      <c r="Z144" s="209"/>
      <c r="AA144" s="209"/>
      <c r="AB144" s="209"/>
      <c r="AC144" s="209"/>
      <c r="AD144" s="209"/>
      <c r="AE144" s="209"/>
      <c r="AF144" s="209"/>
      <c r="AG144" s="209" t="s">
        <v>144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47">
        <v>45</v>
      </c>
      <c r="B145" s="248" t="s">
        <v>304</v>
      </c>
      <c r="C145" s="257" t="s">
        <v>305</v>
      </c>
      <c r="D145" s="249" t="s">
        <v>149</v>
      </c>
      <c r="E145" s="250">
        <v>3</v>
      </c>
      <c r="F145" s="251"/>
      <c r="G145" s="252">
        <f>ROUND(E145*F145,2)</f>
        <v>0</v>
      </c>
      <c r="H145" s="229">
        <v>0</v>
      </c>
      <c r="I145" s="228">
        <f>ROUND(E145*H145,2)</f>
        <v>0</v>
      </c>
      <c r="J145" s="229">
        <v>97.2</v>
      </c>
      <c r="K145" s="228">
        <f>ROUND(E145*J145,2)</f>
        <v>291.60000000000002</v>
      </c>
      <c r="L145" s="228">
        <v>15</v>
      </c>
      <c r="M145" s="228">
        <f>G145*(1+L145/100)</f>
        <v>0</v>
      </c>
      <c r="N145" s="228">
        <v>0</v>
      </c>
      <c r="O145" s="228">
        <f>ROUND(E145*N145,2)</f>
        <v>0</v>
      </c>
      <c r="P145" s="228">
        <v>0</v>
      </c>
      <c r="Q145" s="228">
        <f>ROUND(E145*P145,2)</f>
        <v>0</v>
      </c>
      <c r="R145" s="228"/>
      <c r="S145" s="228" t="s">
        <v>141</v>
      </c>
      <c r="T145" s="228" t="s">
        <v>142</v>
      </c>
      <c r="U145" s="228">
        <v>0.17399999999999999</v>
      </c>
      <c r="V145" s="228">
        <f>ROUND(E145*U145,2)</f>
        <v>0.52</v>
      </c>
      <c r="W145" s="228"/>
      <c r="X145" s="228" t="s">
        <v>143</v>
      </c>
      <c r="Y145" s="209"/>
      <c r="Z145" s="209"/>
      <c r="AA145" s="209"/>
      <c r="AB145" s="209"/>
      <c r="AC145" s="209"/>
      <c r="AD145" s="209"/>
      <c r="AE145" s="209"/>
      <c r="AF145" s="209"/>
      <c r="AG145" s="209" t="s">
        <v>144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5">
      <c r="A146" s="247">
        <v>46</v>
      </c>
      <c r="B146" s="248" t="s">
        <v>306</v>
      </c>
      <c r="C146" s="257" t="s">
        <v>307</v>
      </c>
      <c r="D146" s="249" t="s">
        <v>149</v>
      </c>
      <c r="E146" s="250">
        <v>1</v>
      </c>
      <c r="F146" s="251"/>
      <c r="G146" s="252">
        <f>ROUND(E146*F146,2)</f>
        <v>0</v>
      </c>
      <c r="H146" s="229">
        <v>0</v>
      </c>
      <c r="I146" s="228">
        <f>ROUND(E146*H146,2)</f>
        <v>0</v>
      </c>
      <c r="J146" s="229">
        <v>144.6</v>
      </c>
      <c r="K146" s="228">
        <f>ROUND(E146*J146,2)</f>
        <v>144.6</v>
      </c>
      <c r="L146" s="228">
        <v>15</v>
      </c>
      <c r="M146" s="228">
        <f>G146*(1+L146/100)</f>
        <v>0</v>
      </c>
      <c r="N146" s="228">
        <v>0</v>
      </c>
      <c r="O146" s="228">
        <f>ROUND(E146*N146,2)</f>
        <v>0</v>
      </c>
      <c r="P146" s="228">
        <v>0</v>
      </c>
      <c r="Q146" s="228">
        <f>ROUND(E146*P146,2)</f>
        <v>0</v>
      </c>
      <c r="R146" s="228"/>
      <c r="S146" s="228" t="s">
        <v>141</v>
      </c>
      <c r="T146" s="228" t="s">
        <v>142</v>
      </c>
      <c r="U146" s="228">
        <v>0.25900000000000001</v>
      </c>
      <c r="V146" s="228">
        <f>ROUND(E146*U146,2)</f>
        <v>0.26</v>
      </c>
      <c r="W146" s="228"/>
      <c r="X146" s="228" t="s">
        <v>143</v>
      </c>
      <c r="Y146" s="209"/>
      <c r="Z146" s="209"/>
      <c r="AA146" s="209"/>
      <c r="AB146" s="209"/>
      <c r="AC146" s="209"/>
      <c r="AD146" s="209"/>
      <c r="AE146" s="209"/>
      <c r="AF146" s="209"/>
      <c r="AG146" s="209" t="s">
        <v>144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1" x14ac:dyDescent="0.25">
      <c r="A147" s="247">
        <v>47</v>
      </c>
      <c r="B147" s="248" t="s">
        <v>308</v>
      </c>
      <c r="C147" s="257" t="s">
        <v>309</v>
      </c>
      <c r="D147" s="249" t="s">
        <v>149</v>
      </c>
      <c r="E147" s="250">
        <v>2</v>
      </c>
      <c r="F147" s="251"/>
      <c r="G147" s="252">
        <f>ROUND(E147*F147,2)</f>
        <v>0</v>
      </c>
      <c r="H147" s="229">
        <v>0</v>
      </c>
      <c r="I147" s="228">
        <f>ROUND(E147*H147,2)</f>
        <v>0</v>
      </c>
      <c r="J147" s="229">
        <v>272.60000000000002</v>
      </c>
      <c r="K147" s="228">
        <f>ROUND(E147*J147,2)</f>
        <v>545.20000000000005</v>
      </c>
      <c r="L147" s="228">
        <v>15</v>
      </c>
      <c r="M147" s="228">
        <f>G147*(1+L147/100)</f>
        <v>0</v>
      </c>
      <c r="N147" s="228">
        <v>0</v>
      </c>
      <c r="O147" s="228">
        <f>ROUND(E147*N147,2)</f>
        <v>0</v>
      </c>
      <c r="P147" s="228">
        <v>0</v>
      </c>
      <c r="Q147" s="228">
        <f>ROUND(E147*P147,2)</f>
        <v>0</v>
      </c>
      <c r="R147" s="228"/>
      <c r="S147" s="228" t="s">
        <v>141</v>
      </c>
      <c r="T147" s="228" t="s">
        <v>142</v>
      </c>
      <c r="U147" s="228">
        <v>0.45</v>
      </c>
      <c r="V147" s="228">
        <f>ROUND(E147*U147,2)</f>
        <v>0.9</v>
      </c>
      <c r="W147" s="228"/>
      <c r="X147" s="228" t="s">
        <v>143</v>
      </c>
      <c r="Y147" s="209"/>
      <c r="Z147" s="209"/>
      <c r="AA147" s="209"/>
      <c r="AB147" s="209"/>
      <c r="AC147" s="209"/>
      <c r="AD147" s="209"/>
      <c r="AE147" s="209"/>
      <c r="AF147" s="209"/>
      <c r="AG147" s="209" t="s">
        <v>144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5">
      <c r="A148" s="247">
        <v>48</v>
      </c>
      <c r="B148" s="248" t="s">
        <v>310</v>
      </c>
      <c r="C148" s="257" t="s">
        <v>311</v>
      </c>
      <c r="D148" s="249" t="s">
        <v>312</v>
      </c>
      <c r="E148" s="250">
        <v>8</v>
      </c>
      <c r="F148" s="251"/>
      <c r="G148" s="252">
        <f>ROUND(E148*F148,2)</f>
        <v>0</v>
      </c>
      <c r="H148" s="229">
        <v>0</v>
      </c>
      <c r="I148" s="228">
        <f>ROUND(E148*H148,2)</f>
        <v>0</v>
      </c>
      <c r="J148" s="229">
        <v>498.7</v>
      </c>
      <c r="K148" s="228">
        <f>ROUND(E148*J148,2)</f>
        <v>3989.6</v>
      </c>
      <c r="L148" s="228">
        <v>15</v>
      </c>
      <c r="M148" s="228">
        <f>G148*(1+L148/100)</f>
        <v>0</v>
      </c>
      <c r="N148" s="228">
        <v>0</v>
      </c>
      <c r="O148" s="228">
        <f>ROUND(E148*N148,2)</f>
        <v>0</v>
      </c>
      <c r="P148" s="228">
        <v>0</v>
      </c>
      <c r="Q148" s="228">
        <f>ROUND(E148*P148,2)</f>
        <v>0</v>
      </c>
      <c r="R148" s="228"/>
      <c r="S148" s="228" t="s">
        <v>174</v>
      </c>
      <c r="T148" s="228" t="s">
        <v>142</v>
      </c>
      <c r="U148" s="228">
        <v>0</v>
      </c>
      <c r="V148" s="228">
        <f>ROUND(E148*U148,2)</f>
        <v>0</v>
      </c>
      <c r="W148" s="228"/>
      <c r="X148" s="228" t="s">
        <v>143</v>
      </c>
      <c r="Y148" s="209"/>
      <c r="Z148" s="209"/>
      <c r="AA148" s="209"/>
      <c r="AB148" s="209"/>
      <c r="AC148" s="209"/>
      <c r="AD148" s="209"/>
      <c r="AE148" s="209"/>
      <c r="AF148" s="209"/>
      <c r="AG148" s="209" t="s">
        <v>144</v>
      </c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1" x14ac:dyDescent="0.25">
      <c r="A149" s="247">
        <v>49</v>
      </c>
      <c r="B149" s="248" t="s">
        <v>313</v>
      </c>
      <c r="C149" s="257" t="s">
        <v>314</v>
      </c>
      <c r="D149" s="249" t="s">
        <v>0</v>
      </c>
      <c r="E149" s="250">
        <v>90.572000000000003</v>
      </c>
      <c r="F149" s="251"/>
      <c r="G149" s="252">
        <f>ROUND(E149*F149,2)</f>
        <v>0</v>
      </c>
      <c r="H149" s="229">
        <v>0</v>
      </c>
      <c r="I149" s="228">
        <f>ROUND(E149*H149,2)</f>
        <v>0</v>
      </c>
      <c r="J149" s="229">
        <v>2.1</v>
      </c>
      <c r="K149" s="228">
        <f>ROUND(E149*J149,2)</f>
        <v>190.2</v>
      </c>
      <c r="L149" s="228">
        <v>15</v>
      </c>
      <c r="M149" s="228">
        <f>G149*(1+L149/100)</f>
        <v>0</v>
      </c>
      <c r="N149" s="228">
        <v>0</v>
      </c>
      <c r="O149" s="228">
        <f>ROUND(E149*N149,2)</f>
        <v>0</v>
      </c>
      <c r="P149" s="228">
        <v>0</v>
      </c>
      <c r="Q149" s="228">
        <f>ROUND(E149*P149,2)</f>
        <v>0</v>
      </c>
      <c r="R149" s="228"/>
      <c r="S149" s="228" t="s">
        <v>141</v>
      </c>
      <c r="T149" s="228" t="s">
        <v>142</v>
      </c>
      <c r="U149" s="228">
        <v>0</v>
      </c>
      <c r="V149" s="228">
        <f>ROUND(E149*U149,2)</f>
        <v>0</v>
      </c>
      <c r="W149" s="228"/>
      <c r="X149" s="228" t="s">
        <v>285</v>
      </c>
      <c r="Y149" s="209"/>
      <c r="Z149" s="209"/>
      <c r="AA149" s="209"/>
      <c r="AB149" s="209"/>
      <c r="AC149" s="209"/>
      <c r="AD149" s="209"/>
      <c r="AE149" s="209"/>
      <c r="AF149" s="209"/>
      <c r="AG149" s="209" t="s">
        <v>286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x14ac:dyDescent="0.25">
      <c r="A150" s="235" t="s">
        <v>136</v>
      </c>
      <c r="B150" s="236" t="s">
        <v>74</v>
      </c>
      <c r="C150" s="254" t="s">
        <v>75</v>
      </c>
      <c r="D150" s="237"/>
      <c r="E150" s="238"/>
      <c r="F150" s="239"/>
      <c r="G150" s="240">
        <f>SUMIF(AG151:AG156,"&lt;&gt;NOR",G151:G156)</f>
        <v>0</v>
      </c>
      <c r="H150" s="234"/>
      <c r="I150" s="234">
        <f>SUM(I151:I156)</f>
        <v>2939.4</v>
      </c>
      <c r="J150" s="234"/>
      <c r="K150" s="234">
        <f>SUM(K151:K156)</f>
        <v>7917.09</v>
      </c>
      <c r="L150" s="234"/>
      <c r="M150" s="234">
        <f>SUM(M151:M156)</f>
        <v>0</v>
      </c>
      <c r="N150" s="234"/>
      <c r="O150" s="234">
        <f>SUM(O151:O156)</f>
        <v>7.0000000000000007E-2</v>
      </c>
      <c r="P150" s="234"/>
      <c r="Q150" s="234">
        <f>SUM(Q151:Q156)</f>
        <v>0</v>
      </c>
      <c r="R150" s="234"/>
      <c r="S150" s="234"/>
      <c r="T150" s="234"/>
      <c r="U150" s="234"/>
      <c r="V150" s="234">
        <f>SUM(V151:V156)</f>
        <v>14.64</v>
      </c>
      <c r="W150" s="234"/>
      <c r="X150" s="234"/>
      <c r="AG150" t="s">
        <v>137</v>
      </c>
    </row>
    <row r="151" spans="1:60" outlineLevel="1" x14ac:dyDescent="0.25">
      <c r="A151" s="247">
        <v>50</v>
      </c>
      <c r="B151" s="248" t="s">
        <v>315</v>
      </c>
      <c r="C151" s="257" t="s">
        <v>316</v>
      </c>
      <c r="D151" s="249" t="s">
        <v>160</v>
      </c>
      <c r="E151" s="250">
        <v>18</v>
      </c>
      <c r="F151" s="251"/>
      <c r="G151" s="252">
        <f>ROUND(E151*F151,2)</f>
        <v>0</v>
      </c>
      <c r="H151" s="229">
        <v>77.489999999999995</v>
      </c>
      <c r="I151" s="228">
        <f>ROUND(E151*H151,2)</f>
        <v>1394.82</v>
      </c>
      <c r="J151" s="229">
        <v>294.91000000000003</v>
      </c>
      <c r="K151" s="228">
        <f>ROUND(E151*J151,2)</f>
        <v>5308.38</v>
      </c>
      <c r="L151" s="228">
        <v>15</v>
      </c>
      <c r="M151" s="228">
        <f>G151*(1+L151/100)</f>
        <v>0</v>
      </c>
      <c r="N151" s="228">
        <v>3.9899999999999996E-3</v>
      </c>
      <c r="O151" s="228">
        <f>ROUND(E151*N151,2)</f>
        <v>7.0000000000000007E-2</v>
      </c>
      <c r="P151" s="228">
        <v>0</v>
      </c>
      <c r="Q151" s="228">
        <f>ROUND(E151*P151,2)</f>
        <v>0</v>
      </c>
      <c r="R151" s="228"/>
      <c r="S151" s="228" t="s">
        <v>141</v>
      </c>
      <c r="T151" s="228" t="s">
        <v>142</v>
      </c>
      <c r="U151" s="228">
        <v>0.54290000000000005</v>
      </c>
      <c r="V151" s="228">
        <f>ROUND(E151*U151,2)</f>
        <v>9.77</v>
      </c>
      <c r="W151" s="228"/>
      <c r="X151" s="228" t="s">
        <v>143</v>
      </c>
      <c r="Y151" s="209"/>
      <c r="Z151" s="209"/>
      <c r="AA151" s="209"/>
      <c r="AB151" s="209"/>
      <c r="AC151" s="209"/>
      <c r="AD151" s="209"/>
      <c r="AE151" s="209"/>
      <c r="AF151" s="209"/>
      <c r="AG151" s="209" t="s">
        <v>144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ht="20.399999999999999" outlineLevel="1" x14ac:dyDescent="0.25">
      <c r="A152" s="247">
        <v>51</v>
      </c>
      <c r="B152" s="248" t="s">
        <v>317</v>
      </c>
      <c r="C152" s="257" t="s">
        <v>318</v>
      </c>
      <c r="D152" s="249" t="s">
        <v>160</v>
      </c>
      <c r="E152" s="250">
        <v>18</v>
      </c>
      <c r="F152" s="251"/>
      <c r="G152" s="252">
        <f>ROUND(E152*F152,2)</f>
        <v>0</v>
      </c>
      <c r="H152" s="229">
        <v>29.94</v>
      </c>
      <c r="I152" s="228">
        <f>ROUND(E152*H152,2)</f>
        <v>538.91999999999996</v>
      </c>
      <c r="J152" s="229">
        <v>66.16</v>
      </c>
      <c r="K152" s="228">
        <f>ROUND(E152*J152,2)</f>
        <v>1190.8800000000001</v>
      </c>
      <c r="L152" s="228">
        <v>15</v>
      </c>
      <c r="M152" s="228">
        <f>G152*(1+L152/100)</f>
        <v>0</v>
      </c>
      <c r="N152" s="228">
        <v>4.0000000000000003E-5</v>
      </c>
      <c r="O152" s="228">
        <f>ROUND(E152*N152,2)</f>
        <v>0</v>
      </c>
      <c r="P152" s="228">
        <v>0</v>
      </c>
      <c r="Q152" s="228">
        <f>ROUND(E152*P152,2)</f>
        <v>0</v>
      </c>
      <c r="R152" s="228"/>
      <c r="S152" s="228" t="s">
        <v>141</v>
      </c>
      <c r="T152" s="228" t="s">
        <v>142</v>
      </c>
      <c r="U152" s="228">
        <v>0.129</v>
      </c>
      <c r="V152" s="228">
        <f>ROUND(E152*U152,2)</f>
        <v>2.3199999999999998</v>
      </c>
      <c r="W152" s="228"/>
      <c r="X152" s="228" t="s">
        <v>143</v>
      </c>
      <c r="Y152" s="209"/>
      <c r="Z152" s="209"/>
      <c r="AA152" s="209"/>
      <c r="AB152" s="209"/>
      <c r="AC152" s="209"/>
      <c r="AD152" s="209"/>
      <c r="AE152" s="209"/>
      <c r="AF152" s="209"/>
      <c r="AG152" s="209" t="s">
        <v>144</v>
      </c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1" x14ac:dyDescent="0.25">
      <c r="A153" s="247">
        <v>52</v>
      </c>
      <c r="B153" s="248" t="s">
        <v>319</v>
      </c>
      <c r="C153" s="257" t="s">
        <v>320</v>
      </c>
      <c r="D153" s="249" t="s">
        <v>149</v>
      </c>
      <c r="E153" s="250">
        <v>4</v>
      </c>
      <c r="F153" s="251"/>
      <c r="G153" s="252">
        <f>ROUND(E153*F153,2)</f>
        <v>0</v>
      </c>
      <c r="H153" s="229">
        <v>123.72</v>
      </c>
      <c r="I153" s="228">
        <f>ROUND(E153*H153,2)</f>
        <v>494.88</v>
      </c>
      <c r="J153" s="229">
        <v>132.28</v>
      </c>
      <c r="K153" s="228">
        <f>ROUND(E153*J153,2)</f>
        <v>529.12</v>
      </c>
      <c r="L153" s="228">
        <v>15</v>
      </c>
      <c r="M153" s="228">
        <f>G153*(1+L153/100)</f>
        <v>0</v>
      </c>
      <c r="N153" s="228">
        <v>6.3000000000000003E-4</v>
      </c>
      <c r="O153" s="228">
        <f>ROUND(E153*N153,2)</f>
        <v>0</v>
      </c>
      <c r="P153" s="228">
        <v>0</v>
      </c>
      <c r="Q153" s="228">
        <f>ROUND(E153*P153,2)</f>
        <v>0</v>
      </c>
      <c r="R153" s="228"/>
      <c r="S153" s="228" t="s">
        <v>141</v>
      </c>
      <c r="T153" s="228" t="s">
        <v>142</v>
      </c>
      <c r="U153" s="228">
        <v>0.27200000000000002</v>
      </c>
      <c r="V153" s="228">
        <f>ROUND(E153*U153,2)</f>
        <v>1.0900000000000001</v>
      </c>
      <c r="W153" s="228"/>
      <c r="X153" s="228" t="s">
        <v>143</v>
      </c>
      <c r="Y153" s="209"/>
      <c r="Z153" s="209"/>
      <c r="AA153" s="209"/>
      <c r="AB153" s="209"/>
      <c r="AC153" s="209"/>
      <c r="AD153" s="209"/>
      <c r="AE153" s="209"/>
      <c r="AF153" s="209"/>
      <c r="AG153" s="209" t="s">
        <v>144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1" x14ac:dyDescent="0.25">
      <c r="A154" s="247">
        <v>53</v>
      </c>
      <c r="B154" s="248" t="s">
        <v>321</v>
      </c>
      <c r="C154" s="257" t="s">
        <v>322</v>
      </c>
      <c r="D154" s="249" t="s">
        <v>323</v>
      </c>
      <c r="E154" s="250">
        <v>2</v>
      </c>
      <c r="F154" s="251"/>
      <c r="G154" s="252">
        <f>ROUND(E154*F154,2)</f>
        <v>0</v>
      </c>
      <c r="H154" s="229">
        <v>252.96</v>
      </c>
      <c r="I154" s="228">
        <f>ROUND(E154*H154,2)</f>
        <v>505.92</v>
      </c>
      <c r="J154" s="229">
        <v>262.94</v>
      </c>
      <c r="K154" s="228">
        <f>ROUND(E154*J154,2)</f>
        <v>525.88</v>
      </c>
      <c r="L154" s="228">
        <v>15</v>
      </c>
      <c r="M154" s="228">
        <f>G154*(1+L154/100)</f>
        <v>0</v>
      </c>
      <c r="N154" s="228">
        <v>1.48E-3</v>
      </c>
      <c r="O154" s="228">
        <f>ROUND(E154*N154,2)</f>
        <v>0</v>
      </c>
      <c r="P154" s="228">
        <v>0</v>
      </c>
      <c r="Q154" s="228">
        <f>ROUND(E154*P154,2)</f>
        <v>0</v>
      </c>
      <c r="R154" s="228"/>
      <c r="S154" s="228" t="s">
        <v>141</v>
      </c>
      <c r="T154" s="228" t="s">
        <v>142</v>
      </c>
      <c r="U154" s="228">
        <v>0.54</v>
      </c>
      <c r="V154" s="228">
        <f>ROUND(E154*U154,2)</f>
        <v>1.08</v>
      </c>
      <c r="W154" s="228"/>
      <c r="X154" s="228" t="s">
        <v>143</v>
      </c>
      <c r="Y154" s="209"/>
      <c r="Z154" s="209"/>
      <c r="AA154" s="209"/>
      <c r="AB154" s="209"/>
      <c r="AC154" s="209"/>
      <c r="AD154" s="209"/>
      <c r="AE154" s="209"/>
      <c r="AF154" s="209"/>
      <c r="AG154" s="209" t="s">
        <v>144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1" x14ac:dyDescent="0.25">
      <c r="A155" s="247">
        <v>54</v>
      </c>
      <c r="B155" s="248" t="s">
        <v>324</v>
      </c>
      <c r="C155" s="257" t="s">
        <v>325</v>
      </c>
      <c r="D155" s="249" t="s">
        <v>160</v>
      </c>
      <c r="E155" s="250">
        <v>18</v>
      </c>
      <c r="F155" s="251"/>
      <c r="G155" s="252">
        <f>ROUND(E155*F155,2)</f>
        <v>0</v>
      </c>
      <c r="H155" s="229">
        <v>0.27</v>
      </c>
      <c r="I155" s="228">
        <f>ROUND(E155*H155,2)</f>
        <v>4.8600000000000003</v>
      </c>
      <c r="J155" s="229">
        <v>11.83</v>
      </c>
      <c r="K155" s="228">
        <f>ROUND(E155*J155,2)</f>
        <v>212.94</v>
      </c>
      <c r="L155" s="228">
        <v>15</v>
      </c>
      <c r="M155" s="228">
        <f>G155*(1+L155/100)</f>
        <v>0</v>
      </c>
      <c r="N155" s="228">
        <v>0</v>
      </c>
      <c r="O155" s="228">
        <f>ROUND(E155*N155,2)</f>
        <v>0</v>
      </c>
      <c r="P155" s="228">
        <v>0</v>
      </c>
      <c r="Q155" s="228">
        <f>ROUND(E155*P155,2)</f>
        <v>0</v>
      </c>
      <c r="R155" s="228"/>
      <c r="S155" s="228" t="s">
        <v>141</v>
      </c>
      <c r="T155" s="228" t="s">
        <v>142</v>
      </c>
      <c r="U155" s="228">
        <v>2.1000000000000001E-2</v>
      </c>
      <c r="V155" s="228">
        <f>ROUND(E155*U155,2)</f>
        <v>0.38</v>
      </c>
      <c r="W155" s="228"/>
      <c r="X155" s="228" t="s">
        <v>143</v>
      </c>
      <c r="Y155" s="209"/>
      <c r="Z155" s="209"/>
      <c r="AA155" s="209"/>
      <c r="AB155" s="209"/>
      <c r="AC155" s="209"/>
      <c r="AD155" s="209"/>
      <c r="AE155" s="209"/>
      <c r="AF155" s="209"/>
      <c r="AG155" s="209" t="s">
        <v>144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1" x14ac:dyDescent="0.25">
      <c r="A156" s="247">
        <v>55</v>
      </c>
      <c r="B156" s="248" t="s">
        <v>326</v>
      </c>
      <c r="C156" s="257" t="s">
        <v>327</v>
      </c>
      <c r="D156" s="249" t="s">
        <v>0</v>
      </c>
      <c r="E156" s="250">
        <v>107.066</v>
      </c>
      <c r="F156" s="251"/>
      <c r="G156" s="252">
        <f>ROUND(E156*F156,2)</f>
        <v>0</v>
      </c>
      <c r="H156" s="229">
        <v>0</v>
      </c>
      <c r="I156" s="228">
        <f>ROUND(E156*H156,2)</f>
        <v>0</v>
      </c>
      <c r="J156" s="229">
        <v>1.4</v>
      </c>
      <c r="K156" s="228">
        <f>ROUND(E156*J156,2)</f>
        <v>149.88999999999999</v>
      </c>
      <c r="L156" s="228">
        <v>15</v>
      </c>
      <c r="M156" s="228">
        <f>G156*(1+L156/100)</f>
        <v>0</v>
      </c>
      <c r="N156" s="228">
        <v>0</v>
      </c>
      <c r="O156" s="228">
        <f>ROUND(E156*N156,2)</f>
        <v>0</v>
      </c>
      <c r="P156" s="228">
        <v>0</v>
      </c>
      <c r="Q156" s="228">
        <f>ROUND(E156*P156,2)</f>
        <v>0</v>
      </c>
      <c r="R156" s="228"/>
      <c r="S156" s="228" t="s">
        <v>141</v>
      </c>
      <c r="T156" s="228" t="s">
        <v>142</v>
      </c>
      <c r="U156" s="228">
        <v>0</v>
      </c>
      <c r="V156" s="228">
        <f>ROUND(E156*U156,2)</f>
        <v>0</v>
      </c>
      <c r="W156" s="228"/>
      <c r="X156" s="228" t="s">
        <v>285</v>
      </c>
      <c r="Y156" s="209"/>
      <c r="Z156" s="209"/>
      <c r="AA156" s="209"/>
      <c r="AB156" s="209"/>
      <c r="AC156" s="209"/>
      <c r="AD156" s="209"/>
      <c r="AE156" s="209"/>
      <c r="AF156" s="209"/>
      <c r="AG156" s="209" t="s">
        <v>286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x14ac:dyDescent="0.25">
      <c r="A157" s="235" t="s">
        <v>136</v>
      </c>
      <c r="B157" s="236" t="s">
        <v>78</v>
      </c>
      <c r="C157" s="254" t="s">
        <v>79</v>
      </c>
      <c r="D157" s="237"/>
      <c r="E157" s="238"/>
      <c r="F157" s="239"/>
      <c r="G157" s="240">
        <f>SUMIF(AG158:AG189,"&lt;&gt;NOR",G158:G189)</f>
        <v>0</v>
      </c>
      <c r="H157" s="234"/>
      <c r="I157" s="234">
        <f>SUM(I158:I189)</f>
        <v>45821.739999999991</v>
      </c>
      <c r="J157" s="234"/>
      <c r="K157" s="234">
        <f>SUM(K158:K189)</f>
        <v>11436.410000000002</v>
      </c>
      <c r="L157" s="234"/>
      <c r="M157" s="234">
        <f>SUM(M158:M189)</f>
        <v>0</v>
      </c>
      <c r="N157" s="234"/>
      <c r="O157" s="234">
        <f>SUM(O158:O189)</f>
        <v>9.9999999999999992E-2</v>
      </c>
      <c r="P157" s="234"/>
      <c r="Q157" s="234">
        <f>SUM(Q158:Q189)</f>
        <v>0.24</v>
      </c>
      <c r="R157" s="234"/>
      <c r="S157" s="234"/>
      <c r="T157" s="234"/>
      <c r="U157" s="234"/>
      <c r="V157" s="234">
        <f>SUM(V158:V189)</f>
        <v>19.579999999999998</v>
      </c>
      <c r="W157" s="234"/>
      <c r="X157" s="234"/>
      <c r="AG157" t="s">
        <v>137</v>
      </c>
    </row>
    <row r="158" spans="1:60" ht="20.399999999999999" outlineLevel="1" x14ac:dyDescent="0.25">
      <c r="A158" s="247">
        <v>56</v>
      </c>
      <c r="B158" s="248" t="s">
        <v>766</v>
      </c>
      <c r="C158" s="257" t="s">
        <v>767</v>
      </c>
      <c r="D158" s="249" t="s">
        <v>149</v>
      </c>
      <c r="E158" s="250">
        <v>1</v>
      </c>
      <c r="F158" s="251"/>
      <c r="G158" s="252">
        <f>ROUND(E158*F158,2)</f>
        <v>0</v>
      </c>
      <c r="H158" s="229">
        <v>572.99</v>
      </c>
      <c r="I158" s="228">
        <f>ROUND(E158*H158,2)</f>
        <v>572.99</v>
      </c>
      <c r="J158" s="229">
        <v>124.01</v>
      </c>
      <c r="K158" s="228">
        <f>ROUND(E158*J158,2)</f>
        <v>124.01</v>
      </c>
      <c r="L158" s="228">
        <v>15</v>
      </c>
      <c r="M158" s="228">
        <f>G158*(1+L158/100)</f>
        <v>0</v>
      </c>
      <c r="N158" s="228">
        <v>3.3E-4</v>
      </c>
      <c r="O158" s="228">
        <f>ROUND(E158*N158,2)</f>
        <v>0</v>
      </c>
      <c r="P158" s="228">
        <v>0</v>
      </c>
      <c r="Q158" s="228">
        <f>ROUND(E158*P158,2)</f>
        <v>0</v>
      </c>
      <c r="R158" s="228"/>
      <c r="S158" s="228" t="s">
        <v>141</v>
      </c>
      <c r="T158" s="228" t="s">
        <v>141</v>
      </c>
      <c r="U158" s="228">
        <v>0.246</v>
      </c>
      <c r="V158" s="228">
        <f>ROUND(E158*U158,2)</f>
        <v>0.25</v>
      </c>
      <c r="W158" s="228"/>
      <c r="X158" s="228" t="s">
        <v>143</v>
      </c>
      <c r="Y158" s="209"/>
      <c r="Z158" s="209"/>
      <c r="AA158" s="209"/>
      <c r="AB158" s="209"/>
      <c r="AC158" s="209"/>
      <c r="AD158" s="209"/>
      <c r="AE158" s="209"/>
      <c r="AF158" s="209"/>
      <c r="AG158" s="209" t="s">
        <v>144</v>
      </c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ht="20.399999999999999" outlineLevel="1" x14ac:dyDescent="0.25">
      <c r="A159" s="247">
        <v>57</v>
      </c>
      <c r="B159" s="248" t="s">
        <v>349</v>
      </c>
      <c r="C159" s="257" t="s">
        <v>350</v>
      </c>
      <c r="D159" s="249" t="s">
        <v>330</v>
      </c>
      <c r="E159" s="250">
        <v>1</v>
      </c>
      <c r="F159" s="251"/>
      <c r="G159" s="252">
        <f>ROUND(E159*F159,2)</f>
        <v>0</v>
      </c>
      <c r="H159" s="229">
        <v>6287.23</v>
      </c>
      <c r="I159" s="228">
        <f>ROUND(E159*H159,2)</f>
        <v>6287.23</v>
      </c>
      <c r="J159" s="229">
        <v>916.27</v>
      </c>
      <c r="K159" s="228">
        <f>ROUND(E159*J159,2)</f>
        <v>916.27</v>
      </c>
      <c r="L159" s="228">
        <v>15</v>
      </c>
      <c r="M159" s="228">
        <f>G159*(1+L159/100)</f>
        <v>0</v>
      </c>
      <c r="N159" s="228">
        <v>2.8719999999999999E-2</v>
      </c>
      <c r="O159" s="228">
        <f>ROUND(E159*N159,2)</f>
        <v>0.03</v>
      </c>
      <c r="P159" s="228">
        <v>0</v>
      </c>
      <c r="Q159" s="228">
        <f>ROUND(E159*P159,2)</f>
        <v>0</v>
      </c>
      <c r="R159" s="228"/>
      <c r="S159" s="228" t="s">
        <v>141</v>
      </c>
      <c r="T159" s="228" t="s">
        <v>142</v>
      </c>
      <c r="U159" s="228">
        <v>1.5</v>
      </c>
      <c r="V159" s="228">
        <f>ROUND(E159*U159,2)</f>
        <v>1.5</v>
      </c>
      <c r="W159" s="228"/>
      <c r="X159" s="228" t="s">
        <v>143</v>
      </c>
      <c r="Y159" s="209"/>
      <c r="Z159" s="209"/>
      <c r="AA159" s="209"/>
      <c r="AB159" s="209"/>
      <c r="AC159" s="209"/>
      <c r="AD159" s="209"/>
      <c r="AE159" s="209"/>
      <c r="AF159" s="209"/>
      <c r="AG159" s="209" t="s">
        <v>144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5">
      <c r="A160" s="247">
        <v>58</v>
      </c>
      <c r="B160" s="248" t="s">
        <v>351</v>
      </c>
      <c r="C160" s="257" t="s">
        <v>352</v>
      </c>
      <c r="D160" s="249" t="s">
        <v>330</v>
      </c>
      <c r="E160" s="250">
        <v>1</v>
      </c>
      <c r="F160" s="251"/>
      <c r="G160" s="252">
        <f>ROUND(E160*F160,2)</f>
        <v>0</v>
      </c>
      <c r="H160" s="229">
        <v>526.70000000000005</v>
      </c>
      <c r="I160" s="228">
        <f>ROUND(E160*H160,2)</f>
        <v>526.70000000000005</v>
      </c>
      <c r="J160" s="229">
        <v>843.1</v>
      </c>
      <c r="K160" s="228">
        <f>ROUND(E160*J160,2)</f>
        <v>843.1</v>
      </c>
      <c r="L160" s="228">
        <v>15</v>
      </c>
      <c r="M160" s="228">
        <f>G160*(1+L160/100)</f>
        <v>0</v>
      </c>
      <c r="N160" s="228">
        <v>1.8600000000000001E-3</v>
      </c>
      <c r="O160" s="228">
        <f>ROUND(E160*N160,2)</f>
        <v>0</v>
      </c>
      <c r="P160" s="228">
        <v>0</v>
      </c>
      <c r="Q160" s="228">
        <f>ROUND(E160*P160,2)</f>
        <v>0</v>
      </c>
      <c r="R160" s="228"/>
      <c r="S160" s="228" t="s">
        <v>141</v>
      </c>
      <c r="T160" s="228" t="s">
        <v>142</v>
      </c>
      <c r="U160" s="228">
        <v>1.3340000000000001</v>
      </c>
      <c r="V160" s="228">
        <f>ROUND(E160*U160,2)</f>
        <v>1.33</v>
      </c>
      <c r="W160" s="228"/>
      <c r="X160" s="228" t="s">
        <v>143</v>
      </c>
      <c r="Y160" s="209"/>
      <c r="Z160" s="209"/>
      <c r="AA160" s="209"/>
      <c r="AB160" s="209"/>
      <c r="AC160" s="209"/>
      <c r="AD160" s="209"/>
      <c r="AE160" s="209"/>
      <c r="AF160" s="209"/>
      <c r="AG160" s="209" t="s">
        <v>144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5">
      <c r="A161" s="247">
        <v>59</v>
      </c>
      <c r="B161" s="248" t="s">
        <v>353</v>
      </c>
      <c r="C161" s="257" t="s">
        <v>354</v>
      </c>
      <c r="D161" s="249" t="s">
        <v>330</v>
      </c>
      <c r="E161" s="250">
        <v>1</v>
      </c>
      <c r="F161" s="251"/>
      <c r="G161" s="252">
        <f>ROUND(E161*F161,2)</f>
        <v>0</v>
      </c>
      <c r="H161" s="229">
        <v>103.93</v>
      </c>
      <c r="I161" s="228">
        <f>ROUND(E161*H161,2)</f>
        <v>103.93</v>
      </c>
      <c r="J161" s="229">
        <v>848.07</v>
      </c>
      <c r="K161" s="228">
        <f>ROUND(E161*J161,2)</f>
        <v>848.07</v>
      </c>
      <c r="L161" s="228">
        <v>15</v>
      </c>
      <c r="M161" s="228">
        <f>G161*(1+L161/100)</f>
        <v>0</v>
      </c>
      <c r="N161" s="228">
        <v>1.41E-3</v>
      </c>
      <c r="O161" s="228">
        <f>ROUND(E161*N161,2)</f>
        <v>0</v>
      </c>
      <c r="P161" s="228">
        <v>0</v>
      </c>
      <c r="Q161" s="228">
        <f>ROUND(E161*P161,2)</f>
        <v>0</v>
      </c>
      <c r="R161" s="228"/>
      <c r="S161" s="228" t="s">
        <v>141</v>
      </c>
      <c r="T161" s="228" t="s">
        <v>142</v>
      </c>
      <c r="U161" s="228">
        <v>1.575</v>
      </c>
      <c r="V161" s="228">
        <f>ROUND(E161*U161,2)</f>
        <v>1.58</v>
      </c>
      <c r="W161" s="228"/>
      <c r="X161" s="228" t="s">
        <v>143</v>
      </c>
      <c r="Y161" s="209"/>
      <c r="Z161" s="209"/>
      <c r="AA161" s="209"/>
      <c r="AB161" s="209"/>
      <c r="AC161" s="209"/>
      <c r="AD161" s="209"/>
      <c r="AE161" s="209"/>
      <c r="AF161" s="209"/>
      <c r="AG161" s="209" t="s">
        <v>144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5">
      <c r="A162" s="247">
        <v>60</v>
      </c>
      <c r="B162" s="248" t="s">
        <v>355</v>
      </c>
      <c r="C162" s="257" t="s">
        <v>356</v>
      </c>
      <c r="D162" s="249" t="s">
        <v>330</v>
      </c>
      <c r="E162" s="250">
        <v>1</v>
      </c>
      <c r="F162" s="251"/>
      <c r="G162" s="252">
        <f>ROUND(E162*F162,2)</f>
        <v>0</v>
      </c>
      <c r="H162" s="229">
        <v>0</v>
      </c>
      <c r="I162" s="228">
        <f>ROUND(E162*H162,2)</f>
        <v>0</v>
      </c>
      <c r="J162" s="229">
        <v>504.8</v>
      </c>
      <c r="K162" s="228">
        <f>ROUND(E162*J162,2)</f>
        <v>504.8</v>
      </c>
      <c r="L162" s="228">
        <v>15</v>
      </c>
      <c r="M162" s="228">
        <f>G162*(1+L162/100)</f>
        <v>0</v>
      </c>
      <c r="N162" s="228">
        <v>0</v>
      </c>
      <c r="O162" s="228">
        <f>ROUND(E162*N162,2)</f>
        <v>0</v>
      </c>
      <c r="P162" s="228">
        <v>0.125</v>
      </c>
      <c r="Q162" s="228">
        <f>ROUND(E162*P162,2)</f>
        <v>0.13</v>
      </c>
      <c r="R162" s="228"/>
      <c r="S162" s="228" t="s">
        <v>141</v>
      </c>
      <c r="T162" s="228" t="s">
        <v>142</v>
      </c>
      <c r="U162" s="228">
        <v>1.1499999999999999</v>
      </c>
      <c r="V162" s="228">
        <f>ROUND(E162*U162,2)</f>
        <v>1.1499999999999999</v>
      </c>
      <c r="W162" s="228"/>
      <c r="X162" s="228" t="s">
        <v>143</v>
      </c>
      <c r="Y162" s="209"/>
      <c r="Z162" s="209"/>
      <c r="AA162" s="209"/>
      <c r="AB162" s="209"/>
      <c r="AC162" s="209"/>
      <c r="AD162" s="209"/>
      <c r="AE162" s="209"/>
      <c r="AF162" s="209"/>
      <c r="AG162" s="209" t="s">
        <v>144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ht="20.399999999999999" outlineLevel="1" x14ac:dyDescent="0.25">
      <c r="A163" s="247">
        <v>61</v>
      </c>
      <c r="B163" s="248" t="s">
        <v>357</v>
      </c>
      <c r="C163" s="257" t="s">
        <v>358</v>
      </c>
      <c r="D163" s="249" t="s">
        <v>330</v>
      </c>
      <c r="E163" s="250">
        <v>1</v>
      </c>
      <c r="F163" s="251"/>
      <c r="G163" s="252">
        <f>ROUND(E163*F163,2)</f>
        <v>0</v>
      </c>
      <c r="H163" s="229">
        <v>89.51</v>
      </c>
      <c r="I163" s="228">
        <f>ROUND(E163*H163,2)</f>
        <v>89.51</v>
      </c>
      <c r="J163" s="229">
        <v>2454.4899999999998</v>
      </c>
      <c r="K163" s="228">
        <f>ROUND(E163*J163,2)</f>
        <v>2454.4899999999998</v>
      </c>
      <c r="L163" s="228">
        <v>15</v>
      </c>
      <c r="M163" s="228">
        <f>G163*(1+L163/100)</f>
        <v>0</v>
      </c>
      <c r="N163" s="228">
        <v>2.0000000000000001E-4</v>
      </c>
      <c r="O163" s="228">
        <f>ROUND(E163*N163,2)</f>
        <v>0</v>
      </c>
      <c r="P163" s="228">
        <v>0</v>
      </c>
      <c r="Q163" s="228">
        <f>ROUND(E163*P163,2)</f>
        <v>0</v>
      </c>
      <c r="R163" s="228"/>
      <c r="S163" s="228" t="s">
        <v>141</v>
      </c>
      <c r="T163" s="228" t="s">
        <v>142</v>
      </c>
      <c r="U163" s="228">
        <v>4.5</v>
      </c>
      <c r="V163" s="228">
        <f>ROUND(E163*U163,2)</f>
        <v>4.5</v>
      </c>
      <c r="W163" s="228"/>
      <c r="X163" s="228" t="s">
        <v>143</v>
      </c>
      <c r="Y163" s="209"/>
      <c r="Z163" s="209"/>
      <c r="AA163" s="209"/>
      <c r="AB163" s="209"/>
      <c r="AC163" s="209"/>
      <c r="AD163" s="209"/>
      <c r="AE163" s="209"/>
      <c r="AF163" s="209"/>
      <c r="AG163" s="209" t="s">
        <v>144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1" x14ac:dyDescent="0.25">
      <c r="A164" s="247">
        <v>62</v>
      </c>
      <c r="B164" s="248" t="s">
        <v>359</v>
      </c>
      <c r="C164" s="257" t="s">
        <v>360</v>
      </c>
      <c r="D164" s="249" t="s">
        <v>330</v>
      </c>
      <c r="E164" s="250">
        <v>1</v>
      </c>
      <c r="F164" s="251"/>
      <c r="G164" s="252">
        <f>ROUND(E164*F164,2)</f>
        <v>0</v>
      </c>
      <c r="H164" s="229">
        <v>624.62</v>
      </c>
      <c r="I164" s="228">
        <f>ROUND(E164*H164,2)</f>
        <v>624.62</v>
      </c>
      <c r="J164" s="229">
        <v>1422.38</v>
      </c>
      <c r="K164" s="228">
        <f>ROUND(E164*J164,2)</f>
        <v>1422.38</v>
      </c>
      <c r="L164" s="228">
        <v>15</v>
      </c>
      <c r="M164" s="228">
        <f>G164*(1+L164/100)</f>
        <v>0</v>
      </c>
      <c r="N164" s="228">
        <v>6.2E-4</v>
      </c>
      <c r="O164" s="228">
        <f>ROUND(E164*N164,2)</f>
        <v>0</v>
      </c>
      <c r="P164" s="228">
        <v>0</v>
      </c>
      <c r="Q164" s="228">
        <f>ROUND(E164*P164,2)</f>
        <v>0</v>
      </c>
      <c r="R164" s="228"/>
      <c r="S164" s="228" t="s">
        <v>141</v>
      </c>
      <c r="T164" s="228" t="s">
        <v>142</v>
      </c>
      <c r="U164" s="228">
        <v>2.6</v>
      </c>
      <c r="V164" s="228">
        <f>ROUND(E164*U164,2)</f>
        <v>2.6</v>
      </c>
      <c r="W164" s="228"/>
      <c r="X164" s="228" t="s">
        <v>143</v>
      </c>
      <c r="Y164" s="209"/>
      <c r="Z164" s="209"/>
      <c r="AA164" s="209"/>
      <c r="AB164" s="209"/>
      <c r="AC164" s="209"/>
      <c r="AD164" s="209"/>
      <c r="AE164" s="209"/>
      <c r="AF164" s="209"/>
      <c r="AG164" s="209" t="s">
        <v>144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1" x14ac:dyDescent="0.25">
      <c r="A165" s="247">
        <v>63</v>
      </c>
      <c r="B165" s="248" t="s">
        <v>361</v>
      </c>
      <c r="C165" s="257" t="s">
        <v>362</v>
      </c>
      <c r="D165" s="249" t="s">
        <v>330</v>
      </c>
      <c r="E165" s="250">
        <v>4</v>
      </c>
      <c r="F165" s="251"/>
      <c r="G165" s="252">
        <f>ROUND(E165*F165,2)</f>
        <v>0</v>
      </c>
      <c r="H165" s="229">
        <v>20.239999999999998</v>
      </c>
      <c r="I165" s="228">
        <f>ROUND(E165*H165,2)</f>
        <v>80.959999999999994</v>
      </c>
      <c r="J165" s="229">
        <v>190.36</v>
      </c>
      <c r="K165" s="228">
        <f>ROUND(E165*J165,2)</f>
        <v>761.44</v>
      </c>
      <c r="L165" s="228">
        <v>15</v>
      </c>
      <c r="M165" s="228">
        <f>G165*(1+L165/100)</f>
        <v>0</v>
      </c>
      <c r="N165" s="228">
        <v>3.0000000000000001E-5</v>
      </c>
      <c r="O165" s="228">
        <f>ROUND(E165*N165,2)</f>
        <v>0</v>
      </c>
      <c r="P165" s="228">
        <v>0</v>
      </c>
      <c r="Q165" s="228">
        <f>ROUND(E165*P165,2)</f>
        <v>0</v>
      </c>
      <c r="R165" s="228"/>
      <c r="S165" s="228" t="s">
        <v>141</v>
      </c>
      <c r="T165" s="228" t="s">
        <v>142</v>
      </c>
      <c r="U165" s="228">
        <v>0.33</v>
      </c>
      <c r="V165" s="228">
        <f>ROUND(E165*U165,2)</f>
        <v>1.32</v>
      </c>
      <c r="W165" s="228"/>
      <c r="X165" s="228" t="s">
        <v>143</v>
      </c>
      <c r="Y165" s="209"/>
      <c r="Z165" s="209"/>
      <c r="AA165" s="209"/>
      <c r="AB165" s="209"/>
      <c r="AC165" s="209"/>
      <c r="AD165" s="209"/>
      <c r="AE165" s="209"/>
      <c r="AF165" s="209"/>
      <c r="AG165" s="209" t="s">
        <v>144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1" x14ac:dyDescent="0.25">
      <c r="A166" s="247">
        <v>64</v>
      </c>
      <c r="B166" s="248" t="s">
        <v>365</v>
      </c>
      <c r="C166" s="257" t="s">
        <v>366</v>
      </c>
      <c r="D166" s="249" t="s">
        <v>330</v>
      </c>
      <c r="E166" s="250">
        <v>1</v>
      </c>
      <c r="F166" s="251"/>
      <c r="G166" s="252">
        <f>ROUND(E166*F166,2)</f>
        <v>0</v>
      </c>
      <c r="H166" s="229">
        <v>0</v>
      </c>
      <c r="I166" s="228">
        <f>ROUND(E166*H166,2)</f>
        <v>0</v>
      </c>
      <c r="J166" s="229">
        <v>123</v>
      </c>
      <c r="K166" s="228">
        <f>ROUND(E166*J166,2)</f>
        <v>123</v>
      </c>
      <c r="L166" s="228">
        <v>15</v>
      </c>
      <c r="M166" s="228">
        <f>G166*(1+L166/100)</f>
        <v>0</v>
      </c>
      <c r="N166" s="228">
        <v>0</v>
      </c>
      <c r="O166" s="228">
        <f>ROUND(E166*N166,2)</f>
        <v>0</v>
      </c>
      <c r="P166" s="228">
        <v>6.7000000000000004E-2</v>
      </c>
      <c r="Q166" s="228">
        <f>ROUND(E166*P166,2)</f>
        <v>7.0000000000000007E-2</v>
      </c>
      <c r="R166" s="228"/>
      <c r="S166" s="228" t="s">
        <v>141</v>
      </c>
      <c r="T166" s="228" t="s">
        <v>142</v>
      </c>
      <c r="U166" s="228">
        <v>0.31</v>
      </c>
      <c r="V166" s="228">
        <f>ROUND(E166*U166,2)</f>
        <v>0.31</v>
      </c>
      <c r="W166" s="228"/>
      <c r="X166" s="228" t="s">
        <v>143</v>
      </c>
      <c r="Y166" s="209"/>
      <c r="Z166" s="209"/>
      <c r="AA166" s="209"/>
      <c r="AB166" s="209"/>
      <c r="AC166" s="209"/>
      <c r="AD166" s="209"/>
      <c r="AE166" s="209"/>
      <c r="AF166" s="209"/>
      <c r="AG166" s="209" t="s">
        <v>144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5">
      <c r="A167" s="247">
        <v>65</v>
      </c>
      <c r="B167" s="248" t="s">
        <v>367</v>
      </c>
      <c r="C167" s="257" t="s">
        <v>368</v>
      </c>
      <c r="D167" s="249" t="s">
        <v>330</v>
      </c>
      <c r="E167" s="250">
        <v>3</v>
      </c>
      <c r="F167" s="251"/>
      <c r="G167" s="252">
        <f>ROUND(E167*F167,2)</f>
        <v>0</v>
      </c>
      <c r="H167" s="229">
        <v>141.22</v>
      </c>
      <c r="I167" s="228">
        <f>ROUND(E167*H167,2)</f>
        <v>423.66</v>
      </c>
      <c r="J167" s="229">
        <v>128.68</v>
      </c>
      <c r="K167" s="228">
        <f>ROUND(E167*J167,2)</f>
        <v>386.04</v>
      </c>
      <c r="L167" s="228">
        <v>15</v>
      </c>
      <c r="M167" s="228">
        <f>G167*(1+L167/100)</f>
        <v>0</v>
      </c>
      <c r="N167" s="228">
        <v>1.7000000000000001E-4</v>
      </c>
      <c r="O167" s="228">
        <f>ROUND(E167*N167,2)</f>
        <v>0</v>
      </c>
      <c r="P167" s="228">
        <v>0</v>
      </c>
      <c r="Q167" s="228">
        <f>ROUND(E167*P167,2)</f>
        <v>0</v>
      </c>
      <c r="R167" s="228"/>
      <c r="S167" s="228" t="s">
        <v>141</v>
      </c>
      <c r="T167" s="228" t="s">
        <v>142</v>
      </c>
      <c r="U167" s="228">
        <v>0.22700000000000001</v>
      </c>
      <c r="V167" s="228">
        <f>ROUND(E167*U167,2)</f>
        <v>0.68</v>
      </c>
      <c r="W167" s="228"/>
      <c r="X167" s="228" t="s">
        <v>143</v>
      </c>
      <c r="Y167" s="209"/>
      <c r="Z167" s="209"/>
      <c r="AA167" s="209"/>
      <c r="AB167" s="209"/>
      <c r="AC167" s="209"/>
      <c r="AD167" s="209"/>
      <c r="AE167" s="209"/>
      <c r="AF167" s="209"/>
      <c r="AG167" s="209" t="s">
        <v>144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5">
      <c r="A168" s="247">
        <v>66</v>
      </c>
      <c r="B168" s="248" t="s">
        <v>369</v>
      </c>
      <c r="C168" s="257" t="s">
        <v>370</v>
      </c>
      <c r="D168" s="249" t="s">
        <v>330</v>
      </c>
      <c r="E168" s="250">
        <v>1</v>
      </c>
      <c r="F168" s="251"/>
      <c r="G168" s="252">
        <f>ROUND(E168*F168,2)</f>
        <v>0</v>
      </c>
      <c r="H168" s="229">
        <v>216.46</v>
      </c>
      <c r="I168" s="228">
        <f>ROUND(E168*H168,2)</f>
        <v>216.46</v>
      </c>
      <c r="J168" s="229">
        <v>70.540000000000006</v>
      </c>
      <c r="K168" s="228">
        <f>ROUND(E168*J168,2)</f>
        <v>70.540000000000006</v>
      </c>
      <c r="L168" s="228">
        <v>15</v>
      </c>
      <c r="M168" s="228">
        <f>G168*(1+L168/100)</f>
        <v>0</v>
      </c>
      <c r="N168" s="228">
        <v>2.4000000000000001E-4</v>
      </c>
      <c r="O168" s="228">
        <f>ROUND(E168*N168,2)</f>
        <v>0</v>
      </c>
      <c r="P168" s="228">
        <v>0</v>
      </c>
      <c r="Q168" s="228">
        <f>ROUND(E168*P168,2)</f>
        <v>0</v>
      </c>
      <c r="R168" s="228"/>
      <c r="S168" s="228" t="s">
        <v>141</v>
      </c>
      <c r="T168" s="228" t="s">
        <v>142</v>
      </c>
      <c r="U168" s="228">
        <v>0.124</v>
      </c>
      <c r="V168" s="228">
        <f>ROUND(E168*U168,2)</f>
        <v>0.12</v>
      </c>
      <c r="W168" s="228"/>
      <c r="X168" s="228" t="s">
        <v>143</v>
      </c>
      <c r="Y168" s="209"/>
      <c r="Z168" s="209"/>
      <c r="AA168" s="209"/>
      <c r="AB168" s="209"/>
      <c r="AC168" s="209"/>
      <c r="AD168" s="209"/>
      <c r="AE168" s="209"/>
      <c r="AF168" s="209"/>
      <c r="AG168" s="209" t="s">
        <v>144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ht="20.399999999999999" outlineLevel="1" x14ac:dyDescent="0.25">
      <c r="A169" s="247">
        <v>67</v>
      </c>
      <c r="B169" s="248" t="s">
        <v>371</v>
      </c>
      <c r="C169" s="257" t="s">
        <v>372</v>
      </c>
      <c r="D169" s="249" t="s">
        <v>149</v>
      </c>
      <c r="E169" s="250">
        <v>1</v>
      </c>
      <c r="F169" s="251"/>
      <c r="G169" s="252">
        <f>ROUND(E169*F169,2)</f>
        <v>0</v>
      </c>
      <c r="H169" s="229">
        <v>1982.17</v>
      </c>
      <c r="I169" s="228">
        <f>ROUND(E169*H169,2)</f>
        <v>1982.17</v>
      </c>
      <c r="J169" s="229">
        <v>262.02999999999997</v>
      </c>
      <c r="K169" s="228">
        <f>ROUND(E169*J169,2)</f>
        <v>262.02999999999997</v>
      </c>
      <c r="L169" s="228">
        <v>15</v>
      </c>
      <c r="M169" s="228">
        <f>G169*(1+L169/100)</f>
        <v>0</v>
      </c>
      <c r="N169" s="228">
        <v>1.64E-3</v>
      </c>
      <c r="O169" s="228">
        <f>ROUND(E169*N169,2)</f>
        <v>0</v>
      </c>
      <c r="P169" s="228">
        <v>0</v>
      </c>
      <c r="Q169" s="228">
        <f>ROUND(E169*P169,2)</f>
        <v>0</v>
      </c>
      <c r="R169" s="228"/>
      <c r="S169" s="228" t="s">
        <v>141</v>
      </c>
      <c r="T169" s="228" t="s">
        <v>142</v>
      </c>
      <c r="U169" s="228">
        <v>0.44500000000000001</v>
      </c>
      <c r="V169" s="228">
        <f>ROUND(E169*U169,2)</f>
        <v>0.45</v>
      </c>
      <c r="W169" s="228"/>
      <c r="X169" s="228" t="s">
        <v>143</v>
      </c>
      <c r="Y169" s="209"/>
      <c r="Z169" s="209"/>
      <c r="AA169" s="209"/>
      <c r="AB169" s="209"/>
      <c r="AC169" s="209"/>
      <c r="AD169" s="209"/>
      <c r="AE169" s="209"/>
      <c r="AF169" s="209"/>
      <c r="AG169" s="209" t="s">
        <v>144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1" x14ac:dyDescent="0.25">
      <c r="A170" s="247">
        <v>68</v>
      </c>
      <c r="B170" s="248" t="s">
        <v>373</v>
      </c>
      <c r="C170" s="257" t="s">
        <v>374</v>
      </c>
      <c r="D170" s="249" t="s">
        <v>149</v>
      </c>
      <c r="E170" s="250">
        <v>1</v>
      </c>
      <c r="F170" s="251"/>
      <c r="G170" s="252">
        <f>ROUND(E170*F170,2)</f>
        <v>0</v>
      </c>
      <c r="H170" s="229">
        <v>2334.9699999999998</v>
      </c>
      <c r="I170" s="228">
        <f>ROUND(E170*H170,2)</f>
        <v>2334.9699999999998</v>
      </c>
      <c r="J170" s="229">
        <v>286.02999999999997</v>
      </c>
      <c r="K170" s="228">
        <f>ROUND(E170*J170,2)</f>
        <v>286.02999999999997</v>
      </c>
      <c r="L170" s="228">
        <v>15</v>
      </c>
      <c r="M170" s="228">
        <f>G170*(1+L170/100)</f>
        <v>0</v>
      </c>
      <c r="N170" s="228">
        <v>8.4999999999999995E-4</v>
      </c>
      <c r="O170" s="228">
        <f>ROUND(E170*N170,2)</f>
        <v>0</v>
      </c>
      <c r="P170" s="228">
        <v>0</v>
      </c>
      <c r="Q170" s="228">
        <f>ROUND(E170*P170,2)</f>
        <v>0</v>
      </c>
      <c r="R170" s="228"/>
      <c r="S170" s="228" t="s">
        <v>141</v>
      </c>
      <c r="T170" s="228" t="s">
        <v>142</v>
      </c>
      <c r="U170" s="228">
        <v>0.48499999999999999</v>
      </c>
      <c r="V170" s="228">
        <f>ROUND(E170*U170,2)</f>
        <v>0.49</v>
      </c>
      <c r="W170" s="228"/>
      <c r="X170" s="228" t="s">
        <v>143</v>
      </c>
      <c r="Y170" s="209"/>
      <c r="Z170" s="209"/>
      <c r="AA170" s="209"/>
      <c r="AB170" s="209"/>
      <c r="AC170" s="209"/>
      <c r="AD170" s="209"/>
      <c r="AE170" s="209"/>
      <c r="AF170" s="209"/>
      <c r="AG170" s="209" t="s">
        <v>144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1" x14ac:dyDescent="0.25">
      <c r="A171" s="247">
        <v>69</v>
      </c>
      <c r="B171" s="248" t="s">
        <v>375</v>
      </c>
      <c r="C171" s="257" t="s">
        <v>376</v>
      </c>
      <c r="D171" s="249" t="s">
        <v>149</v>
      </c>
      <c r="E171" s="250">
        <v>2</v>
      </c>
      <c r="F171" s="251"/>
      <c r="G171" s="252">
        <f>ROUND(E171*F171,2)</f>
        <v>0</v>
      </c>
      <c r="H171" s="229">
        <v>7.16</v>
      </c>
      <c r="I171" s="228">
        <f>ROUND(E171*H171,2)</f>
        <v>14.32</v>
      </c>
      <c r="J171" s="229">
        <v>249.44</v>
      </c>
      <c r="K171" s="228">
        <f>ROUND(E171*J171,2)</f>
        <v>498.88</v>
      </c>
      <c r="L171" s="228">
        <v>15</v>
      </c>
      <c r="M171" s="228">
        <f>G171*(1+L171/100)</f>
        <v>0</v>
      </c>
      <c r="N171" s="228">
        <v>4.0000000000000003E-5</v>
      </c>
      <c r="O171" s="228">
        <f>ROUND(E171*N171,2)</f>
        <v>0</v>
      </c>
      <c r="P171" s="228">
        <v>0</v>
      </c>
      <c r="Q171" s="228">
        <f>ROUND(E171*P171,2)</f>
        <v>0</v>
      </c>
      <c r="R171" s="228"/>
      <c r="S171" s="228" t="s">
        <v>141</v>
      </c>
      <c r="T171" s="228" t="s">
        <v>142</v>
      </c>
      <c r="U171" s="228">
        <v>0.44500000000000001</v>
      </c>
      <c r="V171" s="228">
        <f>ROUND(E171*U171,2)</f>
        <v>0.89</v>
      </c>
      <c r="W171" s="228"/>
      <c r="X171" s="228" t="s">
        <v>143</v>
      </c>
      <c r="Y171" s="209"/>
      <c r="Z171" s="209"/>
      <c r="AA171" s="209"/>
      <c r="AB171" s="209"/>
      <c r="AC171" s="209"/>
      <c r="AD171" s="209"/>
      <c r="AE171" s="209"/>
      <c r="AF171" s="209"/>
      <c r="AG171" s="209" t="s">
        <v>144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1" x14ac:dyDescent="0.25">
      <c r="A172" s="247">
        <v>70</v>
      </c>
      <c r="B172" s="248" t="s">
        <v>377</v>
      </c>
      <c r="C172" s="257" t="s">
        <v>378</v>
      </c>
      <c r="D172" s="249" t="s">
        <v>330</v>
      </c>
      <c r="E172" s="250">
        <v>3</v>
      </c>
      <c r="F172" s="251"/>
      <c r="G172" s="252">
        <f>ROUND(E172*F172,2)</f>
        <v>0</v>
      </c>
      <c r="H172" s="229">
        <v>0</v>
      </c>
      <c r="I172" s="228">
        <f>ROUND(E172*H172,2)</f>
        <v>0</v>
      </c>
      <c r="J172" s="229">
        <v>95.3</v>
      </c>
      <c r="K172" s="228">
        <f>ROUND(E172*J172,2)</f>
        <v>285.89999999999998</v>
      </c>
      <c r="L172" s="228">
        <v>15</v>
      </c>
      <c r="M172" s="228">
        <f>G172*(1+L172/100)</f>
        <v>0</v>
      </c>
      <c r="N172" s="228">
        <v>0</v>
      </c>
      <c r="O172" s="228">
        <f>ROUND(E172*N172,2)</f>
        <v>0</v>
      </c>
      <c r="P172" s="228">
        <v>1.56E-3</v>
      </c>
      <c r="Q172" s="228">
        <f>ROUND(E172*P172,2)</f>
        <v>0</v>
      </c>
      <c r="R172" s="228"/>
      <c r="S172" s="228" t="s">
        <v>141</v>
      </c>
      <c r="T172" s="228" t="s">
        <v>142</v>
      </c>
      <c r="U172" s="228">
        <v>0.217</v>
      </c>
      <c r="V172" s="228">
        <f>ROUND(E172*U172,2)</f>
        <v>0.65</v>
      </c>
      <c r="W172" s="228"/>
      <c r="X172" s="228" t="s">
        <v>143</v>
      </c>
      <c r="Y172" s="209"/>
      <c r="Z172" s="209"/>
      <c r="AA172" s="209"/>
      <c r="AB172" s="209"/>
      <c r="AC172" s="209"/>
      <c r="AD172" s="209"/>
      <c r="AE172" s="209"/>
      <c r="AF172" s="209"/>
      <c r="AG172" s="209" t="s">
        <v>144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ht="20.399999999999999" outlineLevel="1" x14ac:dyDescent="0.25">
      <c r="A173" s="247">
        <v>71</v>
      </c>
      <c r="B173" s="248" t="s">
        <v>381</v>
      </c>
      <c r="C173" s="257" t="s">
        <v>382</v>
      </c>
      <c r="D173" s="249" t="s">
        <v>149</v>
      </c>
      <c r="E173" s="250">
        <v>1</v>
      </c>
      <c r="F173" s="251"/>
      <c r="G173" s="252">
        <f>ROUND(E173*F173,2)</f>
        <v>0</v>
      </c>
      <c r="H173" s="229">
        <v>480.9</v>
      </c>
      <c r="I173" s="228">
        <f>ROUND(E173*H173,2)</f>
        <v>480.9</v>
      </c>
      <c r="J173" s="229">
        <v>139.69999999999999</v>
      </c>
      <c r="K173" s="228">
        <f>ROUND(E173*J173,2)</f>
        <v>139.69999999999999</v>
      </c>
      <c r="L173" s="228">
        <v>15</v>
      </c>
      <c r="M173" s="228">
        <f>G173*(1+L173/100)</f>
        <v>0</v>
      </c>
      <c r="N173" s="228">
        <v>2.0000000000000001E-4</v>
      </c>
      <c r="O173" s="228">
        <f>ROUND(E173*N173,2)</f>
        <v>0</v>
      </c>
      <c r="P173" s="228">
        <v>0</v>
      </c>
      <c r="Q173" s="228">
        <f>ROUND(E173*P173,2)</f>
        <v>0</v>
      </c>
      <c r="R173" s="228"/>
      <c r="S173" s="228" t="s">
        <v>141</v>
      </c>
      <c r="T173" s="228" t="s">
        <v>142</v>
      </c>
      <c r="U173" s="228">
        <v>0.246</v>
      </c>
      <c r="V173" s="228">
        <f>ROUND(E173*U173,2)</f>
        <v>0.25</v>
      </c>
      <c r="W173" s="228"/>
      <c r="X173" s="228" t="s">
        <v>143</v>
      </c>
      <c r="Y173" s="209"/>
      <c r="Z173" s="209"/>
      <c r="AA173" s="209"/>
      <c r="AB173" s="209"/>
      <c r="AC173" s="209"/>
      <c r="AD173" s="209"/>
      <c r="AE173" s="209"/>
      <c r="AF173" s="209"/>
      <c r="AG173" s="209" t="s">
        <v>144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1" x14ac:dyDescent="0.25">
      <c r="A174" s="247">
        <v>72</v>
      </c>
      <c r="B174" s="248" t="s">
        <v>385</v>
      </c>
      <c r="C174" s="257" t="s">
        <v>386</v>
      </c>
      <c r="D174" s="249" t="s">
        <v>149</v>
      </c>
      <c r="E174" s="250">
        <v>1</v>
      </c>
      <c r="F174" s="251"/>
      <c r="G174" s="252">
        <f>ROUND(E174*F174,2)</f>
        <v>0</v>
      </c>
      <c r="H174" s="229">
        <v>391.97</v>
      </c>
      <c r="I174" s="228">
        <f>ROUND(E174*H174,2)</f>
        <v>391.97</v>
      </c>
      <c r="J174" s="229">
        <v>142.72999999999999</v>
      </c>
      <c r="K174" s="228">
        <f>ROUND(E174*J174,2)</f>
        <v>142.72999999999999</v>
      </c>
      <c r="L174" s="228">
        <v>15</v>
      </c>
      <c r="M174" s="228">
        <f>G174*(1+L174/100)</f>
        <v>0</v>
      </c>
      <c r="N174" s="228">
        <v>2.5999999999999998E-4</v>
      </c>
      <c r="O174" s="228">
        <f>ROUND(E174*N174,2)</f>
        <v>0</v>
      </c>
      <c r="P174" s="228">
        <v>0</v>
      </c>
      <c r="Q174" s="228">
        <f>ROUND(E174*P174,2)</f>
        <v>0</v>
      </c>
      <c r="R174" s="228"/>
      <c r="S174" s="228" t="s">
        <v>141</v>
      </c>
      <c r="T174" s="228" t="s">
        <v>142</v>
      </c>
      <c r="U174" s="228">
        <v>0.246</v>
      </c>
      <c r="V174" s="228">
        <f>ROUND(E174*U174,2)</f>
        <v>0.25</v>
      </c>
      <c r="W174" s="228"/>
      <c r="X174" s="228" t="s">
        <v>143</v>
      </c>
      <c r="Y174" s="209"/>
      <c r="Z174" s="209"/>
      <c r="AA174" s="209"/>
      <c r="AB174" s="209"/>
      <c r="AC174" s="209"/>
      <c r="AD174" s="209"/>
      <c r="AE174" s="209"/>
      <c r="AF174" s="209"/>
      <c r="AG174" s="209" t="s">
        <v>144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1" x14ac:dyDescent="0.25">
      <c r="A175" s="247">
        <v>73</v>
      </c>
      <c r="B175" s="248" t="s">
        <v>387</v>
      </c>
      <c r="C175" s="257" t="s">
        <v>388</v>
      </c>
      <c r="D175" s="249" t="s">
        <v>149</v>
      </c>
      <c r="E175" s="250">
        <v>1</v>
      </c>
      <c r="F175" s="251"/>
      <c r="G175" s="252">
        <f>ROUND(E175*F175,2)</f>
        <v>0</v>
      </c>
      <c r="H175" s="229">
        <v>267.89</v>
      </c>
      <c r="I175" s="228">
        <f>ROUND(E175*H175,2)</f>
        <v>267.89</v>
      </c>
      <c r="J175" s="229">
        <v>139.41</v>
      </c>
      <c r="K175" s="228">
        <f>ROUND(E175*J175,2)</f>
        <v>139.41</v>
      </c>
      <c r="L175" s="228">
        <v>15</v>
      </c>
      <c r="M175" s="228">
        <f>G175*(1+L175/100)</f>
        <v>0</v>
      </c>
      <c r="N175" s="228">
        <v>2.0000000000000001E-4</v>
      </c>
      <c r="O175" s="228">
        <f>ROUND(E175*N175,2)</f>
        <v>0</v>
      </c>
      <c r="P175" s="228">
        <v>0</v>
      </c>
      <c r="Q175" s="228">
        <f>ROUND(E175*P175,2)</f>
        <v>0</v>
      </c>
      <c r="R175" s="228"/>
      <c r="S175" s="228" t="s">
        <v>141</v>
      </c>
      <c r="T175" s="228" t="s">
        <v>142</v>
      </c>
      <c r="U175" s="228">
        <v>0.246</v>
      </c>
      <c r="V175" s="228">
        <f>ROUND(E175*U175,2)</f>
        <v>0.25</v>
      </c>
      <c r="W175" s="228"/>
      <c r="X175" s="228" t="s">
        <v>143</v>
      </c>
      <c r="Y175" s="209"/>
      <c r="Z175" s="209"/>
      <c r="AA175" s="209"/>
      <c r="AB175" s="209"/>
      <c r="AC175" s="209"/>
      <c r="AD175" s="209"/>
      <c r="AE175" s="209"/>
      <c r="AF175" s="209"/>
      <c r="AG175" s="209" t="s">
        <v>144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1" x14ac:dyDescent="0.25">
      <c r="A176" s="241">
        <v>74</v>
      </c>
      <c r="B176" s="242" t="s">
        <v>389</v>
      </c>
      <c r="C176" s="255" t="s">
        <v>390</v>
      </c>
      <c r="D176" s="243" t="s">
        <v>154</v>
      </c>
      <c r="E176" s="244">
        <v>0.48</v>
      </c>
      <c r="F176" s="245"/>
      <c r="G176" s="246">
        <f>ROUND(E176*F176,2)</f>
        <v>0</v>
      </c>
      <c r="H176" s="229">
        <v>32.42</v>
      </c>
      <c r="I176" s="228">
        <f>ROUND(E176*H176,2)</f>
        <v>15.56</v>
      </c>
      <c r="J176" s="229">
        <v>1193.28</v>
      </c>
      <c r="K176" s="228">
        <f>ROUND(E176*J176,2)</f>
        <v>572.77</v>
      </c>
      <c r="L176" s="228">
        <v>15</v>
      </c>
      <c r="M176" s="228">
        <f>G176*(1+L176/100)</f>
        <v>0</v>
      </c>
      <c r="N176" s="228">
        <v>8.0000000000000007E-5</v>
      </c>
      <c r="O176" s="228">
        <f>ROUND(E176*N176,2)</f>
        <v>0</v>
      </c>
      <c r="P176" s="228">
        <v>0</v>
      </c>
      <c r="Q176" s="228">
        <f>ROUND(E176*P176,2)</f>
        <v>0</v>
      </c>
      <c r="R176" s="228"/>
      <c r="S176" s="228" t="s">
        <v>141</v>
      </c>
      <c r="T176" s="228" t="s">
        <v>142</v>
      </c>
      <c r="U176" s="228">
        <v>2.1</v>
      </c>
      <c r="V176" s="228">
        <f>ROUND(E176*U176,2)</f>
        <v>1.01</v>
      </c>
      <c r="W176" s="228"/>
      <c r="X176" s="228" t="s">
        <v>143</v>
      </c>
      <c r="Y176" s="209"/>
      <c r="Z176" s="209"/>
      <c r="AA176" s="209"/>
      <c r="AB176" s="209"/>
      <c r="AC176" s="209"/>
      <c r="AD176" s="209"/>
      <c r="AE176" s="209"/>
      <c r="AF176" s="209"/>
      <c r="AG176" s="209" t="s">
        <v>144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1" x14ac:dyDescent="0.25">
      <c r="A177" s="226"/>
      <c r="B177" s="227"/>
      <c r="C177" s="256" t="s">
        <v>768</v>
      </c>
      <c r="D177" s="230"/>
      <c r="E177" s="231">
        <v>0.48</v>
      </c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09"/>
      <c r="Z177" s="209"/>
      <c r="AA177" s="209"/>
      <c r="AB177" s="209"/>
      <c r="AC177" s="209"/>
      <c r="AD177" s="209"/>
      <c r="AE177" s="209"/>
      <c r="AF177" s="209"/>
      <c r="AG177" s="209" t="s">
        <v>146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1" x14ac:dyDescent="0.25">
      <c r="A178" s="247">
        <v>75</v>
      </c>
      <c r="B178" s="248" t="s">
        <v>392</v>
      </c>
      <c r="C178" s="257" t="s">
        <v>393</v>
      </c>
      <c r="D178" s="249" t="s">
        <v>149</v>
      </c>
      <c r="E178" s="250">
        <v>1</v>
      </c>
      <c r="F178" s="251"/>
      <c r="G178" s="252">
        <f>ROUND(E178*F178,2)</f>
        <v>0</v>
      </c>
      <c r="H178" s="229">
        <v>2189</v>
      </c>
      <c r="I178" s="228">
        <f>ROUND(E178*H178,2)</f>
        <v>2189</v>
      </c>
      <c r="J178" s="229">
        <v>0</v>
      </c>
      <c r="K178" s="228">
        <f>ROUND(E178*J178,2)</f>
        <v>0</v>
      </c>
      <c r="L178" s="228">
        <v>15</v>
      </c>
      <c r="M178" s="228">
        <f>G178*(1+L178/100)</f>
        <v>0</v>
      </c>
      <c r="N178" s="228">
        <v>8.0000000000000004E-4</v>
      </c>
      <c r="O178" s="228">
        <f>ROUND(E178*N178,2)</f>
        <v>0</v>
      </c>
      <c r="P178" s="228">
        <v>0</v>
      </c>
      <c r="Q178" s="228">
        <f>ROUND(E178*P178,2)</f>
        <v>0</v>
      </c>
      <c r="R178" s="228"/>
      <c r="S178" s="228" t="s">
        <v>141</v>
      </c>
      <c r="T178" s="228" t="s">
        <v>142</v>
      </c>
      <c r="U178" s="228">
        <v>0</v>
      </c>
      <c r="V178" s="228">
        <f>ROUND(E178*U178,2)</f>
        <v>0</v>
      </c>
      <c r="W178" s="228"/>
      <c r="X178" s="228" t="s">
        <v>281</v>
      </c>
      <c r="Y178" s="209"/>
      <c r="Z178" s="209"/>
      <c r="AA178" s="209"/>
      <c r="AB178" s="209"/>
      <c r="AC178" s="209"/>
      <c r="AD178" s="209"/>
      <c r="AE178" s="209"/>
      <c r="AF178" s="209"/>
      <c r="AG178" s="209" t="s">
        <v>394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ht="20.399999999999999" outlineLevel="1" x14ac:dyDescent="0.25">
      <c r="A179" s="247">
        <v>76</v>
      </c>
      <c r="B179" s="248" t="s">
        <v>395</v>
      </c>
      <c r="C179" s="257" t="s">
        <v>396</v>
      </c>
      <c r="D179" s="249" t="s">
        <v>149</v>
      </c>
      <c r="E179" s="250">
        <v>1</v>
      </c>
      <c r="F179" s="251"/>
      <c r="G179" s="252">
        <f>ROUND(E179*F179,2)</f>
        <v>0</v>
      </c>
      <c r="H179" s="229">
        <v>1189.0999999999999</v>
      </c>
      <c r="I179" s="228">
        <f>ROUND(E179*H179,2)</f>
        <v>1189.0999999999999</v>
      </c>
      <c r="J179" s="229">
        <v>0</v>
      </c>
      <c r="K179" s="228">
        <f>ROUND(E179*J179,2)</f>
        <v>0</v>
      </c>
      <c r="L179" s="228">
        <v>15</v>
      </c>
      <c r="M179" s="228">
        <f>G179*(1+L179/100)</f>
        <v>0</v>
      </c>
      <c r="N179" s="228">
        <v>1.2999999999999999E-2</v>
      </c>
      <c r="O179" s="228">
        <f>ROUND(E179*N179,2)</f>
        <v>0.01</v>
      </c>
      <c r="P179" s="228">
        <v>0</v>
      </c>
      <c r="Q179" s="228">
        <f>ROUND(E179*P179,2)</f>
        <v>0</v>
      </c>
      <c r="R179" s="228"/>
      <c r="S179" s="228" t="s">
        <v>141</v>
      </c>
      <c r="T179" s="228" t="s">
        <v>142</v>
      </c>
      <c r="U179" s="228">
        <v>0</v>
      </c>
      <c r="V179" s="228">
        <f>ROUND(E179*U179,2)</f>
        <v>0</v>
      </c>
      <c r="W179" s="228"/>
      <c r="X179" s="228" t="s">
        <v>281</v>
      </c>
      <c r="Y179" s="209"/>
      <c r="Z179" s="209"/>
      <c r="AA179" s="209"/>
      <c r="AB179" s="209"/>
      <c r="AC179" s="209"/>
      <c r="AD179" s="209"/>
      <c r="AE179" s="209"/>
      <c r="AF179" s="209"/>
      <c r="AG179" s="209" t="s">
        <v>394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1" x14ac:dyDescent="0.25">
      <c r="A180" s="247">
        <v>77</v>
      </c>
      <c r="B180" s="248" t="s">
        <v>397</v>
      </c>
      <c r="C180" s="257" t="s">
        <v>398</v>
      </c>
      <c r="D180" s="249" t="s">
        <v>149</v>
      </c>
      <c r="E180" s="250">
        <v>2</v>
      </c>
      <c r="F180" s="251"/>
      <c r="G180" s="252">
        <f>ROUND(E180*F180,2)</f>
        <v>0</v>
      </c>
      <c r="H180" s="229">
        <v>382.4</v>
      </c>
      <c r="I180" s="228">
        <f>ROUND(E180*H180,2)</f>
        <v>764.8</v>
      </c>
      <c r="J180" s="229">
        <v>0</v>
      </c>
      <c r="K180" s="228">
        <f>ROUND(E180*J180,2)</f>
        <v>0</v>
      </c>
      <c r="L180" s="228">
        <v>15</v>
      </c>
      <c r="M180" s="228">
        <f>G180*(1+L180/100)</f>
        <v>0</v>
      </c>
      <c r="N180" s="228">
        <v>8.9999999999999998E-4</v>
      </c>
      <c r="O180" s="228">
        <f>ROUND(E180*N180,2)</f>
        <v>0</v>
      </c>
      <c r="P180" s="228">
        <v>0</v>
      </c>
      <c r="Q180" s="228">
        <f>ROUND(E180*P180,2)</f>
        <v>0</v>
      </c>
      <c r="R180" s="228"/>
      <c r="S180" s="228" t="s">
        <v>174</v>
      </c>
      <c r="T180" s="228" t="s">
        <v>142</v>
      </c>
      <c r="U180" s="228">
        <v>0</v>
      </c>
      <c r="V180" s="228">
        <f>ROUND(E180*U180,2)</f>
        <v>0</v>
      </c>
      <c r="W180" s="228"/>
      <c r="X180" s="228" t="s">
        <v>175</v>
      </c>
      <c r="Y180" s="209"/>
      <c r="Z180" s="209"/>
      <c r="AA180" s="209"/>
      <c r="AB180" s="209"/>
      <c r="AC180" s="209"/>
      <c r="AD180" s="209"/>
      <c r="AE180" s="209"/>
      <c r="AF180" s="209"/>
      <c r="AG180" s="209" t="s">
        <v>176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1" x14ac:dyDescent="0.25">
      <c r="A181" s="247">
        <v>78</v>
      </c>
      <c r="B181" s="248" t="s">
        <v>399</v>
      </c>
      <c r="C181" s="257" t="s">
        <v>400</v>
      </c>
      <c r="D181" s="249" t="s">
        <v>149</v>
      </c>
      <c r="E181" s="250">
        <v>1</v>
      </c>
      <c r="F181" s="251"/>
      <c r="G181" s="252">
        <f>ROUND(E181*F181,2)</f>
        <v>0</v>
      </c>
      <c r="H181" s="229">
        <v>3563</v>
      </c>
      <c r="I181" s="228">
        <f>ROUND(E181*H181,2)</f>
        <v>3563</v>
      </c>
      <c r="J181" s="229">
        <v>0</v>
      </c>
      <c r="K181" s="228">
        <f>ROUND(E181*J181,2)</f>
        <v>0</v>
      </c>
      <c r="L181" s="228">
        <v>15</v>
      </c>
      <c r="M181" s="228">
        <f>G181*(1+L181/100)</f>
        <v>0</v>
      </c>
      <c r="N181" s="228">
        <v>1E-3</v>
      </c>
      <c r="O181" s="228">
        <f>ROUND(E181*N181,2)</f>
        <v>0</v>
      </c>
      <c r="P181" s="228">
        <v>0</v>
      </c>
      <c r="Q181" s="228">
        <f>ROUND(E181*P181,2)</f>
        <v>0</v>
      </c>
      <c r="R181" s="228" t="s">
        <v>179</v>
      </c>
      <c r="S181" s="228" t="s">
        <v>141</v>
      </c>
      <c r="T181" s="228" t="s">
        <v>142</v>
      </c>
      <c r="U181" s="228">
        <v>0</v>
      </c>
      <c r="V181" s="228">
        <f>ROUND(E181*U181,2)</f>
        <v>0</v>
      </c>
      <c r="W181" s="228"/>
      <c r="X181" s="228" t="s">
        <v>175</v>
      </c>
      <c r="Y181" s="209"/>
      <c r="Z181" s="209"/>
      <c r="AA181" s="209"/>
      <c r="AB181" s="209"/>
      <c r="AC181" s="209"/>
      <c r="AD181" s="209"/>
      <c r="AE181" s="209"/>
      <c r="AF181" s="209"/>
      <c r="AG181" s="209" t="s">
        <v>176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ht="20.399999999999999" outlineLevel="1" x14ac:dyDescent="0.25">
      <c r="A182" s="247">
        <v>79</v>
      </c>
      <c r="B182" s="248" t="s">
        <v>401</v>
      </c>
      <c r="C182" s="257" t="s">
        <v>402</v>
      </c>
      <c r="D182" s="249" t="s">
        <v>149</v>
      </c>
      <c r="E182" s="250">
        <v>1</v>
      </c>
      <c r="F182" s="251"/>
      <c r="G182" s="252">
        <f>ROUND(E182*F182,2)</f>
        <v>0</v>
      </c>
      <c r="H182" s="229">
        <v>570</v>
      </c>
      <c r="I182" s="228">
        <f>ROUND(E182*H182,2)</f>
        <v>570</v>
      </c>
      <c r="J182" s="229">
        <v>0</v>
      </c>
      <c r="K182" s="228">
        <f>ROUND(E182*J182,2)</f>
        <v>0</v>
      </c>
      <c r="L182" s="228">
        <v>15</v>
      </c>
      <c r="M182" s="228">
        <f>G182*(1+L182/100)</f>
        <v>0</v>
      </c>
      <c r="N182" s="228">
        <v>0</v>
      </c>
      <c r="O182" s="228">
        <f>ROUND(E182*N182,2)</f>
        <v>0</v>
      </c>
      <c r="P182" s="228">
        <v>0</v>
      </c>
      <c r="Q182" s="228">
        <f>ROUND(E182*P182,2)</f>
        <v>0</v>
      </c>
      <c r="R182" s="228" t="s">
        <v>179</v>
      </c>
      <c r="S182" s="228" t="s">
        <v>141</v>
      </c>
      <c r="T182" s="228" t="s">
        <v>142</v>
      </c>
      <c r="U182" s="228">
        <v>0</v>
      </c>
      <c r="V182" s="228">
        <f>ROUND(E182*U182,2)</f>
        <v>0</v>
      </c>
      <c r="W182" s="228"/>
      <c r="X182" s="228" t="s">
        <v>175</v>
      </c>
      <c r="Y182" s="209"/>
      <c r="Z182" s="209"/>
      <c r="AA182" s="209"/>
      <c r="AB182" s="209"/>
      <c r="AC182" s="209"/>
      <c r="AD182" s="209"/>
      <c r="AE182" s="209"/>
      <c r="AF182" s="209"/>
      <c r="AG182" s="209" t="s">
        <v>176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1" x14ac:dyDescent="0.25">
      <c r="A183" s="247">
        <v>80</v>
      </c>
      <c r="B183" s="248" t="s">
        <v>403</v>
      </c>
      <c r="C183" s="257" t="s">
        <v>404</v>
      </c>
      <c r="D183" s="249" t="s">
        <v>149</v>
      </c>
      <c r="E183" s="250">
        <v>1</v>
      </c>
      <c r="F183" s="251"/>
      <c r="G183" s="252">
        <f>ROUND(E183*F183,2)</f>
        <v>0</v>
      </c>
      <c r="H183" s="229">
        <v>532</v>
      </c>
      <c r="I183" s="228">
        <f>ROUND(E183*H183,2)</f>
        <v>532</v>
      </c>
      <c r="J183" s="229">
        <v>0</v>
      </c>
      <c r="K183" s="228">
        <f>ROUND(E183*J183,2)</f>
        <v>0</v>
      </c>
      <c r="L183" s="228">
        <v>15</v>
      </c>
      <c r="M183" s="228">
        <f>G183*(1+L183/100)</f>
        <v>0</v>
      </c>
      <c r="N183" s="228">
        <v>2E-3</v>
      </c>
      <c r="O183" s="228">
        <f>ROUND(E183*N183,2)</f>
        <v>0</v>
      </c>
      <c r="P183" s="228">
        <v>0</v>
      </c>
      <c r="Q183" s="228">
        <f>ROUND(E183*P183,2)</f>
        <v>0</v>
      </c>
      <c r="R183" s="228"/>
      <c r="S183" s="228" t="s">
        <v>174</v>
      </c>
      <c r="T183" s="228" t="s">
        <v>142</v>
      </c>
      <c r="U183" s="228">
        <v>0</v>
      </c>
      <c r="V183" s="228">
        <f>ROUND(E183*U183,2)</f>
        <v>0</v>
      </c>
      <c r="W183" s="228"/>
      <c r="X183" s="228" t="s">
        <v>175</v>
      </c>
      <c r="Y183" s="209"/>
      <c r="Z183" s="209"/>
      <c r="AA183" s="209"/>
      <c r="AB183" s="209"/>
      <c r="AC183" s="209"/>
      <c r="AD183" s="209"/>
      <c r="AE183" s="209"/>
      <c r="AF183" s="209"/>
      <c r="AG183" s="209" t="s">
        <v>176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ht="20.399999999999999" outlineLevel="1" x14ac:dyDescent="0.25">
      <c r="A184" s="247">
        <v>81</v>
      </c>
      <c r="B184" s="248" t="s">
        <v>405</v>
      </c>
      <c r="C184" s="257" t="s">
        <v>769</v>
      </c>
      <c r="D184" s="249" t="s">
        <v>149</v>
      </c>
      <c r="E184" s="250">
        <v>1</v>
      </c>
      <c r="F184" s="251"/>
      <c r="G184" s="252">
        <f>ROUND(E184*F184,2)</f>
        <v>0</v>
      </c>
      <c r="H184" s="229">
        <v>12850</v>
      </c>
      <c r="I184" s="228">
        <f>ROUND(E184*H184,2)</f>
        <v>12850</v>
      </c>
      <c r="J184" s="229">
        <v>0</v>
      </c>
      <c r="K184" s="228">
        <f>ROUND(E184*J184,2)</f>
        <v>0</v>
      </c>
      <c r="L184" s="228">
        <v>15</v>
      </c>
      <c r="M184" s="228">
        <f>G184*(1+L184/100)</f>
        <v>0</v>
      </c>
      <c r="N184" s="228">
        <v>1.6E-2</v>
      </c>
      <c r="O184" s="228">
        <f>ROUND(E184*N184,2)</f>
        <v>0.02</v>
      </c>
      <c r="P184" s="228">
        <v>0</v>
      </c>
      <c r="Q184" s="228">
        <f>ROUND(E184*P184,2)</f>
        <v>0</v>
      </c>
      <c r="R184" s="228" t="s">
        <v>179</v>
      </c>
      <c r="S184" s="228" t="s">
        <v>141</v>
      </c>
      <c r="T184" s="228" t="s">
        <v>142</v>
      </c>
      <c r="U184" s="228">
        <v>0</v>
      </c>
      <c r="V184" s="228">
        <f>ROUND(E184*U184,2)</f>
        <v>0</v>
      </c>
      <c r="W184" s="228"/>
      <c r="X184" s="228" t="s">
        <v>175</v>
      </c>
      <c r="Y184" s="209"/>
      <c r="Z184" s="209"/>
      <c r="AA184" s="209"/>
      <c r="AB184" s="209"/>
      <c r="AC184" s="209"/>
      <c r="AD184" s="209"/>
      <c r="AE184" s="209"/>
      <c r="AF184" s="209"/>
      <c r="AG184" s="209" t="s">
        <v>176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1" x14ac:dyDescent="0.25">
      <c r="A185" s="247">
        <v>82</v>
      </c>
      <c r="B185" s="248" t="s">
        <v>407</v>
      </c>
      <c r="C185" s="257" t="s">
        <v>770</v>
      </c>
      <c r="D185" s="249" t="s">
        <v>173</v>
      </c>
      <c r="E185" s="250">
        <v>1</v>
      </c>
      <c r="F185" s="251"/>
      <c r="G185" s="252">
        <f>ROUND(E185*F185,2)</f>
        <v>0</v>
      </c>
      <c r="H185" s="229">
        <v>1200</v>
      </c>
      <c r="I185" s="228">
        <f>ROUND(E185*H185,2)</f>
        <v>1200</v>
      </c>
      <c r="J185" s="229">
        <v>0</v>
      </c>
      <c r="K185" s="228">
        <f>ROUND(E185*J185,2)</f>
        <v>0</v>
      </c>
      <c r="L185" s="228">
        <v>15</v>
      </c>
      <c r="M185" s="228">
        <f>G185*(1+L185/100)</f>
        <v>0</v>
      </c>
      <c r="N185" s="228">
        <v>0.01</v>
      </c>
      <c r="O185" s="228">
        <f>ROUND(E185*N185,2)</f>
        <v>0.01</v>
      </c>
      <c r="P185" s="228">
        <v>0</v>
      </c>
      <c r="Q185" s="228">
        <f>ROUND(E185*P185,2)</f>
        <v>0</v>
      </c>
      <c r="R185" s="228" t="s">
        <v>179</v>
      </c>
      <c r="S185" s="228" t="s">
        <v>141</v>
      </c>
      <c r="T185" s="228" t="s">
        <v>142</v>
      </c>
      <c r="U185" s="228">
        <v>0</v>
      </c>
      <c r="V185" s="228">
        <f>ROUND(E185*U185,2)</f>
        <v>0</v>
      </c>
      <c r="W185" s="228"/>
      <c r="X185" s="228" t="s">
        <v>175</v>
      </c>
      <c r="Y185" s="209"/>
      <c r="Z185" s="209"/>
      <c r="AA185" s="209"/>
      <c r="AB185" s="209"/>
      <c r="AC185" s="209"/>
      <c r="AD185" s="209"/>
      <c r="AE185" s="209"/>
      <c r="AF185" s="209"/>
      <c r="AG185" s="209" t="s">
        <v>176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5">
      <c r="A186" s="247">
        <v>83</v>
      </c>
      <c r="B186" s="248" t="s">
        <v>409</v>
      </c>
      <c r="C186" s="257" t="s">
        <v>771</v>
      </c>
      <c r="D186" s="249" t="s">
        <v>149</v>
      </c>
      <c r="E186" s="250">
        <v>1</v>
      </c>
      <c r="F186" s="251"/>
      <c r="G186" s="252">
        <f>ROUND(E186*F186,2)</f>
        <v>0</v>
      </c>
      <c r="H186" s="229">
        <v>8550</v>
      </c>
      <c r="I186" s="228">
        <f>ROUND(E186*H186,2)</f>
        <v>8550</v>
      </c>
      <c r="J186" s="229">
        <v>0</v>
      </c>
      <c r="K186" s="228">
        <f>ROUND(E186*J186,2)</f>
        <v>0</v>
      </c>
      <c r="L186" s="228">
        <v>15</v>
      </c>
      <c r="M186" s="228">
        <f>G186*(1+L186/100)</f>
        <v>0</v>
      </c>
      <c r="N186" s="228">
        <v>0.03</v>
      </c>
      <c r="O186" s="228">
        <f>ROUND(E186*N186,2)</f>
        <v>0.03</v>
      </c>
      <c r="P186" s="228">
        <v>0</v>
      </c>
      <c r="Q186" s="228">
        <f>ROUND(E186*P186,2)</f>
        <v>0</v>
      </c>
      <c r="R186" s="228" t="s">
        <v>179</v>
      </c>
      <c r="S186" s="228" t="s">
        <v>141</v>
      </c>
      <c r="T186" s="228" t="s">
        <v>142</v>
      </c>
      <c r="U186" s="228">
        <v>0</v>
      </c>
      <c r="V186" s="228">
        <f>ROUND(E186*U186,2)</f>
        <v>0</v>
      </c>
      <c r="W186" s="228"/>
      <c r="X186" s="228" t="s">
        <v>175</v>
      </c>
      <c r="Y186" s="209"/>
      <c r="Z186" s="209"/>
      <c r="AA186" s="209"/>
      <c r="AB186" s="209"/>
      <c r="AC186" s="209"/>
      <c r="AD186" s="209"/>
      <c r="AE186" s="209"/>
      <c r="AF186" s="209"/>
      <c r="AG186" s="209" t="s">
        <v>176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1" x14ac:dyDescent="0.25">
      <c r="A187" s="247">
        <v>84</v>
      </c>
      <c r="B187" s="248" t="s">
        <v>411</v>
      </c>
      <c r="C187" s="257" t="s">
        <v>412</v>
      </c>
      <c r="D187" s="249" t="s">
        <v>330</v>
      </c>
      <c r="E187" s="250">
        <v>1</v>
      </c>
      <c r="F187" s="251"/>
      <c r="G187" s="252">
        <f>ROUND(E187*F187,2)</f>
        <v>0</v>
      </c>
      <c r="H187" s="229">
        <v>0</v>
      </c>
      <c r="I187" s="228">
        <f>ROUND(E187*H187,2)</f>
        <v>0</v>
      </c>
      <c r="J187" s="229">
        <v>258.8</v>
      </c>
      <c r="K187" s="228">
        <f>ROUND(E187*J187,2)</f>
        <v>258.8</v>
      </c>
      <c r="L187" s="228">
        <v>15</v>
      </c>
      <c r="M187" s="228">
        <f>G187*(1+L187/100)</f>
        <v>0</v>
      </c>
      <c r="N187" s="228">
        <v>0</v>
      </c>
      <c r="O187" s="228">
        <f>ROUND(E187*N187,2)</f>
        <v>0</v>
      </c>
      <c r="P187" s="228">
        <v>1.933E-2</v>
      </c>
      <c r="Q187" s="228">
        <f>ROUND(E187*P187,2)</f>
        <v>0.02</v>
      </c>
      <c r="R187" s="228"/>
      <c r="S187" s="228" t="s">
        <v>141</v>
      </c>
      <c r="T187" s="228" t="s">
        <v>142</v>
      </c>
      <c r="U187" s="228">
        <v>0</v>
      </c>
      <c r="V187" s="228">
        <f>ROUND(E187*U187,2)</f>
        <v>0</v>
      </c>
      <c r="W187" s="228"/>
      <c r="X187" s="228" t="s">
        <v>281</v>
      </c>
      <c r="Y187" s="209"/>
      <c r="Z187" s="209"/>
      <c r="AA187" s="209"/>
      <c r="AB187" s="209"/>
      <c r="AC187" s="209"/>
      <c r="AD187" s="209"/>
      <c r="AE187" s="209"/>
      <c r="AF187" s="209"/>
      <c r="AG187" s="209" t="s">
        <v>282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1" x14ac:dyDescent="0.25">
      <c r="A188" s="247">
        <v>85</v>
      </c>
      <c r="B188" s="248" t="s">
        <v>413</v>
      </c>
      <c r="C188" s="257" t="s">
        <v>414</v>
      </c>
      <c r="D188" s="249" t="s">
        <v>330</v>
      </c>
      <c r="E188" s="250">
        <v>1</v>
      </c>
      <c r="F188" s="251"/>
      <c r="G188" s="252">
        <f>ROUND(E188*F188,2)</f>
        <v>0</v>
      </c>
      <c r="H188" s="229">
        <v>0</v>
      </c>
      <c r="I188" s="228">
        <f>ROUND(E188*H188,2)</f>
        <v>0</v>
      </c>
      <c r="J188" s="229">
        <v>167.9</v>
      </c>
      <c r="K188" s="228">
        <f>ROUND(E188*J188,2)</f>
        <v>167.9</v>
      </c>
      <c r="L188" s="228">
        <v>15</v>
      </c>
      <c r="M188" s="228">
        <f>G188*(1+L188/100)</f>
        <v>0</v>
      </c>
      <c r="N188" s="228">
        <v>0</v>
      </c>
      <c r="O188" s="228">
        <f>ROUND(E188*N188,2)</f>
        <v>0</v>
      </c>
      <c r="P188" s="228">
        <v>1.9460000000000002E-2</v>
      </c>
      <c r="Q188" s="228">
        <f>ROUND(E188*P188,2)</f>
        <v>0.02</v>
      </c>
      <c r="R188" s="228"/>
      <c r="S188" s="228" t="s">
        <v>141</v>
      </c>
      <c r="T188" s="228" t="s">
        <v>142</v>
      </c>
      <c r="U188" s="228">
        <v>0</v>
      </c>
      <c r="V188" s="228">
        <f>ROUND(E188*U188,2)</f>
        <v>0</v>
      </c>
      <c r="W188" s="228"/>
      <c r="X188" s="228" t="s">
        <v>281</v>
      </c>
      <c r="Y188" s="209"/>
      <c r="Z188" s="209"/>
      <c r="AA188" s="209"/>
      <c r="AB188" s="209"/>
      <c r="AC188" s="209"/>
      <c r="AD188" s="209"/>
      <c r="AE188" s="209"/>
      <c r="AF188" s="209"/>
      <c r="AG188" s="209" t="s">
        <v>282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1" x14ac:dyDescent="0.25">
      <c r="A189" s="247">
        <v>86</v>
      </c>
      <c r="B189" s="248" t="s">
        <v>415</v>
      </c>
      <c r="C189" s="257" t="s">
        <v>416</v>
      </c>
      <c r="D189" s="249" t="s">
        <v>0</v>
      </c>
      <c r="E189" s="250">
        <v>570.30039999999997</v>
      </c>
      <c r="F189" s="251"/>
      <c r="G189" s="252">
        <f>ROUND(E189*F189,2)</f>
        <v>0</v>
      </c>
      <c r="H189" s="229">
        <v>0</v>
      </c>
      <c r="I189" s="228">
        <f>ROUND(E189*H189,2)</f>
        <v>0</v>
      </c>
      <c r="J189" s="229">
        <v>0.4</v>
      </c>
      <c r="K189" s="228">
        <f>ROUND(E189*J189,2)</f>
        <v>228.12</v>
      </c>
      <c r="L189" s="228">
        <v>15</v>
      </c>
      <c r="M189" s="228">
        <f>G189*(1+L189/100)</f>
        <v>0</v>
      </c>
      <c r="N189" s="228">
        <v>0</v>
      </c>
      <c r="O189" s="228">
        <f>ROUND(E189*N189,2)</f>
        <v>0</v>
      </c>
      <c r="P189" s="228">
        <v>0</v>
      </c>
      <c r="Q189" s="228">
        <f>ROUND(E189*P189,2)</f>
        <v>0</v>
      </c>
      <c r="R189" s="228"/>
      <c r="S189" s="228" t="s">
        <v>141</v>
      </c>
      <c r="T189" s="228" t="s">
        <v>142</v>
      </c>
      <c r="U189" s="228">
        <v>0</v>
      </c>
      <c r="V189" s="228">
        <f>ROUND(E189*U189,2)</f>
        <v>0</v>
      </c>
      <c r="W189" s="228"/>
      <c r="X189" s="228" t="s">
        <v>285</v>
      </c>
      <c r="Y189" s="209"/>
      <c r="Z189" s="209"/>
      <c r="AA189" s="209"/>
      <c r="AB189" s="209"/>
      <c r="AC189" s="209"/>
      <c r="AD189" s="209"/>
      <c r="AE189" s="209"/>
      <c r="AF189" s="209"/>
      <c r="AG189" s="209" t="s">
        <v>286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x14ac:dyDescent="0.25">
      <c r="A190" s="235" t="s">
        <v>136</v>
      </c>
      <c r="B190" s="236" t="s">
        <v>80</v>
      </c>
      <c r="C190" s="254" t="s">
        <v>81</v>
      </c>
      <c r="D190" s="237"/>
      <c r="E190" s="238"/>
      <c r="F190" s="239"/>
      <c r="G190" s="240">
        <f>SUMIF(AG191:AG196,"&lt;&gt;NOR",G191:G196)</f>
        <v>0</v>
      </c>
      <c r="H190" s="234"/>
      <c r="I190" s="234">
        <f>SUM(I191:I196)</f>
        <v>760.3</v>
      </c>
      <c r="J190" s="234"/>
      <c r="K190" s="234">
        <f>SUM(K191:K196)</f>
        <v>660.07</v>
      </c>
      <c r="L190" s="234"/>
      <c r="M190" s="234">
        <f>SUM(M191:M196)</f>
        <v>0</v>
      </c>
      <c r="N190" s="234"/>
      <c r="O190" s="234">
        <f>SUM(O191:O196)</f>
        <v>0</v>
      </c>
      <c r="P190" s="234"/>
      <c r="Q190" s="234">
        <f>SUM(Q191:Q196)</f>
        <v>0.01</v>
      </c>
      <c r="R190" s="234"/>
      <c r="S190" s="234"/>
      <c r="T190" s="234"/>
      <c r="U190" s="234"/>
      <c r="V190" s="234">
        <f>SUM(V191:V196)</f>
        <v>1.28</v>
      </c>
      <c r="W190" s="234"/>
      <c r="X190" s="234"/>
      <c r="AG190" t="s">
        <v>137</v>
      </c>
    </row>
    <row r="191" spans="1:60" outlineLevel="1" x14ac:dyDescent="0.25">
      <c r="A191" s="247">
        <v>87</v>
      </c>
      <c r="B191" s="248" t="s">
        <v>417</v>
      </c>
      <c r="C191" s="257" t="s">
        <v>418</v>
      </c>
      <c r="D191" s="249" t="s">
        <v>160</v>
      </c>
      <c r="E191" s="250">
        <v>1</v>
      </c>
      <c r="F191" s="251"/>
      <c r="G191" s="252">
        <f>ROUND(E191*F191,2)</f>
        <v>0</v>
      </c>
      <c r="H191" s="229">
        <v>0</v>
      </c>
      <c r="I191" s="228">
        <f>ROUND(E191*H191,2)</f>
        <v>0</v>
      </c>
      <c r="J191" s="229">
        <v>178.4</v>
      </c>
      <c r="K191" s="228">
        <f>ROUND(E191*J191,2)</f>
        <v>178.4</v>
      </c>
      <c r="L191" s="228">
        <v>15</v>
      </c>
      <c r="M191" s="228">
        <f>G191*(1+L191/100)</f>
        <v>0</v>
      </c>
      <c r="N191" s="228">
        <v>0</v>
      </c>
      <c r="O191" s="228">
        <f>ROUND(E191*N191,2)</f>
        <v>0</v>
      </c>
      <c r="P191" s="228">
        <v>0</v>
      </c>
      <c r="Q191" s="228">
        <f>ROUND(E191*P191,2)</f>
        <v>0</v>
      </c>
      <c r="R191" s="228"/>
      <c r="S191" s="228" t="s">
        <v>141</v>
      </c>
      <c r="T191" s="228" t="s">
        <v>142</v>
      </c>
      <c r="U191" s="228">
        <v>0.35</v>
      </c>
      <c r="V191" s="228">
        <f>ROUND(E191*U191,2)</f>
        <v>0.35</v>
      </c>
      <c r="W191" s="228"/>
      <c r="X191" s="228" t="s">
        <v>143</v>
      </c>
      <c r="Y191" s="209"/>
      <c r="Z191" s="209"/>
      <c r="AA191" s="209"/>
      <c r="AB191" s="209"/>
      <c r="AC191" s="209"/>
      <c r="AD191" s="209"/>
      <c r="AE191" s="209"/>
      <c r="AF191" s="209"/>
      <c r="AG191" s="209" t="s">
        <v>144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ht="20.399999999999999" outlineLevel="1" x14ac:dyDescent="0.25">
      <c r="A192" s="247">
        <v>88</v>
      </c>
      <c r="B192" s="248" t="s">
        <v>419</v>
      </c>
      <c r="C192" s="257" t="s">
        <v>420</v>
      </c>
      <c r="D192" s="249" t="s">
        <v>149</v>
      </c>
      <c r="E192" s="250">
        <v>1</v>
      </c>
      <c r="F192" s="251"/>
      <c r="G192" s="252">
        <f>ROUND(E192*F192,2)</f>
        <v>0</v>
      </c>
      <c r="H192" s="229">
        <v>0</v>
      </c>
      <c r="I192" s="228">
        <f>ROUND(E192*H192,2)</f>
        <v>0</v>
      </c>
      <c r="J192" s="229">
        <v>254.9</v>
      </c>
      <c r="K192" s="228">
        <f>ROUND(E192*J192,2)</f>
        <v>254.9</v>
      </c>
      <c r="L192" s="228">
        <v>15</v>
      </c>
      <c r="M192" s="228">
        <f>G192*(1+L192/100)</f>
        <v>0</v>
      </c>
      <c r="N192" s="228">
        <v>0</v>
      </c>
      <c r="O192" s="228">
        <f>ROUND(E192*N192,2)</f>
        <v>0</v>
      </c>
      <c r="P192" s="228">
        <v>0</v>
      </c>
      <c r="Q192" s="228">
        <f>ROUND(E192*P192,2)</f>
        <v>0</v>
      </c>
      <c r="R192" s="228"/>
      <c r="S192" s="228" t="s">
        <v>141</v>
      </c>
      <c r="T192" s="228" t="s">
        <v>142</v>
      </c>
      <c r="U192" s="228">
        <v>0.5</v>
      </c>
      <c r="V192" s="228">
        <f>ROUND(E192*U192,2)</f>
        <v>0.5</v>
      </c>
      <c r="W192" s="228"/>
      <c r="X192" s="228" t="s">
        <v>143</v>
      </c>
      <c r="Y192" s="209"/>
      <c r="Z192" s="209"/>
      <c r="AA192" s="209"/>
      <c r="AB192" s="209"/>
      <c r="AC192" s="209"/>
      <c r="AD192" s="209"/>
      <c r="AE192" s="209"/>
      <c r="AF192" s="209"/>
      <c r="AG192" s="209" t="s">
        <v>144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ht="20.399999999999999" outlineLevel="1" x14ac:dyDescent="0.25">
      <c r="A193" s="247">
        <v>89</v>
      </c>
      <c r="B193" s="248" t="s">
        <v>421</v>
      </c>
      <c r="C193" s="257" t="s">
        <v>422</v>
      </c>
      <c r="D193" s="249" t="s">
        <v>149</v>
      </c>
      <c r="E193" s="250">
        <v>1</v>
      </c>
      <c r="F193" s="251"/>
      <c r="G193" s="252">
        <f>ROUND(E193*F193,2)</f>
        <v>0</v>
      </c>
      <c r="H193" s="229">
        <v>0</v>
      </c>
      <c r="I193" s="228">
        <f>ROUND(E193*H193,2)</f>
        <v>0</v>
      </c>
      <c r="J193" s="229">
        <v>218.3</v>
      </c>
      <c r="K193" s="228">
        <f>ROUND(E193*J193,2)</f>
        <v>218.3</v>
      </c>
      <c r="L193" s="228">
        <v>15</v>
      </c>
      <c r="M193" s="228">
        <f>G193*(1+L193/100)</f>
        <v>0</v>
      </c>
      <c r="N193" s="228">
        <v>0</v>
      </c>
      <c r="O193" s="228">
        <f>ROUND(E193*N193,2)</f>
        <v>0</v>
      </c>
      <c r="P193" s="228">
        <v>1.489E-2</v>
      </c>
      <c r="Q193" s="228">
        <f>ROUND(E193*P193,2)</f>
        <v>0.01</v>
      </c>
      <c r="R193" s="228"/>
      <c r="S193" s="228" t="s">
        <v>141</v>
      </c>
      <c r="T193" s="228" t="s">
        <v>142</v>
      </c>
      <c r="U193" s="228">
        <v>0.42899999999999999</v>
      </c>
      <c r="V193" s="228">
        <f>ROUND(E193*U193,2)</f>
        <v>0.43</v>
      </c>
      <c r="W193" s="228"/>
      <c r="X193" s="228" t="s">
        <v>143</v>
      </c>
      <c r="Y193" s="209"/>
      <c r="Z193" s="209"/>
      <c r="AA193" s="209"/>
      <c r="AB193" s="209"/>
      <c r="AC193" s="209"/>
      <c r="AD193" s="209"/>
      <c r="AE193" s="209"/>
      <c r="AF193" s="209"/>
      <c r="AG193" s="209" t="s">
        <v>144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1" x14ac:dyDescent="0.25">
      <c r="A194" s="247">
        <v>90</v>
      </c>
      <c r="B194" s="248" t="s">
        <v>423</v>
      </c>
      <c r="C194" s="257" t="s">
        <v>424</v>
      </c>
      <c r="D194" s="249" t="s">
        <v>160</v>
      </c>
      <c r="E194" s="250">
        <v>1</v>
      </c>
      <c r="F194" s="251"/>
      <c r="G194" s="252">
        <f>ROUND(E194*F194,2)</f>
        <v>0</v>
      </c>
      <c r="H194" s="229">
        <v>157.4</v>
      </c>
      <c r="I194" s="228">
        <f>ROUND(E194*H194,2)</f>
        <v>157.4</v>
      </c>
      <c r="J194" s="229">
        <v>0</v>
      </c>
      <c r="K194" s="228">
        <f>ROUND(E194*J194,2)</f>
        <v>0</v>
      </c>
      <c r="L194" s="228">
        <v>15</v>
      </c>
      <c r="M194" s="228">
        <f>G194*(1+L194/100)</f>
        <v>0</v>
      </c>
      <c r="N194" s="228">
        <v>4.8000000000000001E-4</v>
      </c>
      <c r="O194" s="228">
        <f>ROUND(E194*N194,2)</f>
        <v>0</v>
      </c>
      <c r="P194" s="228">
        <v>0</v>
      </c>
      <c r="Q194" s="228">
        <f>ROUND(E194*P194,2)</f>
        <v>0</v>
      </c>
      <c r="R194" s="228"/>
      <c r="S194" s="228" t="s">
        <v>174</v>
      </c>
      <c r="T194" s="228" t="s">
        <v>142</v>
      </c>
      <c r="U194" s="228">
        <v>0</v>
      </c>
      <c r="V194" s="228">
        <f>ROUND(E194*U194,2)</f>
        <v>0</v>
      </c>
      <c r="W194" s="228"/>
      <c r="X194" s="228" t="s">
        <v>175</v>
      </c>
      <c r="Y194" s="209"/>
      <c r="Z194" s="209"/>
      <c r="AA194" s="209"/>
      <c r="AB194" s="209"/>
      <c r="AC194" s="209"/>
      <c r="AD194" s="209"/>
      <c r="AE194" s="209"/>
      <c r="AF194" s="209"/>
      <c r="AG194" s="209" t="s">
        <v>176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ht="20.399999999999999" outlineLevel="1" x14ac:dyDescent="0.25">
      <c r="A195" s="247">
        <v>91</v>
      </c>
      <c r="B195" s="248" t="s">
        <v>425</v>
      </c>
      <c r="C195" s="257" t="s">
        <v>426</v>
      </c>
      <c r="D195" s="249" t="s">
        <v>149</v>
      </c>
      <c r="E195" s="250">
        <v>1</v>
      </c>
      <c r="F195" s="251"/>
      <c r="G195" s="252">
        <f>ROUND(E195*F195,2)</f>
        <v>0</v>
      </c>
      <c r="H195" s="229">
        <v>602.9</v>
      </c>
      <c r="I195" s="228">
        <f>ROUND(E195*H195,2)</f>
        <v>602.9</v>
      </c>
      <c r="J195" s="229">
        <v>0</v>
      </c>
      <c r="K195" s="228">
        <f>ROUND(E195*J195,2)</f>
        <v>0</v>
      </c>
      <c r="L195" s="228">
        <v>15</v>
      </c>
      <c r="M195" s="228">
        <f>G195*(1+L195/100)</f>
        <v>0</v>
      </c>
      <c r="N195" s="228">
        <v>5.9000000000000003E-4</v>
      </c>
      <c r="O195" s="228">
        <f>ROUND(E195*N195,2)</f>
        <v>0</v>
      </c>
      <c r="P195" s="228">
        <v>0</v>
      </c>
      <c r="Q195" s="228">
        <f>ROUND(E195*P195,2)</f>
        <v>0</v>
      </c>
      <c r="R195" s="228" t="s">
        <v>179</v>
      </c>
      <c r="S195" s="228" t="s">
        <v>141</v>
      </c>
      <c r="T195" s="228" t="s">
        <v>142</v>
      </c>
      <c r="U195" s="228">
        <v>0</v>
      </c>
      <c r="V195" s="228">
        <f>ROUND(E195*U195,2)</f>
        <v>0</v>
      </c>
      <c r="W195" s="228"/>
      <c r="X195" s="228" t="s">
        <v>175</v>
      </c>
      <c r="Y195" s="209"/>
      <c r="Z195" s="209"/>
      <c r="AA195" s="209"/>
      <c r="AB195" s="209"/>
      <c r="AC195" s="209"/>
      <c r="AD195" s="209"/>
      <c r="AE195" s="209"/>
      <c r="AF195" s="209"/>
      <c r="AG195" s="209" t="s">
        <v>176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1" x14ac:dyDescent="0.25">
      <c r="A196" s="247">
        <v>92</v>
      </c>
      <c r="B196" s="248" t="s">
        <v>427</v>
      </c>
      <c r="C196" s="257" t="s">
        <v>428</v>
      </c>
      <c r="D196" s="249" t="s">
        <v>0</v>
      </c>
      <c r="E196" s="250">
        <v>14.119</v>
      </c>
      <c r="F196" s="251"/>
      <c r="G196" s="252">
        <f>ROUND(E196*F196,2)</f>
        <v>0</v>
      </c>
      <c r="H196" s="229">
        <v>0</v>
      </c>
      <c r="I196" s="228">
        <f>ROUND(E196*H196,2)</f>
        <v>0</v>
      </c>
      <c r="J196" s="229">
        <v>0.6</v>
      </c>
      <c r="K196" s="228">
        <f>ROUND(E196*J196,2)</f>
        <v>8.4700000000000006</v>
      </c>
      <c r="L196" s="228">
        <v>15</v>
      </c>
      <c r="M196" s="228">
        <f>G196*(1+L196/100)</f>
        <v>0</v>
      </c>
      <c r="N196" s="228">
        <v>0</v>
      </c>
      <c r="O196" s="228">
        <f>ROUND(E196*N196,2)</f>
        <v>0</v>
      </c>
      <c r="P196" s="228">
        <v>0</v>
      </c>
      <c r="Q196" s="228">
        <f>ROUND(E196*P196,2)</f>
        <v>0</v>
      </c>
      <c r="R196" s="228"/>
      <c r="S196" s="228" t="s">
        <v>141</v>
      </c>
      <c r="T196" s="228" t="s">
        <v>142</v>
      </c>
      <c r="U196" s="228">
        <v>0</v>
      </c>
      <c r="V196" s="228">
        <f>ROUND(E196*U196,2)</f>
        <v>0</v>
      </c>
      <c r="W196" s="228"/>
      <c r="X196" s="228" t="s">
        <v>285</v>
      </c>
      <c r="Y196" s="209"/>
      <c r="Z196" s="209"/>
      <c r="AA196" s="209"/>
      <c r="AB196" s="209"/>
      <c r="AC196" s="209"/>
      <c r="AD196" s="209"/>
      <c r="AE196" s="209"/>
      <c r="AF196" s="209"/>
      <c r="AG196" s="209" t="s">
        <v>286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x14ac:dyDescent="0.25">
      <c r="A197" s="235" t="s">
        <v>136</v>
      </c>
      <c r="B197" s="236" t="s">
        <v>82</v>
      </c>
      <c r="C197" s="254" t="s">
        <v>83</v>
      </c>
      <c r="D197" s="237"/>
      <c r="E197" s="238"/>
      <c r="F197" s="239"/>
      <c r="G197" s="240">
        <f>SUMIF(AG198:AG200,"&lt;&gt;NOR",G198:G200)</f>
        <v>0</v>
      </c>
      <c r="H197" s="234"/>
      <c r="I197" s="234">
        <f>SUM(I198:I200)</f>
        <v>3983.08</v>
      </c>
      <c r="J197" s="234"/>
      <c r="K197" s="234">
        <f>SUM(K198:K200)</f>
        <v>495.36</v>
      </c>
      <c r="L197" s="234"/>
      <c r="M197" s="234">
        <f>SUM(M198:M200)</f>
        <v>0</v>
      </c>
      <c r="N197" s="234"/>
      <c r="O197" s="234">
        <f>SUM(O198:O200)</f>
        <v>0</v>
      </c>
      <c r="P197" s="234"/>
      <c r="Q197" s="234">
        <f>SUM(Q198:Q200)</f>
        <v>0</v>
      </c>
      <c r="R197" s="234"/>
      <c r="S197" s="234"/>
      <c r="T197" s="234"/>
      <c r="U197" s="234"/>
      <c r="V197" s="234">
        <f>SUM(V198:V200)</f>
        <v>0.87</v>
      </c>
      <c r="W197" s="234"/>
      <c r="X197" s="234"/>
      <c r="AG197" t="s">
        <v>137</v>
      </c>
    </row>
    <row r="198" spans="1:60" ht="20.399999999999999" outlineLevel="1" x14ac:dyDescent="0.25">
      <c r="A198" s="247">
        <v>93</v>
      </c>
      <c r="B198" s="248" t="s">
        <v>429</v>
      </c>
      <c r="C198" s="257" t="s">
        <v>430</v>
      </c>
      <c r="D198" s="249" t="s">
        <v>149</v>
      </c>
      <c r="E198" s="250">
        <v>1</v>
      </c>
      <c r="F198" s="251"/>
      <c r="G198" s="252">
        <f>ROUND(E198*F198,2)</f>
        <v>0</v>
      </c>
      <c r="H198" s="229">
        <v>33.08</v>
      </c>
      <c r="I198" s="228">
        <f>ROUND(E198*H198,2)</f>
        <v>33.08</v>
      </c>
      <c r="J198" s="229">
        <v>364.92</v>
      </c>
      <c r="K198" s="228">
        <f>ROUND(E198*J198,2)</f>
        <v>364.92</v>
      </c>
      <c r="L198" s="228">
        <v>15</v>
      </c>
      <c r="M198" s="228">
        <f>G198*(1+L198/100)</f>
        <v>0</v>
      </c>
      <c r="N198" s="228">
        <v>2.0000000000000002E-5</v>
      </c>
      <c r="O198" s="228">
        <f>ROUND(E198*N198,2)</f>
        <v>0</v>
      </c>
      <c r="P198" s="228">
        <v>0</v>
      </c>
      <c r="Q198" s="228">
        <f>ROUND(E198*P198,2)</f>
        <v>0</v>
      </c>
      <c r="R198" s="228"/>
      <c r="S198" s="228" t="s">
        <v>141</v>
      </c>
      <c r="T198" s="228" t="s">
        <v>141</v>
      </c>
      <c r="U198" s="228">
        <v>0.86799999999999999</v>
      </c>
      <c r="V198" s="228">
        <f>ROUND(E198*U198,2)</f>
        <v>0.87</v>
      </c>
      <c r="W198" s="228"/>
      <c r="X198" s="228" t="s">
        <v>143</v>
      </c>
      <c r="Y198" s="209"/>
      <c r="Z198" s="209"/>
      <c r="AA198" s="209"/>
      <c r="AB198" s="209"/>
      <c r="AC198" s="209"/>
      <c r="AD198" s="209"/>
      <c r="AE198" s="209"/>
      <c r="AF198" s="209"/>
      <c r="AG198" s="209" t="s">
        <v>144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5">
      <c r="A199" s="247">
        <v>94</v>
      </c>
      <c r="B199" s="248" t="s">
        <v>433</v>
      </c>
      <c r="C199" s="257" t="s">
        <v>434</v>
      </c>
      <c r="D199" s="249" t="s">
        <v>0</v>
      </c>
      <c r="E199" s="250">
        <v>43.48</v>
      </c>
      <c r="F199" s="251"/>
      <c r="G199" s="252">
        <f>ROUND(E199*F199,2)</f>
        <v>0</v>
      </c>
      <c r="H199" s="229">
        <v>0</v>
      </c>
      <c r="I199" s="228">
        <f>ROUND(E199*H199,2)</f>
        <v>0</v>
      </c>
      <c r="J199" s="229">
        <v>3</v>
      </c>
      <c r="K199" s="228">
        <f>ROUND(E199*J199,2)</f>
        <v>130.44</v>
      </c>
      <c r="L199" s="228">
        <v>15</v>
      </c>
      <c r="M199" s="228">
        <f>G199*(1+L199/100)</f>
        <v>0</v>
      </c>
      <c r="N199" s="228">
        <v>0</v>
      </c>
      <c r="O199" s="228">
        <f>ROUND(E199*N199,2)</f>
        <v>0</v>
      </c>
      <c r="P199" s="228">
        <v>0</v>
      </c>
      <c r="Q199" s="228">
        <f>ROUND(E199*P199,2)</f>
        <v>0</v>
      </c>
      <c r="R199" s="228"/>
      <c r="S199" s="228" t="s">
        <v>141</v>
      </c>
      <c r="T199" s="228" t="s">
        <v>141</v>
      </c>
      <c r="U199" s="228">
        <v>0</v>
      </c>
      <c r="V199" s="228">
        <f>ROUND(E199*U199,2)</f>
        <v>0</v>
      </c>
      <c r="W199" s="228"/>
      <c r="X199" s="228" t="s">
        <v>285</v>
      </c>
      <c r="Y199" s="209"/>
      <c r="Z199" s="209"/>
      <c r="AA199" s="209"/>
      <c r="AB199" s="209"/>
      <c r="AC199" s="209"/>
      <c r="AD199" s="209"/>
      <c r="AE199" s="209"/>
      <c r="AF199" s="209"/>
      <c r="AG199" s="209" t="s">
        <v>286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47">
        <v>95</v>
      </c>
      <c r="B200" s="248" t="s">
        <v>431</v>
      </c>
      <c r="C200" s="257" t="s">
        <v>432</v>
      </c>
      <c r="D200" s="249" t="s">
        <v>149</v>
      </c>
      <c r="E200" s="250">
        <v>1</v>
      </c>
      <c r="F200" s="251"/>
      <c r="G200" s="252">
        <f>ROUND(E200*F200,2)</f>
        <v>0</v>
      </c>
      <c r="H200" s="229">
        <v>3950</v>
      </c>
      <c r="I200" s="228">
        <f>ROUND(E200*H200,2)</f>
        <v>3950</v>
      </c>
      <c r="J200" s="229">
        <v>0</v>
      </c>
      <c r="K200" s="228">
        <f>ROUND(E200*J200,2)</f>
        <v>0</v>
      </c>
      <c r="L200" s="228">
        <v>15</v>
      </c>
      <c r="M200" s="228">
        <f>G200*(1+L200/100)</f>
        <v>0</v>
      </c>
      <c r="N200" s="228">
        <v>0</v>
      </c>
      <c r="O200" s="228">
        <f>ROUND(E200*N200,2)</f>
        <v>0</v>
      </c>
      <c r="P200" s="228">
        <v>0</v>
      </c>
      <c r="Q200" s="228">
        <f>ROUND(E200*P200,2)</f>
        <v>0</v>
      </c>
      <c r="R200" s="228"/>
      <c r="S200" s="228" t="s">
        <v>174</v>
      </c>
      <c r="T200" s="228" t="s">
        <v>142</v>
      </c>
      <c r="U200" s="228">
        <v>0</v>
      </c>
      <c r="V200" s="228">
        <f>ROUND(E200*U200,2)</f>
        <v>0</v>
      </c>
      <c r="W200" s="228"/>
      <c r="X200" s="228" t="s">
        <v>175</v>
      </c>
      <c r="Y200" s="209"/>
      <c r="Z200" s="209"/>
      <c r="AA200" s="209"/>
      <c r="AB200" s="209"/>
      <c r="AC200" s="209"/>
      <c r="AD200" s="209"/>
      <c r="AE200" s="209"/>
      <c r="AF200" s="209"/>
      <c r="AG200" s="209" t="s">
        <v>176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x14ac:dyDescent="0.25">
      <c r="A201" s="235" t="s">
        <v>136</v>
      </c>
      <c r="B201" s="236" t="s">
        <v>84</v>
      </c>
      <c r="C201" s="254" t="s">
        <v>85</v>
      </c>
      <c r="D201" s="237"/>
      <c r="E201" s="238"/>
      <c r="F201" s="239"/>
      <c r="G201" s="240">
        <f>SUMIF(AG202:AG234,"&lt;&gt;NOR",G202:G234)</f>
        <v>0</v>
      </c>
      <c r="H201" s="234"/>
      <c r="I201" s="234">
        <f>SUM(I202:I234)</f>
        <v>23855.82</v>
      </c>
      <c r="J201" s="234"/>
      <c r="K201" s="234">
        <f>SUM(K202:K234)</f>
        <v>74317.63</v>
      </c>
      <c r="L201" s="234"/>
      <c r="M201" s="234">
        <f>SUM(M202:M234)</f>
        <v>0</v>
      </c>
      <c r="N201" s="234"/>
      <c r="O201" s="234">
        <f>SUM(O202:O234)</f>
        <v>0.06</v>
      </c>
      <c r="P201" s="234"/>
      <c r="Q201" s="234">
        <f>SUM(Q202:Q234)</f>
        <v>0.23</v>
      </c>
      <c r="R201" s="234"/>
      <c r="S201" s="234"/>
      <c r="T201" s="234"/>
      <c r="U201" s="234"/>
      <c r="V201" s="234">
        <f>SUM(V202:V234)</f>
        <v>18.499999999999996</v>
      </c>
      <c r="W201" s="234"/>
      <c r="X201" s="234"/>
      <c r="AG201" t="s">
        <v>137</v>
      </c>
    </row>
    <row r="202" spans="1:60" outlineLevel="1" x14ac:dyDescent="0.25">
      <c r="A202" s="241">
        <v>96</v>
      </c>
      <c r="B202" s="242" t="s">
        <v>435</v>
      </c>
      <c r="C202" s="255" t="s">
        <v>436</v>
      </c>
      <c r="D202" s="243" t="s">
        <v>160</v>
      </c>
      <c r="E202" s="244">
        <v>4.8</v>
      </c>
      <c r="F202" s="245"/>
      <c r="G202" s="246">
        <f>ROUND(E202*F202,2)</f>
        <v>0</v>
      </c>
      <c r="H202" s="229">
        <v>23.42</v>
      </c>
      <c r="I202" s="228">
        <f>ROUND(E202*H202,2)</f>
        <v>112.42</v>
      </c>
      <c r="J202" s="229">
        <v>381.58</v>
      </c>
      <c r="K202" s="228">
        <f>ROUND(E202*J202,2)</f>
        <v>1831.58</v>
      </c>
      <c r="L202" s="228">
        <v>15</v>
      </c>
      <c r="M202" s="228">
        <f>G202*(1+L202/100)</f>
        <v>0</v>
      </c>
      <c r="N202" s="228">
        <v>2.0000000000000002E-5</v>
      </c>
      <c r="O202" s="228">
        <f>ROUND(E202*N202,2)</f>
        <v>0</v>
      </c>
      <c r="P202" s="228">
        <v>0</v>
      </c>
      <c r="Q202" s="228">
        <f>ROUND(E202*P202,2)</f>
        <v>0</v>
      </c>
      <c r="R202" s="228"/>
      <c r="S202" s="228" t="s">
        <v>141</v>
      </c>
      <c r="T202" s="228" t="s">
        <v>141</v>
      </c>
      <c r="U202" s="228">
        <v>0.75700000000000001</v>
      </c>
      <c r="V202" s="228">
        <f>ROUND(E202*U202,2)</f>
        <v>3.63</v>
      </c>
      <c r="W202" s="228"/>
      <c r="X202" s="228" t="s">
        <v>143</v>
      </c>
      <c r="Y202" s="209"/>
      <c r="Z202" s="209"/>
      <c r="AA202" s="209"/>
      <c r="AB202" s="209"/>
      <c r="AC202" s="209"/>
      <c r="AD202" s="209"/>
      <c r="AE202" s="209"/>
      <c r="AF202" s="209"/>
      <c r="AG202" s="209" t="s">
        <v>144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1" x14ac:dyDescent="0.25">
      <c r="A203" s="226"/>
      <c r="B203" s="227"/>
      <c r="C203" s="256" t="s">
        <v>772</v>
      </c>
      <c r="D203" s="230"/>
      <c r="E203" s="231">
        <v>4.8</v>
      </c>
      <c r="F203" s="228"/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09"/>
      <c r="Z203" s="209"/>
      <c r="AA203" s="209"/>
      <c r="AB203" s="209"/>
      <c r="AC203" s="209"/>
      <c r="AD203" s="209"/>
      <c r="AE203" s="209"/>
      <c r="AF203" s="209"/>
      <c r="AG203" s="209" t="s">
        <v>146</v>
      </c>
      <c r="AH203" s="209">
        <v>0</v>
      </c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1" x14ac:dyDescent="0.25">
      <c r="A204" s="247">
        <v>97</v>
      </c>
      <c r="B204" s="248" t="s">
        <v>773</v>
      </c>
      <c r="C204" s="257" t="s">
        <v>774</v>
      </c>
      <c r="D204" s="249" t="s">
        <v>149</v>
      </c>
      <c r="E204" s="250">
        <v>1</v>
      </c>
      <c r="F204" s="251"/>
      <c r="G204" s="252">
        <f>ROUND(E204*F204,2)</f>
        <v>0</v>
      </c>
      <c r="H204" s="229">
        <v>0</v>
      </c>
      <c r="I204" s="228">
        <f>ROUND(E204*H204,2)</f>
        <v>0</v>
      </c>
      <c r="J204" s="229">
        <v>68.900000000000006</v>
      </c>
      <c r="K204" s="228">
        <f>ROUND(E204*J204,2)</f>
        <v>68.900000000000006</v>
      </c>
      <c r="L204" s="228">
        <v>15</v>
      </c>
      <c r="M204" s="228">
        <f>G204*(1+L204/100)</f>
        <v>0</v>
      </c>
      <c r="N204" s="228">
        <v>0</v>
      </c>
      <c r="O204" s="228">
        <f>ROUND(E204*N204,2)</f>
        <v>0</v>
      </c>
      <c r="P204" s="228">
        <v>2.2300000000000002E-3</v>
      </c>
      <c r="Q204" s="228">
        <f>ROUND(E204*P204,2)</f>
        <v>0</v>
      </c>
      <c r="R204" s="228"/>
      <c r="S204" s="228" t="s">
        <v>141</v>
      </c>
      <c r="T204" s="228" t="s">
        <v>141</v>
      </c>
      <c r="U204" s="228">
        <v>0.15</v>
      </c>
      <c r="V204" s="228">
        <f>ROUND(E204*U204,2)</f>
        <v>0.15</v>
      </c>
      <c r="W204" s="228"/>
      <c r="X204" s="228" t="s">
        <v>143</v>
      </c>
      <c r="Y204" s="209"/>
      <c r="Z204" s="209"/>
      <c r="AA204" s="209"/>
      <c r="AB204" s="209"/>
      <c r="AC204" s="209"/>
      <c r="AD204" s="209"/>
      <c r="AE204" s="209"/>
      <c r="AF204" s="209"/>
      <c r="AG204" s="209" t="s">
        <v>144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1" x14ac:dyDescent="0.25">
      <c r="A205" s="247">
        <v>98</v>
      </c>
      <c r="B205" s="248" t="s">
        <v>442</v>
      </c>
      <c r="C205" s="257" t="s">
        <v>443</v>
      </c>
      <c r="D205" s="249" t="s">
        <v>149</v>
      </c>
      <c r="E205" s="250">
        <v>2</v>
      </c>
      <c r="F205" s="251"/>
      <c r="G205" s="252">
        <f>ROUND(E205*F205,2)</f>
        <v>0</v>
      </c>
      <c r="H205" s="229">
        <v>0</v>
      </c>
      <c r="I205" s="228">
        <f>ROUND(E205*H205,2)</f>
        <v>0</v>
      </c>
      <c r="J205" s="229">
        <v>211.5</v>
      </c>
      <c r="K205" s="228">
        <f>ROUND(E205*J205,2)</f>
        <v>423</v>
      </c>
      <c r="L205" s="228">
        <v>15</v>
      </c>
      <c r="M205" s="228">
        <f>G205*(1+L205/100)</f>
        <v>0</v>
      </c>
      <c r="N205" s="228">
        <v>0</v>
      </c>
      <c r="O205" s="228">
        <f>ROUND(E205*N205,2)</f>
        <v>0</v>
      </c>
      <c r="P205" s="228">
        <v>0.1104</v>
      </c>
      <c r="Q205" s="228">
        <f>ROUND(E205*P205,2)</f>
        <v>0.22</v>
      </c>
      <c r="R205" s="228"/>
      <c r="S205" s="228" t="s">
        <v>141</v>
      </c>
      <c r="T205" s="228" t="s">
        <v>141</v>
      </c>
      <c r="U205" s="228">
        <v>0.46</v>
      </c>
      <c r="V205" s="228">
        <f>ROUND(E205*U205,2)</f>
        <v>0.92</v>
      </c>
      <c r="W205" s="228"/>
      <c r="X205" s="228" t="s">
        <v>143</v>
      </c>
      <c r="Y205" s="209"/>
      <c r="Z205" s="209"/>
      <c r="AA205" s="209"/>
      <c r="AB205" s="209"/>
      <c r="AC205" s="209"/>
      <c r="AD205" s="209"/>
      <c r="AE205" s="209"/>
      <c r="AF205" s="209"/>
      <c r="AG205" s="209" t="s">
        <v>144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47">
        <v>99</v>
      </c>
      <c r="B206" s="248" t="s">
        <v>775</v>
      </c>
      <c r="C206" s="257" t="s">
        <v>776</v>
      </c>
      <c r="D206" s="249" t="s">
        <v>149</v>
      </c>
      <c r="E206" s="250">
        <v>1</v>
      </c>
      <c r="F206" s="251"/>
      <c r="G206" s="252">
        <f>ROUND(E206*F206,2)</f>
        <v>0</v>
      </c>
      <c r="H206" s="229">
        <v>0</v>
      </c>
      <c r="I206" s="228">
        <f>ROUND(E206*H206,2)</f>
        <v>0</v>
      </c>
      <c r="J206" s="229">
        <v>1126</v>
      </c>
      <c r="K206" s="228">
        <f>ROUND(E206*J206,2)</f>
        <v>1126</v>
      </c>
      <c r="L206" s="228">
        <v>15</v>
      </c>
      <c r="M206" s="228">
        <f>G206*(1+L206/100)</f>
        <v>0</v>
      </c>
      <c r="N206" s="228">
        <v>0</v>
      </c>
      <c r="O206" s="228">
        <f>ROUND(E206*N206,2)</f>
        <v>0</v>
      </c>
      <c r="P206" s="228">
        <v>0</v>
      </c>
      <c r="Q206" s="228">
        <f>ROUND(E206*P206,2)</f>
        <v>0</v>
      </c>
      <c r="R206" s="228"/>
      <c r="S206" s="228" t="s">
        <v>141</v>
      </c>
      <c r="T206" s="228" t="s">
        <v>141</v>
      </c>
      <c r="U206" s="228">
        <v>2.4500000000000002</v>
      </c>
      <c r="V206" s="228">
        <f>ROUND(E206*U206,2)</f>
        <v>2.4500000000000002</v>
      </c>
      <c r="W206" s="228"/>
      <c r="X206" s="228" t="s">
        <v>143</v>
      </c>
      <c r="Y206" s="209"/>
      <c r="Z206" s="209"/>
      <c r="AA206" s="209"/>
      <c r="AB206" s="209"/>
      <c r="AC206" s="209"/>
      <c r="AD206" s="209"/>
      <c r="AE206" s="209"/>
      <c r="AF206" s="209"/>
      <c r="AG206" s="209" t="s">
        <v>144</v>
      </c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ht="30.6" outlineLevel="1" x14ac:dyDescent="0.25">
      <c r="A207" s="247">
        <v>100</v>
      </c>
      <c r="B207" s="248" t="s">
        <v>462</v>
      </c>
      <c r="C207" s="257" t="s">
        <v>777</v>
      </c>
      <c r="D207" s="249" t="s">
        <v>149</v>
      </c>
      <c r="E207" s="250">
        <v>1</v>
      </c>
      <c r="F207" s="251"/>
      <c r="G207" s="252">
        <f>ROUND(E207*F207,2)</f>
        <v>0</v>
      </c>
      <c r="H207" s="229">
        <v>0</v>
      </c>
      <c r="I207" s="228">
        <f>ROUND(E207*H207,2)</f>
        <v>0</v>
      </c>
      <c r="J207" s="229">
        <v>6500</v>
      </c>
      <c r="K207" s="228">
        <f>ROUND(E207*J207,2)</f>
        <v>6500</v>
      </c>
      <c r="L207" s="228">
        <v>15</v>
      </c>
      <c r="M207" s="228">
        <f>G207*(1+L207/100)</f>
        <v>0</v>
      </c>
      <c r="N207" s="228">
        <v>0</v>
      </c>
      <c r="O207" s="228">
        <f>ROUND(E207*N207,2)</f>
        <v>0</v>
      </c>
      <c r="P207" s="228">
        <v>0</v>
      </c>
      <c r="Q207" s="228">
        <f>ROUND(E207*P207,2)</f>
        <v>0</v>
      </c>
      <c r="R207" s="228"/>
      <c r="S207" s="228" t="s">
        <v>174</v>
      </c>
      <c r="T207" s="228" t="s">
        <v>142</v>
      </c>
      <c r="U207" s="228">
        <v>0</v>
      </c>
      <c r="V207" s="228">
        <f>ROUND(E207*U207,2)</f>
        <v>0</v>
      </c>
      <c r="W207" s="228"/>
      <c r="X207" s="228" t="s">
        <v>281</v>
      </c>
      <c r="Y207" s="209"/>
      <c r="Z207" s="209"/>
      <c r="AA207" s="209"/>
      <c r="AB207" s="209"/>
      <c r="AC207" s="209"/>
      <c r="AD207" s="209"/>
      <c r="AE207" s="209"/>
      <c r="AF207" s="209"/>
      <c r="AG207" s="209" t="s">
        <v>282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1" x14ac:dyDescent="0.25">
      <c r="A208" s="247">
        <v>101</v>
      </c>
      <c r="B208" s="248" t="s">
        <v>438</v>
      </c>
      <c r="C208" s="257" t="s">
        <v>439</v>
      </c>
      <c r="D208" s="249" t="s">
        <v>149</v>
      </c>
      <c r="E208" s="250">
        <v>3</v>
      </c>
      <c r="F208" s="251"/>
      <c r="G208" s="252">
        <f>ROUND(E208*F208,2)</f>
        <v>0</v>
      </c>
      <c r="H208" s="229">
        <v>0</v>
      </c>
      <c r="I208" s="228">
        <f>ROUND(E208*H208,2)</f>
        <v>0</v>
      </c>
      <c r="J208" s="229">
        <v>554.1</v>
      </c>
      <c r="K208" s="228">
        <f>ROUND(E208*J208,2)</f>
        <v>1662.3</v>
      </c>
      <c r="L208" s="228">
        <v>15</v>
      </c>
      <c r="M208" s="228">
        <f>G208*(1+L208/100)</f>
        <v>0</v>
      </c>
      <c r="N208" s="228">
        <v>0</v>
      </c>
      <c r="O208" s="228">
        <f>ROUND(E208*N208,2)</f>
        <v>0</v>
      </c>
      <c r="P208" s="228">
        <v>0</v>
      </c>
      <c r="Q208" s="228">
        <f>ROUND(E208*P208,2)</f>
        <v>0</v>
      </c>
      <c r="R208" s="228"/>
      <c r="S208" s="228" t="s">
        <v>141</v>
      </c>
      <c r="T208" s="228" t="s">
        <v>142</v>
      </c>
      <c r="U208" s="228">
        <v>1.45</v>
      </c>
      <c r="V208" s="228">
        <f>ROUND(E208*U208,2)</f>
        <v>4.3499999999999996</v>
      </c>
      <c r="W208" s="228"/>
      <c r="X208" s="228" t="s">
        <v>143</v>
      </c>
      <c r="Y208" s="209"/>
      <c r="Z208" s="209"/>
      <c r="AA208" s="209"/>
      <c r="AB208" s="209"/>
      <c r="AC208" s="209"/>
      <c r="AD208" s="209"/>
      <c r="AE208" s="209"/>
      <c r="AF208" s="209"/>
      <c r="AG208" s="209" t="s">
        <v>144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5">
      <c r="A209" s="247">
        <v>102</v>
      </c>
      <c r="B209" s="248" t="s">
        <v>440</v>
      </c>
      <c r="C209" s="257" t="s">
        <v>441</v>
      </c>
      <c r="D209" s="249" t="s">
        <v>149</v>
      </c>
      <c r="E209" s="250">
        <v>4</v>
      </c>
      <c r="F209" s="251"/>
      <c r="G209" s="252">
        <f>ROUND(E209*F209,2)</f>
        <v>0</v>
      </c>
      <c r="H209" s="229">
        <v>0</v>
      </c>
      <c r="I209" s="228">
        <f>ROUND(E209*H209,2)</f>
        <v>0</v>
      </c>
      <c r="J209" s="229">
        <v>56.1</v>
      </c>
      <c r="K209" s="228">
        <f>ROUND(E209*J209,2)</f>
        <v>224.4</v>
      </c>
      <c r="L209" s="228">
        <v>15</v>
      </c>
      <c r="M209" s="228">
        <f>G209*(1+L209/100)</f>
        <v>0</v>
      </c>
      <c r="N209" s="228">
        <v>0</v>
      </c>
      <c r="O209" s="228">
        <f>ROUND(E209*N209,2)</f>
        <v>0</v>
      </c>
      <c r="P209" s="228">
        <v>1.8E-3</v>
      </c>
      <c r="Q209" s="228">
        <f>ROUND(E209*P209,2)</f>
        <v>0.01</v>
      </c>
      <c r="R209" s="228"/>
      <c r="S209" s="228" t="s">
        <v>141</v>
      </c>
      <c r="T209" s="228" t="s">
        <v>142</v>
      </c>
      <c r="U209" s="228">
        <v>0.11</v>
      </c>
      <c r="V209" s="228">
        <f>ROUND(E209*U209,2)</f>
        <v>0.44</v>
      </c>
      <c r="W209" s="228"/>
      <c r="X209" s="228" t="s">
        <v>143</v>
      </c>
      <c r="Y209" s="209"/>
      <c r="Z209" s="209"/>
      <c r="AA209" s="209"/>
      <c r="AB209" s="209"/>
      <c r="AC209" s="209"/>
      <c r="AD209" s="209"/>
      <c r="AE209" s="209"/>
      <c r="AF209" s="209"/>
      <c r="AG209" s="209" t="s">
        <v>144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5">
      <c r="A210" s="247">
        <v>103</v>
      </c>
      <c r="B210" s="248" t="s">
        <v>444</v>
      </c>
      <c r="C210" s="257" t="s">
        <v>445</v>
      </c>
      <c r="D210" s="249" t="s">
        <v>173</v>
      </c>
      <c r="E210" s="250">
        <v>2</v>
      </c>
      <c r="F210" s="251"/>
      <c r="G210" s="252">
        <f>ROUND(E210*F210,2)</f>
        <v>0</v>
      </c>
      <c r="H210" s="229">
        <v>11.85</v>
      </c>
      <c r="I210" s="228">
        <f>ROUND(E210*H210,2)</f>
        <v>23.7</v>
      </c>
      <c r="J210" s="229">
        <v>188.15</v>
      </c>
      <c r="K210" s="228">
        <f>ROUND(E210*J210,2)</f>
        <v>376.3</v>
      </c>
      <c r="L210" s="228">
        <v>15</v>
      </c>
      <c r="M210" s="228">
        <f>G210*(1+L210/100)</f>
        <v>0</v>
      </c>
      <c r="N210" s="228">
        <v>8.9999999999999998E-4</v>
      </c>
      <c r="O210" s="228">
        <f>ROUND(E210*N210,2)</f>
        <v>0</v>
      </c>
      <c r="P210" s="228">
        <v>0</v>
      </c>
      <c r="Q210" s="228">
        <f>ROUND(E210*P210,2)</f>
        <v>0</v>
      </c>
      <c r="R210" s="228"/>
      <c r="S210" s="228" t="s">
        <v>174</v>
      </c>
      <c r="T210" s="228" t="s">
        <v>142</v>
      </c>
      <c r="U210" s="228">
        <v>2.29</v>
      </c>
      <c r="V210" s="228">
        <f>ROUND(E210*U210,2)</f>
        <v>4.58</v>
      </c>
      <c r="W210" s="228"/>
      <c r="X210" s="228" t="s">
        <v>143</v>
      </c>
      <c r="Y210" s="209"/>
      <c r="Z210" s="209"/>
      <c r="AA210" s="209"/>
      <c r="AB210" s="209"/>
      <c r="AC210" s="209"/>
      <c r="AD210" s="209"/>
      <c r="AE210" s="209"/>
      <c r="AF210" s="209"/>
      <c r="AG210" s="209" t="s">
        <v>144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ht="40.799999999999997" outlineLevel="1" x14ac:dyDescent="0.25">
      <c r="A211" s="247">
        <v>104</v>
      </c>
      <c r="B211" s="248" t="s">
        <v>447</v>
      </c>
      <c r="C211" s="257" t="s">
        <v>448</v>
      </c>
      <c r="D211" s="249" t="s">
        <v>149</v>
      </c>
      <c r="E211" s="250">
        <v>1</v>
      </c>
      <c r="F211" s="251"/>
      <c r="G211" s="252">
        <f>ROUND(E211*F211,2)</f>
        <v>0</v>
      </c>
      <c r="H211" s="229">
        <v>0</v>
      </c>
      <c r="I211" s="228">
        <f>ROUND(E211*H211,2)</f>
        <v>0</v>
      </c>
      <c r="J211" s="229">
        <v>12000</v>
      </c>
      <c r="K211" s="228">
        <f>ROUND(E211*J211,2)</f>
        <v>12000</v>
      </c>
      <c r="L211" s="228">
        <v>15</v>
      </c>
      <c r="M211" s="228">
        <f>G211*(1+L211/100)</f>
        <v>0</v>
      </c>
      <c r="N211" s="228">
        <v>0</v>
      </c>
      <c r="O211" s="228">
        <f>ROUND(E211*N211,2)</f>
        <v>0</v>
      </c>
      <c r="P211" s="228">
        <v>0</v>
      </c>
      <c r="Q211" s="228">
        <f>ROUND(E211*P211,2)</f>
        <v>0</v>
      </c>
      <c r="R211" s="228"/>
      <c r="S211" s="228" t="s">
        <v>174</v>
      </c>
      <c r="T211" s="228" t="s">
        <v>142</v>
      </c>
      <c r="U211" s="228">
        <v>0.95</v>
      </c>
      <c r="V211" s="228">
        <f>ROUND(E211*U211,2)</f>
        <v>0.95</v>
      </c>
      <c r="W211" s="228"/>
      <c r="X211" s="228" t="s">
        <v>143</v>
      </c>
      <c r="Y211" s="209"/>
      <c r="Z211" s="209"/>
      <c r="AA211" s="209"/>
      <c r="AB211" s="209"/>
      <c r="AC211" s="209"/>
      <c r="AD211" s="209"/>
      <c r="AE211" s="209"/>
      <c r="AF211" s="209"/>
      <c r="AG211" s="209" t="s">
        <v>144</v>
      </c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ht="20.399999999999999" outlineLevel="1" x14ac:dyDescent="0.25">
      <c r="A212" s="247">
        <v>105</v>
      </c>
      <c r="B212" s="248" t="s">
        <v>449</v>
      </c>
      <c r="C212" s="257" t="s">
        <v>450</v>
      </c>
      <c r="D212" s="249" t="s">
        <v>149</v>
      </c>
      <c r="E212" s="250">
        <v>1</v>
      </c>
      <c r="F212" s="251"/>
      <c r="G212" s="252">
        <f>ROUND(E212*F212,2)</f>
        <v>0</v>
      </c>
      <c r="H212" s="229">
        <v>2327.3000000000002</v>
      </c>
      <c r="I212" s="228">
        <f>ROUND(E212*H212,2)</f>
        <v>2327.3000000000002</v>
      </c>
      <c r="J212" s="229">
        <v>0</v>
      </c>
      <c r="K212" s="228">
        <f>ROUND(E212*J212,2)</f>
        <v>0</v>
      </c>
      <c r="L212" s="228">
        <v>15</v>
      </c>
      <c r="M212" s="228">
        <f>G212*(1+L212/100)</f>
        <v>0</v>
      </c>
      <c r="N212" s="228">
        <v>1.2999999999999999E-2</v>
      </c>
      <c r="O212" s="228">
        <f>ROUND(E212*N212,2)</f>
        <v>0.01</v>
      </c>
      <c r="P212" s="228">
        <v>0</v>
      </c>
      <c r="Q212" s="228">
        <f>ROUND(E212*P212,2)</f>
        <v>0</v>
      </c>
      <c r="R212" s="228"/>
      <c r="S212" s="228" t="s">
        <v>174</v>
      </c>
      <c r="T212" s="228" t="s">
        <v>142</v>
      </c>
      <c r="U212" s="228">
        <v>0</v>
      </c>
      <c r="V212" s="228">
        <f>ROUND(E212*U212,2)</f>
        <v>0</v>
      </c>
      <c r="W212" s="228"/>
      <c r="X212" s="228" t="s">
        <v>281</v>
      </c>
      <c r="Y212" s="209"/>
      <c r="Z212" s="209"/>
      <c r="AA212" s="209"/>
      <c r="AB212" s="209"/>
      <c r="AC212" s="209"/>
      <c r="AD212" s="209"/>
      <c r="AE212" s="209"/>
      <c r="AF212" s="209"/>
      <c r="AG212" s="209" t="s">
        <v>394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ht="20.399999999999999" outlineLevel="1" x14ac:dyDescent="0.25">
      <c r="A213" s="247">
        <v>106</v>
      </c>
      <c r="B213" s="248" t="s">
        <v>778</v>
      </c>
      <c r="C213" s="257" t="s">
        <v>779</v>
      </c>
      <c r="D213" s="249" t="s">
        <v>149</v>
      </c>
      <c r="E213" s="250">
        <v>1</v>
      </c>
      <c r="F213" s="251"/>
      <c r="G213" s="252">
        <f>ROUND(E213*F213,2)</f>
        <v>0</v>
      </c>
      <c r="H213" s="229">
        <v>2327.3000000000002</v>
      </c>
      <c r="I213" s="228">
        <f>ROUND(E213*H213,2)</f>
        <v>2327.3000000000002</v>
      </c>
      <c r="J213" s="229">
        <v>0</v>
      </c>
      <c r="K213" s="228">
        <f>ROUND(E213*J213,2)</f>
        <v>0</v>
      </c>
      <c r="L213" s="228">
        <v>15</v>
      </c>
      <c r="M213" s="228">
        <f>G213*(1+L213/100)</f>
        <v>0</v>
      </c>
      <c r="N213" s="228">
        <v>1.2999999999999999E-2</v>
      </c>
      <c r="O213" s="228">
        <f>ROUND(E213*N213,2)</f>
        <v>0.01</v>
      </c>
      <c r="P213" s="228">
        <v>0</v>
      </c>
      <c r="Q213" s="228">
        <f>ROUND(E213*P213,2)</f>
        <v>0</v>
      </c>
      <c r="R213" s="228"/>
      <c r="S213" s="228" t="s">
        <v>174</v>
      </c>
      <c r="T213" s="228" t="s">
        <v>142</v>
      </c>
      <c r="U213" s="228">
        <v>0</v>
      </c>
      <c r="V213" s="228">
        <f>ROUND(E213*U213,2)</f>
        <v>0</v>
      </c>
      <c r="W213" s="228"/>
      <c r="X213" s="228" t="s">
        <v>281</v>
      </c>
      <c r="Y213" s="209"/>
      <c r="Z213" s="209"/>
      <c r="AA213" s="209"/>
      <c r="AB213" s="209"/>
      <c r="AC213" s="209"/>
      <c r="AD213" s="209"/>
      <c r="AE213" s="209"/>
      <c r="AF213" s="209"/>
      <c r="AG213" s="209" t="s">
        <v>394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ht="20.399999999999999" outlineLevel="1" x14ac:dyDescent="0.25">
      <c r="A214" s="247">
        <v>107</v>
      </c>
      <c r="B214" s="248" t="s">
        <v>451</v>
      </c>
      <c r="C214" s="257" t="s">
        <v>780</v>
      </c>
      <c r="D214" s="249" t="s">
        <v>149</v>
      </c>
      <c r="E214" s="250">
        <v>1</v>
      </c>
      <c r="F214" s="251"/>
      <c r="G214" s="252">
        <f>ROUND(E214*F214,2)</f>
        <v>0</v>
      </c>
      <c r="H214" s="229">
        <v>2715.1</v>
      </c>
      <c r="I214" s="228">
        <f>ROUND(E214*H214,2)</f>
        <v>2715.1</v>
      </c>
      <c r="J214" s="229">
        <v>0</v>
      </c>
      <c r="K214" s="228">
        <f>ROUND(E214*J214,2)</f>
        <v>0</v>
      </c>
      <c r="L214" s="228">
        <v>15</v>
      </c>
      <c r="M214" s="228">
        <f>G214*(1+L214/100)</f>
        <v>0</v>
      </c>
      <c r="N214" s="228">
        <v>0.02</v>
      </c>
      <c r="O214" s="228">
        <f>ROUND(E214*N214,2)</f>
        <v>0.02</v>
      </c>
      <c r="P214" s="228">
        <v>0</v>
      </c>
      <c r="Q214" s="228">
        <f>ROUND(E214*P214,2)</f>
        <v>0</v>
      </c>
      <c r="R214" s="228"/>
      <c r="S214" s="228" t="s">
        <v>174</v>
      </c>
      <c r="T214" s="228" t="s">
        <v>142</v>
      </c>
      <c r="U214" s="228">
        <v>0</v>
      </c>
      <c r="V214" s="228">
        <f>ROUND(E214*U214,2)</f>
        <v>0</v>
      </c>
      <c r="W214" s="228"/>
      <c r="X214" s="228" t="s">
        <v>175</v>
      </c>
      <c r="Y214" s="209"/>
      <c r="Z214" s="209"/>
      <c r="AA214" s="209"/>
      <c r="AB214" s="209"/>
      <c r="AC214" s="209"/>
      <c r="AD214" s="209"/>
      <c r="AE214" s="209"/>
      <c r="AF214" s="209"/>
      <c r="AG214" s="209" t="s">
        <v>176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47">
        <v>108</v>
      </c>
      <c r="B215" s="248" t="s">
        <v>781</v>
      </c>
      <c r="C215" s="257" t="s">
        <v>782</v>
      </c>
      <c r="D215" s="249" t="s">
        <v>149</v>
      </c>
      <c r="E215" s="250">
        <v>1</v>
      </c>
      <c r="F215" s="251"/>
      <c r="G215" s="252">
        <f>ROUND(E215*F215,2)</f>
        <v>0</v>
      </c>
      <c r="H215" s="229">
        <v>0</v>
      </c>
      <c r="I215" s="228">
        <f>ROUND(E215*H215,2)</f>
        <v>0</v>
      </c>
      <c r="J215" s="229">
        <v>490</v>
      </c>
      <c r="K215" s="228">
        <f>ROUND(E215*J215,2)</f>
        <v>490</v>
      </c>
      <c r="L215" s="228">
        <v>15</v>
      </c>
      <c r="M215" s="228">
        <f>G215*(1+L215/100)</f>
        <v>0</v>
      </c>
      <c r="N215" s="228">
        <v>0</v>
      </c>
      <c r="O215" s="228">
        <f>ROUND(E215*N215,2)</f>
        <v>0</v>
      </c>
      <c r="P215" s="228">
        <v>0</v>
      </c>
      <c r="Q215" s="228">
        <f>ROUND(E215*P215,2)</f>
        <v>0</v>
      </c>
      <c r="R215" s="228"/>
      <c r="S215" s="228" t="s">
        <v>141</v>
      </c>
      <c r="T215" s="228" t="s">
        <v>142</v>
      </c>
      <c r="U215" s="228">
        <v>0.08</v>
      </c>
      <c r="V215" s="228">
        <f>ROUND(E215*U215,2)</f>
        <v>0.08</v>
      </c>
      <c r="W215" s="228"/>
      <c r="X215" s="228" t="s">
        <v>143</v>
      </c>
      <c r="Y215" s="209"/>
      <c r="Z215" s="209"/>
      <c r="AA215" s="209"/>
      <c r="AB215" s="209"/>
      <c r="AC215" s="209"/>
      <c r="AD215" s="209"/>
      <c r="AE215" s="209"/>
      <c r="AF215" s="209"/>
      <c r="AG215" s="209" t="s">
        <v>144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ht="20.399999999999999" outlineLevel="1" x14ac:dyDescent="0.25">
      <c r="A216" s="247">
        <v>109</v>
      </c>
      <c r="B216" s="248" t="s">
        <v>783</v>
      </c>
      <c r="C216" s="257" t="s">
        <v>784</v>
      </c>
      <c r="D216" s="249" t="s">
        <v>149</v>
      </c>
      <c r="E216" s="250">
        <v>1</v>
      </c>
      <c r="F216" s="251"/>
      <c r="G216" s="252">
        <f>ROUND(E216*F216,2)</f>
        <v>0</v>
      </c>
      <c r="H216" s="229">
        <v>3850</v>
      </c>
      <c r="I216" s="228">
        <f>ROUND(E216*H216,2)</f>
        <v>3850</v>
      </c>
      <c r="J216" s="229">
        <v>0</v>
      </c>
      <c r="K216" s="228">
        <f>ROUND(E216*J216,2)</f>
        <v>0</v>
      </c>
      <c r="L216" s="228">
        <v>15</v>
      </c>
      <c r="M216" s="228">
        <f>G216*(1+L216/100)</f>
        <v>0</v>
      </c>
      <c r="N216" s="228">
        <v>0.02</v>
      </c>
      <c r="O216" s="228">
        <f>ROUND(E216*N216,2)</f>
        <v>0.02</v>
      </c>
      <c r="P216" s="228">
        <v>0</v>
      </c>
      <c r="Q216" s="228">
        <f>ROUND(E216*P216,2)</f>
        <v>0</v>
      </c>
      <c r="R216" s="228"/>
      <c r="S216" s="228" t="s">
        <v>174</v>
      </c>
      <c r="T216" s="228" t="s">
        <v>142</v>
      </c>
      <c r="U216" s="228">
        <v>0</v>
      </c>
      <c r="V216" s="228">
        <f>ROUND(E216*U216,2)</f>
        <v>0</v>
      </c>
      <c r="W216" s="228"/>
      <c r="X216" s="228" t="s">
        <v>175</v>
      </c>
      <c r="Y216" s="209"/>
      <c r="Z216" s="209"/>
      <c r="AA216" s="209"/>
      <c r="AB216" s="209"/>
      <c r="AC216" s="209"/>
      <c r="AD216" s="209"/>
      <c r="AE216" s="209"/>
      <c r="AF216" s="209"/>
      <c r="AG216" s="209" t="s">
        <v>176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ht="40.799999999999997" outlineLevel="1" x14ac:dyDescent="0.25">
      <c r="A217" s="247">
        <v>110</v>
      </c>
      <c r="B217" s="248" t="s">
        <v>453</v>
      </c>
      <c r="C217" s="257" t="s">
        <v>454</v>
      </c>
      <c r="D217" s="249" t="s">
        <v>299</v>
      </c>
      <c r="E217" s="250">
        <v>1</v>
      </c>
      <c r="F217" s="251"/>
      <c r="G217" s="252">
        <f>ROUND(E217*F217,2)</f>
        <v>0</v>
      </c>
      <c r="H217" s="229">
        <v>12500</v>
      </c>
      <c r="I217" s="228">
        <f>ROUND(E217*H217,2)</f>
        <v>12500</v>
      </c>
      <c r="J217" s="229">
        <v>0</v>
      </c>
      <c r="K217" s="228">
        <f>ROUND(E217*J217,2)</f>
        <v>0</v>
      </c>
      <c r="L217" s="228">
        <v>15</v>
      </c>
      <c r="M217" s="228">
        <f>G217*(1+L217/100)</f>
        <v>0</v>
      </c>
      <c r="N217" s="228">
        <v>0</v>
      </c>
      <c r="O217" s="228">
        <f>ROUND(E217*N217,2)</f>
        <v>0</v>
      </c>
      <c r="P217" s="228">
        <v>0</v>
      </c>
      <c r="Q217" s="228">
        <f>ROUND(E217*P217,2)</f>
        <v>0</v>
      </c>
      <c r="R217" s="228"/>
      <c r="S217" s="228" t="s">
        <v>174</v>
      </c>
      <c r="T217" s="228" t="s">
        <v>142</v>
      </c>
      <c r="U217" s="228">
        <v>0</v>
      </c>
      <c r="V217" s="228">
        <f>ROUND(E217*U217,2)</f>
        <v>0</v>
      </c>
      <c r="W217" s="228"/>
      <c r="X217" s="228" t="s">
        <v>175</v>
      </c>
      <c r="Y217" s="209"/>
      <c r="Z217" s="209"/>
      <c r="AA217" s="209"/>
      <c r="AB217" s="209"/>
      <c r="AC217" s="209"/>
      <c r="AD217" s="209"/>
      <c r="AE217" s="209"/>
      <c r="AF217" s="209"/>
      <c r="AG217" s="209" t="s">
        <v>176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ht="20.399999999999999" outlineLevel="1" x14ac:dyDescent="0.25">
      <c r="A218" s="247">
        <v>111</v>
      </c>
      <c r="B218" s="248" t="s">
        <v>464</v>
      </c>
      <c r="C218" s="257" t="s">
        <v>465</v>
      </c>
      <c r="D218" s="249" t="s">
        <v>149</v>
      </c>
      <c r="E218" s="250">
        <v>1</v>
      </c>
      <c r="F218" s="251"/>
      <c r="G218" s="252">
        <f>ROUND(E218*F218,2)</f>
        <v>0</v>
      </c>
      <c r="H218" s="229">
        <v>0</v>
      </c>
      <c r="I218" s="228">
        <f>ROUND(E218*H218,2)</f>
        <v>0</v>
      </c>
      <c r="J218" s="229">
        <v>2205.4</v>
      </c>
      <c r="K218" s="228">
        <f>ROUND(E218*J218,2)</f>
        <v>2205.4</v>
      </c>
      <c r="L218" s="228">
        <v>15</v>
      </c>
      <c r="M218" s="228">
        <f>G218*(1+L218/100)</f>
        <v>0</v>
      </c>
      <c r="N218" s="228">
        <v>0</v>
      </c>
      <c r="O218" s="228">
        <f>ROUND(E218*N218,2)</f>
        <v>0</v>
      </c>
      <c r="P218" s="228">
        <v>0</v>
      </c>
      <c r="Q218" s="228">
        <f>ROUND(E218*P218,2)</f>
        <v>0</v>
      </c>
      <c r="R218" s="228"/>
      <c r="S218" s="228" t="s">
        <v>174</v>
      </c>
      <c r="T218" s="228" t="s">
        <v>142</v>
      </c>
      <c r="U218" s="228">
        <v>0</v>
      </c>
      <c r="V218" s="228">
        <f>ROUND(E218*U218,2)</f>
        <v>0</v>
      </c>
      <c r="W218" s="228"/>
      <c r="X218" s="228" t="s">
        <v>281</v>
      </c>
      <c r="Y218" s="209"/>
      <c r="Z218" s="209"/>
      <c r="AA218" s="209"/>
      <c r="AB218" s="209"/>
      <c r="AC218" s="209"/>
      <c r="AD218" s="209"/>
      <c r="AE218" s="209"/>
      <c r="AF218" s="209"/>
      <c r="AG218" s="209" t="s">
        <v>282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ht="20.399999999999999" outlineLevel="1" x14ac:dyDescent="0.25">
      <c r="A219" s="247">
        <v>112</v>
      </c>
      <c r="B219" s="248" t="s">
        <v>466</v>
      </c>
      <c r="C219" s="257" t="s">
        <v>467</v>
      </c>
      <c r="D219" s="249" t="s">
        <v>299</v>
      </c>
      <c r="E219" s="250">
        <v>1</v>
      </c>
      <c r="F219" s="251"/>
      <c r="G219" s="252">
        <f>ROUND(E219*F219,2)</f>
        <v>0</v>
      </c>
      <c r="H219" s="229">
        <v>0</v>
      </c>
      <c r="I219" s="228">
        <f>ROUND(E219*H219,2)</f>
        <v>0</v>
      </c>
      <c r="J219" s="229">
        <v>1662.3</v>
      </c>
      <c r="K219" s="228">
        <f>ROUND(E219*J219,2)</f>
        <v>1662.3</v>
      </c>
      <c r="L219" s="228">
        <v>15</v>
      </c>
      <c r="M219" s="228">
        <f>G219*(1+L219/100)</f>
        <v>0</v>
      </c>
      <c r="N219" s="228">
        <v>0</v>
      </c>
      <c r="O219" s="228">
        <f>ROUND(E219*N219,2)</f>
        <v>0</v>
      </c>
      <c r="P219" s="228">
        <v>0</v>
      </c>
      <c r="Q219" s="228">
        <f>ROUND(E219*P219,2)</f>
        <v>0</v>
      </c>
      <c r="R219" s="228"/>
      <c r="S219" s="228" t="s">
        <v>174</v>
      </c>
      <c r="T219" s="228" t="s">
        <v>142</v>
      </c>
      <c r="U219" s="228">
        <v>0</v>
      </c>
      <c r="V219" s="228">
        <f>ROUND(E219*U219,2)</f>
        <v>0</v>
      </c>
      <c r="W219" s="228"/>
      <c r="X219" s="228" t="s">
        <v>281</v>
      </c>
      <c r="Y219" s="209"/>
      <c r="Z219" s="209"/>
      <c r="AA219" s="209"/>
      <c r="AB219" s="209"/>
      <c r="AC219" s="209"/>
      <c r="AD219" s="209"/>
      <c r="AE219" s="209"/>
      <c r="AF219" s="209"/>
      <c r="AG219" s="209" t="s">
        <v>282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5">
      <c r="A220" s="247">
        <v>113</v>
      </c>
      <c r="B220" s="248" t="s">
        <v>483</v>
      </c>
      <c r="C220" s="257" t="s">
        <v>484</v>
      </c>
      <c r="D220" s="249" t="s">
        <v>0</v>
      </c>
      <c r="E220" s="250">
        <v>965.32399999999996</v>
      </c>
      <c r="F220" s="251"/>
      <c r="G220" s="252">
        <f>ROUND(E220*F220,2)</f>
        <v>0</v>
      </c>
      <c r="H220" s="229">
        <v>0</v>
      </c>
      <c r="I220" s="228">
        <f>ROUND(E220*H220,2)</f>
        <v>0</v>
      </c>
      <c r="J220" s="229">
        <v>1.7</v>
      </c>
      <c r="K220" s="228">
        <f>ROUND(E220*J220,2)</f>
        <v>1641.05</v>
      </c>
      <c r="L220" s="228">
        <v>15</v>
      </c>
      <c r="M220" s="228">
        <f>G220*(1+L220/100)</f>
        <v>0</v>
      </c>
      <c r="N220" s="228">
        <v>0</v>
      </c>
      <c r="O220" s="228">
        <f>ROUND(E220*N220,2)</f>
        <v>0</v>
      </c>
      <c r="P220" s="228">
        <v>0</v>
      </c>
      <c r="Q220" s="228">
        <f>ROUND(E220*P220,2)</f>
        <v>0</v>
      </c>
      <c r="R220" s="228"/>
      <c r="S220" s="228" t="s">
        <v>141</v>
      </c>
      <c r="T220" s="228" t="s">
        <v>142</v>
      </c>
      <c r="U220" s="228">
        <v>0</v>
      </c>
      <c r="V220" s="228">
        <f>ROUND(E220*U220,2)</f>
        <v>0</v>
      </c>
      <c r="W220" s="228"/>
      <c r="X220" s="228" t="s">
        <v>285</v>
      </c>
      <c r="Y220" s="209"/>
      <c r="Z220" s="209"/>
      <c r="AA220" s="209"/>
      <c r="AB220" s="209"/>
      <c r="AC220" s="209"/>
      <c r="AD220" s="209"/>
      <c r="AE220" s="209"/>
      <c r="AF220" s="209"/>
      <c r="AG220" s="209" t="s">
        <v>286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ht="20.399999999999999" outlineLevel="1" x14ac:dyDescent="0.25">
      <c r="A221" s="241">
        <v>114</v>
      </c>
      <c r="B221" s="242" t="s">
        <v>469</v>
      </c>
      <c r="C221" s="255" t="s">
        <v>785</v>
      </c>
      <c r="D221" s="243" t="s">
        <v>160</v>
      </c>
      <c r="E221" s="244">
        <v>2.4</v>
      </c>
      <c r="F221" s="245"/>
      <c r="G221" s="246">
        <f>ROUND(E221*F221,2)</f>
        <v>0</v>
      </c>
      <c r="H221" s="229">
        <v>0</v>
      </c>
      <c r="I221" s="228">
        <f>ROUND(E221*H221,2)</f>
        <v>0</v>
      </c>
      <c r="J221" s="229">
        <v>14961</v>
      </c>
      <c r="K221" s="228">
        <f>ROUND(E221*J221,2)</f>
        <v>35906.400000000001</v>
      </c>
      <c r="L221" s="228">
        <v>15</v>
      </c>
      <c r="M221" s="228">
        <f>G221*(1+L221/100)</f>
        <v>0</v>
      </c>
      <c r="N221" s="228">
        <v>0</v>
      </c>
      <c r="O221" s="228">
        <f>ROUND(E221*N221,2)</f>
        <v>0</v>
      </c>
      <c r="P221" s="228">
        <v>0</v>
      </c>
      <c r="Q221" s="228">
        <f>ROUND(E221*P221,2)</f>
        <v>0</v>
      </c>
      <c r="R221" s="228"/>
      <c r="S221" s="228" t="s">
        <v>174</v>
      </c>
      <c r="T221" s="228" t="s">
        <v>142</v>
      </c>
      <c r="U221" s="228">
        <v>0</v>
      </c>
      <c r="V221" s="228">
        <f>ROUND(E221*U221,2)</f>
        <v>0</v>
      </c>
      <c r="W221" s="228"/>
      <c r="X221" s="228" t="s">
        <v>281</v>
      </c>
      <c r="Y221" s="209"/>
      <c r="Z221" s="209"/>
      <c r="AA221" s="209"/>
      <c r="AB221" s="209"/>
      <c r="AC221" s="209"/>
      <c r="AD221" s="209"/>
      <c r="AE221" s="209"/>
      <c r="AF221" s="209"/>
      <c r="AG221" s="209" t="s">
        <v>282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1" x14ac:dyDescent="0.25">
      <c r="A222" s="226"/>
      <c r="B222" s="227"/>
      <c r="C222" s="256" t="s">
        <v>471</v>
      </c>
      <c r="D222" s="230"/>
      <c r="E222" s="231">
        <v>2.4</v>
      </c>
      <c r="F222" s="228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09"/>
      <c r="Z222" s="209"/>
      <c r="AA222" s="209"/>
      <c r="AB222" s="209"/>
      <c r="AC222" s="209"/>
      <c r="AD222" s="209"/>
      <c r="AE222" s="209"/>
      <c r="AF222" s="209"/>
      <c r="AG222" s="209" t="s">
        <v>146</v>
      </c>
      <c r="AH222" s="209">
        <v>0</v>
      </c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1" x14ac:dyDescent="0.25">
      <c r="A223" s="226"/>
      <c r="B223" s="227"/>
      <c r="C223" s="256" t="s">
        <v>472</v>
      </c>
      <c r="D223" s="230"/>
      <c r="E223" s="231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09"/>
      <c r="Z223" s="209"/>
      <c r="AA223" s="209"/>
      <c r="AB223" s="209"/>
      <c r="AC223" s="209"/>
      <c r="AD223" s="209"/>
      <c r="AE223" s="209"/>
      <c r="AF223" s="209"/>
      <c r="AG223" s="209" t="s">
        <v>146</v>
      </c>
      <c r="AH223" s="209">
        <v>0</v>
      </c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5">
      <c r="A224" s="226"/>
      <c r="B224" s="227"/>
      <c r="C224" s="256" t="s">
        <v>473</v>
      </c>
      <c r="D224" s="230"/>
      <c r="E224" s="231"/>
      <c r="F224" s="228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09"/>
      <c r="Z224" s="209"/>
      <c r="AA224" s="209"/>
      <c r="AB224" s="209"/>
      <c r="AC224" s="209"/>
      <c r="AD224" s="209"/>
      <c r="AE224" s="209"/>
      <c r="AF224" s="209"/>
      <c r="AG224" s="209" t="s">
        <v>146</v>
      </c>
      <c r="AH224" s="209">
        <v>0</v>
      </c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ht="20.399999999999999" outlineLevel="1" x14ac:dyDescent="0.25">
      <c r="A225" s="226"/>
      <c r="B225" s="227"/>
      <c r="C225" s="256" t="s">
        <v>474</v>
      </c>
      <c r="D225" s="230"/>
      <c r="E225" s="231"/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09"/>
      <c r="Z225" s="209"/>
      <c r="AA225" s="209"/>
      <c r="AB225" s="209"/>
      <c r="AC225" s="209"/>
      <c r="AD225" s="209"/>
      <c r="AE225" s="209"/>
      <c r="AF225" s="209"/>
      <c r="AG225" s="209" t="s">
        <v>146</v>
      </c>
      <c r="AH225" s="209">
        <v>0</v>
      </c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5">
      <c r="A226" s="226"/>
      <c r="B226" s="227"/>
      <c r="C226" s="256" t="s">
        <v>475</v>
      </c>
      <c r="D226" s="230"/>
      <c r="E226" s="231"/>
      <c r="F226" s="228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09"/>
      <c r="Z226" s="209"/>
      <c r="AA226" s="209"/>
      <c r="AB226" s="209"/>
      <c r="AC226" s="209"/>
      <c r="AD226" s="209"/>
      <c r="AE226" s="209"/>
      <c r="AF226" s="209"/>
      <c r="AG226" s="209" t="s">
        <v>146</v>
      </c>
      <c r="AH226" s="209">
        <v>0</v>
      </c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ht="20.399999999999999" outlineLevel="1" x14ac:dyDescent="0.25">
      <c r="A227" s="226"/>
      <c r="B227" s="227"/>
      <c r="C227" s="256" t="s">
        <v>476</v>
      </c>
      <c r="D227" s="230"/>
      <c r="E227" s="231"/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09"/>
      <c r="Z227" s="209"/>
      <c r="AA227" s="209"/>
      <c r="AB227" s="209"/>
      <c r="AC227" s="209"/>
      <c r="AD227" s="209"/>
      <c r="AE227" s="209"/>
      <c r="AF227" s="209"/>
      <c r="AG227" s="209" t="s">
        <v>146</v>
      </c>
      <c r="AH227" s="209">
        <v>0</v>
      </c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5">
      <c r="A228" s="226"/>
      <c r="B228" s="227"/>
      <c r="C228" s="256" t="s">
        <v>477</v>
      </c>
      <c r="D228" s="230"/>
      <c r="E228" s="231"/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09"/>
      <c r="Z228" s="209"/>
      <c r="AA228" s="209"/>
      <c r="AB228" s="209"/>
      <c r="AC228" s="209"/>
      <c r="AD228" s="209"/>
      <c r="AE228" s="209"/>
      <c r="AF228" s="209"/>
      <c r="AG228" s="209" t="s">
        <v>146</v>
      </c>
      <c r="AH228" s="209">
        <v>0</v>
      </c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1" x14ac:dyDescent="0.25">
      <c r="A229" s="226"/>
      <c r="B229" s="227"/>
      <c r="C229" s="256" t="s">
        <v>478</v>
      </c>
      <c r="D229" s="230"/>
      <c r="E229" s="231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09"/>
      <c r="Z229" s="209"/>
      <c r="AA229" s="209"/>
      <c r="AB229" s="209"/>
      <c r="AC229" s="209"/>
      <c r="AD229" s="209"/>
      <c r="AE229" s="209"/>
      <c r="AF229" s="209"/>
      <c r="AG229" s="209" t="s">
        <v>146</v>
      </c>
      <c r="AH229" s="209">
        <v>0</v>
      </c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1" x14ac:dyDescent="0.25">
      <c r="A230" s="226"/>
      <c r="B230" s="227"/>
      <c r="C230" s="256" t="s">
        <v>479</v>
      </c>
      <c r="D230" s="230"/>
      <c r="E230" s="231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09"/>
      <c r="Z230" s="209"/>
      <c r="AA230" s="209"/>
      <c r="AB230" s="209"/>
      <c r="AC230" s="209"/>
      <c r="AD230" s="209"/>
      <c r="AE230" s="209"/>
      <c r="AF230" s="209"/>
      <c r="AG230" s="209" t="s">
        <v>146</v>
      </c>
      <c r="AH230" s="209">
        <v>0</v>
      </c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ht="20.399999999999999" outlineLevel="1" x14ac:dyDescent="0.25">
      <c r="A231" s="226"/>
      <c r="B231" s="227"/>
      <c r="C231" s="256" t="s">
        <v>480</v>
      </c>
      <c r="D231" s="230"/>
      <c r="E231" s="231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09"/>
      <c r="Z231" s="209"/>
      <c r="AA231" s="209"/>
      <c r="AB231" s="209"/>
      <c r="AC231" s="209"/>
      <c r="AD231" s="209"/>
      <c r="AE231" s="209"/>
      <c r="AF231" s="209"/>
      <c r="AG231" s="209" t="s">
        <v>146</v>
      </c>
      <c r="AH231" s="209">
        <v>0</v>
      </c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ht="20.399999999999999" outlineLevel="1" x14ac:dyDescent="0.25">
      <c r="A232" s="226"/>
      <c r="B232" s="227"/>
      <c r="C232" s="256" t="s">
        <v>481</v>
      </c>
      <c r="D232" s="230"/>
      <c r="E232" s="231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09"/>
      <c r="Z232" s="209"/>
      <c r="AA232" s="209"/>
      <c r="AB232" s="209"/>
      <c r="AC232" s="209"/>
      <c r="AD232" s="209"/>
      <c r="AE232" s="209"/>
      <c r="AF232" s="209"/>
      <c r="AG232" s="209" t="s">
        <v>146</v>
      </c>
      <c r="AH232" s="209">
        <v>0</v>
      </c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1" x14ac:dyDescent="0.25">
      <c r="A233" s="226"/>
      <c r="B233" s="227"/>
      <c r="C233" s="256" t="s">
        <v>482</v>
      </c>
      <c r="D233" s="230"/>
      <c r="E233" s="231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09"/>
      <c r="Z233" s="209"/>
      <c r="AA233" s="209"/>
      <c r="AB233" s="209"/>
      <c r="AC233" s="209"/>
      <c r="AD233" s="209"/>
      <c r="AE233" s="209"/>
      <c r="AF233" s="209"/>
      <c r="AG233" s="209" t="s">
        <v>146</v>
      </c>
      <c r="AH233" s="209">
        <v>0</v>
      </c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ht="30.6" outlineLevel="1" x14ac:dyDescent="0.25">
      <c r="A234" s="247">
        <v>115</v>
      </c>
      <c r="B234" s="248" t="s">
        <v>786</v>
      </c>
      <c r="C234" s="257" t="s">
        <v>787</v>
      </c>
      <c r="D234" s="249" t="s">
        <v>149</v>
      </c>
      <c r="E234" s="250">
        <v>1</v>
      </c>
      <c r="F234" s="251"/>
      <c r="G234" s="252">
        <f>ROUND(E234*F234,2)</f>
        <v>0</v>
      </c>
      <c r="H234" s="229">
        <v>0</v>
      </c>
      <c r="I234" s="228">
        <f>ROUND(E234*H234,2)</f>
        <v>0</v>
      </c>
      <c r="J234" s="229">
        <v>8200</v>
      </c>
      <c r="K234" s="228">
        <f>ROUND(E234*J234,2)</f>
        <v>8200</v>
      </c>
      <c r="L234" s="228">
        <v>15</v>
      </c>
      <c r="M234" s="228">
        <f>G234*(1+L234/100)</f>
        <v>0</v>
      </c>
      <c r="N234" s="228">
        <v>0</v>
      </c>
      <c r="O234" s="228">
        <f>ROUND(E234*N234,2)</f>
        <v>0</v>
      </c>
      <c r="P234" s="228">
        <v>0</v>
      </c>
      <c r="Q234" s="228">
        <f>ROUND(E234*P234,2)</f>
        <v>0</v>
      </c>
      <c r="R234" s="228"/>
      <c r="S234" s="228" t="s">
        <v>174</v>
      </c>
      <c r="T234" s="228" t="s">
        <v>142</v>
      </c>
      <c r="U234" s="228">
        <v>0.95</v>
      </c>
      <c r="V234" s="228">
        <f>ROUND(E234*U234,2)</f>
        <v>0.95</v>
      </c>
      <c r="W234" s="228"/>
      <c r="X234" s="228" t="s">
        <v>143</v>
      </c>
      <c r="Y234" s="209"/>
      <c r="Z234" s="209"/>
      <c r="AA234" s="209"/>
      <c r="AB234" s="209"/>
      <c r="AC234" s="209"/>
      <c r="AD234" s="209"/>
      <c r="AE234" s="209"/>
      <c r="AF234" s="209"/>
      <c r="AG234" s="209" t="s">
        <v>144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x14ac:dyDescent="0.25">
      <c r="A235" s="235" t="s">
        <v>136</v>
      </c>
      <c r="B235" s="236" t="s">
        <v>86</v>
      </c>
      <c r="C235" s="254" t="s">
        <v>87</v>
      </c>
      <c r="D235" s="237"/>
      <c r="E235" s="238"/>
      <c r="F235" s="239"/>
      <c r="G235" s="240">
        <f>SUMIF(AG236:AG242,"&lt;&gt;NOR",G236:G242)</f>
        <v>0</v>
      </c>
      <c r="H235" s="234"/>
      <c r="I235" s="234">
        <f>SUM(I236:I242)</f>
        <v>0</v>
      </c>
      <c r="J235" s="234"/>
      <c r="K235" s="234">
        <f>SUM(K236:K242)</f>
        <v>1910.2199999999998</v>
      </c>
      <c r="L235" s="234"/>
      <c r="M235" s="234">
        <f>SUM(M236:M242)</f>
        <v>0</v>
      </c>
      <c r="N235" s="234"/>
      <c r="O235" s="234">
        <f>SUM(O236:O242)</f>
        <v>0</v>
      </c>
      <c r="P235" s="234"/>
      <c r="Q235" s="234">
        <f>SUM(Q236:Q242)</f>
        <v>0.31</v>
      </c>
      <c r="R235" s="234"/>
      <c r="S235" s="234"/>
      <c r="T235" s="234"/>
      <c r="U235" s="234"/>
      <c r="V235" s="234">
        <f>SUM(V236:V242)</f>
        <v>0.4</v>
      </c>
      <c r="W235" s="234"/>
      <c r="X235" s="234"/>
      <c r="AG235" t="s">
        <v>137</v>
      </c>
    </row>
    <row r="236" spans="1:60" outlineLevel="1" x14ac:dyDescent="0.25">
      <c r="A236" s="241">
        <v>116</v>
      </c>
      <c r="B236" s="242" t="s">
        <v>485</v>
      </c>
      <c r="C236" s="255" t="s">
        <v>486</v>
      </c>
      <c r="D236" s="243" t="s">
        <v>154</v>
      </c>
      <c r="E236" s="244">
        <v>3.0472000000000001</v>
      </c>
      <c r="F236" s="245"/>
      <c r="G236" s="246">
        <f>ROUND(E236*F236,2)</f>
        <v>0</v>
      </c>
      <c r="H236" s="229">
        <v>0</v>
      </c>
      <c r="I236" s="228">
        <f>ROUND(E236*H236,2)</f>
        <v>0</v>
      </c>
      <c r="J236" s="229">
        <v>72.599999999999994</v>
      </c>
      <c r="K236" s="228">
        <f>ROUND(E236*J236,2)</f>
        <v>221.23</v>
      </c>
      <c r="L236" s="228">
        <v>15</v>
      </c>
      <c r="M236" s="228">
        <f>G236*(1+L236/100)</f>
        <v>0</v>
      </c>
      <c r="N236" s="228">
        <v>0</v>
      </c>
      <c r="O236" s="228">
        <f>ROUND(E236*N236,2)</f>
        <v>0</v>
      </c>
      <c r="P236" s="228">
        <v>1.2E-2</v>
      </c>
      <c r="Q236" s="228">
        <f>ROUND(E236*P236,2)</f>
        <v>0.04</v>
      </c>
      <c r="R236" s="228"/>
      <c r="S236" s="228" t="s">
        <v>141</v>
      </c>
      <c r="T236" s="228" t="s">
        <v>142</v>
      </c>
      <c r="U236" s="228">
        <v>0.13</v>
      </c>
      <c r="V236" s="228">
        <f>ROUND(E236*U236,2)</f>
        <v>0.4</v>
      </c>
      <c r="W236" s="228"/>
      <c r="X236" s="228" t="s">
        <v>143</v>
      </c>
      <c r="Y236" s="209"/>
      <c r="Z236" s="209"/>
      <c r="AA236" s="209"/>
      <c r="AB236" s="209"/>
      <c r="AC236" s="209"/>
      <c r="AD236" s="209"/>
      <c r="AE236" s="209"/>
      <c r="AF236" s="209"/>
      <c r="AG236" s="209" t="s">
        <v>144</v>
      </c>
      <c r="AH236" s="209"/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outlineLevel="1" x14ac:dyDescent="0.25">
      <c r="A237" s="226"/>
      <c r="B237" s="227"/>
      <c r="C237" s="256" t="s">
        <v>788</v>
      </c>
      <c r="D237" s="230"/>
      <c r="E237" s="231">
        <v>2.0880000000000001</v>
      </c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09"/>
      <c r="Z237" s="209"/>
      <c r="AA237" s="209"/>
      <c r="AB237" s="209"/>
      <c r="AC237" s="209"/>
      <c r="AD237" s="209"/>
      <c r="AE237" s="209"/>
      <c r="AF237" s="209"/>
      <c r="AG237" s="209" t="s">
        <v>146</v>
      </c>
      <c r="AH237" s="209">
        <v>0</v>
      </c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1" x14ac:dyDescent="0.25">
      <c r="A238" s="226"/>
      <c r="B238" s="227"/>
      <c r="C238" s="256" t="s">
        <v>789</v>
      </c>
      <c r="D238" s="230"/>
      <c r="E238" s="231">
        <v>0.95920000000000005</v>
      </c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09"/>
      <c r="Z238" s="209"/>
      <c r="AA238" s="209"/>
      <c r="AB238" s="209"/>
      <c r="AC238" s="209"/>
      <c r="AD238" s="209"/>
      <c r="AE238" s="209"/>
      <c r="AF238" s="209"/>
      <c r="AG238" s="209" t="s">
        <v>146</v>
      </c>
      <c r="AH238" s="209">
        <v>0</v>
      </c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ht="20.399999999999999" outlineLevel="1" x14ac:dyDescent="0.25">
      <c r="A239" s="241">
        <v>117</v>
      </c>
      <c r="B239" s="242" t="s">
        <v>489</v>
      </c>
      <c r="C239" s="255" t="s">
        <v>490</v>
      </c>
      <c r="D239" s="243" t="s">
        <v>154</v>
      </c>
      <c r="E239" s="244">
        <v>22.698</v>
      </c>
      <c r="F239" s="245"/>
      <c r="G239" s="246">
        <f>ROUND(E239*F239,2)</f>
        <v>0</v>
      </c>
      <c r="H239" s="229">
        <v>0</v>
      </c>
      <c r="I239" s="228">
        <f>ROUND(E239*H239,2)</f>
        <v>0</v>
      </c>
      <c r="J239" s="229">
        <v>72.599999999999994</v>
      </c>
      <c r="K239" s="228">
        <f>ROUND(E239*J239,2)</f>
        <v>1647.87</v>
      </c>
      <c r="L239" s="228">
        <v>15</v>
      </c>
      <c r="M239" s="228">
        <f>G239*(1+L239/100)</f>
        <v>0</v>
      </c>
      <c r="N239" s="228">
        <v>0</v>
      </c>
      <c r="O239" s="228">
        <f>ROUND(E239*N239,2)</f>
        <v>0</v>
      </c>
      <c r="P239" s="228">
        <v>1.2E-2</v>
      </c>
      <c r="Q239" s="228">
        <f>ROUND(E239*P239,2)</f>
        <v>0.27</v>
      </c>
      <c r="R239" s="228"/>
      <c r="S239" s="228" t="s">
        <v>141</v>
      </c>
      <c r="T239" s="228" t="s">
        <v>142</v>
      </c>
      <c r="U239" s="228">
        <v>0</v>
      </c>
      <c r="V239" s="228">
        <f>ROUND(E239*U239,2)</f>
        <v>0</v>
      </c>
      <c r="W239" s="228"/>
      <c r="X239" s="228" t="s">
        <v>281</v>
      </c>
      <c r="Y239" s="209"/>
      <c r="Z239" s="209"/>
      <c r="AA239" s="209"/>
      <c r="AB239" s="209"/>
      <c r="AC239" s="209"/>
      <c r="AD239" s="209"/>
      <c r="AE239" s="209"/>
      <c r="AF239" s="209"/>
      <c r="AG239" s="209" t="s">
        <v>282</v>
      </c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1" x14ac:dyDescent="0.25">
      <c r="A240" s="226"/>
      <c r="B240" s="227"/>
      <c r="C240" s="256" t="s">
        <v>790</v>
      </c>
      <c r="D240" s="230"/>
      <c r="E240" s="231">
        <v>15.288</v>
      </c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09"/>
      <c r="Z240" s="209"/>
      <c r="AA240" s="209"/>
      <c r="AB240" s="209"/>
      <c r="AC240" s="209"/>
      <c r="AD240" s="209"/>
      <c r="AE240" s="209"/>
      <c r="AF240" s="209"/>
      <c r="AG240" s="209" t="s">
        <v>146</v>
      </c>
      <c r="AH240" s="209">
        <v>0</v>
      </c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1" x14ac:dyDescent="0.25">
      <c r="A241" s="226"/>
      <c r="B241" s="227"/>
      <c r="C241" s="256" t="s">
        <v>791</v>
      </c>
      <c r="D241" s="230"/>
      <c r="E241" s="231">
        <v>7.41</v>
      </c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09"/>
      <c r="Z241" s="209"/>
      <c r="AA241" s="209"/>
      <c r="AB241" s="209"/>
      <c r="AC241" s="209"/>
      <c r="AD241" s="209"/>
      <c r="AE241" s="209"/>
      <c r="AF241" s="209"/>
      <c r="AG241" s="209" t="s">
        <v>146</v>
      </c>
      <c r="AH241" s="209">
        <v>0</v>
      </c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1" x14ac:dyDescent="0.25">
      <c r="A242" s="247">
        <v>118</v>
      </c>
      <c r="B242" s="248" t="s">
        <v>493</v>
      </c>
      <c r="C242" s="257" t="s">
        <v>494</v>
      </c>
      <c r="D242" s="249" t="s">
        <v>0</v>
      </c>
      <c r="E242" s="250">
        <v>18.690999999999999</v>
      </c>
      <c r="F242" s="251"/>
      <c r="G242" s="252">
        <f>ROUND(E242*F242,2)</f>
        <v>0</v>
      </c>
      <c r="H242" s="229">
        <v>0</v>
      </c>
      <c r="I242" s="228">
        <f>ROUND(E242*H242,2)</f>
        <v>0</v>
      </c>
      <c r="J242" s="229">
        <v>2.2000000000000002</v>
      </c>
      <c r="K242" s="228">
        <f>ROUND(E242*J242,2)</f>
        <v>41.12</v>
      </c>
      <c r="L242" s="228">
        <v>15</v>
      </c>
      <c r="M242" s="228">
        <f>G242*(1+L242/100)</f>
        <v>0</v>
      </c>
      <c r="N242" s="228">
        <v>0</v>
      </c>
      <c r="O242" s="228">
        <f>ROUND(E242*N242,2)</f>
        <v>0</v>
      </c>
      <c r="P242" s="228">
        <v>0</v>
      </c>
      <c r="Q242" s="228">
        <f>ROUND(E242*P242,2)</f>
        <v>0</v>
      </c>
      <c r="R242" s="228"/>
      <c r="S242" s="228" t="s">
        <v>141</v>
      </c>
      <c r="T242" s="228" t="s">
        <v>142</v>
      </c>
      <c r="U242" s="228">
        <v>0</v>
      </c>
      <c r="V242" s="228">
        <f>ROUND(E242*U242,2)</f>
        <v>0</v>
      </c>
      <c r="W242" s="228"/>
      <c r="X242" s="228" t="s">
        <v>285</v>
      </c>
      <c r="Y242" s="209"/>
      <c r="Z242" s="209"/>
      <c r="AA242" s="209"/>
      <c r="AB242" s="209"/>
      <c r="AC242" s="209"/>
      <c r="AD242" s="209"/>
      <c r="AE242" s="209"/>
      <c r="AF242" s="209"/>
      <c r="AG242" s="209" t="s">
        <v>286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x14ac:dyDescent="0.25">
      <c r="A243" s="235" t="s">
        <v>136</v>
      </c>
      <c r="B243" s="236" t="s">
        <v>88</v>
      </c>
      <c r="C243" s="254" t="s">
        <v>89</v>
      </c>
      <c r="D243" s="237"/>
      <c r="E243" s="238"/>
      <c r="F243" s="239"/>
      <c r="G243" s="240">
        <f>SUMIF(AG244:AG258,"&lt;&gt;NOR",G244:G258)</f>
        <v>0</v>
      </c>
      <c r="H243" s="234"/>
      <c r="I243" s="234">
        <f>SUM(I244:I258)</f>
        <v>2373.2799999999997</v>
      </c>
      <c r="J243" s="234"/>
      <c r="K243" s="234">
        <f>SUM(K244:K258)</f>
        <v>2563.5500000000002</v>
      </c>
      <c r="L243" s="234"/>
      <c r="M243" s="234">
        <f>SUM(M244:M258)</f>
        <v>0</v>
      </c>
      <c r="N243" s="234"/>
      <c r="O243" s="234">
        <f>SUM(O244:O258)</f>
        <v>0.02</v>
      </c>
      <c r="P243" s="234"/>
      <c r="Q243" s="234">
        <f>SUM(Q244:Q258)</f>
        <v>0</v>
      </c>
      <c r="R243" s="234"/>
      <c r="S243" s="234"/>
      <c r="T243" s="234"/>
      <c r="U243" s="234"/>
      <c r="V243" s="234">
        <f>SUM(V244:V258)</f>
        <v>3.9299999999999997</v>
      </c>
      <c r="W243" s="234"/>
      <c r="X243" s="234"/>
      <c r="AG243" t="s">
        <v>137</v>
      </c>
    </row>
    <row r="244" spans="1:60" outlineLevel="1" x14ac:dyDescent="0.25">
      <c r="A244" s="241">
        <v>119</v>
      </c>
      <c r="B244" s="242" t="s">
        <v>495</v>
      </c>
      <c r="C244" s="255" t="s">
        <v>496</v>
      </c>
      <c r="D244" s="243" t="s">
        <v>154</v>
      </c>
      <c r="E244" s="244">
        <v>2.99</v>
      </c>
      <c r="F244" s="245"/>
      <c r="G244" s="246">
        <f>ROUND(E244*F244,2)</f>
        <v>0</v>
      </c>
      <c r="H244" s="229">
        <v>0</v>
      </c>
      <c r="I244" s="228">
        <f>ROUND(E244*H244,2)</f>
        <v>0</v>
      </c>
      <c r="J244" s="229">
        <v>7.9</v>
      </c>
      <c r="K244" s="228">
        <f>ROUND(E244*J244,2)</f>
        <v>23.62</v>
      </c>
      <c r="L244" s="228">
        <v>15</v>
      </c>
      <c r="M244" s="228">
        <f>G244*(1+L244/100)</f>
        <v>0</v>
      </c>
      <c r="N244" s="228">
        <v>0</v>
      </c>
      <c r="O244" s="228">
        <f>ROUND(E244*N244,2)</f>
        <v>0</v>
      </c>
      <c r="P244" s="228">
        <v>0</v>
      </c>
      <c r="Q244" s="228">
        <f>ROUND(E244*P244,2)</f>
        <v>0</v>
      </c>
      <c r="R244" s="228"/>
      <c r="S244" s="228" t="s">
        <v>141</v>
      </c>
      <c r="T244" s="228" t="s">
        <v>142</v>
      </c>
      <c r="U244" s="228">
        <v>1.6E-2</v>
      </c>
      <c r="V244" s="228">
        <f>ROUND(E244*U244,2)</f>
        <v>0.05</v>
      </c>
      <c r="W244" s="228"/>
      <c r="X244" s="228" t="s">
        <v>143</v>
      </c>
      <c r="Y244" s="209"/>
      <c r="Z244" s="209"/>
      <c r="AA244" s="209"/>
      <c r="AB244" s="209"/>
      <c r="AC244" s="209"/>
      <c r="AD244" s="209"/>
      <c r="AE244" s="209"/>
      <c r="AF244" s="209"/>
      <c r="AG244" s="209" t="s">
        <v>144</v>
      </c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1" x14ac:dyDescent="0.25">
      <c r="A245" s="226"/>
      <c r="B245" s="227"/>
      <c r="C245" s="256" t="s">
        <v>736</v>
      </c>
      <c r="D245" s="230"/>
      <c r="E245" s="231">
        <v>2.99</v>
      </c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09"/>
      <c r="Z245" s="209"/>
      <c r="AA245" s="209"/>
      <c r="AB245" s="209"/>
      <c r="AC245" s="209"/>
      <c r="AD245" s="209"/>
      <c r="AE245" s="209"/>
      <c r="AF245" s="209"/>
      <c r="AG245" s="209" t="s">
        <v>146</v>
      </c>
      <c r="AH245" s="209">
        <v>0</v>
      </c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1" x14ac:dyDescent="0.25">
      <c r="A246" s="241">
        <v>120</v>
      </c>
      <c r="B246" s="242" t="s">
        <v>497</v>
      </c>
      <c r="C246" s="255" t="s">
        <v>498</v>
      </c>
      <c r="D246" s="243" t="s">
        <v>154</v>
      </c>
      <c r="E246" s="244">
        <v>2.99</v>
      </c>
      <c r="F246" s="245"/>
      <c r="G246" s="246">
        <f>ROUND(E246*F246,2)</f>
        <v>0</v>
      </c>
      <c r="H246" s="229">
        <v>27.14</v>
      </c>
      <c r="I246" s="228">
        <f>ROUND(E246*H246,2)</f>
        <v>81.150000000000006</v>
      </c>
      <c r="J246" s="229">
        <v>28.36</v>
      </c>
      <c r="K246" s="228">
        <f>ROUND(E246*J246,2)</f>
        <v>84.8</v>
      </c>
      <c r="L246" s="228">
        <v>15</v>
      </c>
      <c r="M246" s="228">
        <f>G246*(1+L246/100)</f>
        <v>0</v>
      </c>
      <c r="N246" s="228">
        <v>2.1000000000000001E-4</v>
      </c>
      <c r="O246" s="228">
        <f>ROUND(E246*N246,2)</f>
        <v>0</v>
      </c>
      <c r="P246" s="228">
        <v>0</v>
      </c>
      <c r="Q246" s="228">
        <f>ROUND(E246*P246,2)</f>
        <v>0</v>
      </c>
      <c r="R246" s="228"/>
      <c r="S246" s="228" t="s">
        <v>141</v>
      </c>
      <c r="T246" s="228" t="s">
        <v>142</v>
      </c>
      <c r="U246" s="228">
        <v>0.05</v>
      </c>
      <c r="V246" s="228">
        <f>ROUND(E246*U246,2)</f>
        <v>0.15</v>
      </c>
      <c r="W246" s="228"/>
      <c r="X246" s="228" t="s">
        <v>143</v>
      </c>
      <c r="Y246" s="209"/>
      <c r="Z246" s="209"/>
      <c r="AA246" s="209"/>
      <c r="AB246" s="209"/>
      <c r="AC246" s="209"/>
      <c r="AD246" s="209"/>
      <c r="AE246" s="209"/>
      <c r="AF246" s="209"/>
      <c r="AG246" s="209" t="s">
        <v>144</v>
      </c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1" x14ac:dyDescent="0.25">
      <c r="A247" s="226"/>
      <c r="B247" s="227"/>
      <c r="C247" s="256" t="s">
        <v>736</v>
      </c>
      <c r="D247" s="230"/>
      <c r="E247" s="231">
        <v>2.99</v>
      </c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09"/>
      <c r="Z247" s="209"/>
      <c r="AA247" s="209"/>
      <c r="AB247" s="209"/>
      <c r="AC247" s="209"/>
      <c r="AD247" s="209"/>
      <c r="AE247" s="209"/>
      <c r="AF247" s="209"/>
      <c r="AG247" s="209" t="s">
        <v>146</v>
      </c>
      <c r="AH247" s="209">
        <v>0</v>
      </c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1" x14ac:dyDescent="0.25">
      <c r="A248" s="241">
        <v>121</v>
      </c>
      <c r="B248" s="242" t="s">
        <v>499</v>
      </c>
      <c r="C248" s="255" t="s">
        <v>500</v>
      </c>
      <c r="D248" s="243" t="s">
        <v>154</v>
      </c>
      <c r="E248" s="244">
        <v>2.99</v>
      </c>
      <c r="F248" s="245"/>
      <c r="G248" s="246">
        <f>ROUND(E248*F248,2)</f>
        <v>0</v>
      </c>
      <c r="H248" s="229">
        <v>144.49</v>
      </c>
      <c r="I248" s="228">
        <f>ROUND(E248*H248,2)</f>
        <v>432.03</v>
      </c>
      <c r="J248" s="229">
        <v>589.11</v>
      </c>
      <c r="K248" s="228">
        <f>ROUND(E248*J248,2)</f>
        <v>1761.44</v>
      </c>
      <c r="L248" s="228">
        <v>15</v>
      </c>
      <c r="M248" s="228">
        <f>G248*(1+L248/100)</f>
        <v>0</v>
      </c>
      <c r="N248" s="228">
        <v>5.1500000000000001E-3</v>
      </c>
      <c r="O248" s="228">
        <f>ROUND(E248*N248,2)</f>
        <v>0.02</v>
      </c>
      <c r="P248" s="228">
        <v>0</v>
      </c>
      <c r="Q248" s="228">
        <f>ROUND(E248*P248,2)</f>
        <v>0</v>
      </c>
      <c r="R248" s="228"/>
      <c r="S248" s="228" t="s">
        <v>141</v>
      </c>
      <c r="T248" s="228" t="s">
        <v>142</v>
      </c>
      <c r="U248" s="228">
        <v>1.04</v>
      </c>
      <c r="V248" s="228">
        <f>ROUND(E248*U248,2)</f>
        <v>3.11</v>
      </c>
      <c r="W248" s="228"/>
      <c r="X248" s="228" t="s">
        <v>143</v>
      </c>
      <c r="Y248" s="209"/>
      <c r="Z248" s="209"/>
      <c r="AA248" s="209"/>
      <c r="AB248" s="209"/>
      <c r="AC248" s="209"/>
      <c r="AD248" s="209"/>
      <c r="AE248" s="209"/>
      <c r="AF248" s="209"/>
      <c r="AG248" s="209" t="s">
        <v>144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outlineLevel="1" x14ac:dyDescent="0.25">
      <c r="A249" s="226"/>
      <c r="B249" s="227"/>
      <c r="C249" s="256" t="s">
        <v>736</v>
      </c>
      <c r="D249" s="230"/>
      <c r="E249" s="231">
        <v>2.99</v>
      </c>
      <c r="F249" s="228"/>
      <c r="G249" s="228"/>
      <c r="H249" s="228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09"/>
      <c r="Z249" s="209"/>
      <c r="AA249" s="209"/>
      <c r="AB249" s="209"/>
      <c r="AC249" s="209"/>
      <c r="AD249" s="209"/>
      <c r="AE249" s="209"/>
      <c r="AF249" s="209"/>
      <c r="AG249" s="209" t="s">
        <v>146</v>
      </c>
      <c r="AH249" s="209">
        <v>0</v>
      </c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1" x14ac:dyDescent="0.25">
      <c r="A250" s="241">
        <v>122</v>
      </c>
      <c r="B250" s="242" t="s">
        <v>501</v>
      </c>
      <c r="C250" s="255" t="s">
        <v>502</v>
      </c>
      <c r="D250" s="243" t="s">
        <v>160</v>
      </c>
      <c r="E250" s="244">
        <v>7.56</v>
      </c>
      <c r="F250" s="245"/>
      <c r="G250" s="246">
        <f>ROUND(E250*F250,2)</f>
        <v>0</v>
      </c>
      <c r="H250" s="229">
        <v>23.14</v>
      </c>
      <c r="I250" s="228">
        <f>ROUND(E250*H250,2)</f>
        <v>174.94</v>
      </c>
      <c r="J250" s="229">
        <v>40.159999999999997</v>
      </c>
      <c r="K250" s="228">
        <f>ROUND(E250*J250,2)</f>
        <v>303.61</v>
      </c>
      <c r="L250" s="228">
        <v>15</v>
      </c>
      <c r="M250" s="228">
        <f>G250*(1+L250/100)</f>
        <v>0</v>
      </c>
      <c r="N250" s="228">
        <v>4.0000000000000003E-5</v>
      </c>
      <c r="O250" s="228">
        <f>ROUND(E250*N250,2)</f>
        <v>0</v>
      </c>
      <c r="P250" s="228">
        <v>0</v>
      </c>
      <c r="Q250" s="228">
        <f>ROUND(E250*P250,2)</f>
        <v>0</v>
      </c>
      <c r="R250" s="228"/>
      <c r="S250" s="228" t="s">
        <v>141</v>
      </c>
      <c r="T250" s="228" t="s">
        <v>142</v>
      </c>
      <c r="U250" s="228">
        <v>7.0000000000000007E-2</v>
      </c>
      <c r="V250" s="228">
        <f>ROUND(E250*U250,2)</f>
        <v>0.53</v>
      </c>
      <c r="W250" s="228"/>
      <c r="X250" s="228" t="s">
        <v>143</v>
      </c>
      <c r="Y250" s="209"/>
      <c r="Z250" s="209"/>
      <c r="AA250" s="209"/>
      <c r="AB250" s="209"/>
      <c r="AC250" s="209"/>
      <c r="AD250" s="209"/>
      <c r="AE250" s="209"/>
      <c r="AF250" s="209"/>
      <c r="AG250" s="209" t="s">
        <v>144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1" x14ac:dyDescent="0.25">
      <c r="A251" s="226"/>
      <c r="B251" s="227"/>
      <c r="C251" s="256" t="s">
        <v>792</v>
      </c>
      <c r="D251" s="230"/>
      <c r="E251" s="231">
        <v>7.56</v>
      </c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09"/>
      <c r="Z251" s="209"/>
      <c r="AA251" s="209"/>
      <c r="AB251" s="209"/>
      <c r="AC251" s="209"/>
      <c r="AD251" s="209"/>
      <c r="AE251" s="209"/>
      <c r="AF251" s="209"/>
      <c r="AG251" s="209" t="s">
        <v>146</v>
      </c>
      <c r="AH251" s="209">
        <v>0</v>
      </c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1" x14ac:dyDescent="0.25">
      <c r="A252" s="241">
        <v>123</v>
      </c>
      <c r="B252" s="242" t="s">
        <v>504</v>
      </c>
      <c r="C252" s="255" t="s">
        <v>505</v>
      </c>
      <c r="D252" s="243" t="s">
        <v>154</v>
      </c>
      <c r="E252" s="244">
        <v>2.99</v>
      </c>
      <c r="F252" s="245"/>
      <c r="G252" s="246">
        <f>ROUND(E252*F252,2)</f>
        <v>0</v>
      </c>
      <c r="H252" s="229">
        <v>0</v>
      </c>
      <c r="I252" s="228">
        <f>ROUND(E252*H252,2)</f>
        <v>0</v>
      </c>
      <c r="J252" s="229">
        <v>16.7</v>
      </c>
      <c r="K252" s="228">
        <f>ROUND(E252*J252,2)</f>
        <v>49.93</v>
      </c>
      <c r="L252" s="228">
        <v>15</v>
      </c>
      <c r="M252" s="228">
        <f>G252*(1+L252/100)</f>
        <v>0</v>
      </c>
      <c r="N252" s="228">
        <v>0</v>
      </c>
      <c r="O252" s="228">
        <f>ROUND(E252*N252,2)</f>
        <v>0</v>
      </c>
      <c r="P252" s="228">
        <v>0</v>
      </c>
      <c r="Q252" s="228">
        <f>ROUND(E252*P252,2)</f>
        <v>0</v>
      </c>
      <c r="R252" s="228"/>
      <c r="S252" s="228" t="s">
        <v>141</v>
      </c>
      <c r="T252" s="228" t="s">
        <v>142</v>
      </c>
      <c r="U252" s="228">
        <v>0.03</v>
      </c>
      <c r="V252" s="228">
        <f>ROUND(E252*U252,2)</f>
        <v>0.09</v>
      </c>
      <c r="W252" s="228"/>
      <c r="X252" s="228" t="s">
        <v>143</v>
      </c>
      <c r="Y252" s="209"/>
      <c r="Z252" s="209"/>
      <c r="AA252" s="209"/>
      <c r="AB252" s="209"/>
      <c r="AC252" s="209"/>
      <c r="AD252" s="209"/>
      <c r="AE252" s="209"/>
      <c r="AF252" s="209"/>
      <c r="AG252" s="209" t="s">
        <v>144</v>
      </c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1" x14ac:dyDescent="0.25">
      <c r="A253" s="226"/>
      <c r="B253" s="227"/>
      <c r="C253" s="256" t="s">
        <v>736</v>
      </c>
      <c r="D253" s="230"/>
      <c r="E253" s="231">
        <v>2.99</v>
      </c>
      <c r="F253" s="228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09"/>
      <c r="Z253" s="209"/>
      <c r="AA253" s="209"/>
      <c r="AB253" s="209"/>
      <c r="AC253" s="209"/>
      <c r="AD253" s="209"/>
      <c r="AE253" s="209"/>
      <c r="AF253" s="209"/>
      <c r="AG253" s="209" t="s">
        <v>146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1" x14ac:dyDescent="0.25">
      <c r="A254" s="241">
        <v>124</v>
      </c>
      <c r="B254" s="242" t="s">
        <v>506</v>
      </c>
      <c r="C254" s="255" t="s">
        <v>507</v>
      </c>
      <c r="D254" s="243" t="s">
        <v>154</v>
      </c>
      <c r="E254" s="244">
        <v>2.99</v>
      </c>
      <c r="F254" s="245"/>
      <c r="G254" s="246">
        <f>ROUND(E254*F254,2)</f>
        <v>0</v>
      </c>
      <c r="H254" s="229">
        <v>13.6</v>
      </c>
      <c r="I254" s="228">
        <f>ROUND(E254*H254,2)</f>
        <v>40.659999999999997</v>
      </c>
      <c r="J254" s="229">
        <v>0</v>
      </c>
      <c r="K254" s="228">
        <f>ROUND(E254*J254,2)</f>
        <v>0</v>
      </c>
      <c r="L254" s="228">
        <v>15</v>
      </c>
      <c r="M254" s="228">
        <f>G254*(1+L254/100)</f>
        <v>0</v>
      </c>
      <c r="N254" s="228">
        <v>1.1999999999999999E-3</v>
      </c>
      <c r="O254" s="228">
        <f>ROUND(E254*N254,2)</f>
        <v>0</v>
      </c>
      <c r="P254" s="228">
        <v>0</v>
      </c>
      <c r="Q254" s="228">
        <f>ROUND(E254*P254,2)</f>
        <v>0</v>
      </c>
      <c r="R254" s="228"/>
      <c r="S254" s="228" t="s">
        <v>141</v>
      </c>
      <c r="T254" s="228" t="s">
        <v>142</v>
      </c>
      <c r="U254" s="228">
        <v>0</v>
      </c>
      <c r="V254" s="228">
        <f>ROUND(E254*U254,2)</f>
        <v>0</v>
      </c>
      <c r="W254" s="228"/>
      <c r="X254" s="228" t="s">
        <v>143</v>
      </c>
      <c r="Y254" s="209"/>
      <c r="Z254" s="209"/>
      <c r="AA254" s="209"/>
      <c r="AB254" s="209"/>
      <c r="AC254" s="209"/>
      <c r="AD254" s="209"/>
      <c r="AE254" s="209"/>
      <c r="AF254" s="209"/>
      <c r="AG254" s="209" t="s">
        <v>144</v>
      </c>
      <c r="AH254" s="209"/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1" x14ac:dyDescent="0.25">
      <c r="A255" s="226"/>
      <c r="B255" s="227"/>
      <c r="C255" s="256" t="s">
        <v>736</v>
      </c>
      <c r="D255" s="230"/>
      <c r="E255" s="231">
        <v>2.99</v>
      </c>
      <c r="F255" s="228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09"/>
      <c r="Z255" s="209"/>
      <c r="AA255" s="209"/>
      <c r="AB255" s="209"/>
      <c r="AC255" s="209"/>
      <c r="AD255" s="209"/>
      <c r="AE255" s="209"/>
      <c r="AF255" s="209"/>
      <c r="AG255" s="209" t="s">
        <v>146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1" x14ac:dyDescent="0.25">
      <c r="A256" s="241">
        <v>125</v>
      </c>
      <c r="B256" s="242" t="s">
        <v>508</v>
      </c>
      <c r="C256" s="255" t="s">
        <v>509</v>
      </c>
      <c r="D256" s="243" t="s">
        <v>154</v>
      </c>
      <c r="E256" s="244">
        <v>3.2890000000000001</v>
      </c>
      <c r="F256" s="245"/>
      <c r="G256" s="246">
        <f>ROUND(E256*F256,2)</f>
        <v>0</v>
      </c>
      <c r="H256" s="229">
        <v>500</v>
      </c>
      <c r="I256" s="228">
        <f>ROUND(E256*H256,2)</f>
        <v>1644.5</v>
      </c>
      <c r="J256" s="229">
        <v>0</v>
      </c>
      <c r="K256" s="228">
        <f>ROUND(E256*J256,2)</f>
        <v>0</v>
      </c>
      <c r="L256" s="228">
        <v>15</v>
      </c>
      <c r="M256" s="228">
        <f>G256*(1+L256/100)</f>
        <v>0</v>
      </c>
      <c r="N256" s="228">
        <v>0</v>
      </c>
      <c r="O256" s="228">
        <f>ROUND(E256*N256,2)</f>
        <v>0</v>
      </c>
      <c r="P256" s="228">
        <v>0</v>
      </c>
      <c r="Q256" s="228">
        <f>ROUND(E256*P256,2)</f>
        <v>0</v>
      </c>
      <c r="R256" s="228"/>
      <c r="S256" s="228" t="s">
        <v>174</v>
      </c>
      <c r="T256" s="228" t="s">
        <v>142</v>
      </c>
      <c r="U256" s="228">
        <v>0</v>
      </c>
      <c r="V256" s="228">
        <f>ROUND(E256*U256,2)</f>
        <v>0</v>
      </c>
      <c r="W256" s="228"/>
      <c r="X256" s="228" t="s">
        <v>175</v>
      </c>
      <c r="Y256" s="209"/>
      <c r="Z256" s="209"/>
      <c r="AA256" s="209"/>
      <c r="AB256" s="209"/>
      <c r="AC256" s="209"/>
      <c r="AD256" s="209"/>
      <c r="AE256" s="209"/>
      <c r="AF256" s="209"/>
      <c r="AG256" s="209" t="s">
        <v>176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1" x14ac:dyDescent="0.25">
      <c r="A257" s="226"/>
      <c r="B257" s="227"/>
      <c r="C257" s="256" t="s">
        <v>793</v>
      </c>
      <c r="D257" s="230"/>
      <c r="E257" s="231">
        <v>3.2890000000000001</v>
      </c>
      <c r="F257" s="228"/>
      <c r="G257" s="228"/>
      <c r="H257" s="228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09"/>
      <c r="Z257" s="209"/>
      <c r="AA257" s="209"/>
      <c r="AB257" s="209"/>
      <c r="AC257" s="209"/>
      <c r="AD257" s="209"/>
      <c r="AE257" s="209"/>
      <c r="AF257" s="209"/>
      <c r="AG257" s="209" t="s">
        <v>146</v>
      </c>
      <c r="AH257" s="209">
        <v>0</v>
      </c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1" x14ac:dyDescent="0.25">
      <c r="A258" s="247">
        <v>126</v>
      </c>
      <c r="B258" s="248" t="s">
        <v>511</v>
      </c>
      <c r="C258" s="257" t="s">
        <v>512</v>
      </c>
      <c r="D258" s="249" t="s">
        <v>0</v>
      </c>
      <c r="E258" s="250">
        <v>45.966700000000003</v>
      </c>
      <c r="F258" s="251"/>
      <c r="G258" s="252">
        <f>ROUND(E258*F258,2)</f>
        <v>0</v>
      </c>
      <c r="H258" s="229">
        <v>0</v>
      </c>
      <c r="I258" s="228">
        <f>ROUND(E258*H258,2)</f>
        <v>0</v>
      </c>
      <c r="J258" s="229">
        <v>7.4</v>
      </c>
      <c r="K258" s="228">
        <f>ROUND(E258*J258,2)</f>
        <v>340.15</v>
      </c>
      <c r="L258" s="228">
        <v>15</v>
      </c>
      <c r="M258" s="228">
        <f>G258*(1+L258/100)</f>
        <v>0</v>
      </c>
      <c r="N258" s="228">
        <v>0</v>
      </c>
      <c r="O258" s="228">
        <f>ROUND(E258*N258,2)</f>
        <v>0</v>
      </c>
      <c r="P258" s="228">
        <v>0</v>
      </c>
      <c r="Q258" s="228">
        <f>ROUND(E258*P258,2)</f>
        <v>0</v>
      </c>
      <c r="R258" s="228"/>
      <c r="S258" s="228" t="s">
        <v>141</v>
      </c>
      <c r="T258" s="228" t="s">
        <v>142</v>
      </c>
      <c r="U258" s="228">
        <v>0</v>
      </c>
      <c r="V258" s="228">
        <f>ROUND(E258*U258,2)</f>
        <v>0</v>
      </c>
      <c r="W258" s="228"/>
      <c r="X258" s="228" t="s">
        <v>285</v>
      </c>
      <c r="Y258" s="209"/>
      <c r="Z258" s="209"/>
      <c r="AA258" s="209"/>
      <c r="AB258" s="209"/>
      <c r="AC258" s="209"/>
      <c r="AD258" s="209"/>
      <c r="AE258" s="209"/>
      <c r="AF258" s="209"/>
      <c r="AG258" s="209" t="s">
        <v>286</v>
      </c>
      <c r="AH258" s="209"/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x14ac:dyDescent="0.25">
      <c r="A259" s="235" t="s">
        <v>136</v>
      </c>
      <c r="B259" s="236" t="s">
        <v>90</v>
      </c>
      <c r="C259" s="254" t="s">
        <v>91</v>
      </c>
      <c r="D259" s="237"/>
      <c r="E259" s="238"/>
      <c r="F259" s="239"/>
      <c r="G259" s="240">
        <f>SUMIF(AG260:AG270,"&lt;&gt;NOR",G260:G270)</f>
        <v>0</v>
      </c>
      <c r="H259" s="234"/>
      <c r="I259" s="234">
        <f>SUM(I260:I270)</f>
        <v>6296.75</v>
      </c>
      <c r="J259" s="234"/>
      <c r="K259" s="234">
        <f>SUM(K260:K270)</f>
        <v>9085.4699999999993</v>
      </c>
      <c r="L259" s="234"/>
      <c r="M259" s="234">
        <f>SUM(M260:M270)</f>
        <v>0</v>
      </c>
      <c r="N259" s="234"/>
      <c r="O259" s="234">
        <f>SUM(O260:O270)</f>
        <v>0.01</v>
      </c>
      <c r="P259" s="234"/>
      <c r="Q259" s="234">
        <f>SUM(Q260:Q270)</f>
        <v>0.02</v>
      </c>
      <c r="R259" s="234"/>
      <c r="S259" s="234"/>
      <c r="T259" s="234"/>
      <c r="U259" s="234"/>
      <c r="V259" s="234">
        <f>SUM(V260:V270)</f>
        <v>12.82</v>
      </c>
      <c r="W259" s="234"/>
      <c r="X259" s="234"/>
      <c r="AG259" t="s">
        <v>137</v>
      </c>
    </row>
    <row r="260" spans="1:60" outlineLevel="1" x14ac:dyDescent="0.25">
      <c r="A260" s="247">
        <v>127</v>
      </c>
      <c r="B260" s="248" t="s">
        <v>794</v>
      </c>
      <c r="C260" s="257" t="s">
        <v>795</v>
      </c>
      <c r="D260" s="249" t="s">
        <v>0</v>
      </c>
      <c r="E260" s="250">
        <v>151.3998</v>
      </c>
      <c r="F260" s="251"/>
      <c r="G260" s="252">
        <f>ROUND(E260*F260,2)</f>
        <v>0</v>
      </c>
      <c r="H260" s="229">
        <v>0</v>
      </c>
      <c r="I260" s="228">
        <f>ROUND(E260*H260,2)</f>
        <v>0</v>
      </c>
      <c r="J260" s="229">
        <v>1.6</v>
      </c>
      <c r="K260" s="228">
        <f>ROUND(E260*J260,2)</f>
        <v>242.24</v>
      </c>
      <c r="L260" s="228">
        <v>15</v>
      </c>
      <c r="M260" s="228">
        <f>G260*(1+L260/100)</f>
        <v>0</v>
      </c>
      <c r="N260" s="228">
        <v>0</v>
      </c>
      <c r="O260" s="228">
        <f>ROUND(E260*N260,2)</f>
        <v>0</v>
      </c>
      <c r="P260" s="228">
        <v>0</v>
      </c>
      <c r="Q260" s="228">
        <f>ROUND(E260*P260,2)</f>
        <v>0</v>
      </c>
      <c r="R260" s="228"/>
      <c r="S260" s="228" t="s">
        <v>141</v>
      </c>
      <c r="T260" s="228" t="s">
        <v>141</v>
      </c>
      <c r="U260" s="228">
        <v>0</v>
      </c>
      <c r="V260" s="228">
        <f>ROUND(E260*U260,2)</f>
        <v>0</v>
      </c>
      <c r="W260" s="228"/>
      <c r="X260" s="228" t="s">
        <v>285</v>
      </c>
      <c r="Y260" s="209"/>
      <c r="Z260" s="209"/>
      <c r="AA260" s="209"/>
      <c r="AB260" s="209"/>
      <c r="AC260" s="209"/>
      <c r="AD260" s="209"/>
      <c r="AE260" s="209"/>
      <c r="AF260" s="209"/>
      <c r="AG260" s="209" t="s">
        <v>286</v>
      </c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1" x14ac:dyDescent="0.25">
      <c r="A261" s="241">
        <v>128</v>
      </c>
      <c r="B261" s="242" t="s">
        <v>796</v>
      </c>
      <c r="C261" s="255" t="s">
        <v>797</v>
      </c>
      <c r="D261" s="243" t="s">
        <v>154</v>
      </c>
      <c r="E261" s="244">
        <v>17.22</v>
      </c>
      <c r="F261" s="245"/>
      <c r="G261" s="246">
        <f>ROUND(E261*F261,2)</f>
        <v>0</v>
      </c>
      <c r="H261" s="229">
        <v>0</v>
      </c>
      <c r="I261" s="228">
        <f>ROUND(E261*H261,2)</f>
        <v>0</v>
      </c>
      <c r="J261" s="229">
        <v>6.9</v>
      </c>
      <c r="K261" s="228">
        <f>ROUND(E261*J261,2)</f>
        <v>118.82</v>
      </c>
      <c r="L261" s="228">
        <v>15</v>
      </c>
      <c r="M261" s="228">
        <f>G261*(1+L261/100)</f>
        <v>0</v>
      </c>
      <c r="N261" s="228">
        <v>0</v>
      </c>
      <c r="O261" s="228">
        <f>ROUND(E261*N261,2)</f>
        <v>0</v>
      </c>
      <c r="P261" s="228">
        <v>0</v>
      </c>
      <c r="Q261" s="228">
        <f>ROUND(E261*P261,2)</f>
        <v>0</v>
      </c>
      <c r="R261" s="228"/>
      <c r="S261" s="228" t="s">
        <v>141</v>
      </c>
      <c r="T261" s="228" t="s">
        <v>798</v>
      </c>
      <c r="U261" s="228">
        <v>1.6E-2</v>
      </c>
      <c r="V261" s="228">
        <f>ROUND(E261*U261,2)</f>
        <v>0.28000000000000003</v>
      </c>
      <c r="W261" s="228"/>
      <c r="X261" s="228" t="s">
        <v>143</v>
      </c>
      <c r="Y261" s="209"/>
      <c r="Z261" s="209"/>
      <c r="AA261" s="209"/>
      <c r="AB261" s="209"/>
      <c r="AC261" s="209"/>
      <c r="AD261" s="209"/>
      <c r="AE261" s="209"/>
      <c r="AF261" s="209"/>
      <c r="AG261" s="209" t="s">
        <v>144</v>
      </c>
      <c r="AH261" s="209"/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1" x14ac:dyDescent="0.25">
      <c r="A262" s="226"/>
      <c r="B262" s="227"/>
      <c r="C262" s="256" t="s">
        <v>738</v>
      </c>
      <c r="D262" s="230"/>
      <c r="E262" s="231">
        <v>17.22</v>
      </c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09"/>
      <c r="Z262" s="209"/>
      <c r="AA262" s="209"/>
      <c r="AB262" s="209"/>
      <c r="AC262" s="209"/>
      <c r="AD262" s="209"/>
      <c r="AE262" s="209"/>
      <c r="AF262" s="209"/>
      <c r="AG262" s="209" t="s">
        <v>146</v>
      </c>
      <c r="AH262" s="209">
        <v>0</v>
      </c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1" x14ac:dyDescent="0.25">
      <c r="A263" s="241">
        <v>129</v>
      </c>
      <c r="B263" s="242" t="s">
        <v>799</v>
      </c>
      <c r="C263" s="255" t="s">
        <v>800</v>
      </c>
      <c r="D263" s="243" t="s">
        <v>160</v>
      </c>
      <c r="E263" s="244">
        <v>15.15</v>
      </c>
      <c r="F263" s="245"/>
      <c r="G263" s="246">
        <f>ROUND(E263*F263,2)</f>
        <v>0</v>
      </c>
      <c r="H263" s="229">
        <v>0.18</v>
      </c>
      <c r="I263" s="228">
        <f>ROUND(E263*H263,2)</f>
        <v>2.73</v>
      </c>
      <c r="J263" s="229">
        <v>73.02</v>
      </c>
      <c r="K263" s="228">
        <f>ROUND(E263*J263,2)</f>
        <v>1106.25</v>
      </c>
      <c r="L263" s="228">
        <v>15</v>
      </c>
      <c r="M263" s="228">
        <f>G263*(1+L263/100)</f>
        <v>0</v>
      </c>
      <c r="N263" s="228">
        <v>0</v>
      </c>
      <c r="O263" s="228">
        <f>ROUND(E263*N263,2)</f>
        <v>0</v>
      </c>
      <c r="P263" s="228">
        <v>0</v>
      </c>
      <c r="Q263" s="228">
        <f>ROUND(E263*P263,2)</f>
        <v>0</v>
      </c>
      <c r="R263" s="228"/>
      <c r="S263" s="228" t="s">
        <v>141</v>
      </c>
      <c r="T263" s="228" t="s">
        <v>801</v>
      </c>
      <c r="U263" s="228">
        <v>0.15</v>
      </c>
      <c r="V263" s="228">
        <f>ROUND(E263*U263,2)</f>
        <v>2.27</v>
      </c>
      <c r="W263" s="228"/>
      <c r="X263" s="228" t="s">
        <v>143</v>
      </c>
      <c r="Y263" s="209"/>
      <c r="Z263" s="209"/>
      <c r="AA263" s="209"/>
      <c r="AB263" s="209"/>
      <c r="AC263" s="209"/>
      <c r="AD263" s="209"/>
      <c r="AE263" s="209"/>
      <c r="AF263" s="209"/>
      <c r="AG263" s="209" t="s">
        <v>144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1" x14ac:dyDescent="0.25">
      <c r="A264" s="226"/>
      <c r="B264" s="227"/>
      <c r="C264" s="256" t="s">
        <v>802</v>
      </c>
      <c r="D264" s="230"/>
      <c r="E264" s="231">
        <v>15.15</v>
      </c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09"/>
      <c r="Z264" s="209"/>
      <c r="AA264" s="209"/>
      <c r="AB264" s="209"/>
      <c r="AC264" s="209"/>
      <c r="AD264" s="209"/>
      <c r="AE264" s="209"/>
      <c r="AF264" s="209"/>
      <c r="AG264" s="209" t="s">
        <v>146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1" x14ac:dyDescent="0.25">
      <c r="A265" s="241">
        <v>130</v>
      </c>
      <c r="B265" s="242" t="s">
        <v>803</v>
      </c>
      <c r="C265" s="255" t="s">
        <v>804</v>
      </c>
      <c r="D265" s="243" t="s">
        <v>160</v>
      </c>
      <c r="E265" s="244">
        <v>15.15</v>
      </c>
      <c r="F265" s="245"/>
      <c r="G265" s="246">
        <f>ROUND(E265*F265,2)</f>
        <v>0</v>
      </c>
      <c r="H265" s="229">
        <v>0</v>
      </c>
      <c r="I265" s="228">
        <f>ROUND(E265*H265,2)</f>
        <v>0</v>
      </c>
      <c r="J265" s="229">
        <v>11.3</v>
      </c>
      <c r="K265" s="228">
        <f>ROUND(E265*J265,2)</f>
        <v>171.2</v>
      </c>
      <c r="L265" s="228">
        <v>15</v>
      </c>
      <c r="M265" s="228">
        <f>G265*(1+L265/100)</f>
        <v>0</v>
      </c>
      <c r="N265" s="228">
        <v>0</v>
      </c>
      <c r="O265" s="228">
        <f>ROUND(E265*N265,2)</f>
        <v>0</v>
      </c>
      <c r="P265" s="228">
        <v>1E-3</v>
      </c>
      <c r="Q265" s="228">
        <f>ROUND(E265*P265,2)</f>
        <v>0.02</v>
      </c>
      <c r="R265" s="228"/>
      <c r="S265" s="228" t="s">
        <v>141</v>
      </c>
      <c r="T265" s="228" t="s">
        <v>801</v>
      </c>
      <c r="U265" s="228">
        <v>0.03</v>
      </c>
      <c r="V265" s="228">
        <f>ROUND(E265*U265,2)</f>
        <v>0.45</v>
      </c>
      <c r="W265" s="228"/>
      <c r="X265" s="228" t="s">
        <v>143</v>
      </c>
      <c r="Y265" s="209"/>
      <c r="Z265" s="209"/>
      <c r="AA265" s="209"/>
      <c r="AB265" s="209"/>
      <c r="AC265" s="209"/>
      <c r="AD265" s="209"/>
      <c r="AE265" s="209"/>
      <c r="AF265" s="209"/>
      <c r="AG265" s="209" t="s">
        <v>144</v>
      </c>
      <c r="AH265" s="209"/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1" x14ac:dyDescent="0.25">
      <c r="A266" s="226"/>
      <c r="B266" s="227"/>
      <c r="C266" s="256" t="s">
        <v>802</v>
      </c>
      <c r="D266" s="230"/>
      <c r="E266" s="231">
        <v>15.15</v>
      </c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09"/>
      <c r="Z266" s="209"/>
      <c r="AA266" s="209"/>
      <c r="AB266" s="209"/>
      <c r="AC266" s="209"/>
      <c r="AD266" s="209"/>
      <c r="AE266" s="209"/>
      <c r="AF266" s="209"/>
      <c r="AG266" s="209" t="s">
        <v>146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5">
      <c r="A267" s="241">
        <v>131</v>
      </c>
      <c r="B267" s="242" t="s">
        <v>805</v>
      </c>
      <c r="C267" s="255" t="s">
        <v>806</v>
      </c>
      <c r="D267" s="243" t="s">
        <v>160</v>
      </c>
      <c r="E267" s="244">
        <v>15.15</v>
      </c>
      <c r="F267" s="245"/>
      <c r="G267" s="246">
        <f>ROUND(E267*F267,2)</f>
        <v>0</v>
      </c>
      <c r="H267" s="229">
        <v>47.7</v>
      </c>
      <c r="I267" s="228">
        <f>ROUND(E267*H267,2)</f>
        <v>722.66</v>
      </c>
      <c r="J267" s="229">
        <v>0</v>
      </c>
      <c r="K267" s="228">
        <f>ROUND(E267*J267,2)</f>
        <v>0</v>
      </c>
      <c r="L267" s="228">
        <v>15</v>
      </c>
      <c r="M267" s="228">
        <f>G267*(1+L267/100)</f>
        <v>0</v>
      </c>
      <c r="N267" s="228">
        <v>1.2E-4</v>
      </c>
      <c r="O267" s="228">
        <f>ROUND(E267*N267,2)</f>
        <v>0</v>
      </c>
      <c r="P267" s="228">
        <v>0</v>
      </c>
      <c r="Q267" s="228">
        <f>ROUND(E267*P267,2)</f>
        <v>0</v>
      </c>
      <c r="R267" s="228" t="s">
        <v>179</v>
      </c>
      <c r="S267" s="228" t="s">
        <v>141</v>
      </c>
      <c r="T267" s="228" t="s">
        <v>801</v>
      </c>
      <c r="U267" s="228">
        <v>0</v>
      </c>
      <c r="V267" s="228">
        <f>ROUND(E267*U267,2)</f>
        <v>0</v>
      </c>
      <c r="W267" s="228"/>
      <c r="X267" s="228" t="s">
        <v>175</v>
      </c>
      <c r="Y267" s="209"/>
      <c r="Z267" s="209"/>
      <c r="AA267" s="209"/>
      <c r="AB267" s="209"/>
      <c r="AC267" s="209"/>
      <c r="AD267" s="209"/>
      <c r="AE267" s="209"/>
      <c r="AF267" s="209"/>
      <c r="AG267" s="209" t="s">
        <v>176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1" x14ac:dyDescent="0.25">
      <c r="A268" s="226"/>
      <c r="B268" s="227"/>
      <c r="C268" s="256" t="s">
        <v>802</v>
      </c>
      <c r="D268" s="230"/>
      <c r="E268" s="231">
        <v>15.15</v>
      </c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09"/>
      <c r="Z268" s="209"/>
      <c r="AA268" s="209"/>
      <c r="AB268" s="209"/>
      <c r="AC268" s="209"/>
      <c r="AD268" s="209"/>
      <c r="AE268" s="209"/>
      <c r="AF268" s="209"/>
      <c r="AG268" s="209" t="s">
        <v>146</v>
      </c>
      <c r="AH268" s="209">
        <v>0</v>
      </c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ht="20.399999999999999" outlineLevel="1" x14ac:dyDescent="0.25">
      <c r="A269" s="241">
        <v>132</v>
      </c>
      <c r="B269" s="242" t="s">
        <v>807</v>
      </c>
      <c r="C269" s="255" t="s">
        <v>808</v>
      </c>
      <c r="D269" s="243" t="s">
        <v>154</v>
      </c>
      <c r="E269" s="244">
        <v>17.22</v>
      </c>
      <c r="F269" s="245"/>
      <c r="G269" s="246">
        <f>ROUND(E269*F269,2)</f>
        <v>0</v>
      </c>
      <c r="H269" s="229">
        <v>323.54000000000002</v>
      </c>
      <c r="I269" s="228">
        <f>ROUND(E269*H269,2)</f>
        <v>5571.36</v>
      </c>
      <c r="J269" s="229">
        <v>432.46</v>
      </c>
      <c r="K269" s="228">
        <f>ROUND(E269*J269,2)</f>
        <v>7446.96</v>
      </c>
      <c r="L269" s="228">
        <v>15</v>
      </c>
      <c r="M269" s="228">
        <f>G269*(1+L269/100)</f>
        <v>0</v>
      </c>
      <c r="N269" s="228">
        <v>3.5E-4</v>
      </c>
      <c r="O269" s="228">
        <f>ROUND(E269*N269,2)</f>
        <v>0.01</v>
      </c>
      <c r="P269" s="228">
        <v>0</v>
      </c>
      <c r="Q269" s="228">
        <f>ROUND(E269*P269,2)</f>
        <v>0</v>
      </c>
      <c r="R269" s="228"/>
      <c r="S269" s="228" t="s">
        <v>174</v>
      </c>
      <c r="T269" s="228" t="s">
        <v>142</v>
      </c>
      <c r="U269" s="228">
        <v>0.56999999999999995</v>
      </c>
      <c r="V269" s="228">
        <f>ROUND(E269*U269,2)</f>
        <v>9.82</v>
      </c>
      <c r="W269" s="228"/>
      <c r="X269" s="228" t="s">
        <v>143</v>
      </c>
      <c r="Y269" s="209"/>
      <c r="Z269" s="209"/>
      <c r="AA269" s="209"/>
      <c r="AB269" s="209"/>
      <c r="AC269" s="209"/>
      <c r="AD269" s="209"/>
      <c r="AE269" s="209"/>
      <c r="AF269" s="209"/>
      <c r="AG269" s="209" t="s">
        <v>144</v>
      </c>
      <c r="AH269" s="209"/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1" x14ac:dyDescent="0.25">
      <c r="A270" s="226"/>
      <c r="B270" s="227"/>
      <c r="C270" s="256" t="s">
        <v>738</v>
      </c>
      <c r="D270" s="230"/>
      <c r="E270" s="231">
        <v>17.22</v>
      </c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09"/>
      <c r="Z270" s="209"/>
      <c r="AA270" s="209"/>
      <c r="AB270" s="209"/>
      <c r="AC270" s="209"/>
      <c r="AD270" s="209"/>
      <c r="AE270" s="209"/>
      <c r="AF270" s="209"/>
      <c r="AG270" s="209" t="s">
        <v>146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x14ac:dyDescent="0.25">
      <c r="A271" s="235" t="s">
        <v>136</v>
      </c>
      <c r="B271" s="236" t="s">
        <v>92</v>
      </c>
      <c r="C271" s="254" t="s">
        <v>93</v>
      </c>
      <c r="D271" s="237"/>
      <c r="E271" s="238"/>
      <c r="F271" s="239"/>
      <c r="G271" s="240">
        <f>SUMIF(AG272:AG305,"&lt;&gt;NOR",G272:G305)</f>
        <v>0</v>
      </c>
      <c r="H271" s="234"/>
      <c r="I271" s="234">
        <f>SUM(I272:I305)</f>
        <v>10454.180000000002</v>
      </c>
      <c r="J271" s="234"/>
      <c r="K271" s="234">
        <f>SUM(K272:K305)</f>
        <v>9147.48</v>
      </c>
      <c r="L271" s="234"/>
      <c r="M271" s="234">
        <f>SUM(M272:M305)</f>
        <v>0</v>
      </c>
      <c r="N271" s="234"/>
      <c r="O271" s="234">
        <f>SUM(O272:O305)</f>
        <v>0.06</v>
      </c>
      <c r="P271" s="234"/>
      <c r="Q271" s="234">
        <f>SUM(Q272:Q305)</f>
        <v>0.02</v>
      </c>
      <c r="R271" s="234"/>
      <c r="S271" s="234"/>
      <c r="T271" s="234"/>
      <c r="U271" s="234"/>
      <c r="V271" s="234">
        <f>SUM(V272:V305)</f>
        <v>16.75</v>
      </c>
      <c r="W271" s="234"/>
      <c r="X271" s="234"/>
      <c r="AG271" t="s">
        <v>137</v>
      </c>
    </row>
    <row r="272" spans="1:60" outlineLevel="1" x14ac:dyDescent="0.25">
      <c r="A272" s="247">
        <v>133</v>
      </c>
      <c r="B272" s="248" t="s">
        <v>809</v>
      </c>
      <c r="C272" s="257" t="s">
        <v>810</v>
      </c>
      <c r="D272" s="249" t="s">
        <v>149</v>
      </c>
      <c r="E272" s="250">
        <v>1</v>
      </c>
      <c r="F272" s="251"/>
      <c r="G272" s="252">
        <f>ROUND(E272*F272,2)</f>
        <v>0</v>
      </c>
      <c r="H272" s="229">
        <v>305</v>
      </c>
      <c r="I272" s="228">
        <f>ROUND(E272*H272,2)</f>
        <v>305</v>
      </c>
      <c r="J272" s="229">
        <v>0</v>
      </c>
      <c r="K272" s="228">
        <f>ROUND(E272*J272,2)</f>
        <v>0</v>
      </c>
      <c r="L272" s="228">
        <v>15</v>
      </c>
      <c r="M272" s="228">
        <f>G272*(1+L272/100)</f>
        <v>0</v>
      </c>
      <c r="N272" s="228">
        <v>4.2000000000000002E-4</v>
      </c>
      <c r="O272" s="228">
        <f>ROUND(E272*N272,2)</f>
        <v>0</v>
      </c>
      <c r="P272" s="228">
        <v>0</v>
      </c>
      <c r="Q272" s="228">
        <f>ROUND(E272*P272,2)</f>
        <v>0</v>
      </c>
      <c r="R272" s="228" t="s">
        <v>179</v>
      </c>
      <c r="S272" s="228" t="s">
        <v>141</v>
      </c>
      <c r="T272" s="228" t="s">
        <v>141</v>
      </c>
      <c r="U272" s="228">
        <v>0</v>
      </c>
      <c r="V272" s="228">
        <f>ROUND(E272*U272,2)</f>
        <v>0</v>
      </c>
      <c r="W272" s="228"/>
      <c r="X272" s="228" t="s">
        <v>175</v>
      </c>
      <c r="Y272" s="209"/>
      <c r="Z272" s="209"/>
      <c r="AA272" s="209"/>
      <c r="AB272" s="209"/>
      <c r="AC272" s="209"/>
      <c r="AD272" s="209"/>
      <c r="AE272" s="209"/>
      <c r="AF272" s="209"/>
      <c r="AG272" s="209" t="s">
        <v>176</v>
      </c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41">
        <v>134</v>
      </c>
      <c r="B273" s="242" t="s">
        <v>513</v>
      </c>
      <c r="C273" s="255" t="s">
        <v>514</v>
      </c>
      <c r="D273" s="243" t="s">
        <v>154</v>
      </c>
      <c r="E273" s="244">
        <v>17.47</v>
      </c>
      <c r="F273" s="245"/>
      <c r="G273" s="246">
        <f>ROUND(E273*F273,2)</f>
        <v>0</v>
      </c>
      <c r="H273" s="229">
        <v>0</v>
      </c>
      <c r="I273" s="228">
        <f>ROUND(E273*H273,2)</f>
        <v>0</v>
      </c>
      <c r="J273" s="229">
        <v>7.9</v>
      </c>
      <c r="K273" s="228">
        <f>ROUND(E273*J273,2)</f>
        <v>138.01</v>
      </c>
      <c r="L273" s="228">
        <v>15</v>
      </c>
      <c r="M273" s="228">
        <f>G273*(1+L273/100)</f>
        <v>0</v>
      </c>
      <c r="N273" s="228">
        <v>0</v>
      </c>
      <c r="O273" s="228">
        <f>ROUND(E273*N273,2)</f>
        <v>0</v>
      </c>
      <c r="P273" s="228">
        <v>0</v>
      </c>
      <c r="Q273" s="228">
        <f>ROUND(E273*P273,2)</f>
        <v>0</v>
      </c>
      <c r="R273" s="228"/>
      <c r="S273" s="228" t="s">
        <v>141</v>
      </c>
      <c r="T273" s="228" t="s">
        <v>142</v>
      </c>
      <c r="U273" s="228">
        <v>1.6E-2</v>
      </c>
      <c r="V273" s="228">
        <f>ROUND(E273*U273,2)</f>
        <v>0.28000000000000003</v>
      </c>
      <c r="W273" s="228"/>
      <c r="X273" s="228" t="s">
        <v>143</v>
      </c>
      <c r="Y273" s="209"/>
      <c r="Z273" s="209"/>
      <c r="AA273" s="209"/>
      <c r="AB273" s="209"/>
      <c r="AC273" s="209"/>
      <c r="AD273" s="209"/>
      <c r="AE273" s="209"/>
      <c r="AF273" s="209"/>
      <c r="AG273" s="209" t="s">
        <v>144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1" x14ac:dyDescent="0.25">
      <c r="A274" s="226"/>
      <c r="B274" s="227"/>
      <c r="C274" s="256" t="s">
        <v>735</v>
      </c>
      <c r="D274" s="230"/>
      <c r="E274" s="231">
        <v>6.25</v>
      </c>
      <c r="F274" s="228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09"/>
      <c r="Z274" s="209"/>
      <c r="AA274" s="209"/>
      <c r="AB274" s="209"/>
      <c r="AC274" s="209"/>
      <c r="AD274" s="209"/>
      <c r="AE274" s="209"/>
      <c r="AF274" s="209"/>
      <c r="AG274" s="209" t="s">
        <v>146</v>
      </c>
      <c r="AH274" s="209">
        <v>0</v>
      </c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1" x14ac:dyDescent="0.25">
      <c r="A275" s="226"/>
      <c r="B275" s="227"/>
      <c r="C275" s="256" t="s">
        <v>740</v>
      </c>
      <c r="D275" s="230"/>
      <c r="E275" s="231">
        <v>1.39</v>
      </c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09"/>
      <c r="Z275" s="209"/>
      <c r="AA275" s="209"/>
      <c r="AB275" s="209"/>
      <c r="AC275" s="209"/>
      <c r="AD275" s="209"/>
      <c r="AE275" s="209"/>
      <c r="AF275" s="209"/>
      <c r="AG275" s="209" t="s">
        <v>146</v>
      </c>
      <c r="AH275" s="209">
        <v>0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1" x14ac:dyDescent="0.25">
      <c r="A276" s="226"/>
      <c r="B276" s="227"/>
      <c r="C276" s="256" t="s">
        <v>739</v>
      </c>
      <c r="D276" s="230"/>
      <c r="E276" s="231">
        <v>9.83</v>
      </c>
      <c r="F276" s="228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09"/>
      <c r="Z276" s="209"/>
      <c r="AA276" s="209"/>
      <c r="AB276" s="209"/>
      <c r="AC276" s="209"/>
      <c r="AD276" s="209"/>
      <c r="AE276" s="209"/>
      <c r="AF276" s="209"/>
      <c r="AG276" s="209" t="s">
        <v>146</v>
      </c>
      <c r="AH276" s="209">
        <v>0</v>
      </c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1" x14ac:dyDescent="0.25">
      <c r="A277" s="241">
        <v>135</v>
      </c>
      <c r="B277" s="242" t="s">
        <v>515</v>
      </c>
      <c r="C277" s="255" t="s">
        <v>516</v>
      </c>
      <c r="D277" s="243" t="s">
        <v>154</v>
      </c>
      <c r="E277" s="244">
        <v>17.47</v>
      </c>
      <c r="F277" s="245"/>
      <c r="G277" s="246">
        <f>ROUND(E277*F277,2)</f>
        <v>0</v>
      </c>
      <c r="H277" s="229">
        <v>0</v>
      </c>
      <c r="I277" s="228">
        <f>ROUND(E277*H277,2)</f>
        <v>0</v>
      </c>
      <c r="J277" s="229">
        <v>25.7</v>
      </c>
      <c r="K277" s="228">
        <f>ROUND(E277*J277,2)</f>
        <v>448.98</v>
      </c>
      <c r="L277" s="228">
        <v>15</v>
      </c>
      <c r="M277" s="228">
        <f>G277*(1+L277/100)</f>
        <v>0</v>
      </c>
      <c r="N277" s="228">
        <v>0</v>
      </c>
      <c r="O277" s="228">
        <f>ROUND(E277*N277,2)</f>
        <v>0</v>
      </c>
      <c r="P277" s="228">
        <v>0</v>
      </c>
      <c r="Q277" s="228">
        <f>ROUND(E277*P277,2)</f>
        <v>0</v>
      </c>
      <c r="R277" s="228"/>
      <c r="S277" s="228" t="s">
        <v>141</v>
      </c>
      <c r="T277" s="228" t="s">
        <v>142</v>
      </c>
      <c r="U277" s="228">
        <v>4.5999999999999999E-2</v>
      </c>
      <c r="V277" s="228">
        <f>ROUND(E277*U277,2)</f>
        <v>0.8</v>
      </c>
      <c r="W277" s="228"/>
      <c r="X277" s="228" t="s">
        <v>143</v>
      </c>
      <c r="Y277" s="209"/>
      <c r="Z277" s="209"/>
      <c r="AA277" s="209"/>
      <c r="AB277" s="209"/>
      <c r="AC277" s="209"/>
      <c r="AD277" s="209"/>
      <c r="AE277" s="209"/>
      <c r="AF277" s="209"/>
      <c r="AG277" s="209" t="s">
        <v>144</v>
      </c>
      <c r="AH277" s="209"/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1" x14ac:dyDescent="0.25">
      <c r="A278" s="226"/>
      <c r="B278" s="227"/>
      <c r="C278" s="256" t="s">
        <v>735</v>
      </c>
      <c r="D278" s="230"/>
      <c r="E278" s="231">
        <v>6.25</v>
      </c>
      <c r="F278" s="228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09"/>
      <c r="Z278" s="209"/>
      <c r="AA278" s="209"/>
      <c r="AB278" s="209"/>
      <c r="AC278" s="209"/>
      <c r="AD278" s="209"/>
      <c r="AE278" s="209"/>
      <c r="AF278" s="209"/>
      <c r="AG278" s="209" t="s">
        <v>146</v>
      </c>
      <c r="AH278" s="209">
        <v>0</v>
      </c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5">
      <c r="A279" s="226"/>
      <c r="B279" s="227"/>
      <c r="C279" s="256" t="s">
        <v>740</v>
      </c>
      <c r="D279" s="230"/>
      <c r="E279" s="231">
        <v>1.39</v>
      </c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09"/>
      <c r="Z279" s="209"/>
      <c r="AA279" s="209"/>
      <c r="AB279" s="209"/>
      <c r="AC279" s="209"/>
      <c r="AD279" s="209"/>
      <c r="AE279" s="209"/>
      <c r="AF279" s="209"/>
      <c r="AG279" s="209" t="s">
        <v>146</v>
      </c>
      <c r="AH279" s="209">
        <v>0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1" x14ac:dyDescent="0.25">
      <c r="A280" s="226"/>
      <c r="B280" s="227"/>
      <c r="C280" s="256" t="s">
        <v>739</v>
      </c>
      <c r="D280" s="230"/>
      <c r="E280" s="231">
        <v>9.83</v>
      </c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09"/>
      <c r="Z280" s="209"/>
      <c r="AA280" s="209"/>
      <c r="AB280" s="209"/>
      <c r="AC280" s="209"/>
      <c r="AD280" s="209"/>
      <c r="AE280" s="209"/>
      <c r="AF280" s="209"/>
      <c r="AG280" s="209" t="s">
        <v>146</v>
      </c>
      <c r="AH280" s="209">
        <v>0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ht="20.399999999999999" outlineLevel="1" x14ac:dyDescent="0.25">
      <c r="A281" s="241">
        <v>136</v>
      </c>
      <c r="B281" s="242" t="s">
        <v>517</v>
      </c>
      <c r="C281" s="255" t="s">
        <v>518</v>
      </c>
      <c r="D281" s="243" t="s">
        <v>160</v>
      </c>
      <c r="E281" s="244">
        <v>24.67</v>
      </c>
      <c r="F281" s="245"/>
      <c r="G281" s="246">
        <f>ROUND(E281*F281,2)</f>
        <v>0</v>
      </c>
      <c r="H281" s="229">
        <v>34.78</v>
      </c>
      <c r="I281" s="228">
        <f>ROUND(E281*H281,2)</f>
        <v>858.02</v>
      </c>
      <c r="J281" s="229">
        <v>79.42</v>
      </c>
      <c r="K281" s="228">
        <f>ROUND(E281*J281,2)</f>
        <v>1959.29</v>
      </c>
      <c r="L281" s="228">
        <v>15</v>
      </c>
      <c r="M281" s="228">
        <f>G281*(1+L281/100)</f>
        <v>0</v>
      </c>
      <c r="N281" s="228">
        <v>8.0000000000000007E-5</v>
      </c>
      <c r="O281" s="228">
        <f>ROUND(E281*N281,2)</f>
        <v>0</v>
      </c>
      <c r="P281" s="228">
        <v>0</v>
      </c>
      <c r="Q281" s="228">
        <f>ROUND(E281*P281,2)</f>
        <v>0</v>
      </c>
      <c r="R281" s="228"/>
      <c r="S281" s="228" t="s">
        <v>141</v>
      </c>
      <c r="T281" s="228" t="s">
        <v>142</v>
      </c>
      <c r="U281" s="228">
        <v>0.13719999999999999</v>
      </c>
      <c r="V281" s="228">
        <f>ROUND(E281*U281,2)</f>
        <v>3.38</v>
      </c>
      <c r="W281" s="228"/>
      <c r="X281" s="228" t="s">
        <v>143</v>
      </c>
      <c r="Y281" s="209"/>
      <c r="Z281" s="209"/>
      <c r="AA281" s="209"/>
      <c r="AB281" s="209"/>
      <c r="AC281" s="209"/>
      <c r="AD281" s="209"/>
      <c r="AE281" s="209"/>
      <c r="AF281" s="209"/>
      <c r="AG281" s="209" t="s">
        <v>144</v>
      </c>
      <c r="AH281" s="209"/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1" x14ac:dyDescent="0.25">
      <c r="A282" s="226"/>
      <c r="B282" s="227"/>
      <c r="C282" s="256" t="s">
        <v>811</v>
      </c>
      <c r="D282" s="230"/>
      <c r="E282" s="231">
        <v>8.59</v>
      </c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09"/>
      <c r="Z282" s="209"/>
      <c r="AA282" s="209"/>
      <c r="AB282" s="209"/>
      <c r="AC282" s="209"/>
      <c r="AD282" s="209"/>
      <c r="AE282" s="209"/>
      <c r="AF282" s="209"/>
      <c r="AG282" s="209" t="s">
        <v>146</v>
      </c>
      <c r="AH282" s="209">
        <v>0</v>
      </c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1" x14ac:dyDescent="0.25">
      <c r="A283" s="226"/>
      <c r="B283" s="227"/>
      <c r="C283" s="256" t="s">
        <v>812</v>
      </c>
      <c r="D283" s="230"/>
      <c r="E283" s="231">
        <v>4.12</v>
      </c>
      <c r="F283" s="228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09"/>
      <c r="Z283" s="209"/>
      <c r="AA283" s="209"/>
      <c r="AB283" s="209"/>
      <c r="AC283" s="209"/>
      <c r="AD283" s="209"/>
      <c r="AE283" s="209"/>
      <c r="AF283" s="209"/>
      <c r="AG283" s="209" t="s">
        <v>146</v>
      </c>
      <c r="AH283" s="209">
        <v>0</v>
      </c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1" x14ac:dyDescent="0.25">
      <c r="A284" s="226"/>
      <c r="B284" s="227"/>
      <c r="C284" s="256" t="s">
        <v>813</v>
      </c>
      <c r="D284" s="230"/>
      <c r="E284" s="231">
        <v>11.96</v>
      </c>
      <c r="F284" s="228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09"/>
      <c r="Z284" s="209"/>
      <c r="AA284" s="209"/>
      <c r="AB284" s="209"/>
      <c r="AC284" s="209"/>
      <c r="AD284" s="209"/>
      <c r="AE284" s="209"/>
      <c r="AF284" s="209"/>
      <c r="AG284" s="209" t="s">
        <v>146</v>
      </c>
      <c r="AH284" s="209">
        <v>0</v>
      </c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ht="20.399999999999999" outlineLevel="1" x14ac:dyDescent="0.25">
      <c r="A285" s="241">
        <v>137</v>
      </c>
      <c r="B285" s="242" t="s">
        <v>524</v>
      </c>
      <c r="C285" s="255" t="s">
        <v>525</v>
      </c>
      <c r="D285" s="243" t="s">
        <v>154</v>
      </c>
      <c r="E285" s="244">
        <v>17.47</v>
      </c>
      <c r="F285" s="245"/>
      <c r="G285" s="246">
        <f>ROUND(E285*F285,2)</f>
        <v>0</v>
      </c>
      <c r="H285" s="229">
        <v>0</v>
      </c>
      <c r="I285" s="228">
        <f>ROUND(E285*H285,2)</f>
        <v>0</v>
      </c>
      <c r="J285" s="229">
        <v>111.9</v>
      </c>
      <c r="K285" s="228">
        <f>ROUND(E285*J285,2)</f>
        <v>1954.89</v>
      </c>
      <c r="L285" s="228">
        <v>15</v>
      </c>
      <c r="M285" s="228">
        <f>G285*(1+L285/100)</f>
        <v>0</v>
      </c>
      <c r="N285" s="228">
        <v>0</v>
      </c>
      <c r="O285" s="228">
        <f>ROUND(E285*N285,2)</f>
        <v>0</v>
      </c>
      <c r="P285" s="228">
        <v>1E-3</v>
      </c>
      <c r="Q285" s="228">
        <f>ROUND(E285*P285,2)</f>
        <v>0.02</v>
      </c>
      <c r="R285" s="228"/>
      <c r="S285" s="228" t="s">
        <v>141</v>
      </c>
      <c r="T285" s="228" t="s">
        <v>142</v>
      </c>
      <c r="U285" s="228">
        <v>0.255</v>
      </c>
      <c r="V285" s="228">
        <f>ROUND(E285*U285,2)</f>
        <v>4.45</v>
      </c>
      <c r="W285" s="228"/>
      <c r="X285" s="228" t="s">
        <v>143</v>
      </c>
      <c r="Y285" s="209"/>
      <c r="Z285" s="209"/>
      <c r="AA285" s="209"/>
      <c r="AB285" s="209"/>
      <c r="AC285" s="209"/>
      <c r="AD285" s="209"/>
      <c r="AE285" s="209"/>
      <c r="AF285" s="209"/>
      <c r="AG285" s="209" t="s">
        <v>144</v>
      </c>
      <c r="AH285" s="209"/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1" x14ac:dyDescent="0.25">
      <c r="A286" s="226"/>
      <c r="B286" s="227"/>
      <c r="C286" s="256" t="s">
        <v>735</v>
      </c>
      <c r="D286" s="230"/>
      <c r="E286" s="231">
        <v>6.25</v>
      </c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09"/>
      <c r="Z286" s="209"/>
      <c r="AA286" s="209"/>
      <c r="AB286" s="209"/>
      <c r="AC286" s="209"/>
      <c r="AD286" s="209"/>
      <c r="AE286" s="209"/>
      <c r="AF286" s="209"/>
      <c r="AG286" s="209" t="s">
        <v>146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1" x14ac:dyDescent="0.25">
      <c r="A287" s="226"/>
      <c r="B287" s="227"/>
      <c r="C287" s="256" t="s">
        <v>740</v>
      </c>
      <c r="D287" s="230"/>
      <c r="E287" s="231">
        <v>1.39</v>
      </c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09"/>
      <c r="Z287" s="209"/>
      <c r="AA287" s="209"/>
      <c r="AB287" s="209"/>
      <c r="AC287" s="209"/>
      <c r="AD287" s="209"/>
      <c r="AE287" s="209"/>
      <c r="AF287" s="209"/>
      <c r="AG287" s="209" t="s">
        <v>146</v>
      </c>
      <c r="AH287" s="209">
        <v>0</v>
      </c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1" x14ac:dyDescent="0.25">
      <c r="A288" s="226"/>
      <c r="B288" s="227"/>
      <c r="C288" s="256" t="s">
        <v>739</v>
      </c>
      <c r="D288" s="230"/>
      <c r="E288" s="231">
        <v>9.83</v>
      </c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09"/>
      <c r="Z288" s="209"/>
      <c r="AA288" s="209"/>
      <c r="AB288" s="209"/>
      <c r="AC288" s="209"/>
      <c r="AD288" s="209"/>
      <c r="AE288" s="209"/>
      <c r="AF288" s="209"/>
      <c r="AG288" s="209" t="s">
        <v>146</v>
      </c>
      <c r="AH288" s="209">
        <v>0</v>
      </c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ht="20.399999999999999" outlineLevel="1" x14ac:dyDescent="0.25">
      <c r="A289" s="241">
        <v>138</v>
      </c>
      <c r="B289" s="242" t="s">
        <v>531</v>
      </c>
      <c r="C289" s="255" t="s">
        <v>532</v>
      </c>
      <c r="D289" s="243" t="s">
        <v>154</v>
      </c>
      <c r="E289" s="244">
        <v>17.47</v>
      </c>
      <c r="F289" s="245"/>
      <c r="G289" s="246">
        <f>ROUND(E289*F289,2)</f>
        <v>0</v>
      </c>
      <c r="H289" s="229">
        <v>501.08</v>
      </c>
      <c r="I289" s="228">
        <f>ROUND(E289*H289,2)</f>
        <v>8753.8700000000008</v>
      </c>
      <c r="J289" s="229">
        <v>217.02</v>
      </c>
      <c r="K289" s="228">
        <f>ROUND(E289*J289,2)</f>
        <v>3791.34</v>
      </c>
      <c r="L289" s="228">
        <v>15</v>
      </c>
      <c r="M289" s="228">
        <f>G289*(1+L289/100)</f>
        <v>0</v>
      </c>
      <c r="N289" s="228">
        <v>3.46E-3</v>
      </c>
      <c r="O289" s="228">
        <f>ROUND(E289*N289,2)</f>
        <v>0.06</v>
      </c>
      <c r="P289" s="228">
        <v>0</v>
      </c>
      <c r="Q289" s="228">
        <f>ROUND(E289*P289,2)</f>
        <v>0</v>
      </c>
      <c r="R289" s="228"/>
      <c r="S289" s="228" t="s">
        <v>141</v>
      </c>
      <c r="T289" s="228" t="s">
        <v>142</v>
      </c>
      <c r="U289" s="228">
        <v>0.38</v>
      </c>
      <c r="V289" s="228">
        <f>ROUND(E289*U289,2)</f>
        <v>6.64</v>
      </c>
      <c r="W289" s="228"/>
      <c r="X289" s="228" t="s">
        <v>143</v>
      </c>
      <c r="Y289" s="209"/>
      <c r="Z289" s="209"/>
      <c r="AA289" s="209"/>
      <c r="AB289" s="209"/>
      <c r="AC289" s="209"/>
      <c r="AD289" s="209"/>
      <c r="AE289" s="209"/>
      <c r="AF289" s="209"/>
      <c r="AG289" s="209" t="s">
        <v>144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1" x14ac:dyDescent="0.25">
      <c r="A290" s="226"/>
      <c r="B290" s="227"/>
      <c r="C290" s="256" t="s">
        <v>735</v>
      </c>
      <c r="D290" s="230"/>
      <c r="E290" s="231">
        <v>6.25</v>
      </c>
      <c r="F290" s="228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09"/>
      <c r="Z290" s="209"/>
      <c r="AA290" s="209"/>
      <c r="AB290" s="209"/>
      <c r="AC290" s="209"/>
      <c r="AD290" s="209"/>
      <c r="AE290" s="209"/>
      <c r="AF290" s="209"/>
      <c r="AG290" s="209" t="s">
        <v>146</v>
      </c>
      <c r="AH290" s="209">
        <v>0</v>
      </c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1" x14ac:dyDescent="0.25">
      <c r="A291" s="226"/>
      <c r="B291" s="227"/>
      <c r="C291" s="256" t="s">
        <v>740</v>
      </c>
      <c r="D291" s="230"/>
      <c r="E291" s="231">
        <v>1.39</v>
      </c>
      <c r="F291" s="228"/>
      <c r="G291" s="228"/>
      <c r="H291" s="228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09"/>
      <c r="Z291" s="209"/>
      <c r="AA291" s="209"/>
      <c r="AB291" s="209"/>
      <c r="AC291" s="209"/>
      <c r="AD291" s="209"/>
      <c r="AE291" s="209"/>
      <c r="AF291" s="209"/>
      <c r="AG291" s="209" t="s">
        <v>146</v>
      </c>
      <c r="AH291" s="209">
        <v>0</v>
      </c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1" x14ac:dyDescent="0.25">
      <c r="A292" s="226"/>
      <c r="B292" s="227"/>
      <c r="C292" s="256" t="s">
        <v>739</v>
      </c>
      <c r="D292" s="230"/>
      <c r="E292" s="231">
        <v>9.83</v>
      </c>
      <c r="F292" s="228"/>
      <c r="G292" s="228"/>
      <c r="H292" s="228"/>
      <c r="I292" s="228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09"/>
      <c r="Z292" s="209"/>
      <c r="AA292" s="209"/>
      <c r="AB292" s="209"/>
      <c r="AC292" s="209"/>
      <c r="AD292" s="209"/>
      <c r="AE292" s="209"/>
      <c r="AF292" s="209"/>
      <c r="AG292" s="209" t="s">
        <v>146</v>
      </c>
      <c r="AH292" s="209">
        <v>0</v>
      </c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1" x14ac:dyDescent="0.25">
      <c r="A293" s="241">
        <v>139</v>
      </c>
      <c r="B293" s="242" t="s">
        <v>533</v>
      </c>
      <c r="C293" s="255" t="s">
        <v>534</v>
      </c>
      <c r="D293" s="243" t="s">
        <v>160</v>
      </c>
      <c r="E293" s="244">
        <v>3.45</v>
      </c>
      <c r="F293" s="245"/>
      <c r="G293" s="246">
        <f>ROUND(E293*F293,2)</f>
        <v>0</v>
      </c>
      <c r="H293" s="229">
        <v>0</v>
      </c>
      <c r="I293" s="228">
        <f>ROUND(E293*H293,2)</f>
        <v>0</v>
      </c>
      <c r="J293" s="229">
        <v>84.9</v>
      </c>
      <c r="K293" s="228">
        <f>ROUND(E293*J293,2)</f>
        <v>292.91000000000003</v>
      </c>
      <c r="L293" s="228">
        <v>15</v>
      </c>
      <c r="M293" s="228">
        <f>G293*(1+L293/100)</f>
        <v>0</v>
      </c>
      <c r="N293" s="228">
        <v>0</v>
      </c>
      <c r="O293" s="228">
        <f>ROUND(E293*N293,2)</f>
        <v>0</v>
      </c>
      <c r="P293" s="228">
        <v>0</v>
      </c>
      <c r="Q293" s="228">
        <f>ROUND(E293*P293,2)</f>
        <v>0</v>
      </c>
      <c r="R293" s="228"/>
      <c r="S293" s="228" t="s">
        <v>141</v>
      </c>
      <c r="T293" s="228" t="s">
        <v>142</v>
      </c>
      <c r="U293" s="228">
        <v>0.152</v>
      </c>
      <c r="V293" s="228">
        <f>ROUND(E293*U293,2)</f>
        <v>0.52</v>
      </c>
      <c r="W293" s="228"/>
      <c r="X293" s="228" t="s">
        <v>143</v>
      </c>
      <c r="Y293" s="209"/>
      <c r="Z293" s="209"/>
      <c r="AA293" s="209"/>
      <c r="AB293" s="209"/>
      <c r="AC293" s="209"/>
      <c r="AD293" s="209"/>
      <c r="AE293" s="209"/>
      <c r="AF293" s="209"/>
      <c r="AG293" s="209" t="s">
        <v>144</v>
      </c>
      <c r="AH293" s="209"/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5">
      <c r="A294" s="226"/>
      <c r="B294" s="227"/>
      <c r="C294" s="256" t="s">
        <v>814</v>
      </c>
      <c r="D294" s="230"/>
      <c r="E294" s="231">
        <v>1.4</v>
      </c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09"/>
      <c r="Z294" s="209"/>
      <c r="AA294" s="209"/>
      <c r="AB294" s="209"/>
      <c r="AC294" s="209"/>
      <c r="AD294" s="209"/>
      <c r="AE294" s="209"/>
      <c r="AF294" s="209"/>
      <c r="AG294" s="209" t="s">
        <v>146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5">
      <c r="A295" s="226"/>
      <c r="B295" s="227"/>
      <c r="C295" s="256" t="s">
        <v>815</v>
      </c>
      <c r="D295" s="230"/>
      <c r="E295" s="231">
        <v>0.6</v>
      </c>
      <c r="F295" s="228"/>
      <c r="G295" s="228"/>
      <c r="H295" s="228"/>
      <c r="I295" s="228"/>
      <c r="J295" s="228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09"/>
      <c r="Z295" s="209"/>
      <c r="AA295" s="209"/>
      <c r="AB295" s="209"/>
      <c r="AC295" s="209"/>
      <c r="AD295" s="209"/>
      <c r="AE295" s="209"/>
      <c r="AF295" s="209"/>
      <c r="AG295" s="209" t="s">
        <v>146</v>
      </c>
      <c r="AH295" s="209">
        <v>0</v>
      </c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1" x14ac:dyDescent="0.25">
      <c r="A296" s="226"/>
      <c r="B296" s="227"/>
      <c r="C296" s="256" t="s">
        <v>816</v>
      </c>
      <c r="D296" s="230"/>
      <c r="E296" s="231">
        <v>1.45</v>
      </c>
      <c r="F296" s="228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09"/>
      <c r="Z296" s="209"/>
      <c r="AA296" s="209"/>
      <c r="AB296" s="209"/>
      <c r="AC296" s="209"/>
      <c r="AD296" s="209"/>
      <c r="AE296" s="209"/>
      <c r="AF296" s="209"/>
      <c r="AG296" s="209" t="s">
        <v>146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ht="20.399999999999999" outlineLevel="1" x14ac:dyDescent="0.25">
      <c r="A297" s="241">
        <v>140</v>
      </c>
      <c r="B297" s="242" t="s">
        <v>536</v>
      </c>
      <c r="C297" s="255" t="s">
        <v>537</v>
      </c>
      <c r="D297" s="243" t="s">
        <v>160</v>
      </c>
      <c r="E297" s="244">
        <v>8.7349999999999994</v>
      </c>
      <c r="F297" s="245"/>
      <c r="G297" s="246">
        <f>ROUND(E297*F297,2)</f>
        <v>0</v>
      </c>
      <c r="H297" s="229">
        <v>11.47</v>
      </c>
      <c r="I297" s="228">
        <f>ROUND(E297*H297,2)</f>
        <v>100.19</v>
      </c>
      <c r="J297" s="229">
        <v>44.33</v>
      </c>
      <c r="K297" s="228">
        <f>ROUND(E297*J297,2)</f>
        <v>387.22</v>
      </c>
      <c r="L297" s="228">
        <v>15</v>
      </c>
      <c r="M297" s="228">
        <f>G297*(1+L297/100)</f>
        <v>0</v>
      </c>
      <c r="N297" s="228">
        <v>4.0000000000000003E-5</v>
      </c>
      <c r="O297" s="228">
        <f>ROUND(E297*N297,2)</f>
        <v>0</v>
      </c>
      <c r="P297" s="228">
        <v>0</v>
      </c>
      <c r="Q297" s="228">
        <f>ROUND(E297*P297,2)</f>
        <v>0</v>
      </c>
      <c r="R297" s="228"/>
      <c r="S297" s="228" t="s">
        <v>141</v>
      </c>
      <c r="T297" s="228" t="s">
        <v>142</v>
      </c>
      <c r="U297" s="228">
        <v>7.8200000000000006E-2</v>
      </c>
      <c r="V297" s="228">
        <f>ROUND(E297*U297,2)</f>
        <v>0.68</v>
      </c>
      <c r="W297" s="228"/>
      <c r="X297" s="228" t="s">
        <v>143</v>
      </c>
      <c r="Y297" s="209"/>
      <c r="Z297" s="209"/>
      <c r="AA297" s="209"/>
      <c r="AB297" s="209"/>
      <c r="AC297" s="209"/>
      <c r="AD297" s="209"/>
      <c r="AE297" s="209"/>
      <c r="AF297" s="209"/>
      <c r="AG297" s="209" t="s">
        <v>144</v>
      </c>
      <c r="AH297" s="209"/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1" x14ac:dyDescent="0.25">
      <c r="A298" s="226"/>
      <c r="B298" s="227"/>
      <c r="C298" s="258" t="s">
        <v>538</v>
      </c>
      <c r="D298" s="232"/>
      <c r="E298" s="233"/>
      <c r="F298" s="228"/>
      <c r="G298" s="228"/>
      <c r="H298" s="228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09"/>
      <c r="Z298" s="209"/>
      <c r="AA298" s="209"/>
      <c r="AB298" s="209"/>
      <c r="AC298" s="209"/>
      <c r="AD298" s="209"/>
      <c r="AE298" s="209"/>
      <c r="AF298" s="209"/>
      <c r="AG298" s="209" t="s">
        <v>146</v>
      </c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1" x14ac:dyDescent="0.25">
      <c r="A299" s="226"/>
      <c r="B299" s="227"/>
      <c r="C299" s="259" t="s">
        <v>817</v>
      </c>
      <c r="D299" s="232"/>
      <c r="E299" s="233">
        <v>6.25</v>
      </c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09"/>
      <c r="Z299" s="209"/>
      <c r="AA299" s="209"/>
      <c r="AB299" s="209"/>
      <c r="AC299" s="209"/>
      <c r="AD299" s="209"/>
      <c r="AE299" s="209"/>
      <c r="AF299" s="209"/>
      <c r="AG299" s="209" t="s">
        <v>146</v>
      </c>
      <c r="AH299" s="209">
        <v>2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26"/>
      <c r="B300" s="227"/>
      <c r="C300" s="259" t="s">
        <v>818</v>
      </c>
      <c r="D300" s="232"/>
      <c r="E300" s="233">
        <v>1.39</v>
      </c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09"/>
      <c r="Z300" s="209"/>
      <c r="AA300" s="209"/>
      <c r="AB300" s="209"/>
      <c r="AC300" s="209"/>
      <c r="AD300" s="209"/>
      <c r="AE300" s="209"/>
      <c r="AF300" s="209"/>
      <c r="AG300" s="209" t="s">
        <v>146</v>
      </c>
      <c r="AH300" s="209">
        <v>2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1" x14ac:dyDescent="0.25">
      <c r="A301" s="226"/>
      <c r="B301" s="227"/>
      <c r="C301" s="259" t="s">
        <v>819</v>
      </c>
      <c r="D301" s="232"/>
      <c r="E301" s="233">
        <v>9.83</v>
      </c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09"/>
      <c r="Z301" s="209"/>
      <c r="AA301" s="209"/>
      <c r="AB301" s="209"/>
      <c r="AC301" s="209"/>
      <c r="AD301" s="209"/>
      <c r="AE301" s="209"/>
      <c r="AF301" s="209"/>
      <c r="AG301" s="209" t="s">
        <v>146</v>
      </c>
      <c r="AH301" s="209">
        <v>2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1" x14ac:dyDescent="0.25">
      <c r="A302" s="226"/>
      <c r="B302" s="227"/>
      <c r="C302" s="258" t="s">
        <v>543</v>
      </c>
      <c r="D302" s="232"/>
      <c r="E302" s="233"/>
      <c r="F302" s="228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09"/>
      <c r="Z302" s="209"/>
      <c r="AA302" s="209"/>
      <c r="AB302" s="209"/>
      <c r="AC302" s="209"/>
      <c r="AD302" s="209"/>
      <c r="AE302" s="209"/>
      <c r="AF302" s="209"/>
      <c r="AG302" s="209" t="s">
        <v>146</v>
      </c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1" x14ac:dyDescent="0.25">
      <c r="A303" s="226"/>
      <c r="B303" s="227"/>
      <c r="C303" s="256" t="s">
        <v>820</v>
      </c>
      <c r="D303" s="230"/>
      <c r="E303" s="231">
        <v>8.7349999999999994</v>
      </c>
      <c r="F303" s="228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09"/>
      <c r="Z303" s="209"/>
      <c r="AA303" s="209"/>
      <c r="AB303" s="209"/>
      <c r="AC303" s="209"/>
      <c r="AD303" s="209"/>
      <c r="AE303" s="209"/>
      <c r="AF303" s="209"/>
      <c r="AG303" s="209" t="s">
        <v>146</v>
      </c>
      <c r="AH303" s="209">
        <v>0</v>
      </c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1" x14ac:dyDescent="0.25">
      <c r="A304" s="247">
        <v>141</v>
      </c>
      <c r="B304" s="248" t="s">
        <v>545</v>
      </c>
      <c r="C304" s="257" t="s">
        <v>546</v>
      </c>
      <c r="D304" s="249" t="s">
        <v>149</v>
      </c>
      <c r="E304" s="250">
        <v>3</v>
      </c>
      <c r="F304" s="251"/>
      <c r="G304" s="252">
        <f>ROUND(E304*F304,2)</f>
        <v>0</v>
      </c>
      <c r="H304" s="229">
        <v>145.69999999999999</v>
      </c>
      <c r="I304" s="228">
        <f>ROUND(E304*H304,2)</f>
        <v>437.1</v>
      </c>
      <c r="J304" s="229">
        <v>0</v>
      </c>
      <c r="K304" s="228">
        <f>ROUND(E304*J304,2)</f>
        <v>0</v>
      </c>
      <c r="L304" s="228">
        <v>15</v>
      </c>
      <c r="M304" s="228">
        <f>G304*(1+L304/100)</f>
        <v>0</v>
      </c>
      <c r="N304" s="228">
        <v>1.3999999999999999E-4</v>
      </c>
      <c r="O304" s="228">
        <f>ROUND(E304*N304,2)</f>
        <v>0</v>
      </c>
      <c r="P304" s="228">
        <v>0</v>
      </c>
      <c r="Q304" s="228">
        <f>ROUND(E304*P304,2)</f>
        <v>0</v>
      </c>
      <c r="R304" s="228" t="s">
        <v>179</v>
      </c>
      <c r="S304" s="228" t="s">
        <v>141</v>
      </c>
      <c r="T304" s="228" t="s">
        <v>142</v>
      </c>
      <c r="U304" s="228">
        <v>0</v>
      </c>
      <c r="V304" s="228">
        <f>ROUND(E304*U304,2)</f>
        <v>0</v>
      </c>
      <c r="W304" s="228"/>
      <c r="X304" s="228" t="s">
        <v>175</v>
      </c>
      <c r="Y304" s="209"/>
      <c r="Z304" s="209"/>
      <c r="AA304" s="209"/>
      <c r="AB304" s="209"/>
      <c r="AC304" s="209"/>
      <c r="AD304" s="209"/>
      <c r="AE304" s="209"/>
      <c r="AF304" s="209"/>
      <c r="AG304" s="209" t="s">
        <v>176</v>
      </c>
      <c r="AH304" s="209"/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1" x14ac:dyDescent="0.25">
      <c r="A305" s="247">
        <v>142</v>
      </c>
      <c r="B305" s="248" t="s">
        <v>547</v>
      </c>
      <c r="C305" s="257" t="s">
        <v>548</v>
      </c>
      <c r="D305" s="249" t="s">
        <v>0</v>
      </c>
      <c r="E305" s="250">
        <v>194.26820000000001</v>
      </c>
      <c r="F305" s="251"/>
      <c r="G305" s="252">
        <f>ROUND(E305*F305,2)</f>
        <v>0</v>
      </c>
      <c r="H305" s="229">
        <v>0</v>
      </c>
      <c r="I305" s="228">
        <f>ROUND(E305*H305,2)</f>
        <v>0</v>
      </c>
      <c r="J305" s="229">
        <v>0.9</v>
      </c>
      <c r="K305" s="228">
        <f>ROUND(E305*J305,2)</f>
        <v>174.84</v>
      </c>
      <c r="L305" s="228">
        <v>15</v>
      </c>
      <c r="M305" s="228">
        <f>G305*(1+L305/100)</f>
        <v>0</v>
      </c>
      <c r="N305" s="228">
        <v>0</v>
      </c>
      <c r="O305" s="228">
        <f>ROUND(E305*N305,2)</f>
        <v>0</v>
      </c>
      <c r="P305" s="228">
        <v>0</v>
      </c>
      <c r="Q305" s="228">
        <f>ROUND(E305*P305,2)</f>
        <v>0</v>
      </c>
      <c r="R305" s="228"/>
      <c r="S305" s="228" t="s">
        <v>141</v>
      </c>
      <c r="T305" s="228" t="s">
        <v>142</v>
      </c>
      <c r="U305" s="228">
        <v>0</v>
      </c>
      <c r="V305" s="228">
        <f>ROUND(E305*U305,2)</f>
        <v>0</v>
      </c>
      <c r="W305" s="228"/>
      <c r="X305" s="228" t="s">
        <v>285</v>
      </c>
      <c r="Y305" s="209"/>
      <c r="Z305" s="209"/>
      <c r="AA305" s="209"/>
      <c r="AB305" s="209"/>
      <c r="AC305" s="209"/>
      <c r="AD305" s="209"/>
      <c r="AE305" s="209"/>
      <c r="AF305" s="209"/>
      <c r="AG305" s="209" t="s">
        <v>286</v>
      </c>
      <c r="AH305" s="209"/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x14ac:dyDescent="0.25">
      <c r="A306" s="235" t="s">
        <v>136</v>
      </c>
      <c r="B306" s="236" t="s">
        <v>94</v>
      </c>
      <c r="C306" s="254" t="s">
        <v>95</v>
      </c>
      <c r="D306" s="237"/>
      <c r="E306" s="238"/>
      <c r="F306" s="239"/>
      <c r="G306" s="240">
        <f>SUMIF(AG307:AG334,"&lt;&gt;NOR",G307:G334)</f>
        <v>0</v>
      </c>
      <c r="H306" s="234"/>
      <c r="I306" s="234">
        <f>SUM(I307:I334)</f>
        <v>14111.44</v>
      </c>
      <c r="J306" s="234"/>
      <c r="K306" s="234">
        <f>SUM(K307:K334)</f>
        <v>17056.34</v>
      </c>
      <c r="L306" s="234"/>
      <c r="M306" s="234">
        <f>SUM(M307:M334)</f>
        <v>0</v>
      </c>
      <c r="N306" s="234"/>
      <c r="O306" s="234">
        <f>SUM(O307:O334)</f>
        <v>0.12000000000000001</v>
      </c>
      <c r="P306" s="234"/>
      <c r="Q306" s="234">
        <f>SUM(Q307:Q334)</f>
        <v>0</v>
      </c>
      <c r="R306" s="234"/>
      <c r="S306" s="234"/>
      <c r="T306" s="234"/>
      <c r="U306" s="234"/>
      <c r="V306" s="234">
        <f>SUM(V307:V334)</f>
        <v>27.39</v>
      </c>
      <c r="W306" s="234"/>
      <c r="X306" s="234"/>
      <c r="AG306" t="s">
        <v>137</v>
      </c>
    </row>
    <row r="307" spans="1:60" outlineLevel="1" x14ac:dyDescent="0.25">
      <c r="A307" s="241">
        <v>143</v>
      </c>
      <c r="B307" s="242" t="s">
        <v>549</v>
      </c>
      <c r="C307" s="255" t="s">
        <v>550</v>
      </c>
      <c r="D307" s="243" t="s">
        <v>154</v>
      </c>
      <c r="E307" s="244">
        <v>17.920000000000002</v>
      </c>
      <c r="F307" s="245"/>
      <c r="G307" s="246">
        <f>ROUND(E307*F307,2)</f>
        <v>0</v>
      </c>
      <c r="H307" s="229">
        <v>27.14</v>
      </c>
      <c r="I307" s="228">
        <f>ROUND(E307*H307,2)</f>
        <v>486.35</v>
      </c>
      <c r="J307" s="229">
        <v>28.36</v>
      </c>
      <c r="K307" s="228">
        <f>ROUND(E307*J307,2)</f>
        <v>508.21</v>
      </c>
      <c r="L307" s="228">
        <v>15</v>
      </c>
      <c r="M307" s="228">
        <f>G307*(1+L307/100)</f>
        <v>0</v>
      </c>
      <c r="N307" s="228">
        <v>2.1000000000000001E-4</v>
      </c>
      <c r="O307" s="228">
        <f>ROUND(E307*N307,2)</f>
        <v>0</v>
      </c>
      <c r="P307" s="228">
        <v>0</v>
      </c>
      <c r="Q307" s="228">
        <f>ROUND(E307*P307,2)</f>
        <v>0</v>
      </c>
      <c r="R307" s="228"/>
      <c r="S307" s="228" t="s">
        <v>141</v>
      </c>
      <c r="T307" s="228" t="s">
        <v>142</v>
      </c>
      <c r="U307" s="228">
        <v>0.05</v>
      </c>
      <c r="V307" s="228">
        <f>ROUND(E307*U307,2)</f>
        <v>0.9</v>
      </c>
      <c r="W307" s="228"/>
      <c r="X307" s="228" t="s">
        <v>143</v>
      </c>
      <c r="Y307" s="209"/>
      <c r="Z307" s="209"/>
      <c r="AA307" s="209"/>
      <c r="AB307" s="209"/>
      <c r="AC307" s="209"/>
      <c r="AD307" s="209"/>
      <c r="AE307" s="209"/>
      <c r="AF307" s="209"/>
      <c r="AG307" s="209" t="s">
        <v>144</v>
      </c>
      <c r="AH307" s="209"/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5">
      <c r="A308" s="226"/>
      <c r="B308" s="227"/>
      <c r="C308" s="256" t="s">
        <v>821</v>
      </c>
      <c r="D308" s="230"/>
      <c r="E308" s="231">
        <v>2.8</v>
      </c>
      <c r="F308" s="228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09"/>
      <c r="Z308" s="209"/>
      <c r="AA308" s="209"/>
      <c r="AB308" s="209"/>
      <c r="AC308" s="209"/>
      <c r="AD308" s="209"/>
      <c r="AE308" s="209"/>
      <c r="AF308" s="209"/>
      <c r="AG308" s="209" t="s">
        <v>146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1" x14ac:dyDescent="0.25">
      <c r="A309" s="226"/>
      <c r="B309" s="227"/>
      <c r="C309" s="256" t="s">
        <v>822</v>
      </c>
      <c r="D309" s="230"/>
      <c r="E309" s="231">
        <v>16.52</v>
      </c>
      <c r="F309" s="228"/>
      <c r="G309" s="228"/>
      <c r="H309" s="228"/>
      <c r="I309" s="228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09"/>
      <c r="Z309" s="209"/>
      <c r="AA309" s="209"/>
      <c r="AB309" s="209"/>
      <c r="AC309" s="209"/>
      <c r="AD309" s="209"/>
      <c r="AE309" s="209"/>
      <c r="AF309" s="209"/>
      <c r="AG309" s="209" t="s">
        <v>146</v>
      </c>
      <c r="AH309" s="209">
        <v>0</v>
      </c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1" x14ac:dyDescent="0.25">
      <c r="A310" s="226"/>
      <c r="B310" s="227"/>
      <c r="C310" s="256" t="s">
        <v>157</v>
      </c>
      <c r="D310" s="230"/>
      <c r="E310" s="231">
        <v>-1.4</v>
      </c>
      <c r="F310" s="228"/>
      <c r="G310" s="228"/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09"/>
      <c r="Z310" s="209"/>
      <c r="AA310" s="209"/>
      <c r="AB310" s="209"/>
      <c r="AC310" s="209"/>
      <c r="AD310" s="209"/>
      <c r="AE310" s="209"/>
      <c r="AF310" s="209"/>
      <c r="AG310" s="209" t="s">
        <v>146</v>
      </c>
      <c r="AH310" s="209">
        <v>0</v>
      </c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1" x14ac:dyDescent="0.25">
      <c r="A311" s="247">
        <v>144</v>
      </c>
      <c r="B311" s="248" t="s">
        <v>554</v>
      </c>
      <c r="C311" s="257" t="s">
        <v>555</v>
      </c>
      <c r="D311" s="249" t="s">
        <v>149</v>
      </c>
      <c r="E311" s="250">
        <v>6</v>
      </c>
      <c r="F311" s="251"/>
      <c r="G311" s="252">
        <f>ROUND(E311*F311,2)</f>
        <v>0</v>
      </c>
      <c r="H311" s="229">
        <v>6.94</v>
      </c>
      <c r="I311" s="228">
        <f>ROUND(E311*H311,2)</f>
        <v>41.64</v>
      </c>
      <c r="J311" s="229">
        <v>103.86</v>
      </c>
      <c r="K311" s="228">
        <f>ROUND(E311*J311,2)</f>
        <v>623.16</v>
      </c>
      <c r="L311" s="228">
        <v>15</v>
      </c>
      <c r="M311" s="228">
        <f>G311*(1+L311/100)</f>
        <v>0</v>
      </c>
      <c r="N311" s="228">
        <v>0</v>
      </c>
      <c r="O311" s="228">
        <f>ROUND(E311*N311,2)</f>
        <v>0</v>
      </c>
      <c r="P311" s="228">
        <v>0</v>
      </c>
      <c r="Q311" s="228">
        <f>ROUND(E311*P311,2)</f>
        <v>0</v>
      </c>
      <c r="R311" s="228"/>
      <c r="S311" s="228" t="s">
        <v>141</v>
      </c>
      <c r="T311" s="228" t="s">
        <v>142</v>
      </c>
      <c r="U311" s="228">
        <v>0.11</v>
      </c>
      <c r="V311" s="228">
        <f>ROUND(E311*U311,2)</f>
        <v>0.66</v>
      </c>
      <c r="W311" s="228"/>
      <c r="X311" s="228" t="s">
        <v>143</v>
      </c>
      <c r="Y311" s="209"/>
      <c r="Z311" s="209"/>
      <c r="AA311" s="209"/>
      <c r="AB311" s="209"/>
      <c r="AC311" s="209"/>
      <c r="AD311" s="209"/>
      <c r="AE311" s="209"/>
      <c r="AF311" s="209"/>
      <c r="AG311" s="209" t="s">
        <v>144</v>
      </c>
      <c r="AH311" s="209"/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5">
      <c r="A312" s="241">
        <v>145</v>
      </c>
      <c r="B312" s="242" t="s">
        <v>556</v>
      </c>
      <c r="C312" s="255" t="s">
        <v>557</v>
      </c>
      <c r="D312" s="243" t="s">
        <v>154</v>
      </c>
      <c r="E312" s="244">
        <v>17.920000000000002</v>
      </c>
      <c r="F312" s="245"/>
      <c r="G312" s="246">
        <f>ROUND(E312*F312,2)</f>
        <v>0</v>
      </c>
      <c r="H312" s="229">
        <v>0</v>
      </c>
      <c r="I312" s="228">
        <f>ROUND(E312*H312,2)</f>
        <v>0</v>
      </c>
      <c r="J312" s="229">
        <v>55.9</v>
      </c>
      <c r="K312" s="228">
        <f>ROUND(E312*J312,2)</f>
        <v>1001.73</v>
      </c>
      <c r="L312" s="228">
        <v>15</v>
      </c>
      <c r="M312" s="228">
        <f>G312*(1+L312/100)</f>
        <v>0</v>
      </c>
      <c r="N312" s="228">
        <v>0</v>
      </c>
      <c r="O312" s="228">
        <f>ROUND(E312*N312,2)</f>
        <v>0</v>
      </c>
      <c r="P312" s="228">
        <v>0</v>
      </c>
      <c r="Q312" s="228">
        <f>ROUND(E312*P312,2)</f>
        <v>0</v>
      </c>
      <c r="R312" s="228"/>
      <c r="S312" s="228" t="s">
        <v>141</v>
      </c>
      <c r="T312" s="228" t="s">
        <v>142</v>
      </c>
      <c r="U312" s="228">
        <v>0.1</v>
      </c>
      <c r="V312" s="228">
        <f>ROUND(E312*U312,2)</f>
        <v>1.79</v>
      </c>
      <c r="W312" s="228"/>
      <c r="X312" s="228" t="s">
        <v>143</v>
      </c>
      <c r="Y312" s="209"/>
      <c r="Z312" s="209"/>
      <c r="AA312" s="209"/>
      <c r="AB312" s="209"/>
      <c r="AC312" s="209"/>
      <c r="AD312" s="209"/>
      <c r="AE312" s="209"/>
      <c r="AF312" s="209"/>
      <c r="AG312" s="209" t="s">
        <v>144</v>
      </c>
      <c r="AH312" s="209"/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1" x14ac:dyDescent="0.25">
      <c r="A313" s="226"/>
      <c r="B313" s="227"/>
      <c r="C313" s="256" t="s">
        <v>821</v>
      </c>
      <c r="D313" s="230"/>
      <c r="E313" s="231">
        <v>2.8</v>
      </c>
      <c r="F313" s="228"/>
      <c r="G313" s="228"/>
      <c r="H313" s="228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09"/>
      <c r="Z313" s="209"/>
      <c r="AA313" s="209"/>
      <c r="AB313" s="209"/>
      <c r="AC313" s="209"/>
      <c r="AD313" s="209"/>
      <c r="AE313" s="209"/>
      <c r="AF313" s="209"/>
      <c r="AG313" s="209" t="s">
        <v>146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1" x14ac:dyDescent="0.25">
      <c r="A314" s="226"/>
      <c r="B314" s="227"/>
      <c r="C314" s="256" t="s">
        <v>822</v>
      </c>
      <c r="D314" s="230"/>
      <c r="E314" s="231">
        <v>16.52</v>
      </c>
      <c r="F314" s="228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09"/>
      <c r="Z314" s="209"/>
      <c r="AA314" s="209"/>
      <c r="AB314" s="209"/>
      <c r="AC314" s="209"/>
      <c r="AD314" s="209"/>
      <c r="AE314" s="209"/>
      <c r="AF314" s="209"/>
      <c r="AG314" s="209" t="s">
        <v>146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5">
      <c r="A315" s="226"/>
      <c r="B315" s="227"/>
      <c r="C315" s="256" t="s">
        <v>157</v>
      </c>
      <c r="D315" s="230"/>
      <c r="E315" s="231">
        <v>-1.4</v>
      </c>
      <c r="F315" s="228"/>
      <c r="G315" s="228"/>
      <c r="H315" s="228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09"/>
      <c r="Z315" s="209"/>
      <c r="AA315" s="209"/>
      <c r="AB315" s="209"/>
      <c r="AC315" s="209"/>
      <c r="AD315" s="209"/>
      <c r="AE315" s="209"/>
      <c r="AF315" s="209"/>
      <c r="AG315" s="209" t="s">
        <v>146</v>
      </c>
      <c r="AH315" s="209">
        <v>0</v>
      </c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1" x14ac:dyDescent="0.25">
      <c r="A316" s="241">
        <v>146</v>
      </c>
      <c r="B316" s="242" t="s">
        <v>558</v>
      </c>
      <c r="C316" s="255" t="s">
        <v>559</v>
      </c>
      <c r="D316" s="243" t="s">
        <v>154</v>
      </c>
      <c r="E316" s="244">
        <v>17.920000000000002</v>
      </c>
      <c r="F316" s="245"/>
      <c r="G316" s="246">
        <f>ROUND(E316*F316,2)</f>
        <v>0</v>
      </c>
      <c r="H316" s="229">
        <v>149.38</v>
      </c>
      <c r="I316" s="228">
        <f>ROUND(E316*H316,2)</f>
        <v>2676.89</v>
      </c>
      <c r="J316" s="229">
        <v>732.72</v>
      </c>
      <c r="K316" s="228">
        <f>ROUND(E316*J316,2)</f>
        <v>13130.34</v>
      </c>
      <c r="L316" s="228">
        <v>15</v>
      </c>
      <c r="M316" s="228">
        <f>G316*(1+L316/100)</f>
        <v>0</v>
      </c>
      <c r="N316" s="228">
        <v>5.3499999999999997E-3</v>
      </c>
      <c r="O316" s="228">
        <f>ROUND(E316*N316,2)</f>
        <v>0.1</v>
      </c>
      <c r="P316" s="228">
        <v>0</v>
      </c>
      <c r="Q316" s="228">
        <f>ROUND(E316*P316,2)</f>
        <v>0</v>
      </c>
      <c r="R316" s="228"/>
      <c r="S316" s="228" t="s">
        <v>141</v>
      </c>
      <c r="T316" s="228" t="s">
        <v>142</v>
      </c>
      <c r="U316" s="228">
        <v>1.288</v>
      </c>
      <c r="V316" s="228">
        <f>ROUND(E316*U316,2)</f>
        <v>23.08</v>
      </c>
      <c r="W316" s="228"/>
      <c r="X316" s="228" t="s">
        <v>143</v>
      </c>
      <c r="Y316" s="209"/>
      <c r="Z316" s="209"/>
      <c r="AA316" s="209"/>
      <c r="AB316" s="209"/>
      <c r="AC316" s="209"/>
      <c r="AD316" s="209"/>
      <c r="AE316" s="209"/>
      <c r="AF316" s="209"/>
      <c r="AG316" s="209" t="s">
        <v>144</v>
      </c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1" x14ac:dyDescent="0.25">
      <c r="A317" s="226"/>
      <c r="B317" s="227"/>
      <c r="C317" s="256" t="s">
        <v>821</v>
      </c>
      <c r="D317" s="230"/>
      <c r="E317" s="231">
        <v>2.8</v>
      </c>
      <c r="F317" s="228"/>
      <c r="G317" s="228"/>
      <c r="H317" s="228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09"/>
      <c r="Z317" s="209"/>
      <c r="AA317" s="209"/>
      <c r="AB317" s="209"/>
      <c r="AC317" s="209"/>
      <c r="AD317" s="209"/>
      <c r="AE317" s="209"/>
      <c r="AF317" s="209"/>
      <c r="AG317" s="209" t="s">
        <v>146</v>
      </c>
      <c r="AH317" s="209">
        <v>0</v>
      </c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1" x14ac:dyDescent="0.25">
      <c r="A318" s="226"/>
      <c r="B318" s="227"/>
      <c r="C318" s="256" t="s">
        <v>822</v>
      </c>
      <c r="D318" s="230"/>
      <c r="E318" s="231">
        <v>16.52</v>
      </c>
      <c r="F318" s="228"/>
      <c r="G318" s="228"/>
      <c r="H318" s="228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09"/>
      <c r="Z318" s="209"/>
      <c r="AA318" s="209"/>
      <c r="AB318" s="209"/>
      <c r="AC318" s="209"/>
      <c r="AD318" s="209"/>
      <c r="AE318" s="209"/>
      <c r="AF318" s="209"/>
      <c r="AG318" s="209" t="s">
        <v>146</v>
      </c>
      <c r="AH318" s="209">
        <v>0</v>
      </c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5">
      <c r="A319" s="226"/>
      <c r="B319" s="227"/>
      <c r="C319" s="256" t="s">
        <v>157</v>
      </c>
      <c r="D319" s="230"/>
      <c r="E319" s="231">
        <v>-1.4</v>
      </c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09"/>
      <c r="Z319" s="209"/>
      <c r="AA319" s="209"/>
      <c r="AB319" s="209"/>
      <c r="AC319" s="209"/>
      <c r="AD319" s="209"/>
      <c r="AE319" s="209"/>
      <c r="AF319" s="209"/>
      <c r="AG319" s="209" t="s">
        <v>146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1" x14ac:dyDescent="0.25">
      <c r="A320" s="241">
        <v>147</v>
      </c>
      <c r="B320" s="242" t="s">
        <v>560</v>
      </c>
      <c r="C320" s="255" t="s">
        <v>561</v>
      </c>
      <c r="D320" s="243" t="s">
        <v>154</v>
      </c>
      <c r="E320" s="244">
        <v>17.920000000000002</v>
      </c>
      <c r="F320" s="245"/>
      <c r="G320" s="246">
        <f>ROUND(E320*F320,2)</f>
        <v>0</v>
      </c>
      <c r="H320" s="229">
        <v>10.210000000000001</v>
      </c>
      <c r="I320" s="228">
        <f>ROUND(E320*H320,2)</f>
        <v>182.96</v>
      </c>
      <c r="J320" s="229">
        <v>-0.01</v>
      </c>
      <c r="K320" s="228">
        <f>ROUND(E320*J320,2)</f>
        <v>-0.18</v>
      </c>
      <c r="L320" s="228">
        <v>15</v>
      </c>
      <c r="M320" s="228">
        <f>G320*(1+L320/100)</f>
        <v>0</v>
      </c>
      <c r="N320" s="228">
        <v>8.9999999999999998E-4</v>
      </c>
      <c r="O320" s="228">
        <f>ROUND(E320*N320,2)</f>
        <v>0.02</v>
      </c>
      <c r="P320" s="228">
        <v>0</v>
      </c>
      <c r="Q320" s="228">
        <f>ROUND(E320*P320,2)</f>
        <v>0</v>
      </c>
      <c r="R320" s="228"/>
      <c r="S320" s="228" t="s">
        <v>141</v>
      </c>
      <c r="T320" s="228" t="s">
        <v>142</v>
      </c>
      <c r="U320" s="228">
        <v>0</v>
      </c>
      <c r="V320" s="228">
        <f>ROUND(E320*U320,2)</f>
        <v>0</v>
      </c>
      <c r="W320" s="228"/>
      <c r="X320" s="228" t="s">
        <v>143</v>
      </c>
      <c r="Y320" s="209"/>
      <c r="Z320" s="209"/>
      <c r="AA320" s="209"/>
      <c r="AB320" s="209"/>
      <c r="AC320" s="209"/>
      <c r="AD320" s="209"/>
      <c r="AE320" s="209"/>
      <c r="AF320" s="209"/>
      <c r="AG320" s="209" t="s">
        <v>144</v>
      </c>
      <c r="AH320" s="209"/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1" x14ac:dyDescent="0.25">
      <c r="A321" s="226"/>
      <c r="B321" s="227"/>
      <c r="C321" s="256" t="s">
        <v>821</v>
      </c>
      <c r="D321" s="230"/>
      <c r="E321" s="231">
        <v>2.8</v>
      </c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09"/>
      <c r="Z321" s="209"/>
      <c r="AA321" s="209"/>
      <c r="AB321" s="209"/>
      <c r="AC321" s="209"/>
      <c r="AD321" s="209"/>
      <c r="AE321" s="209"/>
      <c r="AF321" s="209"/>
      <c r="AG321" s="209" t="s">
        <v>146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1" x14ac:dyDescent="0.25">
      <c r="A322" s="226"/>
      <c r="B322" s="227"/>
      <c r="C322" s="256" t="s">
        <v>822</v>
      </c>
      <c r="D322" s="230"/>
      <c r="E322" s="231">
        <v>16.52</v>
      </c>
      <c r="F322" s="228"/>
      <c r="G322" s="228"/>
      <c r="H322" s="228"/>
      <c r="I322" s="228"/>
      <c r="J322" s="228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09"/>
      <c r="Z322" s="209"/>
      <c r="AA322" s="209"/>
      <c r="AB322" s="209"/>
      <c r="AC322" s="209"/>
      <c r="AD322" s="209"/>
      <c r="AE322" s="209"/>
      <c r="AF322" s="209"/>
      <c r="AG322" s="209" t="s">
        <v>146</v>
      </c>
      <c r="AH322" s="209">
        <v>0</v>
      </c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1" x14ac:dyDescent="0.25">
      <c r="A323" s="226"/>
      <c r="B323" s="227"/>
      <c r="C323" s="256" t="s">
        <v>157</v>
      </c>
      <c r="D323" s="230"/>
      <c r="E323" s="231">
        <v>-1.4</v>
      </c>
      <c r="F323" s="228"/>
      <c r="G323" s="228"/>
      <c r="H323" s="228"/>
      <c r="I323" s="228"/>
      <c r="J323" s="228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09"/>
      <c r="Z323" s="209"/>
      <c r="AA323" s="209"/>
      <c r="AB323" s="209"/>
      <c r="AC323" s="209"/>
      <c r="AD323" s="209"/>
      <c r="AE323" s="209"/>
      <c r="AF323" s="209"/>
      <c r="AG323" s="209" t="s">
        <v>146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1" x14ac:dyDescent="0.25">
      <c r="A324" s="241">
        <v>148</v>
      </c>
      <c r="B324" s="242" t="s">
        <v>562</v>
      </c>
      <c r="C324" s="255" t="s">
        <v>563</v>
      </c>
      <c r="D324" s="243" t="s">
        <v>160</v>
      </c>
      <c r="E324" s="244">
        <v>8</v>
      </c>
      <c r="F324" s="245"/>
      <c r="G324" s="246">
        <f>ROUND(E324*F324,2)</f>
        <v>0</v>
      </c>
      <c r="H324" s="229">
        <v>0</v>
      </c>
      <c r="I324" s="228">
        <f>ROUND(E324*H324,2)</f>
        <v>0</v>
      </c>
      <c r="J324" s="229">
        <v>67.099999999999994</v>
      </c>
      <c r="K324" s="228">
        <f>ROUND(E324*J324,2)</f>
        <v>536.79999999999995</v>
      </c>
      <c r="L324" s="228">
        <v>15</v>
      </c>
      <c r="M324" s="228">
        <f>G324*(1+L324/100)</f>
        <v>0</v>
      </c>
      <c r="N324" s="228">
        <v>0</v>
      </c>
      <c r="O324" s="228">
        <f>ROUND(E324*N324,2)</f>
        <v>0</v>
      </c>
      <c r="P324" s="228">
        <v>0</v>
      </c>
      <c r="Q324" s="228">
        <f>ROUND(E324*P324,2)</f>
        <v>0</v>
      </c>
      <c r="R324" s="228"/>
      <c r="S324" s="228" t="s">
        <v>141</v>
      </c>
      <c r="T324" s="228" t="s">
        <v>142</v>
      </c>
      <c r="U324" s="228">
        <v>0.12</v>
      </c>
      <c r="V324" s="228">
        <f>ROUND(E324*U324,2)</f>
        <v>0.96</v>
      </c>
      <c r="W324" s="228"/>
      <c r="X324" s="228" t="s">
        <v>143</v>
      </c>
      <c r="Y324" s="209"/>
      <c r="Z324" s="209"/>
      <c r="AA324" s="209"/>
      <c r="AB324" s="209"/>
      <c r="AC324" s="209"/>
      <c r="AD324" s="209"/>
      <c r="AE324" s="209"/>
      <c r="AF324" s="209"/>
      <c r="AG324" s="209" t="s">
        <v>144</v>
      </c>
      <c r="AH324" s="209"/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1" x14ac:dyDescent="0.25">
      <c r="A325" s="226"/>
      <c r="B325" s="227"/>
      <c r="C325" s="256" t="s">
        <v>823</v>
      </c>
      <c r="D325" s="230"/>
      <c r="E325" s="231">
        <v>8</v>
      </c>
      <c r="F325" s="228"/>
      <c r="G325" s="228"/>
      <c r="H325" s="228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09"/>
      <c r="Z325" s="209"/>
      <c r="AA325" s="209"/>
      <c r="AB325" s="209"/>
      <c r="AC325" s="209"/>
      <c r="AD325" s="209"/>
      <c r="AE325" s="209"/>
      <c r="AF325" s="209"/>
      <c r="AG325" s="209" t="s">
        <v>146</v>
      </c>
      <c r="AH325" s="209">
        <v>0</v>
      </c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1" x14ac:dyDescent="0.25">
      <c r="A326" s="241">
        <v>149</v>
      </c>
      <c r="B326" s="242" t="s">
        <v>567</v>
      </c>
      <c r="C326" s="255" t="s">
        <v>568</v>
      </c>
      <c r="D326" s="243" t="s">
        <v>154</v>
      </c>
      <c r="E326" s="244">
        <v>19.712</v>
      </c>
      <c r="F326" s="245"/>
      <c r="G326" s="246">
        <f>ROUND(E326*F326,2)</f>
        <v>0</v>
      </c>
      <c r="H326" s="229">
        <v>500</v>
      </c>
      <c r="I326" s="228">
        <f>ROUND(E326*H326,2)</f>
        <v>9856</v>
      </c>
      <c r="J326" s="229">
        <v>0</v>
      </c>
      <c r="K326" s="228">
        <f>ROUND(E326*J326,2)</f>
        <v>0</v>
      </c>
      <c r="L326" s="228">
        <v>15</v>
      </c>
      <c r="M326" s="228">
        <f>G326*(1+L326/100)</f>
        <v>0</v>
      </c>
      <c r="N326" s="228">
        <v>0</v>
      </c>
      <c r="O326" s="228">
        <f>ROUND(E326*N326,2)</f>
        <v>0</v>
      </c>
      <c r="P326" s="228">
        <v>0</v>
      </c>
      <c r="Q326" s="228">
        <f>ROUND(E326*P326,2)</f>
        <v>0</v>
      </c>
      <c r="R326" s="228"/>
      <c r="S326" s="228" t="s">
        <v>174</v>
      </c>
      <c r="T326" s="228" t="s">
        <v>142</v>
      </c>
      <c r="U326" s="228">
        <v>0</v>
      </c>
      <c r="V326" s="228">
        <f>ROUND(E326*U326,2)</f>
        <v>0</v>
      </c>
      <c r="W326" s="228"/>
      <c r="X326" s="228" t="s">
        <v>281</v>
      </c>
      <c r="Y326" s="209"/>
      <c r="Z326" s="209"/>
      <c r="AA326" s="209"/>
      <c r="AB326" s="209"/>
      <c r="AC326" s="209"/>
      <c r="AD326" s="209"/>
      <c r="AE326" s="209"/>
      <c r="AF326" s="209"/>
      <c r="AG326" s="209" t="s">
        <v>394</v>
      </c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5">
      <c r="A327" s="226"/>
      <c r="B327" s="227"/>
      <c r="C327" s="258" t="s">
        <v>538</v>
      </c>
      <c r="D327" s="232"/>
      <c r="E327" s="233"/>
      <c r="F327" s="228"/>
      <c r="G327" s="228"/>
      <c r="H327" s="228"/>
      <c r="I327" s="228"/>
      <c r="J327" s="228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09"/>
      <c r="Z327" s="209"/>
      <c r="AA327" s="209"/>
      <c r="AB327" s="209"/>
      <c r="AC327" s="209"/>
      <c r="AD327" s="209"/>
      <c r="AE327" s="209"/>
      <c r="AF327" s="209"/>
      <c r="AG327" s="209" t="s">
        <v>146</v>
      </c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1" x14ac:dyDescent="0.25">
      <c r="A328" s="226"/>
      <c r="B328" s="227"/>
      <c r="C328" s="259" t="s">
        <v>824</v>
      </c>
      <c r="D328" s="232"/>
      <c r="E328" s="233">
        <v>2.8</v>
      </c>
      <c r="F328" s="228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09"/>
      <c r="Z328" s="209"/>
      <c r="AA328" s="209"/>
      <c r="AB328" s="209"/>
      <c r="AC328" s="209"/>
      <c r="AD328" s="209"/>
      <c r="AE328" s="209"/>
      <c r="AF328" s="209"/>
      <c r="AG328" s="209" t="s">
        <v>146</v>
      </c>
      <c r="AH328" s="209">
        <v>2</v>
      </c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outlineLevel="1" x14ac:dyDescent="0.25">
      <c r="A329" s="226"/>
      <c r="B329" s="227"/>
      <c r="C329" s="259" t="s">
        <v>825</v>
      </c>
      <c r="D329" s="232"/>
      <c r="E329" s="233">
        <v>16.52</v>
      </c>
      <c r="F329" s="228"/>
      <c r="G329" s="228"/>
      <c r="H329" s="228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09"/>
      <c r="Z329" s="209"/>
      <c r="AA329" s="209"/>
      <c r="AB329" s="209"/>
      <c r="AC329" s="209"/>
      <c r="AD329" s="209"/>
      <c r="AE329" s="209"/>
      <c r="AF329" s="209"/>
      <c r="AG329" s="209" t="s">
        <v>146</v>
      </c>
      <c r="AH329" s="209">
        <v>2</v>
      </c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outlineLevel="1" x14ac:dyDescent="0.25">
      <c r="A330" s="226"/>
      <c r="B330" s="227"/>
      <c r="C330" s="259" t="s">
        <v>826</v>
      </c>
      <c r="D330" s="232"/>
      <c r="E330" s="233">
        <v>-1.4</v>
      </c>
      <c r="F330" s="228"/>
      <c r="G330" s="228"/>
      <c r="H330" s="228"/>
      <c r="I330" s="228"/>
      <c r="J330" s="228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09"/>
      <c r="Z330" s="209"/>
      <c r="AA330" s="209"/>
      <c r="AB330" s="209"/>
      <c r="AC330" s="209"/>
      <c r="AD330" s="209"/>
      <c r="AE330" s="209"/>
      <c r="AF330" s="209"/>
      <c r="AG330" s="209" t="s">
        <v>146</v>
      </c>
      <c r="AH330" s="209">
        <v>2</v>
      </c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5">
      <c r="A331" s="226"/>
      <c r="B331" s="227"/>
      <c r="C331" s="258" t="s">
        <v>543</v>
      </c>
      <c r="D331" s="232"/>
      <c r="E331" s="233"/>
      <c r="F331" s="228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09"/>
      <c r="Z331" s="209"/>
      <c r="AA331" s="209"/>
      <c r="AB331" s="209"/>
      <c r="AC331" s="209"/>
      <c r="AD331" s="209"/>
      <c r="AE331" s="209"/>
      <c r="AF331" s="209"/>
      <c r="AG331" s="209" t="s">
        <v>146</v>
      </c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5">
      <c r="A332" s="226"/>
      <c r="B332" s="227"/>
      <c r="C332" s="256" t="s">
        <v>827</v>
      </c>
      <c r="D332" s="230"/>
      <c r="E332" s="231">
        <v>19.712</v>
      </c>
      <c r="F332" s="228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09"/>
      <c r="Z332" s="209"/>
      <c r="AA332" s="209"/>
      <c r="AB332" s="209"/>
      <c r="AC332" s="209"/>
      <c r="AD332" s="209"/>
      <c r="AE332" s="209"/>
      <c r="AF332" s="209"/>
      <c r="AG332" s="209" t="s">
        <v>146</v>
      </c>
      <c r="AH332" s="209">
        <v>0</v>
      </c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5">
      <c r="A333" s="247">
        <v>150</v>
      </c>
      <c r="B333" s="248" t="s">
        <v>573</v>
      </c>
      <c r="C333" s="257" t="s">
        <v>574</v>
      </c>
      <c r="D333" s="249" t="s">
        <v>160</v>
      </c>
      <c r="E333" s="250">
        <v>9</v>
      </c>
      <c r="F333" s="251"/>
      <c r="G333" s="252">
        <f>ROUND(E333*F333,2)</f>
        <v>0</v>
      </c>
      <c r="H333" s="229">
        <v>96.4</v>
      </c>
      <c r="I333" s="228">
        <f>ROUND(E333*H333,2)</f>
        <v>867.6</v>
      </c>
      <c r="J333" s="229">
        <v>0</v>
      </c>
      <c r="K333" s="228">
        <f>ROUND(E333*J333,2)</f>
        <v>0</v>
      </c>
      <c r="L333" s="228">
        <v>15</v>
      </c>
      <c r="M333" s="228">
        <f>G333*(1+L333/100)</f>
        <v>0</v>
      </c>
      <c r="N333" s="228">
        <v>2.2000000000000001E-4</v>
      </c>
      <c r="O333" s="228">
        <f>ROUND(E333*N333,2)</f>
        <v>0</v>
      </c>
      <c r="P333" s="228">
        <v>0</v>
      </c>
      <c r="Q333" s="228">
        <f>ROUND(E333*P333,2)</f>
        <v>0</v>
      </c>
      <c r="R333" s="228"/>
      <c r="S333" s="228" t="s">
        <v>174</v>
      </c>
      <c r="T333" s="228" t="s">
        <v>142</v>
      </c>
      <c r="U333" s="228">
        <v>0</v>
      </c>
      <c r="V333" s="228">
        <f>ROUND(E333*U333,2)</f>
        <v>0</v>
      </c>
      <c r="W333" s="228"/>
      <c r="X333" s="228" t="s">
        <v>281</v>
      </c>
      <c r="Y333" s="209"/>
      <c r="Z333" s="209"/>
      <c r="AA333" s="209"/>
      <c r="AB333" s="209"/>
      <c r="AC333" s="209"/>
      <c r="AD333" s="209"/>
      <c r="AE333" s="209"/>
      <c r="AF333" s="209"/>
      <c r="AG333" s="209" t="s">
        <v>394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1" x14ac:dyDescent="0.25">
      <c r="A334" s="247">
        <v>151</v>
      </c>
      <c r="B334" s="248" t="s">
        <v>575</v>
      </c>
      <c r="C334" s="257" t="s">
        <v>576</v>
      </c>
      <c r="D334" s="249" t="s">
        <v>0</v>
      </c>
      <c r="E334" s="250">
        <v>299.11500000000001</v>
      </c>
      <c r="F334" s="251"/>
      <c r="G334" s="252">
        <f>ROUND(E334*F334,2)</f>
        <v>0</v>
      </c>
      <c r="H334" s="229">
        <v>0</v>
      </c>
      <c r="I334" s="228">
        <f>ROUND(E334*H334,2)</f>
        <v>0</v>
      </c>
      <c r="J334" s="229">
        <v>4.2</v>
      </c>
      <c r="K334" s="228">
        <f>ROUND(E334*J334,2)</f>
        <v>1256.28</v>
      </c>
      <c r="L334" s="228">
        <v>15</v>
      </c>
      <c r="M334" s="228">
        <f>G334*(1+L334/100)</f>
        <v>0</v>
      </c>
      <c r="N334" s="228">
        <v>0</v>
      </c>
      <c r="O334" s="228">
        <f>ROUND(E334*N334,2)</f>
        <v>0</v>
      </c>
      <c r="P334" s="228">
        <v>0</v>
      </c>
      <c r="Q334" s="228">
        <f>ROUND(E334*P334,2)</f>
        <v>0</v>
      </c>
      <c r="R334" s="228"/>
      <c r="S334" s="228" t="s">
        <v>141</v>
      </c>
      <c r="T334" s="228" t="s">
        <v>142</v>
      </c>
      <c r="U334" s="228">
        <v>0</v>
      </c>
      <c r="V334" s="228">
        <f>ROUND(E334*U334,2)</f>
        <v>0</v>
      </c>
      <c r="W334" s="228"/>
      <c r="X334" s="228" t="s">
        <v>285</v>
      </c>
      <c r="Y334" s="209"/>
      <c r="Z334" s="209"/>
      <c r="AA334" s="209"/>
      <c r="AB334" s="209"/>
      <c r="AC334" s="209"/>
      <c r="AD334" s="209"/>
      <c r="AE334" s="209"/>
      <c r="AF334" s="209"/>
      <c r="AG334" s="209" t="s">
        <v>286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x14ac:dyDescent="0.25">
      <c r="A335" s="235" t="s">
        <v>136</v>
      </c>
      <c r="B335" s="236" t="s">
        <v>96</v>
      </c>
      <c r="C335" s="254" t="s">
        <v>97</v>
      </c>
      <c r="D335" s="237"/>
      <c r="E335" s="238"/>
      <c r="F335" s="239"/>
      <c r="G335" s="240">
        <f>SUMIF(AG336:AG344,"&lt;&gt;NOR",G336:G344)</f>
        <v>0</v>
      </c>
      <c r="H335" s="234"/>
      <c r="I335" s="234">
        <f>SUM(I336:I344)</f>
        <v>921.31999999999994</v>
      </c>
      <c r="J335" s="234"/>
      <c r="K335" s="234">
        <f>SUM(K336:K344)</f>
        <v>2535.63</v>
      </c>
      <c r="L335" s="234"/>
      <c r="M335" s="234">
        <f>SUM(M336:M344)</f>
        <v>0</v>
      </c>
      <c r="N335" s="234"/>
      <c r="O335" s="234">
        <f>SUM(O336:O344)</f>
        <v>0</v>
      </c>
      <c r="P335" s="234"/>
      <c r="Q335" s="234">
        <f>SUM(Q336:Q344)</f>
        <v>0</v>
      </c>
      <c r="R335" s="234"/>
      <c r="S335" s="234"/>
      <c r="T335" s="234"/>
      <c r="U335" s="234"/>
      <c r="V335" s="234">
        <f>SUM(V336:V344)</f>
        <v>4.67</v>
      </c>
      <c r="W335" s="234"/>
      <c r="X335" s="234"/>
      <c r="AG335" t="s">
        <v>137</v>
      </c>
    </row>
    <row r="336" spans="1:60" outlineLevel="1" x14ac:dyDescent="0.25">
      <c r="A336" s="241">
        <v>152</v>
      </c>
      <c r="B336" s="242" t="s">
        <v>577</v>
      </c>
      <c r="C336" s="255" t="s">
        <v>578</v>
      </c>
      <c r="D336" s="243" t="s">
        <v>154</v>
      </c>
      <c r="E336" s="244">
        <v>4.8</v>
      </c>
      <c r="F336" s="245"/>
      <c r="G336" s="246">
        <f>ROUND(E336*F336,2)</f>
        <v>0</v>
      </c>
      <c r="H336" s="229">
        <v>78.95</v>
      </c>
      <c r="I336" s="228">
        <f>ROUND(E336*H336,2)</f>
        <v>378.96</v>
      </c>
      <c r="J336" s="229">
        <v>79.55</v>
      </c>
      <c r="K336" s="228">
        <f>ROUND(E336*J336,2)</f>
        <v>381.84</v>
      </c>
      <c r="L336" s="228">
        <v>15</v>
      </c>
      <c r="M336" s="228">
        <f>G336*(1+L336/100)</f>
        <v>0</v>
      </c>
      <c r="N336" s="228">
        <v>3.6999999999999999E-4</v>
      </c>
      <c r="O336" s="228">
        <f>ROUND(E336*N336,2)</f>
        <v>0</v>
      </c>
      <c r="P336" s="228">
        <v>0</v>
      </c>
      <c r="Q336" s="228">
        <f>ROUND(E336*P336,2)</f>
        <v>0</v>
      </c>
      <c r="R336" s="228"/>
      <c r="S336" s="228" t="s">
        <v>141</v>
      </c>
      <c r="T336" s="228" t="s">
        <v>142</v>
      </c>
      <c r="U336" s="228">
        <v>0.13900000000000001</v>
      </c>
      <c r="V336" s="228">
        <f>ROUND(E336*U336,2)</f>
        <v>0.67</v>
      </c>
      <c r="W336" s="228"/>
      <c r="X336" s="228" t="s">
        <v>143</v>
      </c>
      <c r="Y336" s="209"/>
      <c r="Z336" s="209"/>
      <c r="AA336" s="209"/>
      <c r="AB336" s="209"/>
      <c r="AC336" s="209"/>
      <c r="AD336" s="209"/>
      <c r="AE336" s="209"/>
      <c r="AF336" s="209"/>
      <c r="AG336" s="209" t="s">
        <v>144</v>
      </c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1" x14ac:dyDescent="0.25">
      <c r="A337" s="226"/>
      <c r="B337" s="227"/>
      <c r="C337" s="256" t="s">
        <v>579</v>
      </c>
      <c r="D337" s="230"/>
      <c r="E337" s="231">
        <v>3.456</v>
      </c>
      <c r="F337" s="228"/>
      <c r="G337" s="228"/>
      <c r="H337" s="228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09"/>
      <c r="Z337" s="209"/>
      <c r="AA337" s="209"/>
      <c r="AB337" s="209"/>
      <c r="AC337" s="209"/>
      <c r="AD337" s="209"/>
      <c r="AE337" s="209"/>
      <c r="AF337" s="209"/>
      <c r="AG337" s="209" t="s">
        <v>146</v>
      </c>
      <c r="AH337" s="209">
        <v>0</v>
      </c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5">
      <c r="A338" s="226"/>
      <c r="B338" s="227"/>
      <c r="C338" s="256" t="s">
        <v>581</v>
      </c>
      <c r="D338" s="230"/>
      <c r="E338" s="231">
        <v>1.3440000000000001</v>
      </c>
      <c r="F338" s="228"/>
      <c r="G338" s="228"/>
      <c r="H338" s="228"/>
      <c r="I338" s="228"/>
      <c r="J338" s="228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09"/>
      <c r="Z338" s="209"/>
      <c r="AA338" s="209"/>
      <c r="AB338" s="209"/>
      <c r="AC338" s="209"/>
      <c r="AD338" s="209"/>
      <c r="AE338" s="209"/>
      <c r="AF338" s="209"/>
      <c r="AG338" s="209" t="s">
        <v>146</v>
      </c>
      <c r="AH338" s="209">
        <v>0</v>
      </c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5">
      <c r="A339" s="241">
        <v>153</v>
      </c>
      <c r="B339" s="242" t="s">
        <v>585</v>
      </c>
      <c r="C339" s="255" t="s">
        <v>586</v>
      </c>
      <c r="D339" s="243" t="s">
        <v>154</v>
      </c>
      <c r="E339" s="244">
        <v>6.3125</v>
      </c>
      <c r="F339" s="245"/>
      <c r="G339" s="246">
        <f>ROUND(E339*F339,2)</f>
        <v>0</v>
      </c>
      <c r="H339" s="229">
        <v>52.86</v>
      </c>
      <c r="I339" s="228">
        <f>ROUND(E339*H339,2)</f>
        <v>333.68</v>
      </c>
      <c r="J339" s="229">
        <v>217.04</v>
      </c>
      <c r="K339" s="228">
        <f>ROUND(E339*J339,2)</f>
        <v>1370.07</v>
      </c>
      <c r="L339" s="228">
        <v>15</v>
      </c>
      <c r="M339" s="228">
        <f>G339*(1+L339/100)</f>
        <v>0</v>
      </c>
      <c r="N339" s="228">
        <v>3.6000000000000002E-4</v>
      </c>
      <c r="O339" s="228">
        <f>ROUND(E339*N339,2)</f>
        <v>0</v>
      </c>
      <c r="P339" s="228">
        <v>0</v>
      </c>
      <c r="Q339" s="228">
        <f>ROUND(E339*P339,2)</f>
        <v>0</v>
      </c>
      <c r="R339" s="228"/>
      <c r="S339" s="228" t="s">
        <v>174</v>
      </c>
      <c r="T339" s="228" t="s">
        <v>142</v>
      </c>
      <c r="U339" s="228">
        <v>0.41299999999999998</v>
      </c>
      <c r="V339" s="228">
        <f>ROUND(E339*U339,2)</f>
        <v>2.61</v>
      </c>
      <c r="W339" s="228"/>
      <c r="X339" s="228" t="s">
        <v>143</v>
      </c>
      <c r="Y339" s="209"/>
      <c r="Z339" s="209"/>
      <c r="AA339" s="209"/>
      <c r="AB339" s="209"/>
      <c r="AC339" s="209"/>
      <c r="AD339" s="209"/>
      <c r="AE339" s="209"/>
      <c r="AF339" s="209"/>
      <c r="AG339" s="209" t="s">
        <v>144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1" x14ac:dyDescent="0.25">
      <c r="A340" s="226"/>
      <c r="B340" s="227"/>
      <c r="C340" s="256" t="s">
        <v>828</v>
      </c>
      <c r="D340" s="230"/>
      <c r="E340" s="231">
        <v>1.25</v>
      </c>
      <c r="F340" s="228"/>
      <c r="G340" s="228"/>
      <c r="H340" s="228"/>
      <c r="I340" s="228"/>
      <c r="J340" s="228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09"/>
      <c r="Z340" s="209"/>
      <c r="AA340" s="209"/>
      <c r="AB340" s="209"/>
      <c r="AC340" s="209"/>
      <c r="AD340" s="209"/>
      <c r="AE340" s="209"/>
      <c r="AF340" s="209"/>
      <c r="AG340" s="209" t="s">
        <v>146</v>
      </c>
      <c r="AH340" s="209">
        <v>0</v>
      </c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1" x14ac:dyDescent="0.25">
      <c r="A341" s="226"/>
      <c r="B341" s="227"/>
      <c r="C341" s="256" t="s">
        <v>829</v>
      </c>
      <c r="D341" s="230"/>
      <c r="E341" s="231">
        <v>2.4500000000000002</v>
      </c>
      <c r="F341" s="228"/>
      <c r="G341" s="228"/>
      <c r="H341" s="228"/>
      <c r="I341" s="228"/>
      <c r="J341" s="228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09"/>
      <c r="Z341" s="209"/>
      <c r="AA341" s="209"/>
      <c r="AB341" s="209"/>
      <c r="AC341" s="209"/>
      <c r="AD341" s="209"/>
      <c r="AE341" s="209"/>
      <c r="AF341" s="209"/>
      <c r="AG341" s="209" t="s">
        <v>146</v>
      </c>
      <c r="AH341" s="209">
        <v>0</v>
      </c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1" x14ac:dyDescent="0.25">
      <c r="A342" s="226"/>
      <c r="B342" s="227"/>
      <c r="C342" s="256" t="s">
        <v>830</v>
      </c>
      <c r="D342" s="230"/>
      <c r="E342" s="231">
        <v>1.2</v>
      </c>
      <c r="F342" s="228"/>
      <c r="G342" s="228"/>
      <c r="H342" s="228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09"/>
      <c r="Z342" s="209"/>
      <c r="AA342" s="209"/>
      <c r="AB342" s="209"/>
      <c r="AC342" s="209"/>
      <c r="AD342" s="209"/>
      <c r="AE342" s="209"/>
      <c r="AF342" s="209"/>
      <c r="AG342" s="209" t="s">
        <v>146</v>
      </c>
      <c r="AH342" s="209">
        <v>0</v>
      </c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1" x14ac:dyDescent="0.25">
      <c r="A343" s="226"/>
      <c r="B343" s="227"/>
      <c r="C343" s="256" t="s">
        <v>831</v>
      </c>
      <c r="D343" s="230"/>
      <c r="E343" s="231">
        <v>1.4125000000000001</v>
      </c>
      <c r="F343" s="228"/>
      <c r="G343" s="228"/>
      <c r="H343" s="228"/>
      <c r="I343" s="228"/>
      <c r="J343" s="228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09"/>
      <c r="Z343" s="209"/>
      <c r="AA343" s="209"/>
      <c r="AB343" s="209"/>
      <c r="AC343" s="209"/>
      <c r="AD343" s="209"/>
      <c r="AE343" s="209"/>
      <c r="AF343" s="209"/>
      <c r="AG343" s="209" t="s">
        <v>146</v>
      </c>
      <c r="AH343" s="209">
        <v>0</v>
      </c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1" x14ac:dyDescent="0.25">
      <c r="A344" s="247">
        <v>154</v>
      </c>
      <c r="B344" s="248" t="s">
        <v>582</v>
      </c>
      <c r="C344" s="257" t="s">
        <v>583</v>
      </c>
      <c r="D344" s="249" t="s">
        <v>160</v>
      </c>
      <c r="E344" s="250">
        <v>12</v>
      </c>
      <c r="F344" s="251"/>
      <c r="G344" s="252">
        <f>ROUND(E344*F344,2)</f>
        <v>0</v>
      </c>
      <c r="H344" s="229">
        <v>17.39</v>
      </c>
      <c r="I344" s="228">
        <f>ROUND(E344*H344,2)</f>
        <v>208.68</v>
      </c>
      <c r="J344" s="229">
        <v>65.31</v>
      </c>
      <c r="K344" s="228">
        <f>ROUND(E344*J344,2)</f>
        <v>783.72</v>
      </c>
      <c r="L344" s="228">
        <v>15</v>
      </c>
      <c r="M344" s="228">
        <f>G344*(1+L344/100)</f>
        <v>0</v>
      </c>
      <c r="N344" s="228">
        <v>9.0000000000000006E-5</v>
      </c>
      <c r="O344" s="228">
        <f>ROUND(E344*N344,2)</f>
        <v>0</v>
      </c>
      <c r="P344" s="228">
        <v>0</v>
      </c>
      <c r="Q344" s="228">
        <f>ROUND(E344*P344,2)</f>
        <v>0</v>
      </c>
      <c r="R344" s="228"/>
      <c r="S344" s="228" t="s">
        <v>141</v>
      </c>
      <c r="T344" s="228" t="s">
        <v>142</v>
      </c>
      <c r="U344" s="228">
        <v>0.11600000000000001</v>
      </c>
      <c r="V344" s="228">
        <f>ROUND(E344*U344,2)</f>
        <v>1.39</v>
      </c>
      <c r="W344" s="228"/>
      <c r="X344" s="228" t="s">
        <v>143</v>
      </c>
      <c r="Y344" s="209"/>
      <c r="Z344" s="209"/>
      <c r="AA344" s="209"/>
      <c r="AB344" s="209"/>
      <c r="AC344" s="209"/>
      <c r="AD344" s="209"/>
      <c r="AE344" s="209"/>
      <c r="AF344" s="209"/>
      <c r="AG344" s="209" t="s">
        <v>144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x14ac:dyDescent="0.25">
      <c r="A345" s="235" t="s">
        <v>136</v>
      </c>
      <c r="B345" s="236" t="s">
        <v>98</v>
      </c>
      <c r="C345" s="254" t="s">
        <v>99</v>
      </c>
      <c r="D345" s="237"/>
      <c r="E345" s="238"/>
      <c r="F345" s="239"/>
      <c r="G345" s="240">
        <f>SUMIF(AG346:AG364,"&lt;&gt;NOR",G346:G364)</f>
        <v>0</v>
      </c>
      <c r="H345" s="234"/>
      <c r="I345" s="234">
        <f>SUM(I346:I364)</f>
        <v>1765.56</v>
      </c>
      <c r="J345" s="234"/>
      <c r="K345" s="234">
        <f>SUM(K346:K364)</f>
        <v>16083.31</v>
      </c>
      <c r="L345" s="234"/>
      <c r="M345" s="234">
        <f>SUM(M346:M364)</f>
        <v>0</v>
      </c>
      <c r="N345" s="234"/>
      <c r="O345" s="234">
        <f>SUM(O346:O364)</f>
        <v>0.04</v>
      </c>
      <c r="P345" s="234"/>
      <c r="Q345" s="234">
        <f>SUM(Q346:Q364)</f>
        <v>0</v>
      </c>
      <c r="R345" s="234"/>
      <c r="S345" s="234"/>
      <c r="T345" s="234"/>
      <c r="U345" s="234"/>
      <c r="V345" s="234">
        <f>SUM(V346:V364)</f>
        <v>29.500000000000004</v>
      </c>
      <c r="W345" s="234"/>
      <c r="X345" s="234"/>
      <c r="AG345" t="s">
        <v>137</v>
      </c>
    </row>
    <row r="346" spans="1:60" outlineLevel="1" x14ac:dyDescent="0.25">
      <c r="A346" s="241">
        <v>155</v>
      </c>
      <c r="B346" s="242" t="s">
        <v>589</v>
      </c>
      <c r="C346" s="255" t="s">
        <v>590</v>
      </c>
      <c r="D346" s="243" t="s">
        <v>154</v>
      </c>
      <c r="E346" s="244">
        <v>129.959</v>
      </c>
      <c r="F346" s="245"/>
      <c r="G346" s="246">
        <f>ROUND(E346*F346,2)</f>
        <v>0</v>
      </c>
      <c r="H346" s="229">
        <v>0.11</v>
      </c>
      <c r="I346" s="228">
        <f>ROUND(E346*H346,2)</f>
        <v>14.3</v>
      </c>
      <c r="J346" s="229">
        <v>37.69</v>
      </c>
      <c r="K346" s="228">
        <f>ROUND(E346*J346,2)</f>
        <v>4898.1499999999996</v>
      </c>
      <c r="L346" s="228">
        <v>15</v>
      </c>
      <c r="M346" s="228">
        <f>G346*(1+L346/100)</f>
        <v>0</v>
      </c>
      <c r="N346" s="228">
        <v>0</v>
      </c>
      <c r="O346" s="228">
        <f>ROUND(E346*N346,2)</f>
        <v>0</v>
      </c>
      <c r="P346" s="228">
        <v>0</v>
      </c>
      <c r="Q346" s="228">
        <f>ROUND(E346*P346,2)</f>
        <v>0</v>
      </c>
      <c r="R346" s="228"/>
      <c r="S346" s="228" t="s">
        <v>141</v>
      </c>
      <c r="T346" s="228" t="s">
        <v>142</v>
      </c>
      <c r="U346" s="228">
        <v>6.9709999999999994E-2</v>
      </c>
      <c r="V346" s="228">
        <f>ROUND(E346*U346,2)</f>
        <v>9.06</v>
      </c>
      <c r="W346" s="228"/>
      <c r="X346" s="228" t="s">
        <v>143</v>
      </c>
      <c r="Y346" s="209"/>
      <c r="Z346" s="209"/>
      <c r="AA346" s="209"/>
      <c r="AB346" s="209"/>
      <c r="AC346" s="209"/>
      <c r="AD346" s="209"/>
      <c r="AE346" s="209"/>
      <c r="AF346" s="209"/>
      <c r="AG346" s="209" t="s">
        <v>144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5">
      <c r="A347" s="226"/>
      <c r="B347" s="227"/>
      <c r="C347" s="256" t="s">
        <v>832</v>
      </c>
      <c r="D347" s="230"/>
      <c r="E347" s="231">
        <v>28.44</v>
      </c>
      <c r="F347" s="228"/>
      <c r="G347" s="228"/>
      <c r="H347" s="228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09"/>
      <c r="Z347" s="209"/>
      <c r="AA347" s="209"/>
      <c r="AB347" s="209"/>
      <c r="AC347" s="209"/>
      <c r="AD347" s="209"/>
      <c r="AE347" s="209"/>
      <c r="AF347" s="209"/>
      <c r="AG347" s="209" t="s">
        <v>146</v>
      </c>
      <c r="AH347" s="209">
        <v>0</v>
      </c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1" x14ac:dyDescent="0.25">
      <c r="A348" s="226"/>
      <c r="B348" s="227"/>
      <c r="C348" s="256" t="s">
        <v>833</v>
      </c>
      <c r="D348" s="230"/>
      <c r="E348" s="231">
        <v>101.51900000000001</v>
      </c>
      <c r="F348" s="228"/>
      <c r="G348" s="228"/>
      <c r="H348" s="228"/>
      <c r="I348" s="228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09"/>
      <c r="Z348" s="209"/>
      <c r="AA348" s="209"/>
      <c r="AB348" s="209"/>
      <c r="AC348" s="209"/>
      <c r="AD348" s="209"/>
      <c r="AE348" s="209"/>
      <c r="AF348" s="209"/>
      <c r="AG348" s="209" t="s">
        <v>146</v>
      </c>
      <c r="AH348" s="209">
        <v>0</v>
      </c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1" x14ac:dyDescent="0.25">
      <c r="A349" s="241">
        <v>156</v>
      </c>
      <c r="B349" s="242" t="s">
        <v>592</v>
      </c>
      <c r="C349" s="255" t="s">
        <v>593</v>
      </c>
      <c r="D349" s="243" t="s">
        <v>154</v>
      </c>
      <c r="E349" s="244">
        <v>148.31299999999999</v>
      </c>
      <c r="F349" s="245"/>
      <c r="G349" s="246">
        <f>ROUND(E349*F349,2)</f>
        <v>0</v>
      </c>
      <c r="H349" s="229">
        <v>5.12</v>
      </c>
      <c r="I349" s="228">
        <f>ROUND(E349*H349,2)</f>
        <v>759.36</v>
      </c>
      <c r="J349" s="229">
        <v>18.28</v>
      </c>
      <c r="K349" s="228">
        <f>ROUND(E349*J349,2)</f>
        <v>2711.16</v>
      </c>
      <c r="L349" s="228">
        <v>15</v>
      </c>
      <c r="M349" s="228">
        <f>G349*(1+L349/100)</f>
        <v>0</v>
      </c>
      <c r="N349" s="228">
        <v>6.9999999999999994E-5</v>
      </c>
      <c r="O349" s="228">
        <f>ROUND(E349*N349,2)</f>
        <v>0.01</v>
      </c>
      <c r="P349" s="228">
        <v>0</v>
      </c>
      <c r="Q349" s="228">
        <f>ROUND(E349*P349,2)</f>
        <v>0</v>
      </c>
      <c r="R349" s="228"/>
      <c r="S349" s="228" t="s">
        <v>141</v>
      </c>
      <c r="T349" s="228" t="s">
        <v>142</v>
      </c>
      <c r="U349" s="228">
        <v>3.2480000000000002E-2</v>
      </c>
      <c r="V349" s="228">
        <f>ROUND(E349*U349,2)</f>
        <v>4.82</v>
      </c>
      <c r="W349" s="228"/>
      <c r="X349" s="228" t="s">
        <v>143</v>
      </c>
      <c r="Y349" s="209"/>
      <c r="Z349" s="209"/>
      <c r="AA349" s="209"/>
      <c r="AB349" s="209"/>
      <c r="AC349" s="209"/>
      <c r="AD349" s="209"/>
      <c r="AE349" s="209"/>
      <c r="AF349" s="209"/>
      <c r="AG349" s="209" t="s">
        <v>144</v>
      </c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1" x14ac:dyDescent="0.25">
      <c r="A350" s="226"/>
      <c r="B350" s="227"/>
      <c r="C350" s="256" t="s">
        <v>834</v>
      </c>
      <c r="D350" s="230"/>
      <c r="E350" s="231">
        <v>9.24</v>
      </c>
      <c r="F350" s="228"/>
      <c r="G350" s="228"/>
      <c r="H350" s="228"/>
      <c r="I350" s="228"/>
      <c r="J350" s="228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09"/>
      <c r="Z350" s="209"/>
      <c r="AA350" s="209"/>
      <c r="AB350" s="209"/>
      <c r="AC350" s="209"/>
      <c r="AD350" s="209"/>
      <c r="AE350" s="209"/>
      <c r="AF350" s="209"/>
      <c r="AG350" s="209" t="s">
        <v>146</v>
      </c>
      <c r="AH350" s="209">
        <v>0</v>
      </c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5">
      <c r="A351" s="226"/>
      <c r="B351" s="227"/>
      <c r="C351" s="256" t="s">
        <v>835</v>
      </c>
      <c r="D351" s="230"/>
      <c r="E351" s="231">
        <v>28.44</v>
      </c>
      <c r="F351" s="228"/>
      <c r="G351" s="228"/>
      <c r="H351" s="228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09"/>
      <c r="Z351" s="209"/>
      <c r="AA351" s="209"/>
      <c r="AB351" s="209"/>
      <c r="AC351" s="209"/>
      <c r="AD351" s="209"/>
      <c r="AE351" s="209"/>
      <c r="AF351" s="209"/>
      <c r="AG351" s="209" t="s">
        <v>146</v>
      </c>
      <c r="AH351" s="209">
        <v>0</v>
      </c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1" x14ac:dyDescent="0.25">
      <c r="A352" s="226"/>
      <c r="B352" s="227"/>
      <c r="C352" s="256" t="s">
        <v>836</v>
      </c>
      <c r="D352" s="230"/>
      <c r="E352" s="231">
        <v>9.1140000000000008</v>
      </c>
      <c r="F352" s="228"/>
      <c r="G352" s="228"/>
      <c r="H352" s="228"/>
      <c r="I352" s="228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09"/>
      <c r="Z352" s="209"/>
      <c r="AA352" s="209"/>
      <c r="AB352" s="209"/>
      <c r="AC352" s="209"/>
      <c r="AD352" s="209"/>
      <c r="AE352" s="209"/>
      <c r="AF352" s="209"/>
      <c r="AG352" s="209" t="s">
        <v>146</v>
      </c>
      <c r="AH352" s="209">
        <v>0</v>
      </c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1" x14ac:dyDescent="0.25">
      <c r="A353" s="226"/>
      <c r="B353" s="227"/>
      <c r="C353" s="256" t="s">
        <v>837</v>
      </c>
      <c r="D353" s="230"/>
      <c r="E353" s="231">
        <v>101.51900000000001</v>
      </c>
      <c r="F353" s="228"/>
      <c r="G353" s="228"/>
      <c r="H353" s="228"/>
      <c r="I353" s="228"/>
      <c r="J353" s="228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09"/>
      <c r="Z353" s="209"/>
      <c r="AA353" s="209"/>
      <c r="AB353" s="209"/>
      <c r="AC353" s="209"/>
      <c r="AD353" s="209"/>
      <c r="AE353" s="209"/>
      <c r="AF353" s="209"/>
      <c r="AG353" s="209" t="s">
        <v>146</v>
      </c>
      <c r="AH353" s="209">
        <v>0</v>
      </c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1" x14ac:dyDescent="0.25">
      <c r="A354" s="241">
        <v>157</v>
      </c>
      <c r="B354" s="242" t="s">
        <v>597</v>
      </c>
      <c r="C354" s="255" t="s">
        <v>598</v>
      </c>
      <c r="D354" s="243" t="s">
        <v>154</v>
      </c>
      <c r="E354" s="244">
        <v>148.31299999999999</v>
      </c>
      <c r="F354" s="245"/>
      <c r="G354" s="246">
        <f>ROUND(E354*F354,2)</f>
        <v>0</v>
      </c>
      <c r="H354" s="229">
        <v>4</v>
      </c>
      <c r="I354" s="228">
        <f>ROUND(E354*H354,2)</f>
        <v>593.25</v>
      </c>
      <c r="J354" s="229">
        <v>55.2</v>
      </c>
      <c r="K354" s="228">
        <f>ROUND(E354*J354,2)</f>
        <v>8186.88</v>
      </c>
      <c r="L354" s="228">
        <v>15</v>
      </c>
      <c r="M354" s="228">
        <f>G354*(1+L354/100)</f>
        <v>0</v>
      </c>
      <c r="N354" s="228">
        <v>1.3999999999999999E-4</v>
      </c>
      <c r="O354" s="228">
        <f>ROUND(E354*N354,2)</f>
        <v>0.02</v>
      </c>
      <c r="P354" s="228">
        <v>0</v>
      </c>
      <c r="Q354" s="228">
        <f>ROUND(E354*P354,2)</f>
        <v>0</v>
      </c>
      <c r="R354" s="228"/>
      <c r="S354" s="228" t="s">
        <v>141</v>
      </c>
      <c r="T354" s="228" t="s">
        <v>142</v>
      </c>
      <c r="U354" s="228">
        <v>0.10191</v>
      </c>
      <c r="V354" s="228">
        <f>ROUND(E354*U354,2)</f>
        <v>15.11</v>
      </c>
      <c r="W354" s="228"/>
      <c r="X354" s="228" t="s">
        <v>143</v>
      </c>
      <c r="Y354" s="209"/>
      <c r="Z354" s="209"/>
      <c r="AA354" s="209"/>
      <c r="AB354" s="209"/>
      <c r="AC354" s="209"/>
      <c r="AD354" s="209"/>
      <c r="AE354" s="209"/>
      <c r="AF354" s="209"/>
      <c r="AG354" s="209" t="s">
        <v>144</v>
      </c>
      <c r="AH354" s="209"/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1" x14ac:dyDescent="0.25">
      <c r="A355" s="226"/>
      <c r="B355" s="227"/>
      <c r="C355" s="256" t="s">
        <v>834</v>
      </c>
      <c r="D355" s="230"/>
      <c r="E355" s="231">
        <v>9.24</v>
      </c>
      <c r="F355" s="228"/>
      <c r="G355" s="228"/>
      <c r="H355" s="228"/>
      <c r="I355" s="228"/>
      <c r="J355" s="228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09"/>
      <c r="Z355" s="209"/>
      <c r="AA355" s="209"/>
      <c r="AB355" s="209"/>
      <c r="AC355" s="209"/>
      <c r="AD355" s="209"/>
      <c r="AE355" s="209"/>
      <c r="AF355" s="209"/>
      <c r="AG355" s="209" t="s">
        <v>146</v>
      </c>
      <c r="AH355" s="209">
        <v>0</v>
      </c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1" x14ac:dyDescent="0.25">
      <c r="A356" s="226"/>
      <c r="B356" s="227"/>
      <c r="C356" s="256" t="s">
        <v>835</v>
      </c>
      <c r="D356" s="230"/>
      <c r="E356" s="231">
        <v>28.44</v>
      </c>
      <c r="F356" s="228"/>
      <c r="G356" s="228"/>
      <c r="H356" s="228"/>
      <c r="I356" s="228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09"/>
      <c r="Z356" s="209"/>
      <c r="AA356" s="209"/>
      <c r="AB356" s="209"/>
      <c r="AC356" s="209"/>
      <c r="AD356" s="209"/>
      <c r="AE356" s="209"/>
      <c r="AF356" s="209"/>
      <c r="AG356" s="209" t="s">
        <v>146</v>
      </c>
      <c r="AH356" s="209">
        <v>0</v>
      </c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5">
      <c r="A357" s="226"/>
      <c r="B357" s="227"/>
      <c r="C357" s="256" t="s">
        <v>836</v>
      </c>
      <c r="D357" s="230"/>
      <c r="E357" s="231">
        <v>9.1140000000000008</v>
      </c>
      <c r="F357" s="228"/>
      <c r="G357" s="228"/>
      <c r="H357" s="228"/>
      <c r="I357" s="228"/>
      <c r="J357" s="228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09"/>
      <c r="Z357" s="209"/>
      <c r="AA357" s="209"/>
      <c r="AB357" s="209"/>
      <c r="AC357" s="209"/>
      <c r="AD357" s="209"/>
      <c r="AE357" s="209"/>
      <c r="AF357" s="209"/>
      <c r="AG357" s="209" t="s">
        <v>146</v>
      </c>
      <c r="AH357" s="209">
        <v>0</v>
      </c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1" x14ac:dyDescent="0.25">
      <c r="A358" s="226"/>
      <c r="B358" s="227"/>
      <c r="C358" s="256" t="s">
        <v>837</v>
      </c>
      <c r="D358" s="230"/>
      <c r="E358" s="231">
        <v>101.51900000000001</v>
      </c>
      <c r="F358" s="228"/>
      <c r="G358" s="228"/>
      <c r="H358" s="228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09"/>
      <c r="Z358" s="209"/>
      <c r="AA358" s="209"/>
      <c r="AB358" s="209"/>
      <c r="AC358" s="209"/>
      <c r="AD358" s="209"/>
      <c r="AE358" s="209"/>
      <c r="AF358" s="209"/>
      <c r="AG358" s="209" t="s">
        <v>146</v>
      </c>
      <c r="AH358" s="209">
        <v>0</v>
      </c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1" x14ac:dyDescent="0.25">
      <c r="A359" s="241">
        <v>158</v>
      </c>
      <c r="B359" s="242" t="s">
        <v>599</v>
      </c>
      <c r="C359" s="255" t="s">
        <v>600</v>
      </c>
      <c r="D359" s="243" t="s">
        <v>154</v>
      </c>
      <c r="E359" s="244">
        <v>37.68</v>
      </c>
      <c r="F359" s="245"/>
      <c r="G359" s="246">
        <f>ROUND(E359*F359,2)</f>
        <v>0</v>
      </c>
      <c r="H359" s="229">
        <v>10.58</v>
      </c>
      <c r="I359" s="228">
        <f>ROUND(E359*H359,2)</f>
        <v>398.65</v>
      </c>
      <c r="J359" s="229">
        <v>7.62</v>
      </c>
      <c r="K359" s="228">
        <f>ROUND(E359*J359,2)</f>
        <v>287.12</v>
      </c>
      <c r="L359" s="228">
        <v>15</v>
      </c>
      <c r="M359" s="228">
        <f>G359*(1+L359/100)</f>
        <v>0</v>
      </c>
      <c r="N359" s="228">
        <v>3.5E-4</v>
      </c>
      <c r="O359" s="228">
        <f>ROUND(E359*N359,2)</f>
        <v>0.01</v>
      </c>
      <c r="P359" s="228">
        <v>0</v>
      </c>
      <c r="Q359" s="228">
        <f>ROUND(E359*P359,2)</f>
        <v>0</v>
      </c>
      <c r="R359" s="228"/>
      <c r="S359" s="228" t="s">
        <v>141</v>
      </c>
      <c r="T359" s="228" t="s">
        <v>142</v>
      </c>
      <c r="U359" s="228">
        <v>1.35E-2</v>
      </c>
      <c r="V359" s="228">
        <f>ROUND(E359*U359,2)</f>
        <v>0.51</v>
      </c>
      <c r="W359" s="228"/>
      <c r="X359" s="228" t="s">
        <v>143</v>
      </c>
      <c r="Y359" s="209"/>
      <c r="Z359" s="209"/>
      <c r="AA359" s="209"/>
      <c r="AB359" s="209"/>
      <c r="AC359" s="209"/>
      <c r="AD359" s="209"/>
      <c r="AE359" s="209"/>
      <c r="AF359" s="209"/>
      <c r="AG359" s="209" t="s">
        <v>144</v>
      </c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1" x14ac:dyDescent="0.25">
      <c r="A360" s="226"/>
      <c r="B360" s="227"/>
      <c r="C360" s="256" t="s">
        <v>735</v>
      </c>
      <c r="D360" s="230"/>
      <c r="E360" s="231">
        <v>6.25</v>
      </c>
      <c r="F360" s="228"/>
      <c r="G360" s="228"/>
      <c r="H360" s="228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09"/>
      <c r="Z360" s="209"/>
      <c r="AA360" s="209"/>
      <c r="AB360" s="209"/>
      <c r="AC360" s="209"/>
      <c r="AD360" s="209"/>
      <c r="AE360" s="209"/>
      <c r="AF360" s="209"/>
      <c r="AG360" s="209" t="s">
        <v>146</v>
      </c>
      <c r="AH360" s="209">
        <v>0</v>
      </c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1" x14ac:dyDescent="0.25">
      <c r="A361" s="226"/>
      <c r="B361" s="227"/>
      <c r="C361" s="256" t="s">
        <v>738</v>
      </c>
      <c r="D361" s="230"/>
      <c r="E361" s="231">
        <v>17.22</v>
      </c>
      <c r="F361" s="228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09"/>
      <c r="Z361" s="209"/>
      <c r="AA361" s="209"/>
      <c r="AB361" s="209"/>
      <c r="AC361" s="209"/>
      <c r="AD361" s="209"/>
      <c r="AE361" s="209"/>
      <c r="AF361" s="209"/>
      <c r="AG361" s="209" t="s">
        <v>146</v>
      </c>
      <c r="AH361" s="209">
        <v>0</v>
      </c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1" x14ac:dyDescent="0.25">
      <c r="A362" s="226"/>
      <c r="B362" s="227"/>
      <c r="C362" s="256" t="s">
        <v>740</v>
      </c>
      <c r="D362" s="230"/>
      <c r="E362" s="231">
        <v>1.39</v>
      </c>
      <c r="F362" s="228"/>
      <c r="G362" s="228"/>
      <c r="H362" s="228"/>
      <c r="I362" s="228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09"/>
      <c r="Z362" s="209"/>
      <c r="AA362" s="209"/>
      <c r="AB362" s="209"/>
      <c r="AC362" s="209"/>
      <c r="AD362" s="209"/>
      <c r="AE362" s="209"/>
      <c r="AF362" s="209"/>
      <c r="AG362" s="209" t="s">
        <v>146</v>
      </c>
      <c r="AH362" s="209">
        <v>0</v>
      </c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outlineLevel="1" x14ac:dyDescent="0.25">
      <c r="A363" s="226"/>
      <c r="B363" s="227"/>
      <c r="C363" s="256" t="s">
        <v>736</v>
      </c>
      <c r="D363" s="230"/>
      <c r="E363" s="231">
        <v>2.99</v>
      </c>
      <c r="F363" s="228"/>
      <c r="G363" s="228"/>
      <c r="H363" s="228"/>
      <c r="I363" s="228"/>
      <c r="J363" s="228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09"/>
      <c r="Z363" s="209"/>
      <c r="AA363" s="209"/>
      <c r="AB363" s="209"/>
      <c r="AC363" s="209"/>
      <c r="AD363" s="209"/>
      <c r="AE363" s="209"/>
      <c r="AF363" s="209"/>
      <c r="AG363" s="209" t="s">
        <v>146</v>
      </c>
      <c r="AH363" s="209">
        <v>0</v>
      </c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1" x14ac:dyDescent="0.25">
      <c r="A364" s="226"/>
      <c r="B364" s="227"/>
      <c r="C364" s="256" t="s">
        <v>739</v>
      </c>
      <c r="D364" s="230"/>
      <c r="E364" s="231">
        <v>9.83</v>
      </c>
      <c r="F364" s="228"/>
      <c r="G364" s="228"/>
      <c r="H364" s="228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09"/>
      <c r="Z364" s="209"/>
      <c r="AA364" s="209"/>
      <c r="AB364" s="209"/>
      <c r="AC364" s="209"/>
      <c r="AD364" s="209"/>
      <c r="AE364" s="209"/>
      <c r="AF364" s="209"/>
      <c r="AG364" s="209" t="s">
        <v>146</v>
      </c>
      <c r="AH364" s="209">
        <v>0</v>
      </c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x14ac:dyDescent="0.25">
      <c r="A365" s="235" t="s">
        <v>136</v>
      </c>
      <c r="B365" s="236" t="s">
        <v>100</v>
      </c>
      <c r="C365" s="254" t="s">
        <v>101</v>
      </c>
      <c r="D365" s="237"/>
      <c r="E365" s="238"/>
      <c r="F365" s="239"/>
      <c r="G365" s="240">
        <f>SUMIF(AG366:AG366,"&lt;&gt;NOR",G366:G366)</f>
        <v>0</v>
      </c>
      <c r="H365" s="234"/>
      <c r="I365" s="234">
        <f>SUM(I366:I366)</f>
        <v>0</v>
      </c>
      <c r="J365" s="234"/>
      <c r="K365" s="234">
        <f>SUM(K366:K366)</f>
        <v>708.2</v>
      </c>
      <c r="L365" s="234"/>
      <c r="M365" s="234">
        <f>SUM(M366:M366)</f>
        <v>0</v>
      </c>
      <c r="N365" s="234"/>
      <c r="O365" s="234">
        <f>SUM(O366:O366)</f>
        <v>0</v>
      </c>
      <c r="P365" s="234"/>
      <c r="Q365" s="234">
        <f>SUM(Q366:Q366)</f>
        <v>0.03</v>
      </c>
      <c r="R365" s="234"/>
      <c r="S365" s="234"/>
      <c r="T365" s="234"/>
      <c r="U365" s="234"/>
      <c r="V365" s="234">
        <f>SUM(V366:V366)</f>
        <v>1.27</v>
      </c>
      <c r="W365" s="234"/>
      <c r="X365" s="234"/>
      <c r="AG365" t="s">
        <v>137</v>
      </c>
    </row>
    <row r="366" spans="1:60" outlineLevel="1" x14ac:dyDescent="0.25">
      <c r="A366" s="247">
        <v>159</v>
      </c>
      <c r="B366" s="248" t="s">
        <v>601</v>
      </c>
      <c r="C366" s="257" t="s">
        <v>602</v>
      </c>
      <c r="D366" s="249" t="s">
        <v>149</v>
      </c>
      <c r="E366" s="250">
        <v>2</v>
      </c>
      <c r="F366" s="251"/>
      <c r="G366" s="252">
        <f>ROUND(E366*F366,2)</f>
        <v>0</v>
      </c>
      <c r="H366" s="229">
        <v>0</v>
      </c>
      <c r="I366" s="228">
        <f>ROUND(E366*H366,2)</f>
        <v>0</v>
      </c>
      <c r="J366" s="229">
        <v>354.1</v>
      </c>
      <c r="K366" s="228">
        <f>ROUND(E366*J366,2)</f>
        <v>708.2</v>
      </c>
      <c r="L366" s="228">
        <v>15</v>
      </c>
      <c r="M366" s="228">
        <f>G366*(1+L366/100)</f>
        <v>0</v>
      </c>
      <c r="N366" s="228">
        <v>0</v>
      </c>
      <c r="O366" s="228">
        <f>ROUND(E366*N366,2)</f>
        <v>0</v>
      </c>
      <c r="P366" s="228">
        <v>1.6E-2</v>
      </c>
      <c r="Q366" s="228">
        <f>ROUND(E366*P366,2)</f>
        <v>0.03</v>
      </c>
      <c r="R366" s="228"/>
      <c r="S366" s="228" t="s">
        <v>141</v>
      </c>
      <c r="T366" s="228" t="s">
        <v>142</v>
      </c>
      <c r="U366" s="228">
        <v>0.63390000000000002</v>
      </c>
      <c r="V366" s="228">
        <f>ROUND(E366*U366,2)</f>
        <v>1.27</v>
      </c>
      <c r="W366" s="228"/>
      <c r="X366" s="228" t="s">
        <v>143</v>
      </c>
      <c r="Y366" s="209"/>
      <c r="Z366" s="209"/>
      <c r="AA366" s="209"/>
      <c r="AB366" s="209"/>
      <c r="AC366" s="209"/>
      <c r="AD366" s="209"/>
      <c r="AE366" s="209"/>
      <c r="AF366" s="209"/>
      <c r="AG366" s="209" t="s">
        <v>144</v>
      </c>
      <c r="AH366" s="209"/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x14ac:dyDescent="0.25">
      <c r="A367" s="235" t="s">
        <v>136</v>
      </c>
      <c r="B367" s="236" t="s">
        <v>102</v>
      </c>
      <c r="C367" s="254" t="s">
        <v>103</v>
      </c>
      <c r="D367" s="237"/>
      <c r="E367" s="238"/>
      <c r="F367" s="239"/>
      <c r="G367" s="240">
        <f>SUMIF(AG368:AG404,"&lt;&gt;NOR",G368:G404)</f>
        <v>0</v>
      </c>
      <c r="H367" s="234"/>
      <c r="I367" s="234">
        <f>SUM(I368:I404)</f>
        <v>24742.47</v>
      </c>
      <c r="J367" s="234"/>
      <c r="K367" s="234">
        <f>SUM(K368:K404)</f>
        <v>30579.08</v>
      </c>
      <c r="L367" s="234"/>
      <c r="M367" s="234">
        <f>SUM(M368:M404)</f>
        <v>0</v>
      </c>
      <c r="N367" s="234"/>
      <c r="O367" s="234">
        <f>SUM(O368:O404)</f>
        <v>25.09</v>
      </c>
      <c r="P367" s="234"/>
      <c r="Q367" s="234">
        <f>SUM(Q368:Q404)</f>
        <v>0</v>
      </c>
      <c r="R367" s="234"/>
      <c r="S367" s="234"/>
      <c r="T367" s="234"/>
      <c r="U367" s="234"/>
      <c r="V367" s="234">
        <f>SUM(V368:V404)</f>
        <v>35.119999999999997</v>
      </c>
      <c r="W367" s="234"/>
      <c r="X367" s="234"/>
      <c r="AG367" t="s">
        <v>137</v>
      </c>
    </row>
    <row r="368" spans="1:60" outlineLevel="1" x14ac:dyDescent="0.25">
      <c r="A368" s="247">
        <v>160</v>
      </c>
      <c r="B368" s="248" t="s">
        <v>605</v>
      </c>
      <c r="C368" s="257" t="s">
        <v>606</v>
      </c>
      <c r="D368" s="249" t="s">
        <v>149</v>
      </c>
      <c r="E368" s="250">
        <v>6</v>
      </c>
      <c r="F368" s="251"/>
      <c r="G368" s="252">
        <f>ROUND(E368*F368,2)</f>
        <v>0</v>
      </c>
      <c r="H368" s="229">
        <v>0</v>
      </c>
      <c r="I368" s="228">
        <f>ROUND(E368*H368,2)</f>
        <v>0</v>
      </c>
      <c r="J368" s="229">
        <v>31</v>
      </c>
      <c r="K368" s="228">
        <f>ROUND(E368*J368,2)</f>
        <v>186</v>
      </c>
      <c r="L368" s="228">
        <v>15</v>
      </c>
      <c r="M368" s="228">
        <f>G368*(1+L368/100)</f>
        <v>0</v>
      </c>
      <c r="N368" s="228">
        <v>0</v>
      </c>
      <c r="O368" s="228">
        <f>ROUND(E368*N368,2)</f>
        <v>0</v>
      </c>
      <c r="P368" s="228">
        <v>0</v>
      </c>
      <c r="Q368" s="228">
        <f>ROUND(E368*P368,2)</f>
        <v>0</v>
      </c>
      <c r="R368" s="228"/>
      <c r="S368" s="228" t="s">
        <v>141</v>
      </c>
      <c r="T368" s="228" t="s">
        <v>142</v>
      </c>
      <c r="U368" s="228">
        <v>5.0500000000000003E-2</v>
      </c>
      <c r="V368" s="228">
        <f>ROUND(E368*U368,2)</f>
        <v>0.3</v>
      </c>
      <c r="W368" s="228"/>
      <c r="X368" s="228" t="s">
        <v>143</v>
      </c>
      <c r="Y368" s="209"/>
      <c r="Z368" s="209"/>
      <c r="AA368" s="209"/>
      <c r="AB368" s="209"/>
      <c r="AC368" s="209"/>
      <c r="AD368" s="209"/>
      <c r="AE368" s="209"/>
      <c r="AF368" s="209"/>
      <c r="AG368" s="209" t="s">
        <v>144</v>
      </c>
      <c r="AH368" s="209"/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1" x14ac:dyDescent="0.25">
      <c r="A369" s="247">
        <v>161</v>
      </c>
      <c r="B369" s="248" t="s">
        <v>607</v>
      </c>
      <c r="C369" s="257" t="s">
        <v>608</v>
      </c>
      <c r="D369" s="249" t="s">
        <v>149</v>
      </c>
      <c r="E369" s="250">
        <v>1</v>
      </c>
      <c r="F369" s="251"/>
      <c r="G369" s="252">
        <f>ROUND(E369*F369,2)</f>
        <v>0</v>
      </c>
      <c r="H369" s="229">
        <v>0</v>
      </c>
      <c r="I369" s="228">
        <f>ROUND(E369*H369,2)</f>
        <v>0</v>
      </c>
      <c r="J369" s="229">
        <v>36.6</v>
      </c>
      <c r="K369" s="228">
        <f>ROUND(E369*J369,2)</f>
        <v>36.6</v>
      </c>
      <c r="L369" s="228">
        <v>15</v>
      </c>
      <c r="M369" s="228">
        <f>G369*(1+L369/100)</f>
        <v>0</v>
      </c>
      <c r="N369" s="228">
        <v>0</v>
      </c>
      <c r="O369" s="228">
        <f>ROUND(E369*N369,2)</f>
        <v>0</v>
      </c>
      <c r="P369" s="228">
        <v>0</v>
      </c>
      <c r="Q369" s="228">
        <f>ROUND(E369*P369,2)</f>
        <v>0</v>
      </c>
      <c r="R369" s="228"/>
      <c r="S369" s="228" t="s">
        <v>141</v>
      </c>
      <c r="T369" s="228" t="s">
        <v>142</v>
      </c>
      <c r="U369" s="228">
        <v>0.06</v>
      </c>
      <c r="V369" s="228">
        <f>ROUND(E369*U369,2)</f>
        <v>0.06</v>
      </c>
      <c r="W369" s="228"/>
      <c r="X369" s="228" t="s">
        <v>143</v>
      </c>
      <c r="Y369" s="209"/>
      <c r="Z369" s="209"/>
      <c r="AA369" s="209"/>
      <c r="AB369" s="209"/>
      <c r="AC369" s="209"/>
      <c r="AD369" s="209"/>
      <c r="AE369" s="209"/>
      <c r="AF369" s="209"/>
      <c r="AG369" s="209" t="s">
        <v>144</v>
      </c>
      <c r="AH369" s="209"/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outlineLevel="1" x14ac:dyDescent="0.25">
      <c r="A370" s="247">
        <v>162</v>
      </c>
      <c r="B370" s="248" t="s">
        <v>609</v>
      </c>
      <c r="C370" s="257" t="s">
        <v>610</v>
      </c>
      <c r="D370" s="249" t="s">
        <v>149</v>
      </c>
      <c r="E370" s="250">
        <v>6</v>
      </c>
      <c r="F370" s="251"/>
      <c r="G370" s="252">
        <f>ROUND(E370*F370,2)</f>
        <v>0</v>
      </c>
      <c r="H370" s="229">
        <v>0</v>
      </c>
      <c r="I370" s="228">
        <f>ROUND(E370*H370,2)</f>
        <v>0</v>
      </c>
      <c r="J370" s="229">
        <v>185.1</v>
      </c>
      <c r="K370" s="228">
        <f>ROUND(E370*J370,2)</f>
        <v>1110.5999999999999</v>
      </c>
      <c r="L370" s="228">
        <v>15</v>
      </c>
      <c r="M370" s="228">
        <f>G370*(1+L370/100)</f>
        <v>0</v>
      </c>
      <c r="N370" s="228">
        <v>0</v>
      </c>
      <c r="O370" s="228">
        <f>ROUND(E370*N370,2)</f>
        <v>0</v>
      </c>
      <c r="P370" s="228">
        <v>0</v>
      </c>
      <c r="Q370" s="228">
        <f>ROUND(E370*P370,2)</f>
        <v>0</v>
      </c>
      <c r="R370" s="228"/>
      <c r="S370" s="228" t="s">
        <v>141</v>
      </c>
      <c r="T370" s="228" t="s">
        <v>142</v>
      </c>
      <c r="U370" s="228">
        <v>0.30567</v>
      </c>
      <c r="V370" s="228">
        <f>ROUND(E370*U370,2)</f>
        <v>1.83</v>
      </c>
      <c r="W370" s="228"/>
      <c r="X370" s="228" t="s">
        <v>143</v>
      </c>
      <c r="Y370" s="209"/>
      <c r="Z370" s="209"/>
      <c r="AA370" s="209"/>
      <c r="AB370" s="209"/>
      <c r="AC370" s="209"/>
      <c r="AD370" s="209"/>
      <c r="AE370" s="209"/>
      <c r="AF370" s="209"/>
      <c r="AG370" s="209" t="s">
        <v>144</v>
      </c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ht="20.399999999999999" outlineLevel="1" x14ac:dyDescent="0.25">
      <c r="A371" s="247">
        <v>163</v>
      </c>
      <c r="B371" s="248" t="s">
        <v>611</v>
      </c>
      <c r="C371" s="257" t="s">
        <v>612</v>
      </c>
      <c r="D371" s="249" t="s">
        <v>149</v>
      </c>
      <c r="E371" s="250">
        <v>14</v>
      </c>
      <c r="F371" s="251"/>
      <c r="G371" s="252">
        <f>ROUND(E371*F371,2)</f>
        <v>0</v>
      </c>
      <c r="H371" s="229">
        <v>284.23</v>
      </c>
      <c r="I371" s="228">
        <f>ROUND(E371*H371,2)</f>
        <v>3979.22</v>
      </c>
      <c r="J371" s="229">
        <v>167.97</v>
      </c>
      <c r="K371" s="228">
        <f>ROUND(E371*J371,2)</f>
        <v>2351.58</v>
      </c>
      <c r="L371" s="228">
        <v>15</v>
      </c>
      <c r="M371" s="228">
        <f>G371*(1+L371/100)</f>
        <v>0</v>
      </c>
      <c r="N371" s="228">
        <v>1E-4</v>
      </c>
      <c r="O371" s="228">
        <f>ROUND(E371*N371,2)</f>
        <v>0</v>
      </c>
      <c r="P371" s="228">
        <v>0</v>
      </c>
      <c r="Q371" s="228">
        <f>ROUND(E371*P371,2)</f>
        <v>0</v>
      </c>
      <c r="R371" s="228"/>
      <c r="S371" s="228" t="s">
        <v>141</v>
      </c>
      <c r="T371" s="228" t="s">
        <v>142</v>
      </c>
      <c r="U371" s="228">
        <v>0.249</v>
      </c>
      <c r="V371" s="228">
        <f>ROUND(E371*U371,2)</f>
        <v>3.49</v>
      </c>
      <c r="W371" s="228"/>
      <c r="X371" s="228" t="s">
        <v>143</v>
      </c>
      <c r="Y371" s="209"/>
      <c r="Z371" s="209"/>
      <c r="AA371" s="209"/>
      <c r="AB371" s="209"/>
      <c r="AC371" s="209"/>
      <c r="AD371" s="209"/>
      <c r="AE371" s="209"/>
      <c r="AF371" s="209"/>
      <c r="AG371" s="209" t="s">
        <v>144</v>
      </c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5">
      <c r="A372" s="247">
        <v>164</v>
      </c>
      <c r="B372" s="248" t="s">
        <v>613</v>
      </c>
      <c r="C372" s="257" t="s">
        <v>614</v>
      </c>
      <c r="D372" s="249" t="s">
        <v>149</v>
      </c>
      <c r="E372" s="250">
        <v>7</v>
      </c>
      <c r="F372" s="251"/>
      <c r="G372" s="252">
        <f>ROUND(E372*F372,2)</f>
        <v>0</v>
      </c>
      <c r="H372" s="229">
        <v>0</v>
      </c>
      <c r="I372" s="228">
        <f>ROUND(E372*H372,2)</f>
        <v>0</v>
      </c>
      <c r="J372" s="229">
        <v>206.1</v>
      </c>
      <c r="K372" s="228">
        <f>ROUND(E372*J372,2)</f>
        <v>1442.7</v>
      </c>
      <c r="L372" s="228">
        <v>15</v>
      </c>
      <c r="M372" s="228">
        <f>G372*(1+L372/100)</f>
        <v>0</v>
      </c>
      <c r="N372" s="228">
        <v>0</v>
      </c>
      <c r="O372" s="228">
        <f>ROUND(E372*N372,2)</f>
        <v>0</v>
      </c>
      <c r="P372" s="228">
        <v>0</v>
      </c>
      <c r="Q372" s="228">
        <f>ROUND(E372*P372,2)</f>
        <v>0</v>
      </c>
      <c r="R372" s="228"/>
      <c r="S372" s="228" t="s">
        <v>141</v>
      </c>
      <c r="T372" s="228" t="s">
        <v>142</v>
      </c>
      <c r="U372" s="228">
        <v>0.34</v>
      </c>
      <c r="V372" s="228">
        <f>ROUND(E372*U372,2)</f>
        <v>2.38</v>
      </c>
      <c r="W372" s="228"/>
      <c r="X372" s="228" t="s">
        <v>143</v>
      </c>
      <c r="Y372" s="209"/>
      <c r="Z372" s="209"/>
      <c r="AA372" s="209"/>
      <c r="AB372" s="209"/>
      <c r="AC372" s="209"/>
      <c r="AD372" s="209"/>
      <c r="AE372" s="209"/>
      <c r="AF372" s="209"/>
      <c r="AG372" s="209" t="s">
        <v>144</v>
      </c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outlineLevel="1" x14ac:dyDescent="0.25">
      <c r="A373" s="247">
        <v>165</v>
      </c>
      <c r="B373" s="248" t="s">
        <v>615</v>
      </c>
      <c r="C373" s="257" t="s">
        <v>616</v>
      </c>
      <c r="D373" s="249" t="s">
        <v>149</v>
      </c>
      <c r="E373" s="250">
        <v>1</v>
      </c>
      <c r="F373" s="251"/>
      <c r="G373" s="252">
        <f>ROUND(E373*F373,2)</f>
        <v>0</v>
      </c>
      <c r="H373" s="229">
        <v>0</v>
      </c>
      <c r="I373" s="228">
        <f>ROUND(E373*H373,2)</f>
        <v>0</v>
      </c>
      <c r="J373" s="229">
        <v>219.4</v>
      </c>
      <c r="K373" s="228">
        <f>ROUND(E373*J373,2)</f>
        <v>219.4</v>
      </c>
      <c r="L373" s="228">
        <v>15</v>
      </c>
      <c r="M373" s="228">
        <f>G373*(1+L373/100)</f>
        <v>0</v>
      </c>
      <c r="N373" s="228">
        <v>0</v>
      </c>
      <c r="O373" s="228">
        <f>ROUND(E373*N373,2)</f>
        <v>0</v>
      </c>
      <c r="P373" s="228">
        <v>0</v>
      </c>
      <c r="Q373" s="228">
        <f>ROUND(E373*P373,2)</f>
        <v>0</v>
      </c>
      <c r="R373" s="228"/>
      <c r="S373" s="228" t="s">
        <v>141</v>
      </c>
      <c r="T373" s="228" t="s">
        <v>142</v>
      </c>
      <c r="U373" s="228">
        <v>0.36199999999999999</v>
      </c>
      <c r="V373" s="228">
        <f>ROUND(E373*U373,2)</f>
        <v>0.36</v>
      </c>
      <c r="W373" s="228"/>
      <c r="X373" s="228" t="s">
        <v>143</v>
      </c>
      <c r="Y373" s="209"/>
      <c r="Z373" s="209"/>
      <c r="AA373" s="209"/>
      <c r="AB373" s="209"/>
      <c r="AC373" s="209"/>
      <c r="AD373" s="209"/>
      <c r="AE373" s="209"/>
      <c r="AF373" s="209"/>
      <c r="AG373" s="209" t="s">
        <v>144</v>
      </c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1" x14ac:dyDescent="0.25">
      <c r="A374" s="247">
        <v>166</v>
      </c>
      <c r="B374" s="248" t="s">
        <v>617</v>
      </c>
      <c r="C374" s="257" t="s">
        <v>618</v>
      </c>
      <c r="D374" s="249" t="s">
        <v>149</v>
      </c>
      <c r="E374" s="250">
        <v>6</v>
      </c>
      <c r="F374" s="251"/>
      <c r="G374" s="252">
        <f>ROUND(E374*F374,2)</f>
        <v>0</v>
      </c>
      <c r="H374" s="229">
        <v>0</v>
      </c>
      <c r="I374" s="228">
        <f>ROUND(E374*H374,2)</f>
        <v>0</v>
      </c>
      <c r="J374" s="229">
        <v>235</v>
      </c>
      <c r="K374" s="228">
        <f>ROUND(E374*J374,2)</f>
        <v>1410</v>
      </c>
      <c r="L374" s="228">
        <v>15</v>
      </c>
      <c r="M374" s="228">
        <f>G374*(1+L374/100)</f>
        <v>0</v>
      </c>
      <c r="N374" s="228">
        <v>0</v>
      </c>
      <c r="O374" s="228">
        <f>ROUND(E374*N374,2)</f>
        <v>0</v>
      </c>
      <c r="P374" s="228">
        <v>0</v>
      </c>
      <c r="Q374" s="228">
        <f>ROUND(E374*P374,2)</f>
        <v>0</v>
      </c>
      <c r="R374" s="228"/>
      <c r="S374" s="228" t="s">
        <v>141</v>
      </c>
      <c r="T374" s="228" t="s">
        <v>142</v>
      </c>
      <c r="U374" s="228">
        <v>0.43</v>
      </c>
      <c r="V374" s="228">
        <f>ROUND(E374*U374,2)</f>
        <v>2.58</v>
      </c>
      <c r="W374" s="228"/>
      <c r="X374" s="228" t="s">
        <v>143</v>
      </c>
      <c r="Y374" s="209"/>
      <c r="Z374" s="209"/>
      <c r="AA374" s="209"/>
      <c r="AB374" s="209"/>
      <c r="AC374" s="209"/>
      <c r="AD374" s="209"/>
      <c r="AE374" s="209"/>
      <c r="AF374" s="209"/>
      <c r="AG374" s="209" t="s">
        <v>144</v>
      </c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1" x14ac:dyDescent="0.25">
      <c r="A375" s="247">
        <v>167</v>
      </c>
      <c r="B375" s="248" t="s">
        <v>619</v>
      </c>
      <c r="C375" s="257" t="s">
        <v>620</v>
      </c>
      <c r="D375" s="249" t="s">
        <v>160</v>
      </c>
      <c r="E375" s="250">
        <v>12</v>
      </c>
      <c r="F375" s="251"/>
      <c r="G375" s="252">
        <f>ROUND(E375*F375,2)</f>
        <v>0</v>
      </c>
      <c r="H375" s="229">
        <v>0</v>
      </c>
      <c r="I375" s="228">
        <f>ROUND(E375*H375,2)</f>
        <v>0</v>
      </c>
      <c r="J375" s="229">
        <v>38.799999999999997</v>
      </c>
      <c r="K375" s="228">
        <f>ROUND(E375*J375,2)</f>
        <v>465.6</v>
      </c>
      <c r="L375" s="228">
        <v>15</v>
      </c>
      <c r="M375" s="228">
        <f>G375*(1+L375/100)</f>
        <v>0</v>
      </c>
      <c r="N375" s="228">
        <v>0</v>
      </c>
      <c r="O375" s="228">
        <f>ROUND(E375*N375,2)</f>
        <v>0</v>
      </c>
      <c r="P375" s="228">
        <v>0</v>
      </c>
      <c r="Q375" s="228">
        <f>ROUND(E375*P375,2)</f>
        <v>0</v>
      </c>
      <c r="R375" s="228"/>
      <c r="S375" s="228" t="s">
        <v>141</v>
      </c>
      <c r="T375" s="228" t="s">
        <v>142</v>
      </c>
      <c r="U375" s="228">
        <v>6.4149999999999999E-2</v>
      </c>
      <c r="V375" s="228">
        <f>ROUND(E375*U375,2)</f>
        <v>0.77</v>
      </c>
      <c r="W375" s="228"/>
      <c r="X375" s="228" t="s">
        <v>143</v>
      </c>
      <c r="Y375" s="209"/>
      <c r="Z375" s="209"/>
      <c r="AA375" s="209"/>
      <c r="AB375" s="209"/>
      <c r="AC375" s="209"/>
      <c r="AD375" s="209"/>
      <c r="AE375" s="209"/>
      <c r="AF375" s="209"/>
      <c r="AG375" s="209" t="s">
        <v>144</v>
      </c>
      <c r="AH375" s="209"/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5">
      <c r="A376" s="247">
        <v>168</v>
      </c>
      <c r="B376" s="248" t="s">
        <v>621</v>
      </c>
      <c r="C376" s="257" t="s">
        <v>622</v>
      </c>
      <c r="D376" s="249" t="s">
        <v>160</v>
      </c>
      <c r="E376" s="250">
        <v>0.5</v>
      </c>
      <c r="F376" s="251"/>
      <c r="G376" s="252">
        <f>ROUND(E376*F376,2)</f>
        <v>0</v>
      </c>
      <c r="H376" s="229">
        <v>0</v>
      </c>
      <c r="I376" s="228">
        <f>ROUND(E376*H376,2)</f>
        <v>0</v>
      </c>
      <c r="J376" s="229">
        <v>89.8</v>
      </c>
      <c r="K376" s="228">
        <f>ROUND(E376*J376,2)</f>
        <v>44.9</v>
      </c>
      <c r="L376" s="228">
        <v>15</v>
      </c>
      <c r="M376" s="228">
        <f>G376*(1+L376/100)</f>
        <v>0</v>
      </c>
      <c r="N376" s="228">
        <v>0</v>
      </c>
      <c r="O376" s="228">
        <f>ROUND(E376*N376,2)</f>
        <v>0</v>
      </c>
      <c r="P376" s="228">
        <v>0</v>
      </c>
      <c r="Q376" s="228">
        <f>ROUND(E376*P376,2)</f>
        <v>0</v>
      </c>
      <c r="R376" s="228"/>
      <c r="S376" s="228" t="s">
        <v>141</v>
      </c>
      <c r="T376" s="228" t="s">
        <v>142</v>
      </c>
      <c r="U376" s="228">
        <v>0.14868000000000001</v>
      </c>
      <c r="V376" s="228">
        <f>ROUND(E376*U376,2)</f>
        <v>7.0000000000000007E-2</v>
      </c>
      <c r="W376" s="228"/>
      <c r="X376" s="228" t="s">
        <v>143</v>
      </c>
      <c r="Y376" s="209"/>
      <c r="Z376" s="209"/>
      <c r="AA376" s="209"/>
      <c r="AB376" s="209"/>
      <c r="AC376" s="209"/>
      <c r="AD376" s="209"/>
      <c r="AE376" s="209"/>
      <c r="AF376" s="209"/>
      <c r="AG376" s="209" t="s">
        <v>144</v>
      </c>
      <c r="AH376" s="209"/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ht="20.399999999999999" outlineLevel="1" x14ac:dyDescent="0.25">
      <c r="A377" s="247">
        <v>169</v>
      </c>
      <c r="B377" s="248" t="s">
        <v>623</v>
      </c>
      <c r="C377" s="257" t="s">
        <v>624</v>
      </c>
      <c r="D377" s="249" t="s">
        <v>160</v>
      </c>
      <c r="E377" s="250">
        <v>90</v>
      </c>
      <c r="F377" s="251"/>
      <c r="G377" s="252">
        <f>ROUND(E377*F377,2)</f>
        <v>0</v>
      </c>
      <c r="H377" s="229">
        <v>16.68</v>
      </c>
      <c r="I377" s="228">
        <f>ROUND(E377*H377,2)</f>
        <v>1501.2</v>
      </c>
      <c r="J377" s="229">
        <v>44.32</v>
      </c>
      <c r="K377" s="228">
        <f>ROUND(E377*J377,2)</f>
        <v>3988.8</v>
      </c>
      <c r="L377" s="228">
        <v>15</v>
      </c>
      <c r="M377" s="228">
        <f>G377*(1+L377/100)</f>
        <v>0</v>
      </c>
      <c r="N377" s="228">
        <v>1.6000000000000001E-4</v>
      </c>
      <c r="O377" s="228">
        <f>ROUND(E377*N377,2)</f>
        <v>0.01</v>
      </c>
      <c r="P377" s="228">
        <v>0</v>
      </c>
      <c r="Q377" s="228">
        <f>ROUND(E377*P377,2)</f>
        <v>0</v>
      </c>
      <c r="R377" s="228"/>
      <c r="S377" s="228" t="s">
        <v>141</v>
      </c>
      <c r="T377" s="228" t="s">
        <v>142</v>
      </c>
      <c r="U377" s="228">
        <v>7.0000000000000007E-2</v>
      </c>
      <c r="V377" s="228">
        <f>ROUND(E377*U377,2)</f>
        <v>6.3</v>
      </c>
      <c r="W377" s="228"/>
      <c r="X377" s="228" t="s">
        <v>143</v>
      </c>
      <c r="Y377" s="209"/>
      <c r="Z377" s="209"/>
      <c r="AA377" s="209"/>
      <c r="AB377" s="209"/>
      <c r="AC377" s="209"/>
      <c r="AD377" s="209"/>
      <c r="AE377" s="209"/>
      <c r="AF377" s="209"/>
      <c r="AG377" s="209" t="s">
        <v>144</v>
      </c>
      <c r="AH377" s="209"/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ht="20.399999999999999" outlineLevel="1" x14ac:dyDescent="0.25">
      <c r="A378" s="247">
        <v>170</v>
      </c>
      <c r="B378" s="248" t="s">
        <v>625</v>
      </c>
      <c r="C378" s="257" t="s">
        <v>626</v>
      </c>
      <c r="D378" s="249" t="s">
        <v>160</v>
      </c>
      <c r="E378" s="250">
        <v>110</v>
      </c>
      <c r="F378" s="251"/>
      <c r="G378" s="252">
        <f>ROUND(E378*F378,2)</f>
        <v>0</v>
      </c>
      <c r="H378" s="229">
        <v>27.68</v>
      </c>
      <c r="I378" s="228">
        <f>ROUND(E378*H378,2)</f>
        <v>3044.8</v>
      </c>
      <c r="J378" s="229">
        <v>45.42</v>
      </c>
      <c r="K378" s="228">
        <f>ROUND(E378*J378,2)</f>
        <v>4996.2</v>
      </c>
      <c r="L378" s="228">
        <v>15</v>
      </c>
      <c r="M378" s="228">
        <f>G378*(1+L378/100)</f>
        <v>0</v>
      </c>
      <c r="N378" s="228">
        <v>2.1000000000000001E-4</v>
      </c>
      <c r="O378" s="228">
        <f>ROUND(E378*N378,2)</f>
        <v>0.02</v>
      </c>
      <c r="P378" s="228">
        <v>0</v>
      </c>
      <c r="Q378" s="228">
        <f>ROUND(E378*P378,2)</f>
        <v>0</v>
      </c>
      <c r="R378" s="228"/>
      <c r="S378" s="228" t="s">
        <v>141</v>
      </c>
      <c r="T378" s="228" t="s">
        <v>142</v>
      </c>
      <c r="U378" s="228">
        <v>7.0000000000000007E-2</v>
      </c>
      <c r="V378" s="228">
        <f>ROUND(E378*U378,2)</f>
        <v>7.7</v>
      </c>
      <c r="W378" s="228"/>
      <c r="X378" s="228" t="s">
        <v>143</v>
      </c>
      <c r="Y378" s="209"/>
      <c r="Z378" s="209"/>
      <c r="AA378" s="209"/>
      <c r="AB378" s="209"/>
      <c r="AC378" s="209"/>
      <c r="AD378" s="209"/>
      <c r="AE378" s="209"/>
      <c r="AF378" s="209"/>
      <c r="AG378" s="209" t="s">
        <v>144</v>
      </c>
      <c r="AH378" s="209"/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5">
      <c r="A379" s="247">
        <v>171</v>
      </c>
      <c r="B379" s="248" t="s">
        <v>627</v>
      </c>
      <c r="C379" s="257" t="s">
        <v>628</v>
      </c>
      <c r="D379" s="249" t="s">
        <v>160</v>
      </c>
      <c r="E379" s="250">
        <v>20</v>
      </c>
      <c r="F379" s="251"/>
      <c r="G379" s="252">
        <f>ROUND(E379*F379,2)</f>
        <v>0</v>
      </c>
      <c r="H379" s="229">
        <v>0</v>
      </c>
      <c r="I379" s="228">
        <f>ROUND(E379*H379,2)</f>
        <v>0</v>
      </c>
      <c r="J379" s="229">
        <v>63.4</v>
      </c>
      <c r="K379" s="228">
        <f>ROUND(E379*J379,2)</f>
        <v>1268</v>
      </c>
      <c r="L379" s="228">
        <v>15</v>
      </c>
      <c r="M379" s="228">
        <f>G379*(1+L379/100)</f>
        <v>0</v>
      </c>
      <c r="N379" s="228">
        <v>0</v>
      </c>
      <c r="O379" s="228">
        <f>ROUND(E379*N379,2)</f>
        <v>0</v>
      </c>
      <c r="P379" s="228">
        <v>0</v>
      </c>
      <c r="Q379" s="228">
        <f>ROUND(E379*P379,2)</f>
        <v>0</v>
      </c>
      <c r="R379" s="228"/>
      <c r="S379" s="228" t="s">
        <v>141</v>
      </c>
      <c r="T379" s="228" t="s">
        <v>142</v>
      </c>
      <c r="U379" s="228">
        <v>0.11586</v>
      </c>
      <c r="V379" s="228">
        <f>ROUND(E379*U379,2)</f>
        <v>2.3199999999999998</v>
      </c>
      <c r="W379" s="228"/>
      <c r="X379" s="228" t="s">
        <v>143</v>
      </c>
      <c r="Y379" s="209"/>
      <c r="Z379" s="209"/>
      <c r="AA379" s="209"/>
      <c r="AB379" s="209"/>
      <c r="AC379" s="209"/>
      <c r="AD379" s="209"/>
      <c r="AE379" s="209"/>
      <c r="AF379" s="209"/>
      <c r="AG379" s="209" t="s">
        <v>144</v>
      </c>
      <c r="AH379" s="209"/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5">
      <c r="A380" s="247">
        <v>172</v>
      </c>
      <c r="B380" s="248" t="s">
        <v>629</v>
      </c>
      <c r="C380" s="257" t="s">
        <v>630</v>
      </c>
      <c r="D380" s="249" t="s">
        <v>149</v>
      </c>
      <c r="E380" s="250">
        <v>20</v>
      </c>
      <c r="F380" s="251"/>
      <c r="G380" s="252">
        <f>ROUND(E380*F380,2)</f>
        <v>0</v>
      </c>
      <c r="H380" s="229">
        <v>0</v>
      </c>
      <c r="I380" s="228">
        <f>ROUND(E380*H380,2)</f>
        <v>0</v>
      </c>
      <c r="J380" s="229">
        <v>200.6</v>
      </c>
      <c r="K380" s="228">
        <f>ROUND(E380*J380,2)</f>
        <v>4012</v>
      </c>
      <c r="L380" s="228">
        <v>15</v>
      </c>
      <c r="M380" s="228">
        <f>G380*(1+L380/100)</f>
        <v>0</v>
      </c>
      <c r="N380" s="228">
        <v>0</v>
      </c>
      <c r="O380" s="228">
        <f>ROUND(E380*N380,2)</f>
        <v>0</v>
      </c>
      <c r="P380" s="228">
        <v>0</v>
      </c>
      <c r="Q380" s="228">
        <f>ROUND(E380*P380,2)</f>
        <v>0</v>
      </c>
      <c r="R380" s="228"/>
      <c r="S380" s="228" t="s">
        <v>141</v>
      </c>
      <c r="T380" s="228" t="s">
        <v>142</v>
      </c>
      <c r="U380" s="228">
        <v>0.33050000000000002</v>
      </c>
      <c r="V380" s="228">
        <f>ROUND(E380*U380,2)</f>
        <v>6.61</v>
      </c>
      <c r="W380" s="228"/>
      <c r="X380" s="228" t="s">
        <v>143</v>
      </c>
      <c r="Y380" s="209"/>
      <c r="Z380" s="209"/>
      <c r="AA380" s="209"/>
      <c r="AB380" s="209"/>
      <c r="AC380" s="209"/>
      <c r="AD380" s="209"/>
      <c r="AE380" s="209"/>
      <c r="AF380" s="209"/>
      <c r="AG380" s="209" t="s">
        <v>144</v>
      </c>
      <c r="AH380" s="209"/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1" x14ac:dyDescent="0.25">
      <c r="A381" s="247">
        <v>173</v>
      </c>
      <c r="B381" s="248" t="s">
        <v>631</v>
      </c>
      <c r="C381" s="257" t="s">
        <v>632</v>
      </c>
      <c r="D381" s="249" t="s">
        <v>149</v>
      </c>
      <c r="E381" s="250">
        <v>1</v>
      </c>
      <c r="F381" s="251"/>
      <c r="G381" s="252">
        <f>ROUND(E381*F381,2)</f>
        <v>0</v>
      </c>
      <c r="H381" s="229">
        <v>0</v>
      </c>
      <c r="I381" s="228">
        <f>ROUND(E381*H381,2)</f>
        <v>0</v>
      </c>
      <c r="J381" s="229">
        <v>211.7</v>
      </c>
      <c r="K381" s="228">
        <f>ROUND(E381*J381,2)</f>
        <v>211.7</v>
      </c>
      <c r="L381" s="228">
        <v>15</v>
      </c>
      <c r="M381" s="228">
        <f>G381*(1+L381/100)</f>
        <v>0</v>
      </c>
      <c r="N381" s="228">
        <v>0</v>
      </c>
      <c r="O381" s="228">
        <f>ROUND(E381*N381,2)</f>
        <v>0</v>
      </c>
      <c r="P381" s="228">
        <v>0</v>
      </c>
      <c r="Q381" s="228">
        <f>ROUND(E381*P381,2)</f>
        <v>0</v>
      </c>
      <c r="R381" s="228"/>
      <c r="S381" s="228" t="s">
        <v>141</v>
      </c>
      <c r="T381" s="228" t="s">
        <v>142</v>
      </c>
      <c r="U381" s="228">
        <v>0.35</v>
      </c>
      <c r="V381" s="228">
        <f>ROUND(E381*U381,2)</f>
        <v>0.35</v>
      </c>
      <c r="W381" s="228"/>
      <c r="X381" s="228" t="s">
        <v>143</v>
      </c>
      <c r="Y381" s="209"/>
      <c r="Z381" s="209"/>
      <c r="AA381" s="209"/>
      <c r="AB381" s="209"/>
      <c r="AC381" s="209"/>
      <c r="AD381" s="209"/>
      <c r="AE381" s="209"/>
      <c r="AF381" s="209"/>
      <c r="AG381" s="209" t="s">
        <v>144</v>
      </c>
      <c r="AH381" s="209"/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outlineLevel="1" x14ac:dyDescent="0.25">
      <c r="A382" s="247">
        <v>174</v>
      </c>
      <c r="B382" s="248" t="s">
        <v>633</v>
      </c>
      <c r="C382" s="257" t="s">
        <v>634</v>
      </c>
      <c r="D382" s="249" t="s">
        <v>299</v>
      </c>
      <c r="E382" s="250">
        <v>1</v>
      </c>
      <c r="F382" s="251"/>
      <c r="G382" s="252">
        <f>ROUND(E382*F382,2)</f>
        <v>0</v>
      </c>
      <c r="H382" s="229">
        <v>0</v>
      </c>
      <c r="I382" s="228">
        <f>ROUND(E382*H382,2)</f>
        <v>0</v>
      </c>
      <c r="J382" s="229">
        <v>1662.3</v>
      </c>
      <c r="K382" s="228">
        <f>ROUND(E382*J382,2)</f>
        <v>1662.3</v>
      </c>
      <c r="L382" s="228">
        <v>15</v>
      </c>
      <c r="M382" s="228">
        <f>G382*(1+L382/100)</f>
        <v>0</v>
      </c>
      <c r="N382" s="228">
        <v>0</v>
      </c>
      <c r="O382" s="228">
        <f>ROUND(E382*N382,2)</f>
        <v>0</v>
      </c>
      <c r="P382" s="228">
        <v>0</v>
      </c>
      <c r="Q382" s="228">
        <f>ROUND(E382*P382,2)</f>
        <v>0</v>
      </c>
      <c r="R382" s="228"/>
      <c r="S382" s="228" t="s">
        <v>174</v>
      </c>
      <c r="T382" s="228" t="s">
        <v>142</v>
      </c>
      <c r="U382" s="228">
        <v>0</v>
      </c>
      <c r="V382" s="228">
        <f>ROUND(E382*U382,2)</f>
        <v>0</v>
      </c>
      <c r="W382" s="228"/>
      <c r="X382" s="228" t="s">
        <v>143</v>
      </c>
      <c r="Y382" s="209"/>
      <c r="Z382" s="209"/>
      <c r="AA382" s="209"/>
      <c r="AB382" s="209"/>
      <c r="AC382" s="209"/>
      <c r="AD382" s="209"/>
      <c r="AE382" s="209"/>
      <c r="AF382" s="209"/>
      <c r="AG382" s="209" t="s">
        <v>144</v>
      </c>
      <c r="AH382" s="209"/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outlineLevel="1" x14ac:dyDescent="0.25">
      <c r="A383" s="247">
        <v>175</v>
      </c>
      <c r="B383" s="248" t="s">
        <v>635</v>
      </c>
      <c r="C383" s="257" t="s">
        <v>636</v>
      </c>
      <c r="D383" s="249" t="s">
        <v>312</v>
      </c>
      <c r="E383" s="250">
        <v>4</v>
      </c>
      <c r="F383" s="251"/>
      <c r="G383" s="252">
        <f>ROUND(E383*F383,2)</f>
        <v>0</v>
      </c>
      <c r="H383" s="229">
        <v>0</v>
      </c>
      <c r="I383" s="228">
        <f>ROUND(E383*H383,2)</f>
        <v>0</v>
      </c>
      <c r="J383" s="229">
        <v>574.1</v>
      </c>
      <c r="K383" s="228">
        <f>ROUND(E383*J383,2)</f>
        <v>2296.4</v>
      </c>
      <c r="L383" s="228">
        <v>15</v>
      </c>
      <c r="M383" s="228">
        <f>G383*(1+L383/100)</f>
        <v>0</v>
      </c>
      <c r="N383" s="228">
        <v>0</v>
      </c>
      <c r="O383" s="228">
        <f>ROUND(E383*N383,2)</f>
        <v>0</v>
      </c>
      <c r="P383" s="228">
        <v>0</v>
      </c>
      <c r="Q383" s="228">
        <f>ROUND(E383*P383,2)</f>
        <v>0</v>
      </c>
      <c r="R383" s="228"/>
      <c r="S383" s="228" t="s">
        <v>174</v>
      </c>
      <c r="T383" s="228" t="s">
        <v>142</v>
      </c>
      <c r="U383" s="228">
        <v>0</v>
      </c>
      <c r="V383" s="228">
        <f>ROUND(E383*U383,2)</f>
        <v>0</v>
      </c>
      <c r="W383" s="228"/>
      <c r="X383" s="228" t="s">
        <v>143</v>
      </c>
      <c r="Y383" s="209"/>
      <c r="Z383" s="209"/>
      <c r="AA383" s="209"/>
      <c r="AB383" s="209"/>
      <c r="AC383" s="209"/>
      <c r="AD383" s="209"/>
      <c r="AE383" s="209"/>
      <c r="AF383" s="209"/>
      <c r="AG383" s="209" t="s">
        <v>144</v>
      </c>
      <c r="AH383" s="209"/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outlineLevel="1" x14ac:dyDescent="0.25">
      <c r="A384" s="247">
        <v>176</v>
      </c>
      <c r="B384" s="248" t="s">
        <v>637</v>
      </c>
      <c r="C384" s="257" t="s">
        <v>638</v>
      </c>
      <c r="D384" s="249" t="s">
        <v>312</v>
      </c>
      <c r="E384" s="250">
        <v>4</v>
      </c>
      <c r="F384" s="251"/>
      <c r="G384" s="252">
        <f>ROUND(E384*F384,2)</f>
        <v>0</v>
      </c>
      <c r="H384" s="229">
        <v>0</v>
      </c>
      <c r="I384" s="228">
        <f>ROUND(E384*H384,2)</f>
        <v>0</v>
      </c>
      <c r="J384" s="229">
        <v>387.9</v>
      </c>
      <c r="K384" s="228">
        <f>ROUND(E384*J384,2)</f>
        <v>1551.6</v>
      </c>
      <c r="L384" s="228">
        <v>15</v>
      </c>
      <c r="M384" s="228">
        <f>G384*(1+L384/100)</f>
        <v>0</v>
      </c>
      <c r="N384" s="228">
        <v>0</v>
      </c>
      <c r="O384" s="228">
        <f>ROUND(E384*N384,2)</f>
        <v>0</v>
      </c>
      <c r="P384" s="228">
        <v>0</v>
      </c>
      <c r="Q384" s="228">
        <f>ROUND(E384*P384,2)</f>
        <v>0</v>
      </c>
      <c r="R384" s="228"/>
      <c r="S384" s="228" t="s">
        <v>174</v>
      </c>
      <c r="T384" s="228" t="s">
        <v>142</v>
      </c>
      <c r="U384" s="228">
        <v>0</v>
      </c>
      <c r="V384" s="228">
        <f>ROUND(E384*U384,2)</f>
        <v>0</v>
      </c>
      <c r="W384" s="228"/>
      <c r="X384" s="228" t="s">
        <v>143</v>
      </c>
      <c r="Y384" s="209"/>
      <c r="Z384" s="209"/>
      <c r="AA384" s="209"/>
      <c r="AB384" s="209"/>
      <c r="AC384" s="209"/>
      <c r="AD384" s="209"/>
      <c r="AE384" s="209"/>
      <c r="AF384" s="209"/>
      <c r="AG384" s="209" t="s">
        <v>144</v>
      </c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</row>
    <row r="385" spans="1:60" outlineLevel="1" x14ac:dyDescent="0.25">
      <c r="A385" s="247">
        <v>177</v>
      </c>
      <c r="B385" s="248" t="s">
        <v>639</v>
      </c>
      <c r="C385" s="257" t="s">
        <v>640</v>
      </c>
      <c r="D385" s="249" t="s">
        <v>160</v>
      </c>
      <c r="E385" s="250">
        <v>20</v>
      </c>
      <c r="F385" s="251"/>
      <c r="G385" s="252">
        <f>ROUND(E385*F385,2)</f>
        <v>0</v>
      </c>
      <c r="H385" s="229">
        <v>114.7</v>
      </c>
      <c r="I385" s="228">
        <f>ROUND(E385*H385,2)</f>
        <v>2294</v>
      </c>
      <c r="J385" s="229">
        <v>0</v>
      </c>
      <c r="K385" s="228">
        <f>ROUND(E385*J385,2)</f>
        <v>0</v>
      </c>
      <c r="L385" s="228">
        <v>15</v>
      </c>
      <c r="M385" s="228">
        <f>G385*(1+L385/100)</f>
        <v>0</v>
      </c>
      <c r="N385" s="228">
        <v>5.2999999999999998E-4</v>
      </c>
      <c r="O385" s="228">
        <f>ROUND(E385*N385,2)</f>
        <v>0.01</v>
      </c>
      <c r="P385" s="228">
        <v>0</v>
      </c>
      <c r="Q385" s="228">
        <f>ROUND(E385*P385,2)</f>
        <v>0</v>
      </c>
      <c r="R385" s="228" t="s">
        <v>179</v>
      </c>
      <c r="S385" s="228" t="s">
        <v>141</v>
      </c>
      <c r="T385" s="228" t="s">
        <v>142</v>
      </c>
      <c r="U385" s="228">
        <v>0</v>
      </c>
      <c r="V385" s="228">
        <f>ROUND(E385*U385,2)</f>
        <v>0</v>
      </c>
      <c r="W385" s="228"/>
      <c r="X385" s="228" t="s">
        <v>175</v>
      </c>
      <c r="Y385" s="209"/>
      <c r="Z385" s="209"/>
      <c r="AA385" s="209"/>
      <c r="AB385" s="209"/>
      <c r="AC385" s="209"/>
      <c r="AD385" s="209"/>
      <c r="AE385" s="209"/>
      <c r="AF385" s="209"/>
      <c r="AG385" s="209" t="s">
        <v>176</v>
      </c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outlineLevel="1" x14ac:dyDescent="0.25">
      <c r="A386" s="247">
        <v>178</v>
      </c>
      <c r="B386" s="248" t="s">
        <v>641</v>
      </c>
      <c r="C386" s="257" t="s">
        <v>642</v>
      </c>
      <c r="D386" s="249" t="s">
        <v>160</v>
      </c>
      <c r="E386" s="250">
        <v>12</v>
      </c>
      <c r="F386" s="251"/>
      <c r="G386" s="252">
        <f>ROUND(E386*F386,2)</f>
        <v>0</v>
      </c>
      <c r="H386" s="229">
        <v>17.7</v>
      </c>
      <c r="I386" s="228">
        <f>ROUND(E386*H386,2)</f>
        <v>212.4</v>
      </c>
      <c r="J386" s="229">
        <v>0</v>
      </c>
      <c r="K386" s="228">
        <f>ROUND(E386*J386,2)</f>
        <v>0</v>
      </c>
      <c r="L386" s="228">
        <v>15</v>
      </c>
      <c r="M386" s="228">
        <f>G386*(1+L386/100)</f>
        <v>0</v>
      </c>
      <c r="N386" s="228">
        <v>8.0000000000000007E-5</v>
      </c>
      <c r="O386" s="228">
        <f>ROUND(E386*N386,2)</f>
        <v>0</v>
      </c>
      <c r="P386" s="228">
        <v>0</v>
      </c>
      <c r="Q386" s="228">
        <f>ROUND(E386*P386,2)</f>
        <v>0</v>
      </c>
      <c r="R386" s="228" t="s">
        <v>179</v>
      </c>
      <c r="S386" s="228" t="s">
        <v>141</v>
      </c>
      <c r="T386" s="228" t="s">
        <v>142</v>
      </c>
      <c r="U386" s="228">
        <v>0</v>
      </c>
      <c r="V386" s="228">
        <f>ROUND(E386*U386,2)</f>
        <v>0</v>
      </c>
      <c r="W386" s="228"/>
      <c r="X386" s="228" t="s">
        <v>175</v>
      </c>
      <c r="Y386" s="209"/>
      <c r="Z386" s="209"/>
      <c r="AA386" s="209"/>
      <c r="AB386" s="209"/>
      <c r="AC386" s="209"/>
      <c r="AD386" s="209"/>
      <c r="AE386" s="209"/>
      <c r="AF386" s="209"/>
      <c r="AG386" s="209" t="s">
        <v>176</v>
      </c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</row>
    <row r="387" spans="1:60" outlineLevel="1" x14ac:dyDescent="0.25">
      <c r="A387" s="247">
        <v>179</v>
      </c>
      <c r="B387" s="248" t="s">
        <v>643</v>
      </c>
      <c r="C387" s="257" t="s">
        <v>644</v>
      </c>
      <c r="D387" s="249" t="s">
        <v>160</v>
      </c>
      <c r="E387" s="250">
        <v>0.5</v>
      </c>
      <c r="F387" s="251"/>
      <c r="G387" s="252">
        <f>ROUND(E387*F387,2)</f>
        <v>0</v>
      </c>
      <c r="H387" s="229">
        <v>18.899999999999999</v>
      </c>
      <c r="I387" s="228">
        <f>ROUND(E387*H387,2)</f>
        <v>9.4499999999999993</v>
      </c>
      <c r="J387" s="229">
        <v>0</v>
      </c>
      <c r="K387" s="228">
        <f>ROUND(E387*J387,2)</f>
        <v>0</v>
      </c>
      <c r="L387" s="228">
        <v>15</v>
      </c>
      <c r="M387" s="228">
        <f>G387*(1+L387/100)</f>
        <v>0</v>
      </c>
      <c r="N387" s="228">
        <v>6.0000000000000002E-5</v>
      </c>
      <c r="O387" s="228">
        <f>ROUND(E387*N387,2)</f>
        <v>0</v>
      </c>
      <c r="P387" s="228">
        <v>0</v>
      </c>
      <c r="Q387" s="228">
        <f>ROUND(E387*P387,2)</f>
        <v>0</v>
      </c>
      <c r="R387" s="228" t="s">
        <v>179</v>
      </c>
      <c r="S387" s="228" t="s">
        <v>141</v>
      </c>
      <c r="T387" s="228" t="s">
        <v>142</v>
      </c>
      <c r="U387" s="228">
        <v>0</v>
      </c>
      <c r="V387" s="228">
        <f>ROUND(E387*U387,2)</f>
        <v>0</v>
      </c>
      <c r="W387" s="228"/>
      <c r="X387" s="228" t="s">
        <v>175</v>
      </c>
      <c r="Y387" s="209"/>
      <c r="Z387" s="209"/>
      <c r="AA387" s="209"/>
      <c r="AB387" s="209"/>
      <c r="AC387" s="209"/>
      <c r="AD387" s="209"/>
      <c r="AE387" s="209"/>
      <c r="AF387" s="209"/>
      <c r="AG387" s="209" t="s">
        <v>176</v>
      </c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outlineLevel="1" x14ac:dyDescent="0.25">
      <c r="A388" s="247">
        <v>180</v>
      </c>
      <c r="B388" s="248" t="s">
        <v>645</v>
      </c>
      <c r="C388" s="257" t="s">
        <v>646</v>
      </c>
      <c r="D388" s="249" t="s">
        <v>149</v>
      </c>
      <c r="E388" s="250">
        <v>6</v>
      </c>
      <c r="F388" s="251"/>
      <c r="G388" s="252">
        <f>ROUND(E388*F388,2)</f>
        <v>0</v>
      </c>
      <c r="H388" s="229">
        <v>159</v>
      </c>
      <c r="I388" s="228">
        <f>ROUND(E388*H388,2)</f>
        <v>954</v>
      </c>
      <c r="J388" s="229">
        <v>0</v>
      </c>
      <c r="K388" s="228">
        <f>ROUND(E388*J388,2)</f>
        <v>0</v>
      </c>
      <c r="L388" s="228">
        <v>15</v>
      </c>
      <c r="M388" s="228">
        <f>G388*(1+L388/100)</f>
        <v>0</v>
      </c>
      <c r="N388" s="228">
        <v>1.0000000000000001E-5</v>
      </c>
      <c r="O388" s="228">
        <f>ROUND(E388*N388,2)</f>
        <v>0</v>
      </c>
      <c r="P388" s="228">
        <v>0</v>
      </c>
      <c r="Q388" s="228">
        <f>ROUND(E388*P388,2)</f>
        <v>0</v>
      </c>
      <c r="R388" s="228" t="s">
        <v>179</v>
      </c>
      <c r="S388" s="228" t="s">
        <v>141</v>
      </c>
      <c r="T388" s="228" t="s">
        <v>142</v>
      </c>
      <c r="U388" s="228">
        <v>0</v>
      </c>
      <c r="V388" s="228">
        <f>ROUND(E388*U388,2)</f>
        <v>0</v>
      </c>
      <c r="W388" s="228"/>
      <c r="X388" s="228" t="s">
        <v>175</v>
      </c>
      <c r="Y388" s="209"/>
      <c r="Z388" s="209"/>
      <c r="AA388" s="209"/>
      <c r="AB388" s="209"/>
      <c r="AC388" s="209"/>
      <c r="AD388" s="209"/>
      <c r="AE388" s="209"/>
      <c r="AF388" s="209"/>
      <c r="AG388" s="209" t="s">
        <v>176</v>
      </c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</row>
    <row r="389" spans="1:60" outlineLevel="1" x14ac:dyDescent="0.25">
      <c r="A389" s="247">
        <v>181</v>
      </c>
      <c r="B389" s="248" t="s">
        <v>647</v>
      </c>
      <c r="C389" s="257" t="s">
        <v>648</v>
      </c>
      <c r="D389" s="249" t="s">
        <v>149</v>
      </c>
      <c r="E389" s="250">
        <v>1</v>
      </c>
      <c r="F389" s="251"/>
      <c r="G389" s="252">
        <f>ROUND(E389*F389,2)</f>
        <v>0</v>
      </c>
      <c r="H389" s="229">
        <v>617.29999999999995</v>
      </c>
      <c r="I389" s="228">
        <f>ROUND(E389*H389,2)</f>
        <v>617.29999999999995</v>
      </c>
      <c r="J389" s="229">
        <v>0</v>
      </c>
      <c r="K389" s="228">
        <f>ROUND(E389*J389,2)</f>
        <v>0</v>
      </c>
      <c r="L389" s="228">
        <v>15</v>
      </c>
      <c r="M389" s="228">
        <f>G389*(1+L389/100)</f>
        <v>0</v>
      </c>
      <c r="N389" s="228">
        <v>2.4000000000000001E-4</v>
      </c>
      <c r="O389" s="228">
        <f>ROUND(E389*N389,2)</f>
        <v>0</v>
      </c>
      <c r="P389" s="228">
        <v>0</v>
      </c>
      <c r="Q389" s="228">
        <f>ROUND(E389*P389,2)</f>
        <v>0</v>
      </c>
      <c r="R389" s="228" t="s">
        <v>179</v>
      </c>
      <c r="S389" s="228" t="s">
        <v>141</v>
      </c>
      <c r="T389" s="228" t="s">
        <v>142</v>
      </c>
      <c r="U389" s="228">
        <v>0</v>
      </c>
      <c r="V389" s="228">
        <f>ROUND(E389*U389,2)</f>
        <v>0</v>
      </c>
      <c r="W389" s="228"/>
      <c r="X389" s="228" t="s">
        <v>175</v>
      </c>
      <c r="Y389" s="209"/>
      <c r="Z389" s="209"/>
      <c r="AA389" s="209"/>
      <c r="AB389" s="209"/>
      <c r="AC389" s="209"/>
      <c r="AD389" s="209"/>
      <c r="AE389" s="209"/>
      <c r="AF389" s="209"/>
      <c r="AG389" s="209" t="s">
        <v>176</v>
      </c>
      <c r="AH389" s="209"/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</row>
    <row r="390" spans="1:60" outlineLevel="1" x14ac:dyDescent="0.25">
      <c r="A390" s="247">
        <v>182</v>
      </c>
      <c r="B390" s="248" t="s">
        <v>649</v>
      </c>
      <c r="C390" s="257" t="s">
        <v>650</v>
      </c>
      <c r="D390" s="249" t="s">
        <v>149</v>
      </c>
      <c r="E390" s="250">
        <v>1</v>
      </c>
      <c r="F390" s="251"/>
      <c r="G390" s="252">
        <f>ROUND(E390*F390,2)</f>
        <v>0</v>
      </c>
      <c r="H390" s="229">
        <v>958.6</v>
      </c>
      <c r="I390" s="228">
        <f>ROUND(E390*H390,2)</f>
        <v>958.6</v>
      </c>
      <c r="J390" s="229">
        <v>0</v>
      </c>
      <c r="K390" s="228">
        <f>ROUND(E390*J390,2)</f>
        <v>0</v>
      </c>
      <c r="L390" s="228">
        <v>15</v>
      </c>
      <c r="M390" s="228">
        <f>G390*(1+L390/100)</f>
        <v>0</v>
      </c>
      <c r="N390" s="228">
        <v>3.8999999999999999E-4</v>
      </c>
      <c r="O390" s="228">
        <f>ROUND(E390*N390,2)</f>
        <v>0</v>
      </c>
      <c r="P390" s="228">
        <v>0</v>
      </c>
      <c r="Q390" s="228">
        <f>ROUND(E390*P390,2)</f>
        <v>0</v>
      </c>
      <c r="R390" s="228" t="s">
        <v>179</v>
      </c>
      <c r="S390" s="228" t="s">
        <v>141</v>
      </c>
      <c r="T390" s="228" t="s">
        <v>142</v>
      </c>
      <c r="U390" s="228">
        <v>0</v>
      </c>
      <c r="V390" s="228">
        <f>ROUND(E390*U390,2)</f>
        <v>0</v>
      </c>
      <c r="W390" s="228"/>
      <c r="X390" s="228" t="s">
        <v>175</v>
      </c>
      <c r="Y390" s="209"/>
      <c r="Z390" s="209"/>
      <c r="AA390" s="209"/>
      <c r="AB390" s="209"/>
      <c r="AC390" s="209"/>
      <c r="AD390" s="209"/>
      <c r="AE390" s="209"/>
      <c r="AF390" s="209"/>
      <c r="AG390" s="209" t="s">
        <v>176</v>
      </c>
      <c r="AH390" s="209"/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1" x14ac:dyDescent="0.25">
      <c r="A391" s="247">
        <v>183</v>
      </c>
      <c r="B391" s="248" t="s">
        <v>651</v>
      </c>
      <c r="C391" s="257" t="s">
        <v>652</v>
      </c>
      <c r="D391" s="249" t="s">
        <v>149</v>
      </c>
      <c r="E391" s="250">
        <v>6</v>
      </c>
      <c r="F391" s="251"/>
      <c r="G391" s="252">
        <f>ROUND(E391*F391,2)</f>
        <v>0</v>
      </c>
      <c r="H391" s="229">
        <v>59.8</v>
      </c>
      <c r="I391" s="228">
        <f>ROUND(E391*H391,2)</f>
        <v>358.8</v>
      </c>
      <c r="J391" s="229">
        <v>0</v>
      </c>
      <c r="K391" s="228">
        <f>ROUND(E391*J391,2)</f>
        <v>0</v>
      </c>
      <c r="L391" s="228">
        <v>15</v>
      </c>
      <c r="M391" s="228">
        <f>G391*(1+L391/100)</f>
        <v>0</v>
      </c>
      <c r="N391" s="228">
        <v>1.0000000000000001E-5</v>
      </c>
      <c r="O391" s="228">
        <f>ROUND(E391*N391,2)</f>
        <v>0</v>
      </c>
      <c r="P391" s="228">
        <v>0</v>
      </c>
      <c r="Q391" s="228">
        <f>ROUND(E391*P391,2)</f>
        <v>0</v>
      </c>
      <c r="R391" s="228" t="s">
        <v>179</v>
      </c>
      <c r="S391" s="228" t="s">
        <v>141</v>
      </c>
      <c r="T391" s="228" t="s">
        <v>142</v>
      </c>
      <c r="U391" s="228">
        <v>0</v>
      </c>
      <c r="V391" s="228">
        <f>ROUND(E391*U391,2)</f>
        <v>0</v>
      </c>
      <c r="W391" s="228"/>
      <c r="X391" s="228" t="s">
        <v>175</v>
      </c>
      <c r="Y391" s="209"/>
      <c r="Z391" s="209"/>
      <c r="AA391" s="209"/>
      <c r="AB391" s="209"/>
      <c r="AC391" s="209"/>
      <c r="AD391" s="209"/>
      <c r="AE391" s="209"/>
      <c r="AF391" s="209"/>
      <c r="AG391" s="209" t="s">
        <v>176</v>
      </c>
      <c r="AH391" s="209"/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outlineLevel="1" x14ac:dyDescent="0.25">
      <c r="A392" s="247">
        <v>184</v>
      </c>
      <c r="B392" s="248" t="s">
        <v>653</v>
      </c>
      <c r="C392" s="257" t="s">
        <v>654</v>
      </c>
      <c r="D392" s="249" t="s">
        <v>149</v>
      </c>
      <c r="E392" s="250">
        <v>6</v>
      </c>
      <c r="F392" s="251"/>
      <c r="G392" s="252">
        <f>ROUND(E392*F392,2)</f>
        <v>0</v>
      </c>
      <c r="H392" s="229">
        <v>37.700000000000003</v>
      </c>
      <c r="I392" s="228">
        <f>ROUND(E392*H392,2)</f>
        <v>226.2</v>
      </c>
      <c r="J392" s="229">
        <v>0</v>
      </c>
      <c r="K392" s="228">
        <f>ROUND(E392*J392,2)</f>
        <v>0</v>
      </c>
      <c r="L392" s="228">
        <v>15</v>
      </c>
      <c r="M392" s="228">
        <f>G392*(1+L392/100)</f>
        <v>0</v>
      </c>
      <c r="N392" s="228">
        <v>5.0000000000000002E-5</v>
      </c>
      <c r="O392" s="228">
        <f>ROUND(E392*N392,2)</f>
        <v>0</v>
      </c>
      <c r="P392" s="228">
        <v>0</v>
      </c>
      <c r="Q392" s="228">
        <f>ROUND(E392*P392,2)</f>
        <v>0</v>
      </c>
      <c r="R392" s="228" t="s">
        <v>179</v>
      </c>
      <c r="S392" s="228" t="s">
        <v>141</v>
      </c>
      <c r="T392" s="228" t="s">
        <v>142</v>
      </c>
      <c r="U392" s="228">
        <v>0</v>
      </c>
      <c r="V392" s="228">
        <f>ROUND(E392*U392,2)</f>
        <v>0</v>
      </c>
      <c r="W392" s="228"/>
      <c r="X392" s="228" t="s">
        <v>175</v>
      </c>
      <c r="Y392" s="209"/>
      <c r="Z392" s="209"/>
      <c r="AA392" s="209"/>
      <c r="AB392" s="209"/>
      <c r="AC392" s="209"/>
      <c r="AD392" s="209"/>
      <c r="AE392" s="209"/>
      <c r="AF392" s="209"/>
      <c r="AG392" s="209" t="s">
        <v>176</v>
      </c>
      <c r="AH392" s="209"/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1" x14ac:dyDescent="0.25">
      <c r="A393" s="247">
        <v>185</v>
      </c>
      <c r="B393" s="248" t="s">
        <v>655</v>
      </c>
      <c r="C393" s="257" t="s">
        <v>656</v>
      </c>
      <c r="D393" s="249" t="s">
        <v>149</v>
      </c>
      <c r="E393" s="250">
        <v>1</v>
      </c>
      <c r="F393" s="251"/>
      <c r="G393" s="252">
        <f>ROUND(E393*F393,2)</f>
        <v>0</v>
      </c>
      <c r="H393" s="229">
        <v>49.9</v>
      </c>
      <c r="I393" s="228">
        <f>ROUND(E393*H393,2)</f>
        <v>49.9</v>
      </c>
      <c r="J393" s="229">
        <v>0</v>
      </c>
      <c r="K393" s="228">
        <f>ROUND(E393*J393,2)</f>
        <v>0</v>
      </c>
      <c r="L393" s="228">
        <v>15</v>
      </c>
      <c r="M393" s="228">
        <f>G393*(1+L393/100)</f>
        <v>0</v>
      </c>
      <c r="N393" s="228">
        <v>0</v>
      </c>
      <c r="O393" s="228">
        <f>ROUND(E393*N393,2)</f>
        <v>0</v>
      </c>
      <c r="P393" s="228">
        <v>0</v>
      </c>
      <c r="Q393" s="228">
        <f>ROUND(E393*P393,2)</f>
        <v>0</v>
      </c>
      <c r="R393" s="228" t="s">
        <v>179</v>
      </c>
      <c r="S393" s="228" t="s">
        <v>141</v>
      </c>
      <c r="T393" s="228" t="s">
        <v>142</v>
      </c>
      <c r="U393" s="228">
        <v>0</v>
      </c>
      <c r="V393" s="228">
        <f>ROUND(E393*U393,2)</f>
        <v>0</v>
      </c>
      <c r="W393" s="228"/>
      <c r="X393" s="228" t="s">
        <v>175</v>
      </c>
      <c r="Y393" s="209"/>
      <c r="Z393" s="209"/>
      <c r="AA393" s="209"/>
      <c r="AB393" s="209"/>
      <c r="AC393" s="209"/>
      <c r="AD393" s="209"/>
      <c r="AE393" s="209"/>
      <c r="AF393" s="209"/>
      <c r="AG393" s="209" t="s">
        <v>176</v>
      </c>
      <c r="AH393" s="209"/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outlineLevel="1" x14ac:dyDescent="0.25">
      <c r="A394" s="247">
        <v>186</v>
      </c>
      <c r="B394" s="248" t="s">
        <v>657</v>
      </c>
      <c r="C394" s="257" t="s">
        <v>658</v>
      </c>
      <c r="D394" s="249" t="s">
        <v>149</v>
      </c>
      <c r="E394" s="250">
        <v>20</v>
      </c>
      <c r="F394" s="251"/>
      <c r="G394" s="252">
        <f>ROUND(E394*F394,2)</f>
        <v>0</v>
      </c>
      <c r="H394" s="229">
        <v>15.5</v>
      </c>
      <c r="I394" s="228">
        <f>ROUND(E394*H394,2)</f>
        <v>310</v>
      </c>
      <c r="J394" s="229">
        <v>0</v>
      </c>
      <c r="K394" s="228">
        <f>ROUND(E394*J394,2)</f>
        <v>0</v>
      </c>
      <c r="L394" s="228">
        <v>15</v>
      </c>
      <c r="M394" s="228">
        <f>G394*(1+L394/100)</f>
        <v>0</v>
      </c>
      <c r="N394" s="228">
        <v>4.0000000000000003E-5</v>
      </c>
      <c r="O394" s="228">
        <f>ROUND(E394*N394,2)</f>
        <v>0</v>
      </c>
      <c r="P394" s="228">
        <v>0</v>
      </c>
      <c r="Q394" s="228">
        <f>ROUND(E394*P394,2)</f>
        <v>0</v>
      </c>
      <c r="R394" s="228" t="s">
        <v>179</v>
      </c>
      <c r="S394" s="228" t="s">
        <v>141</v>
      </c>
      <c r="T394" s="228" t="s">
        <v>142</v>
      </c>
      <c r="U394" s="228">
        <v>0</v>
      </c>
      <c r="V394" s="228">
        <f>ROUND(E394*U394,2)</f>
        <v>0</v>
      </c>
      <c r="W394" s="228"/>
      <c r="X394" s="228" t="s">
        <v>175</v>
      </c>
      <c r="Y394" s="209"/>
      <c r="Z394" s="209"/>
      <c r="AA394" s="209"/>
      <c r="AB394" s="209"/>
      <c r="AC394" s="209"/>
      <c r="AD394" s="209"/>
      <c r="AE394" s="209"/>
      <c r="AF394" s="209"/>
      <c r="AG394" s="209" t="s">
        <v>176</v>
      </c>
      <c r="AH394" s="209"/>
      <c r="AI394" s="209"/>
      <c r="AJ394" s="209"/>
      <c r="AK394" s="209"/>
      <c r="AL394" s="209"/>
      <c r="AM394" s="209"/>
      <c r="AN394" s="209"/>
      <c r="AO394" s="209"/>
      <c r="AP394" s="209"/>
      <c r="AQ394" s="209"/>
      <c r="AR394" s="209"/>
      <c r="AS394" s="209"/>
      <c r="AT394" s="209"/>
      <c r="AU394" s="209"/>
      <c r="AV394" s="209"/>
      <c r="AW394" s="209"/>
      <c r="AX394" s="209"/>
      <c r="AY394" s="209"/>
      <c r="AZ394" s="209"/>
      <c r="BA394" s="209"/>
      <c r="BB394" s="209"/>
      <c r="BC394" s="209"/>
      <c r="BD394" s="209"/>
      <c r="BE394" s="209"/>
      <c r="BF394" s="209"/>
      <c r="BG394" s="209"/>
      <c r="BH394" s="209"/>
    </row>
    <row r="395" spans="1:60" outlineLevel="1" x14ac:dyDescent="0.25">
      <c r="A395" s="247">
        <v>187</v>
      </c>
      <c r="B395" s="248" t="s">
        <v>659</v>
      </c>
      <c r="C395" s="257" t="s">
        <v>660</v>
      </c>
      <c r="D395" s="249" t="s">
        <v>149</v>
      </c>
      <c r="E395" s="250">
        <v>5</v>
      </c>
      <c r="F395" s="251"/>
      <c r="G395" s="252">
        <f>ROUND(E395*F395,2)</f>
        <v>0</v>
      </c>
      <c r="H395" s="229">
        <v>942</v>
      </c>
      <c r="I395" s="228">
        <f>ROUND(E395*H395,2)</f>
        <v>4710</v>
      </c>
      <c r="J395" s="229">
        <v>0</v>
      </c>
      <c r="K395" s="228">
        <f>ROUND(E395*J395,2)</f>
        <v>0</v>
      </c>
      <c r="L395" s="228">
        <v>15</v>
      </c>
      <c r="M395" s="228">
        <f>G395*(1+L395/100)</f>
        <v>0</v>
      </c>
      <c r="N395" s="228">
        <v>4.0000000000000001E-3</v>
      </c>
      <c r="O395" s="228">
        <f>ROUND(E395*N395,2)</f>
        <v>0.02</v>
      </c>
      <c r="P395" s="228">
        <v>0</v>
      </c>
      <c r="Q395" s="228">
        <f>ROUND(E395*P395,2)</f>
        <v>0</v>
      </c>
      <c r="R395" s="228" t="s">
        <v>179</v>
      </c>
      <c r="S395" s="228" t="s">
        <v>141</v>
      </c>
      <c r="T395" s="228" t="s">
        <v>142</v>
      </c>
      <c r="U395" s="228">
        <v>0</v>
      </c>
      <c r="V395" s="228">
        <f>ROUND(E395*U395,2)</f>
        <v>0</v>
      </c>
      <c r="W395" s="228"/>
      <c r="X395" s="228" t="s">
        <v>175</v>
      </c>
      <c r="Y395" s="209"/>
      <c r="Z395" s="209"/>
      <c r="AA395" s="209"/>
      <c r="AB395" s="209"/>
      <c r="AC395" s="209"/>
      <c r="AD395" s="209"/>
      <c r="AE395" s="209"/>
      <c r="AF395" s="209"/>
      <c r="AG395" s="209" t="s">
        <v>176</v>
      </c>
      <c r="AH395" s="209"/>
      <c r="AI395" s="209"/>
      <c r="AJ395" s="209"/>
      <c r="AK395" s="209"/>
      <c r="AL395" s="209"/>
      <c r="AM395" s="209"/>
      <c r="AN395" s="209"/>
      <c r="AO395" s="209"/>
      <c r="AP395" s="209"/>
      <c r="AQ395" s="209"/>
      <c r="AR395" s="209"/>
      <c r="AS395" s="209"/>
      <c r="AT395" s="209"/>
      <c r="AU395" s="209"/>
      <c r="AV395" s="209"/>
      <c r="AW395" s="209"/>
      <c r="AX395" s="209"/>
      <c r="AY395" s="209"/>
      <c r="AZ395" s="209"/>
      <c r="BA395" s="209"/>
      <c r="BB395" s="209"/>
      <c r="BC395" s="209"/>
      <c r="BD395" s="209"/>
      <c r="BE395" s="209"/>
      <c r="BF395" s="209"/>
      <c r="BG395" s="209"/>
      <c r="BH395" s="209"/>
    </row>
    <row r="396" spans="1:60" outlineLevel="1" x14ac:dyDescent="0.25">
      <c r="A396" s="247">
        <v>188</v>
      </c>
      <c r="B396" s="248" t="s">
        <v>661</v>
      </c>
      <c r="C396" s="257" t="s">
        <v>662</v>
      </c>
      <c r="D396" s="249" t="s">
        <v>149</v>
      </c>
      <c r="E396" s="250">
        <v>1</v>
      </c>
      <c r="F396" s="251"/>
      <c r="G396" s="252">
        <f>ROUND(E396*F396,2)</f>
        <v>0</v>
      </c>
      <c r="H396" s="229">
        <v>1341</v>
      </c>
      <c r="I396" s="228">
        <f>ROUND(E396*H396,2)</f>
        <v>1341</v>
      </c>
      <c r="J396" s="229">
        <v>0</v>
      </c>
      <c r="K396" s="228">
        <f>ROUND(E396*J396,2)</f>
        <v>0</v>
      </c>
      <c r="L396" s="228">
        <v>15</v>
      </c>
      <c r="M396" s="228">
        <f>G396*(1+L396/100)</f>
        <v>0</v>
      </c>
      <c r="N396" s="228">
        <v>4.0000000000000001E-3</v>
      </c>
      <c r="O396" s="228">
        <f>ROUND(E396*N396,2)</f>
        <v>0</v>
      </c>
      <c r="P396" s="228">
        <v>0</v>
      </c>
      <c r="Q396" s="228">
        <f>ROUND(E396*P396,2)</f>
        <v>0</v>
      </c>
      <c r="R396" s="228"/>
      <c r="S396" s="228" t="s">
        <v>174</v>
      </c>
      <c r="T396" s="228" t="s">
        <v>142</v>
      </c>
      <c r="U396" s="228">
        <v>0</v>
      </c>
      <c r="V396" s="228">
        <f>ROUND(E396*U396,2)</f>
        <v>0</v>
      </c>
      <c r="W396" s="228"/>
      <c r="X396" s="228" t="s">
        <v>175</v>
      </c>
      <c r="Y396" s="209"/>
      <c r="Z396" s="209"/>
      <c r="AA396" s="209"/>
      <c r="AB396" s="209"/>
      <c r="AC396" s="209"/>
      <c r="AD396" s="209"/>
      <c r="AE396" s="209"/>
      <c r="AF396" s="209"/>
      <c r="AG396" s="209" t="s">
        <v>176</v>
      </c>
      <c r="AH396" s="209"/>
      <c r="AI396" s="209"/>
      <c r="AJ396" s="209"/>
      <c r="AK396" s="209"/>
      <c r="AL396" s="209"/>
      <c r="AM396" s="209"/>
      <c r="AN396" s="209"/>
      <c r="AO396" s="209"/>
      <c r="AP396" s="209"/>
      <c r="AQ396" s="209"/>
      <c r="AR396" s="209"/>
      <c r="AS396" s="209"/>
      <c r="AT396" s="209"/>
      <c r="AU396" s="209"/>
      <c r="AV396" s="209"/>
      <c r="AW396" s="209"/>
      <c r="AX396" s="209"/>
      <c r="AY396" s="209"/>
      <c r="AZ396" s="209"/>
      <c r="BA396" s="209"/>
      <c r="BB396" s="209"/>
      <c r="BC396" s="209"/>
      <c r="BD396" s="209"/>
      <c r="BE396" s="209"/>
      <c r="BF396" s="209"/>
      <c r="BG396" s="209"/>
      <c r="BH396" s="209"/>
    </row>
    <row r="397" spans="1:60" outlineLevel="1" x14ac:dyDescent="0.25">
      <c r="A397" s="247">
        <v>189</v>
      </c>
      <c r="B397" s="248" t="s">
        <v>663</v>
      </c>
      <c r="C397" s="257" t="s">
        <v>664</v>
      </c>
      <c r="D397" s="249" t="s">
        <v>149</v>
      </c>
      <c r="E397" s="250">
        <v>1</v>
      </c>
      <c r="F397" s="251"/>
      <c r="G397" s="252">
        <f>ROUND(E397*F397,2)</f>
        <v>0</v>
      </c>
      <c r="H397" s="229">
        <v>1083.8</v>
      </c>
      <c r="I397" s="228">
        <f>ROUND(E397*H397,2)</f>
        <v>1083.8</v>
      </c>
      <c r="J397" s="229">
        <v>0</v>
      </c>
      <c r="K397" s="228">
        <f>ROUND(E397*J397,2)</f>
        <v>0</v>
      </c>
      <c r="L397" s="228">
        <v>15</v>
      </c>
      <c r="M397" s="228">
        <f>G397*(1+L397/100)</f>
        <v>0</v>
      </c>
      <c r="N397" s="228">
        <v>2.63E-2</v>
      </c>
      <c r="O397" s="228">
        <f>ROUND(E397*N397,2)</f>
        <v>0.03</v>
      </c>
      <c r="P397" s="228">
        <v>0</v>
      </c>
      <c r="Q397" s="228">
        <f>ROUND(E397*P397,2)</f>
        <v>0</v>
      </c>
      <c r="R397" s="228"/>
      <c r="S397" s="228" t="s">
        <v>174</v>
      </c>
      <c r="T397" s="228" t="s">
        <v>142</v>
      </c>
      <c r="U397" s="228">
        <v>0</v>
      </c>
      <c r="V397" s="228">
        <f>ROUND(E397*U397,2)</f>
        <v>0</v>
      </c>
      <c r="W397" s="228"/>
      <c r="X397" s="228" t="s">
        <v>175</v>
      </c>
      <c r="Y397" s="209"/>
      <c r="Z397" s="209"/>
      <c r="AA397" s="209"/>
      <c r="AB397" s="209"/>
      <c r="AC397" s="209"/>
      <c r="AD397" s="209"/>
      <c r="AE397" s="209"/>
      <c r="AF397" s="209"/>
      <c r="AG397" s="209" t="s">
        <v>176</v>
      </c>
      <c r="AH397" s="209"/>
      <c r="AI397" s="209"/>
      <c r="AJ397" s="209"/>
      <c r="AK397" s="209"/>
      <c r="AL397" s="209"/>
      <c r="AM397" s="209"/>
      <c r="AN397" s="209"/>
      <c r="AO397" s="209"/>
      <c r="AP397" s="209"/>
      <c r="AQ397" s="209"/>
      <c r="AR397" s="209"/>
      <c r="AS397" s="209"/>
      <c r="AT397" s="209"/>
      <c r="AU397" s="209"/>
      <c r="AV397" s="209"/>
      <c r="AW397" s="209"/>
      <c r="AX397" s="209"/>
      <c r="AY397" s="209"/>
      <c r="AZ397" s="209"/>
      <c r="BA397" s="209"/>
      <c r="BB397" s="209"/>
      <c r="BC397" s="209"/>
      <c r="BD397" s="209"/>
      <c r="BE397" s="209"/>
      <c r="BF397" s="209"/>
      <c r="BG397" s="209"/>
      <c r="BH397" s="209"/>
    </row>
    <row r="398" spans="1:60" outlineLevel="1" x14ac:dyDescent="0.25">
      <c r="A398" s="247">
        <v>190</v>
      </c>
      <c r="B398" s="248" t="s">
        <v>665</v>
      </c>
      <c r="C398" s="257" t="s">
        <v>666</v>
      </c>
      <c r="D398" s="249" t="s">
        <v>149</v>
      </c>
      <c r="E398" s="250">
        <v>3</v>
      </c>
      <c r="F398" s="251"/>
      <c r="G398" s="252">
        <f>ROUND(E398*F398,2)</f>
        <v>0</v>
      </c>
      <c r="H398" s="229">
        <v>207.2</v>
      </c>
      <c r="I398" s="228">
        <f>ROUND(E398*H398,2)</f>
        <v>621.6</v>
      </c>
      <c r="J398" s="229">
        <v>0</v>
      </c>
      <c r="K398" s="228">
        <f>ROUND(E398*J398,2)</f>
        <v>0</v>
      </c>
      <c r="L398" s="228">
        <v>15</v>
      </c>
      <c r="M398" s="228">
        <f>G398*(1+L398/100)</f>
        <v>0</v>
      </c>
      <c r="N398" s="228">
        <v>1.8000000000000001E-4</v>
      </c>
      <c r="O398" s="228">
        <f>ROUND(E398*N398,2)</f>
        <v>0</v>
      </c>
      <c r="P398" s="228">
        <v>0</v>
      </c>
      <c r="Q398" s="228">
        <f>ROUND(E398*P398,2)</f>
        <v>0</v>
      </c>
      <c r="R398" s="228" t="s">
        <v>179</v>
      </c>
      <c r="S398" s="228" t="s">
        <v>141</v>
      </c>
      <c r="T398" s="228" t="s">
        <v>142</v>
      </c>
      <c r="U398" s="228">
        <v>0</v>
      </c>
      <c r="V398" s="228">
        <f>ROUND(E398*U398,2)</f>
        <v>0</v>
      </c>
      <c r="W398" s="228"/>
      <c r="X398" s="228" t="s">
        <v>175</v>
      </c>
      <c r="Y398" s="209"/>
      <c r="Z398" s="209"/>
      <c r="AA398" s="209"/>
      <c r="AB398" s="209"/>
      <c r="AC398" s="209"/>
      <c r="AD398" s="209"/>
      <c r="AE398" s="209"/>
      <c r="AF398" s="209"/>
      <c r="AG398" s="209" t="s">
        <v>176</v>
      </c>
      <c r="AH398" s="209"/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</row>
    <row r="399" spans="1:60" outlineLevel="1" x14ac:dyDescent="0.25">
      <c r="A399" s="247">
        <v>191</v>
      </c>
      <c r="B399" s="248" t="s">
        <v>667</v>
      </c>
      <c r="C399" s="257" t="s">
        <v>668</v>
      </c>
      <c r="D399" s="249" t="s">
        <v>149</v>
      </c>
      <c r="E399" s="250">
        <v>2</v>
      </c>
      <c r="F399" s="251"/>
      <c r="G399" s="252">
        <f>ROUND(E399*F399,2)</f>
        <v>0</v>
      </c>
      <c r="H399" s="229">
        <v>247.1</v>
      </c>
      <c r="I399" s="228">
        <f>ROUND(E399*H399,2)</f>
        <v>494.2</v>
      </c>
      <c r="J399" s="229">
        <v>0</v>
      </c>
      <c r="K399" s="228">
        <f>ROUND(E399*J399,2)</f>
        <v>0</v>
      </c>
      <c r="L399" s="228">
        <v>15</v>
      </c>
      <c r="M399" s="228">
        <f>G399*(1+L399/100)</f>
        <v>0</v>
      </c>
      <c r="N399" s="228">
        <v>1.8000000000000001E-4</v>
      </c>
      <c r="O399" s="228">
        <f>ROUND(E399*N399,2)</f>
        <v>0</v>
      </c>
      <c r="P399" s="228">
        <v>0</v>
      </c>
      <c r="Q399" s="228">
        <f>ROUND(E399*P399,2)</f>
        <v>0</v>
      </c>
      <c r="R399" s="228" t="s">
        <v>179</v>
      </c>
      <c r="S399" s="228" t="s">
        <v>141</v>
      </c>
      <c r="T399" s="228" t="s">
        <v>142</v>
      </c>
      <c r="U399" s="228">
        <v>0</v>
      </c>
      <c r="V399" s="228">
        <f>ROUND(E399*U399,2)</f>
        <v>0</v>
      </c>
      <c r="W399" s="228"/>
      <c r="X399" s="228" t="s">
        <v>175</v>
      </c>
      <c r="Y399" s="209"/>
      <c r="Z399" s="209"/>
      <c r="AA399" s="209"/>
      <c r="AB399" s="209"/>
      <c r="AC399" s="209"/>
      <c r="AD399" s="209"/>
      <c r="AE399" s="209"/>
      <c r="AF399" s="209"/>
      <c r="AG399" s="209" t="s">
        <v>176</v>
      </c>
      <c r="AH399" s="209"/>
      <c r="AI399" s="209"/>
      <c r="AJ399" s="209"/>
      <c r="AK399" s="209"/>
      <c r="AL399" s="209"/>
      <c r="AM399" s="209"/>
      <c r="AN399" s="209"/>
      <c r="AO399" s="209"/>
      <c r="AP399" s="209"/>
      <c r="AQ399" s="209"/>
      <c r="AR399" s="209"/>
      <c r="AS399" s="209"/>
      <c r="AT399" s="209"/>
      <c r="AU399" s="209"/>
      <c r="AV399" s="209"/>
      <c r="AW399" s="209"/>
      <c r="AX399" s="209"/>
      <c r="AY399" s="209"/>
      <c r="AZ399" s="209"/>
      <c r="BA399" s="209"/>
      <c r="BB399" s="209"/>
      <c r="BC399" s="209"/>
      <c r="BD399" s="209"/>
      <c r="BE399" s="209"/>
      <c r="BF399" s="209"/>
      <c r="BG399" s="209"/>
      <c r="BH399" s="209"/>
    </row>
    <row r="400" spans="1:60" outlineLevel="1" x14ac:dyDescent="0.25">
      <c r="A400" s="247">
        <v>192</v>
      </c>
      <c r="B400" s="248" t="s">
        <v>669</v>
      </c>
      <c r="C400" s="257" t="s">
        <v>670</v>
      </c>
      <c r="D400" s="249" t="s">
        <v>149</v>
      </c>
      <c r="E400" s="250">
        <v>1</v>
      </c>
      <c r="F400" s="251"/>
      <c r="G400" s="252">
        <f>ROUND(E400*F400,2)</f>
        <v>0</v>
      </c>
      <c r="H400" s="229">
        <v>179.5</v>
      </c>
      <c r="I400" s="228">
        <f>ROUND(E400*H400,2)</f>
        <v>179.5</v>
      </c>
      <c r="J400" s="229">
        <v>0</v>
      </c>
      <c r="K400" s="228">
        <f>ROUND(E400*J400,2)</f>
        <v>0</v>
      </c>
      <c r="L400" s="228">
        <v>15</v>
      </c>
      <c r="M400" s="228">
        <f>G400*(1+L400/100)</f>
        <v>0</v>
      </c>
      <c r="N400" s="228">
        <v>1.8000000000000001E-4</v>
      </c>
      <c r="O400" s="228">
        <f>ROUND(E400*N400,2)</f>
        <v>0</v>
      </c>
      <c r="P400" s="228">
        <v>0</v>
      </c>
      <c r="Q400" s="228">
        <f>ROUND(E400*P400,2)</f>
        <v>0</v>
      </c>
      <c r="R400" s="228" t="s">
        <v>179</v>
      </c>
      <c r="S400" s="228" t="s">
        <v>141</v>
      </c>
      <c r="T400" s="228" t="s">
        <v>142</v>
      </c>
      <c r="U400" s="228">
        <v>0</v>
      </c>
      <c r="V400" s="228">
        <f>ROUND(E400*U400,2)</f>
        <v>0</v>
      </c>
      <c r="W400" s="228"/>
      <c r="X400" s="228" t="s">
        <v>175</v>
      </c>
      <c r="Y400" s="209"/>
      <c r="Z400" s="209"/>
      <c r="AA400" s="209"/>
      <c r="AB400" s="209"/>
      <c r="AC400" s="209"/>
      <c r="AD400" s="209"/>
      <c r="AE400" s="209"/>
      <c r="AF400" s="209"/>
      <c r="AG400" s="209" t="s">
        <v>176</v>
      </c>
      <c r="AH400" s="209"/>
      <c r="AI400" s="209"/>
      <c r="AJ400" s="209"/>
      <c r="AK400" s="209"/>
      <c r="AL400" s="209"/>
      <c r="AM400" s="209"/>
      <c r="AN400" s="209"/>
      <c r="AO400" s="209"/>
      <c r="AP400" s="209"/>
      <c r="AQ400" s="209"/>
      <c r="AR400" s="209"/>
      <c r="AS400" s="209"/>
      <c r="AT400" s="209"/>
      <c r="AU400" s="209"/>
      <c r="AV400" s="209"/>
      <c r="AW400" s="209"/>
      <c r="AX400" s="209"/>
      <c r="AY400" s="209"/>
      <c r="AZ400" s="209"/>
      <c r="BA400" s="209"/>
      <c r="BB400" s="209"/>
      <c r="BC400" s="209"/>
      <c r="BD400" s="209"/>
      <c r="BE400" s="209"/>
      <c r="BF400" s="209"/>
      <c r="BG400" s="209"/>
      <c r="BH400" s="209"/>
    </row>
    <row r="401" spans="1:60" outlineLevel="1" x14ac:dyDescent="0.25">
      <c r="A401" s="247">
        <v>193</v>
      </c>
      <c r="B401" s="248" t="s">
        <v>671</v>
      </c>
      <c r="C401" s="257" t="s">
        <v>672</v>
      </c>
      <c r="D401" s="249" t="s">
        <v>149</v>
      </c>
      <c r="E401" s="250">
        <v>1</v>
      </c>
      <c r="F401" s="251"/>
      <c r="G401" s="252">
        <f>ROUND(E401*F401,2)</f>
        <v>0</v>
      </c>
      <c r="H401" s="229">
        <v>418.9</v>
      </c>
      <c r="I401" s="228">
        <f>ROUND(E401*H401,2)</f>
        <v>418.9</v>
      </c>
      <c r="J401" s="229">
        <v>0</v>
      </c>
      <c r="K401" s="228">
        <f>ROUND(E401*J401,2)</f>
        <v>0</v>
      </c>
      <c r="L401" s="228">
        <v>15</v>
      </c>
      <c r="M401" s="228">
        <f>G401*(1+L401/100)</f>
        <v>0</v>
      </c>
      <c r="N401" s="228">
        <v>4.0000000000000002E-4</v>
      </c>
      <c r="O401" s="228">
        <f>ROUND(E401*N401,2)</f>
        <v>0</v>
      </c>
      <c r="P401" s="228">
        <v>0</v>
      </c>
      <c r="Q401" s="228">
        <f>ROUND(E401*P401,2)</f>
        <v>0</v>
      </c>
      <c r="R401" s="228" t="s">
        <v>179</v>
      </c>
      <c r="S401" s="228" t="s">
        <v>141</v>
      </c>
      <c r="T401" s="228" t="s">
        <v>142</v>
      </c>
      <c r="U401" s="228">
        <v>0</v>
      </c>
      <c r="V401" s="228">
        <f>ROUND(E401*U401,2)</f>
        <v>0</v>
      </c>
      <c r="W401" s="228"/>
      <c r="X401" s="228" t="s">
        <v>175</v>
      </c>
      <c r="Y401" s="209"/>
      <c r="Z401" s="209"/>
      <c r="AA401" s="209"/>
      <c r="AB401" s="209"/>
      <c r="AC401" s="209"/>
      <c r="AD401" s="209"/>
      <c r="AE401" s="209"/>
      <c r="AF401" s="209"/>
      <c r="AG401" s="209" t="s">
        <v>176</v>
      </c>
      <c r="AH401" s="209"/>
      <c r="AI401" s="209"/>
      <c r="AJ401" s="209"/>
      <c r="AK401" s="209"/>
      <c r="AL401" s="209"/>
      <c r="AM401" s="209"/>
      <c r="AN401" s="209"/>
      <c r="AO401" s="209"/>
      <c r="AP401" s="209"/>
      <c r="AQ401" s="209"/>
      <c r="AR401" s="209"/>
      <c r="AS401" s="209"/>
      <c r="AT401" s="209"/>
      <c r="AU401" s="209"/>
      <c r="AV401" s="209"/>
      <c r="AW401" s="209"/>
      <c r="AX401" s="209"/>
      <c r="AY401" s="209"/>
      <c r="AZ401" s="209"/>
      <c r="BA401" s="209"/>
      <c r="BB401" s="209"/>
      <c r="BC401" s="209"/>
      <c r="BD401" s="209"/>
      <c r="BE401" s="209"/>
      <c r="BF401" s="209"/>
      <c r="BG401" s="209"/>
      <c r="BH401" s="209"/>
    </row>
    <row r="402" spans="1:60" outlineLevel="1" x14ac:dyDescent="0.25">
      <c r="A402" s="247">
        <v>194</v>
      </c>
      <c r="B402" s="248" t="s">
        <v>673</v>
      </c>
      <c r="C402" s="257" t="s">
        <v>674</v>
      </c>
      <c r="D402" s="249" t="s">
        <v>149</v>
      </c>
      <c r="E402" s="250">
        <v>1</v>
      </c>
      <c r="F402" s="251"/>
      <c r="G402" s="252">
        <f>ROUND(E402*F402,2)</f>
        <v>0</v>
      </c>
      <c r="H402" s="229">
        <v>1045.0999999999999</v>
      </c>
      <c r="I402" s="228">
        <f>ROUND(E402*H402,2)</f>
        <v>1045.0999999999999</v>
      </c>
      <c r="J402" s="229">
        <v>0</v>
      </c>
      <c r="K402" s="228">
        <f>ROUND(E402*J402,2)</f>
        <v>0</v>
      </c>
      <c r="L402" s="228">
        <v>15</v>
      </c>
      <c r="M402" s="228">
        <f>G402*(1+L402/100)</f>
        <v>0</v>
      </c>
      <c r="N402" s="228">
        <v>5.0000000000000001E-4</v>
      </c>
      <c r="O402" s="228">
        <f>ROUND(E402*N402,2)</f>
        <v>0</v>
      </c>
      <c r="P402" s="228">
        <v>0</v>
      </c>
      <c r="Q402" s="228">
        <f>ROUND(E402*P402,2)</f>
        <v>0</v>
      </c>
      <c r="R402" s="228" t="s">
        <v>179</v>
      </c>
      <c r="S402" s="228" t="s">
        <v>141</v>
      </c>
      <c r="T402" s="228" t="s">
        <v>142</v>
      </c>
      <c r="U402" s="228">
        <v>0</v>
      </c>
      <c r="V402" s="228">
        <f>ROUND(E402*U402,2)</f>
        <v>0</v>
      </c>
      <c r="W402" s="228"/>
      <c r="X402" s="228" t="s">
        <v>175</v>
      </c>
      <c r="Y402" s="209"/>
      <c r="Z402" s="209"/>
      <c r="AA402" s="209"/>
      <c r="AB402" s="209"/>
      <c r="AC402" s="209"/>
      <c r="AD402" s="209"/>
      <c r="AE402" s="209"/>
      <c r="AF402" s="209"/>
      <c r="AG402" s="209" t="s">
        <v>176</v>
      </c>
      <c r="AH402" s="209"/>
      <c r="AI402" s="209"/>
      <c r="AJ402" s="209"/>
      <c r="AK402" s="209"/>
      <c r="AL402" s="209"/>
      <c r="AM402" s="209"/>
      <c r="AN402" s="209"/>
      <c r="AO402" s="209"/>
      <c r="AP402" s="209"/>
      <c r="AQ402" s="209"/>
      <c r="AR402" s="209"/>
      <c r="AS402" s="209"/>
      <c r="AT402" s="209"/>
      <c r="AU402" s="209"/>
      <c r="AV402" s="209"/>
      <c r="AW402" s="209"/>
      <c r="AX402" s="209"/>
      <c r="AY402" s="209"/>
      <c r="AZ402" s="209"/>
      <c r="BA402" s="209"/>
      <c r="BB402" s="209"/>
      <c r="BC402" s="209"/>
      <c r="BD402" s="209"/>
      <c r="BE402" s="209"/>
      <c r="BF402" s="209"/>
      <c r="BG402" s="209"/>
      <c r="BH402" s="209"/>
    </row>
    <row r="403" spans="1:60" outlineLevel="1" x14ac:dyDescent="0.25">
      <c r="A403" s="247">
        <v>195</v>
      </c>
      <c r="B403" s="248" t="s">
        <v>675</v>
      </c>
      <c r="C403" s="257" t="s">
        <v>676</v>
      </c>
      <c r="D403" s="249" t="s">
        <v>677</v>
      </c>
      <c r="E403" s="250">
        <v>25</v>
      </c>
      <c r="F403" s="251"/>
      <c r="G403" s="252">
        <f>ROUND(E403*F403,2)</f>
        <v>0</v>
      </c>
      <c r="H403" s="229">
        <v>13.3</v>
      </c>
      <c r="I403" s="228">
        <f>ROUND(E403*H403,2)</f>
        <v>332.5</v>
      </c>
      <c r="J403" s="229">
        <v>0</v>
      </c>
      <c r="K403" s="228">
        <f>ROUND(E403*J403,2)</f>
        <v>0</v>
      </c>
      <c r="L403" s="228">
        <v>15</v>
      </c>
      <c r="M403" s="228">
        <f>G403*(1+L403/100)</f>
        <v>0</v>
      </c>
      <c r="N403" s="228">
        <v>1</v>
      </c>
      <c r="O403" s="228">
        <f>ROUND(E403*N403,2)</f>
        <v>25</v>
      </c>
      <c r="P403" s="228">
        <v>0</v>
      </c>
      <c r="Q403" s="228">
        <f>ROUND(E403*P403,2)</f>
        <v>0</v>
      </c>
      <c r="R403" s="228" t="s">
        <v>179</v>
      </c>
      <c r="S403" s="228" t="s">
        <v>141</v>
      </c>
      <c r="T403" s="228" t="s">
        <v>142</v>
      </c>
      <c r="U403" s="228">
        <v>0</v>
      </c>
      <c r="V403" s="228">
        <f>ROUND(E403*U403,2)</f>
        <v>0</v>
      </c>
      <c r="W403" s="228"/>
      <c r="X403" s="228" t="s">
        <v>175</v>
      </c>
      <c r="Y403" s="209"/>
      <c r="Z403" s="209"/>
      <c r="AA403" s="209"/>
      <c r="AB403" s="209"/>
      <c r="AC403" s="209"/>
      <c r="AD403" s="209"/>
      <c r="AE403" s="209"/>
      <c r="AF403" s="209"/>
      <c r="AG403" s="209" t="s">
        <v>176</v>
      </c>
      <c r="AH403" s="209"/>
      <c r="AI403" s="209"/>
      <c r="AJ403" s="209"/>
      <c r="AK403" s="209"/>
      <c r="AL403" s="209"/>
      <c r="AM403" s="209"/>
      <c r="AN403" s="209"/>
      <c r="AO403" s="209"/>
      <c r="AP403" s="209"/>
      <c r="AQ403" s="209"/>
      <c r="AR403" s="209"/>
      <c r="AS403" s="209"/>
      <c r="AT403" s="209"/>
      <c r="AU403" s="209"/>
      <c r="AV403" s="209"/>
      <c r="AW403" s="209"/>
      <c r="AX403" s="209"/>
      <c r="AY403" s="209"/>
      <c r="AZ403" s="209"/>
      <c r="BA403" s="209"/>
      <c r="BB403" s="209"/>
      <c r="BC403" s="209"/>
      <c r="BD403" s="209"/>
      <c r="BE403" s="209"/>
      <c r="BF403" s="209"/>
      <c r="BG403" s="209"/>
      <c r="BH403" s="209"/>
    </row>
    <row r="404" spans="1:60" outlineLevel="1" x14ac:dyDescent="0.25">
      <c r="A404" s="247">
        <v>196</v>
      </c>
      <c r="B404" s="248" t="s">
        <v>678</v>
      </c>
      <c r="C404" s="257" t="s">
        <v>679</v>
      </c>
      <c r="D404" s="249" t="s">
        <v>299</v>
      </c>
      <c r="E404" s="250">
        <v>1</v>
      </c>
      <c r="F404" s="251"/>
      <c r="G404" s="252">
        <f>ROUND(E404*F404,2)</f>
        <v>0</v>
      </c>
      <c r="H404" s="229">
        <v>0</v>
      </c>
      <c r="I404" s="228">
        <f>ROUND(E404*H404,2)</f>
        <v>0</v>
      </c>
      <c r="J404" s="229">
        <v>3324.7</v>
      </c>
      <c r="K404" s="228">
        <f>ROUND(E404*J404,2)</f>
        <v>3324.7</v>
      </c>
      <c r="L404" s="228">
        <v>15</v>
      </c>
      <c r="M404" s="228">
        <f>G404*(1+L404/100)</f>
        <v>0</v>
      </c>
      <c r="N404" s="228">
        <v>0</v>
      </c>
      <c r="O404" s="228">
        <f>ROUND(E404*N404,2)</f>
        <v>0</v>
      </c>
      <c r="P404" s="228">
        <v>0</v>
      </c>
      <c r="Q404" s="228">
        <f>ROUND(E404*P404,2)</f>
        <v>0</v>
      </c>
      <c r="R404" s="228"/>
      <c r="S404" s="228" t="s">
        <v>174</v>
      </c>
      <c r="T404" s="228" t="s">
        <v>142</v>
      </c>
      <c r="U404" s="228">
        <v>0</v>
      </c>
      <c r="V404" s="228">
        <f>ROUND(E404*U404,2)</f>
        <v>0</v>
      </c>
      <c r="W404" s="228"/>
      <c r="X404" s="228" t="s">
        <v>281</v>
      </c>
      <c r="Y404" s="209"/>
      <c r="Z404" s="209"/>
      <c r="AA404" s="209"/>
      <c r="AB404" s="209"/>
      <c r="AC404" s="209"/>
      <c r="AD404" s="209"/>
      <c r="AE404" s="209"/>
      <c r="AF404" s="209"/>
      <c r="AG404" s="209" t="s">
        <v>282</v>
      </c>
      <c r="AH404" s="209"/>
      <c r="AI404" s="209"/>
      <c r="AJ404" s="209"/>
      <c r="AK404" s="209"/>
      <c r="AL404" s="209"/>
      <c r="AM404" s="209"/>
      <c r="AN404" s="209"/>
      <c r="AO404" s="209"/>
      <c r="AP404" s="209"/>
      <c r="AQ404" s="209"/>
      <c r="AR404" s="209"/>
      <c r="AS404" s="209"/>
      <c r="AT404" s="209"/>
      <c r="AU404" s="209"/>
      <c r="AV404" s="209"/>
      <c r="AW404" s="209"/>
      <c r="AX404" s="209"/>
      <c r="AY404" s="209"/>
      <c r="AZ404" s="209"/>
      <c r="BA404" s="209"/>
      <c r="BB404" s="209"/>
      <c r="BC404" s="209"/>
      <c r="BD404" s="209"/>
      <c r="BE404" s="209"/>
      <c r="BF404" s="209"/>
      <c r="BG404" s="209"/>
      <c r="BH404" s="209"/>
    </row>
    <row r="405" spans="1:60" x14ac:dyDescent="0.25">
      <c r="A405" s="235" t="s">
        <v>136</v>
      </c>
      <c r="B405" s="236" t="s">
        <v>104</v>
      </c>
      <c r="C405" s="254" t="s">
        <v>105</v>
      </c>
      <c r="D405" s="237"/>
      <c r="E405" s="238"/>
      <c r="F405" s="239"/>
      <c r="G405" s="240">
        <f>SUMIF(AG406:AG408,"&lt;&gt;NOR",G406:G408)</f>
        <v>0</v>
      </c>
      <c r="H405" s="234"/>
      <c r="I405" s="234">
        <f>SUM(I406:I408)</f>
        <v>245.2</v>
      </c>
      <c r="J405" s="234"/>
      <c r="K405" s="234">
        <f>SUM(K406:K408)</f>
        <v>245.8</v>
      </c>
      <c r="L405" s="234"/>
      <c r="M405" s="234">
        <f>SUM(M406:M408)</f>
        <v>0</v>
      </c>
      <c r="N405" s="234"/>
      <c r="O405" s="234">
        <f>SUM(O406:O408)</f>
        <v>0</v>
      </c>
      <c r="P405" s="234"/>
      <c r="Q405" s="234">
        <f>SUM(Q406:Q408)</f>
        <v>0</v>
      </c>
      <c r="R405" s="234"/>
      <c r="S405" s="234"/>
      <c r="T405" s="234"/>
      <c r="U405" s="234"/>
      <c r="V405" s="234">
        <f>SUM(V406:V408)</f>
        <v>0.44</v>
      </c>
      <c r="W405" s="234"/>
      <c r="X405" s="234"/>
      <c r="AG405" t="s">
        <v>137</v>
      </c>
    </row>
    <row r="406" spans="1:60" outlineLevel="1" x14ac:dyDescent="0.25">
      <c r="A406" s="247">
        <v>197</v>
      </c>
      <c r="B406" s="248" t="s">
        <v>680</v>
      </c>
      <c r="C406" s="257" t="s">
        <v>681</v>
      </c>
      <c r="D406" s="249" t="s">
        <v>149</v>
      </c>
      <c r="E406" s="250">
        <v>1</v>
      </c>
      <c r="F406" s="251"/>
      <c r="G406" s="252">
        <f>ROUND(E406*F406,2)</f>
        <v>0</v>
      </c>
      <c r="H406" s="229">
        <v>76.7</v>
      </c>
      <c r="I406" s="228">
        <f>ROUND(E406*H406,2)</f>
        <v>76.7</v>
      </c>
      <c r="J406" s="229">
        <v>135.5</v>
      </c>
      <c r="K406" s="228">
        <f>ROUND(E406*J406,2)</f>
        <v>135.5</v>
      </c>
      <c r="L406" s="228">
        <v>15</v>
      </c>
      <c r="M406" s="228">
        <f>G406*(1+L406/100)</f>
        <v>0</v>
      </c>
      <c r="N406" s="228">
        <v>0</v>
      </c>
      <c r="O406" s="228">
        <f>ROUND(E406*N406,2)</f>
        <v>0</v>
      </c>
      <c r="P406" s="228">
        <v>0</v>
      </c>
      <c r="Q406" s="228">
        <f>ROUND(E406*P406,2)</f>
        <v>0</v>
      </c>
      <c r="R406" s="228"/>
      <c r="S406" s="228" t="s">
        <v>141</v>
      </c>
      <c r="T406" s="228" t="s">
        <v>142</v>
      </c>
      <c r="U406" s="228">
        <v>0.23599999999999999</v>
      </c>
      <c r="V406" s="228">
        <f>ROUND(E406*U406,2)</f>
        <v>0.24</v>
      </c>
      <c r="W406" s="228"/>
      <c r="X406" s="228" t="s">
        <v>143</v>
      </c>
      <c r="Y406" s="209"/>
      <c r="Z406" s="209"/>
      <c r="AA406" s="209"/>
      <c r="AB406" s="209"/>
      <c r="AC406" s="209"/>
      <c r="AD406" s="209"/>
      <c r="AE406" s="209"/>
      <c r="AF406" s="209"/>
      <c r="AG406" s="209" t="s">
        <v>144</v>
      </c>
      <c r="AH406" s="209"/>
      <c r="AI406" s="209"/>
      <c r="AJ406" s="209"/>
      <c r="AK406" s="209"/>
      <c r="AL406" s="209"/>
      <c r="AM406" s="209"/>
      <c r="AN406" s="209"/>
      <c r="AO406" s="209"/>
      <c r="AP406" s="209"/>
      <c r="AQ406" s="209"/>
      <c r="AR406" s="209"/>
      <c r="AS406" s="209"/>
      <c r="AT406" s="209"/>
      <c r="AU406" s="209"/>
      <c r="AV406" s="209"/>
      <c r="AW406" s="209"/>
      <c r="AX406" s="209"/>
      <c r="AY406" s="209"/>
      <c r="AZ406" s="209"/>
      <c r="BA406" s="209"/>
      <c r="BB406" s="209"/>
      <c r="BC406" s="209"/>
      <c r="BD406" s="209"/>
      <c r="BE406" s="209"/>
      <c r="BF406" s="209"/>
      <c r="BG406" s="209"/>
      <c r="BH406" s="209"/>
    </row>
    <row r="407" spans="1:60" outlineLevel="1" x14ac:dyDescent="0.25">
      <c r="A407" s="247">
        <v>198</v>
      </c>
      <c r="B407" s="248" t="s">
        <v>682</v>
      </c>
      <c r="C407" s="257" t="s">
        <v>683</v>
      </c>
      <c r="D407" s="249" t="s">
        <v>149</v>
      </c>
      <c r="E407" s="250">
        <v>1</v>
      </c>
      <c r="F407" s="251"/>
      <c r="G407" s="252">
        <f>ROUND(E407*F407,2)</f>
        <v>0</v>
      </c>
      <c r="H407" s="229">
        <v>0</v>
      </c>
      <c r="I407" s="228">
        <f>ROUND(E407*H407,2)</f>
        <v>0</v>
      </c>
      <c r="J407" s="229">
        <v>110.3</v>
      </c>
      <c r="K407" s="228">
        <f>ROUND(E407*J407,2)</f>
        <v>110.3</v>
      </c>
      <c r="L407" s="228">
        <v>15</v>
      </c>
      <c r="M407" s="228">
        <f>G407*(1+L407/100)</f>
        <v>0</v>
      </c>
      <c r="N407" s="228">
        <v>0</v>
      </c>
      <c r="O407" s="228">
        <f>ROUND(E407*N407,2)</f>
        <v>0</v>
      </c>
      <c r="P407" s="228">
        <v>0</v>
      </c>
      <c r="Q407" s="228">
        <f>ROUND(E407*P407,2)</f>
        <v>0</v>
      </c>
      <c r="R407" s="228"/>
      <c r="S407" s="228" t="s">
        <v>141</v>
      </c>
      <c r="T407" s="228" t="s">
        <v>142</v>
      </c>
      <c r="U407" s="228">
        <v>0.20166999999999999</v>
      </c>
      <c r="V407" s="228">
        <f>ROUND(E407*U407,2)</f>
        <v>0.2</v>
      </c>
      <c r="W407" s="228"/>
      <c r="X407" s="228" t="s">
        <v>143</v>
      </c>
      <c r="Y407" s="209"/>
      <c r="Z407" s="209"/>
      <c r="AA407" s="209"/>
      <c r="AB407" s="209"/>
      <c r="AC407" s="209"/>
      <c r="AD407" s="209"/>
      <c r="AE407" s="209"/>
      <c r="AF407" s="209"/>
      <c r="AG407" s="209" t="s">
        <v>144</v>
      </c>
      <c r="AH407" s="209"/>
      <c r="AI407" s="209"/>
      <c r="AJ407" s="209"/>
      <c r="AK407" s="209"/>
      <c r="AL407" s="209"/>
      <c r="AM407" s="209"/>
      <c r="AN407" s="209"/>
      <c r="AO407" s="209"/>
      <c r="AP407" s="209"/>
      <c r="AQ407" s="209"/>
      <c r="AR407" s="209"/>
      <c r="AS407" s="209"/>
      <c r="AT407" s="209"/>
      <c r="AU407" s="209"/>
      <c r="AV407" s="209"/>
      <c r="AW407" s="209"/>
      <c r="AX407" s="209"/>
      <c r="AY407" s="209"/>
      <c r="AZ407" s="209"/>
      <c r="BA407" s="209"/>
      <c r="BB407" s="209"/>
      <c r="BC407" s="209"/>
      <c r="BD407" s="209"/>
      <c r="BE407" s="209"/>
      <c r="BF407" s="209"/>
      <c r="BG407" s="209"/>
      <c r="BH407" s="209"/>
    </row>
    <row r="408" spans="1:60" outlineLevel="1" x14ac:dyDescent="0.25">
      <c r="A408" s="247">
        <v>199</v>
      </c>
      <c r="B408" s="248" t="s">
        <v>684</v>
      </c>
      <c r="C408" s="257" t="s">
        <v>685</v>
      </c>
      <c r="D408" s="249" t="s">
        <v>149</v>
      </c>
      <c r="E408" s="250">
        <v>1</v>
      </c>
      <c r="F408" s="251"/>
      <c r="G408" s="252">
        <f>ROUND(E408*F408,2)</f>
        <v>0</v>
      </c>
      <c r="H408" s="229">
        <v>168.5</v>
      </c>
      <c r="I408" s="228">
        <f>ROUND(E408*H408,2)</f>
        <v>168.5</v>
      </c>
      <c r="J408" s="229">
        <v>0</v>
      </c>
      <c r="K408" s="228">
        <f>ROUND(E408*J408,2)</f>
        <v>0</v>
      </c>
      <c r="L408" s="228">
        <v>15</v>
      </c>
      <c r="M408" s="228">
        <f>G408*(1+L408/100)</f>
        <v>0</v>
      </c>
      <c r="N408" s="228">
        <v>1.0000000000000001E-5</v>
      </c>
      <c r="O408" s="228">
        <f>ROUND(E408*N408,2)</f>
        <v>0</v>
      </c>
      <c r="P408" s="228">
        <v>0</v>
      </c>
      <c r="Q408" s="228">
        <f>ROUND(E408*P408,2)</f>
        <v>0</v>
      </c>
      <c r="R408" s="228" t="s">
        <v>179</v>
      </c>
      <c r="S408" s="228" t="s">
        <v>141</v>
      </c>
      <c r="T408" s="228" t="s">
        <v>142</v>
      </c>
      <c r="U408" s="228">
        <v>0</v>
      </c>
      <c r="V408" s="228">
        <f>ROUND(E408*U408,2)</f>
        <v>0</v>
      </c>
      <c r="W408" s="228"/>
      <c r="X408" s="228" t="s">
        <v>175</v>
      </c>
      <c r="Y408" s="209"/>
      <c r="Z408" s="209"/>
      <c r="AA408" s="209"/>
      <c r="AB408" s="209"/>
      <c r="AC408" s="209"/>
      <c r="AD408" s="209"/>
      <c r="AE408" s="209"/>
      <c r="AF408" s="209"/>
      <c r="AG408" s="209" t="s">
        <v>176</v>
      </c>
      <c r="AH408" s="209"/>
      <c r="AI408" s="209"/>
      <c r="AJ408" s="209"/>
      <c r="AK408" s="209"/>
      <c r="AL408" s="209"/>
      <c r="AM408" s="209"/>
      <c r="AN408" s="209"/>
      <c r="AO408" s="209"/>
      <c r="AP408" s="209"/>
      <c r="AQ408" s="209"/>
      <c r="AR408" s="209"/>
      <c r="AS408" s="209"/>
      <c r="AT408" s="209"/>
      <c r="AU408" s="209"/>
      <c r="AV408" s="209"/>
      <c r="AW408" s="209"/>
      <c r="AX408" s="209"/>
      <c r="AY408" s="209"/>
      <c r="AZ408" s="209"/>
      <c r="BA408" s="209"/>
      <c r="BB408" s="209"/>
      <c r="BC408" s="209"/>
      <c r="BD408" s="209"/>
      <c r="BE408" s="209"/>
      <c r="BF408" s="209"/>
      <c r="BG408" s="209"/>
      <c r="BH408" s="209"/>
    </row>
    <row r="409" spans="1:60" x14ac:dyDescent="0.25">
      <c r="A409" s="235" t="s">
        <v>136</v>
      </c>
      <c r="B409" s="236" t="s">
        <v>106</v>
      </c>
      <c r="C409" s="254" t="s">
        <v>107</v>
      </c>
      <c r="D409" s="237"/>
      <c r="E409" s="238"/>
      <c r="F409" s="239"/>
      <c r="G409" s="240">
        <f>SUMIF(AG410:AG417,"&lt;&gt;NOR",G410:G417)</f>
        <v>0</v>
      </c>
      <c r="H409" s="234"/>
      <c r="I409" s="234">
        <f>SUM(I410:I417)</f>
        <v>0</v>
      </c>
      <c r="J409" s="234"/>
      <c r="K409" s="234">
        <f>SUM(K410:K417)</f>
        <v>8457.0999999999985</v>
      </c>
      <c r="L409" s="234"/>
      <c r="M409" s="234">
        <f>SUM(M410:M417)</f>
        <v>0</v>
      </c>
      <c r="N409" s="234"/>
      <c r="O409" s="234">
        <f>SUM(O410:O417)</f>
        <v>0</v>
      </c>
      <c r="P409" s="234"/>
      <c r="Q409" s="234">
        <f>SUM(Q410:Q417)</f>
        <v>0</v>
      </c>
      <c r="R409" s="234"/>
      <c r="S409" s="234"/>
      <c r="T409" s="234"/>
      <c r="U409" s="234"/>
      <c r="V409" s="234">
        <f>SUM(V410:V417)</f>
        <v>10.889999999999999</v>
      </c>
      <c r="W409" s="234"/>
      <c r="X409" s="234"/>
      <c r="AG409" t="s">
        <v>137</v>
      </c>
    </row>
    <row r="410" spans="1:60" outlineLevel="1" x14ac:dyDescent="0.25">
      <c r="A410" s="247">
        <v>200</v>
      </c>
      <c r="B410" s="248" t="s">
        <v>686</v>
      </c>
      <c r="C410" s="257" t="s">
        <v>687</v>
      </c>
      <c r="D410" s="249" t="s">
        <v>688</v>
      </c>
      <c r="E410" s="250">
        <v>3</v>
      </c>
      <c r="F410" s="251"/>
      <c r="G410" s="252">
        <f>ROUND(E410*F410,2)</f>
        <v>0</v>
      </c>
      <c r="H410" s="229">
        <v>0</v>
      </c>
      <c r="I410" s="228">
        <f>ROUND(E410*H410,2)</f>
        <v>0</v>
      </c>
      <c r="J410" s="229">
        <v>55.1</v>
      </c>
      <c r="K410" s="228">
        <f>ROUND(E410*J410,2)</f>
        <v>165.3</v>
      </c>
      <c r="L410" s="228">
        <v>15</v>
      </c>
      <c r="M410" s="228">
        <f>G410*(1+L410/100)</f>
        <v>0</v>
      </c>
      <c r="N410" s="228">
        <v>0</v>
      </c>
      <c r="O410" s="228">
        <f>ROUND(E410*N410,2)</f>
        <v>0</v>
      </c>
      <c r="P410" s="228">
        <v>0</v>
      </c>
      <c r="Q410" s="228">
        <f>ROUND(E410*P410,2)</f>
        <v>0</v>
      </c>
      <c r="R410" s="228"/>
      <c r="S410" s="228" t="s">
        <v>141</v>
      </c>
      <c r="T410" s="228" t="s">
        <v>142</v>
      </c>
      <c r="U410" s="228">
        <v>0</v>
      </c>
      <c r="V410" s="228">
        <f>ROUND(E410*U410,2)</f>
        <v>0</v>
      </c>
      <c r="W410" s="228"/>
      <c r="X410" s="228" t="s">
        <v>143</v>
      </c>
      <c r="Y410" s="209"/>
      <c r="Z410" s="209"/>
      <c r="AA410" s="209"/>
      <c r="AB410" s="209"/>
      <c r="AC410" s="209"/>
      <c r="AD410" s="209"/>
      <c r="AE410" s="209"/>
      <c r="AF410" s="209"/>
      <c r="AG410" s="209" t="s">
        <v>144</v>
      </c>
      <c r="AH410" s="209"/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</row>
    <row r="411" spans="1:60" outlineLevel="1" x14ac:dyDescent="0.25">
      <c r="A411" s="247">
        <v>201</v>
      </c>
      <c r="B411" s="248" t="s">
        <v>689</v>
      </c>
      <c r="C411" s="257" t="s">
        <v>690</v>
      </c>
      <c r="D411" s="249" t="s">
        <v>140</v>
      </c>
      <c r="E411" s="250">
        <v>2.7010000000000001</v>
      </c>
      <c r="F411" s="251"/>
      <c r="G411" s="252">
        <f>ROUND(E411*F411,2)</f>
        <v>0</v>
      </c>
      <c r="H411" s="229">
        <v>0</v>
      </c>
      <c r="I411" s="228">
        <f>ROUND(E411*H411,2)</f>
        <v>0</v>
      </c>
      <c r="J411" s="229">
        <v>186.7</v>
      </c>
      <c r="K411" s="228">
        <f>ROUND(E411*J411,2)</f>
        <v>504.28</v>
      </c>
      <c r="L411" s="228">
        <v>15</v>
      </c>
      <c r="M411" s="228">
        <f>G411*(1+L411/100)</f>
        <v>0</v>
      </c>
      <c r="N411" s="228">
        <v>0</v>
      </c>
      <c r="O411" s="228">
        <f>ROUND(E411*N411,2)</f>
        <v>0</v>
      </c>
      <c r="P411" s="228">
        <v>0</v>
      </c>
      <c r="Q411" s="228">
        <f>ROUND(E411*P411,2)</f>
        <v>0</v>
      </c>
      <c r="R411" s="228"/>
      <c r="S411" s="228" t="s">
        <v>141</v>
      </c>
      <c r="T411" s="228" t="s">
        <v>142</v>
      </c>
      <c r="U411" s="228">
        <v>0.27700000000000002</v>
      </c>
      <c r="V411" s="228">
        <f>ROUND(E411*U411,2)</f>
        <v>0.75</v>
      </c>
      <c r="W411" s="228"/>
      <c r="X411" s="228" t="s">
        <v>691</v>
      </c>
      <c r="Y411" s="209"/>
      <c r="Z411" s="209"/>
      <c r="AA411" s="209"/>
      <c r="AB411" s="209"/>
      <c r="AC411" s="209"/>
      <c r="AD411" s="209"/>
      <c r="AE411" s="209"/>
      <c r="AF411" s="209"/>
      <c r="AG411" s="209" t="s">
        <v>692</v>
      </c>
      <c r="AH411" s="209"/>
      <c r="AI411" s="209"/>
      <c r="AJ411" s="209"/>
      <c r="AK411" s="209"/>
      <c r="AL411" s="209"/>
      <c r="AM411" s="209"/>
      <c r="AN411" s="209"/>
      <c r="AO411" s="209"/>
      <c r="AP411" s="209"/>
      <c r="AQ411" s="209"/>
      <c r="AR411" s="209"/>
      <c r="AS411" s="209"/>
      <c r="AT411" s="209"/>
      <c r="AU411" s="209"/>
      <c r="AV411" s="209"/>
      <c r="AW411" s="209"/>
      <c r="AX411" s="209"/>
      <c r="AY411" s="209"/>
      <c r="AZ411" s="209"/>
      <c r="BA411" s="209"/>
      <c r="BB411" s="209"/>
      <c r="BC411" s="209"/>
      <c r="BD411" s="209"/>
      <c r="BE411" s="209"/>
      <c r="BF411" s="209"/>
      <c r="BG411" s="209"/>
      <c r="BH411" s="209"/>
    </row>
    <row r="412" spans="1:60" outlineLevel="1" x14ac:dyDescent="0.25">
      <c r="A412" s="247">
        <v>202</v>
      </c>
      <c r="B412" s="248" t="s">
        <v>693</v>
      </c>
      <c r="C412" s="257" t="s">
        <v>694</v>
      </c>
      <c r="D412" s="249" t="s">
        <v>140</v>
      </c>
      <c r="E412" s="250">
        <v>2.7010000000000001</v>
      </c>
      <c r="F412" s="251"/>
      <c r="G412" s="252">
        <f>ROUND(E412*F412,2)</f>
        <v>0</v>
      </c>
      <c r="H412" s="229">
        <v>0</v>
      </c>
      <c r="I412" s="228">
        <f>ROUND(E412*H412,2)</f>
        <v>0</v>
      </c>
      <c r="J412" s="229">
        <v>782.4</v>
      </c>
      <c r="K412" s="228">
        <f>ROUND(E412*J412,2)</f>
        <v>2113.2600000000002</v>
      </c>
      <c r="L412" s="228">
        <v>15</v>
      </c>
      <c r="M412" s="228">
        <f>G412*(1+L412/100)</f>
        <v>0</v>
      </c>
      <c r="N412" s="228">
        <v>0</v>
      </c>
      <c r="O412" s="228">
        <f>ROUND(E412*N412,2)</f>
        <v>0</v>
      </c>
      <c r="P412" s="228">
        <v>0</v>
      </c>
      <c r="Q412" s="228">
        <f>ROUND(E412*P412,2)</f>
        <v>0</v>
      </c>
      <c r="R412" s="228"/>
      <c r="S412" s="228" t="s">
        <v>141</v>
      </c>
      <c r="T412" s="228" t="s">
        <v>142</v>
      </c>
      <c r="U412" s="228">
        <v>2.0089999999999999</v>
      </c>
      <c r="V412" s="228">
        <f>ROUND(E412*U412,2)</f>
        <v>5.43</v>
      </c>
      <c r="W412" s="228"/>
      <c r="X412" s="228" t="s">
        <v>691</v>
      </c>
      <c r="Y412" s="209"/>
      <c r="Z412" s="209"/>
      <c r="AA412" s="209"/>
      <c r="AB412" s="209"/>
      <c r="AC412" s="209"/>
      <c r="AD412" s="209"/>
      <c r="AE412" s="209"/>
      <c r="AF412" s="209"/>
      <c r="AG412" s="209" t="s">
        <v>692</v>
      </c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</row>
    <row r="413" spans="1:60" outlineLevel="1" x14ac:dyDescent="0.25">
      <c r="A413" s="247">
        <v>203</v>
      </c>
      <c r="B413" s="248" t="s">
        <v>697</v>
      </c>
      <c r="C413" s="257" t="s">
        <v>698</v>
      </c>
      <c r="D413" s="249" t="s">
        <v>140</v>
      </c>
      <c r="E413" s="250">
        <v>2.7010000000000001</v>
      </c>
      <c r="F413" s="251"/>
      <c r="G413" s="252">
        <f>ROUND(E413*F413,2)</f>
        <v>0</v>
      </c>
      <c r="H413" s="229">
        <v>0</v>
      </c>
      <c r="I413" s="228">
        <f>ROUND(E413*H413,2)</f>
        <v>0</v>
      </c>
      <c r="J413" s="229">
        <v>259.89999999999998</v>
      </c>
      <c r="K413" s="228">
        <f>ROUND(E413*J413,2)</f>
        <v>701.99</v>
      </c>
      <c r="L413" s="228">
        <v>15</v>
      </c>
      <c r="M413" s="228">
        <f>G413*(1+L413/100)</f>
        <v>0</v>
      </c>
      <c r="N413" s="228">
        <v>0</v>
      </c>
      <c r="O413" s="228">
        <f>ROUND(E413*N413,2)</f>
        <v>0</v>
      </c>
      <c r="P413" s="228">
        <v>0</v>
      </c>
      <c r="Q413" s="228">
        <f>ROUND(E413*P413,2)</f>
        <v>0</v>
      </c>
      <c r="R413" s="228"/>
      <c r="S413" s="228" t="s">
        <v>141</v>
      </c>
      <c r="T413" s="228" t="s">
        <v>142</v>
      </c>
      <c r="U413" s="228">
        <v>0.49</v>
      </c>
      <c r="V413" s="228">
        <f>ROUND(E413*U413,2)</f>
        <v>1.32</v>
      </c>
      <c r="W413" s="228"/>
      <c r="X413" s="228" t="s">
        <v>691</v>
      </c>
      <c r="Y413" s="209"/>
      <c r="Z413" s="209"/>
      <c r="AA413" s="209"/>
      <c r="AB413" s="209"/>
      <c r="AC413" s="209"/>
      <c r="AD413" s="209"/>
      <c r="AE413" s="209"/>
      <c r="AF413" s="209"/>
      <c r="AG413" s="209" t="s">
        <v>692</v>
      </c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</row>
    <row r="414" spans="1:60" outlineLevel="1" x14ac:dyDescent="0.25">
      <c r="A414" s="247">
        <v>204</v>
      </c>
      <c r="B414" s="248" t="s">
        <v>699</v>
      </c>
      <c r="C414" s="257" t="s">
        <v>700</v>
      </c>
      <c r="D414" s="249" t="s">
        <v>140</v>
      </c>
      <c r="E414" s="250">
        <v>54.020049999999998</v>
      </c>
      <c r="F414" s="251"/>
      <c r="G414" s="252">
        <f>ROUND(E414*F414,2)</f>
        <v>0</v>
      </c>
      <c r="H414" s="229">
        <v>0</v>
      </c>
      <c r="I414" s="228">
        <f>ROUND(E414*H414,2)</f>
        <v>0</v>
      </c>
      <c r="J414" s="229">
        <v>17.7</v>
      </c>
      <c r="K414" s="228">
        <f>ROUND(E414*J414,2)</f>
        <v>956.15</v>
      </c>
      <c r="L414" s="228">
        <v>15</v>
      </c>
      <c r="M414" s="228">
        <f>G414*(1+L414/100)</f>
        <v>0</v>
      </c>
      <c r="N414" s="228">
        <v>0</v>
      </c>
      <c r="O414" s="228">
        <f>ROUND(E414*N414,2)</f>
        <v>0</v>
      </c>
      <c r="P414" s="228">
        <v>0</v>
      </c>
      <c r="Q414" s="228">
        <f>ROUND(E414*P414,2)</f>
        <v>0</v>
      </c>
      <c r="R414" s="228"/>
      <c r="S414" s="228" t="s">
        <v>141</v>
      </c>
      <c r="T414" s="228" t="s">
        <v>142</v>
      </c>
      <c r="U414" s="228">
        <v>0</v>
      </c>
      <c r="V414" s="228">
        <f>ROUND(E414*U414,2)</f>
        <v>0</v>
      </c>
      <c r="W414" s="228"/>
      <c r="X414" s="228" t="s">
        <v>691</v>
      </c>
      <c r="Y414" s="209"/>
      <c r="Z414" s="209"/>
      <c r="AA414" s="209"/>
      <c r="AB414" s="209"/>
      <c r="AC414" s="209"/>
      <c r="AD414" s="209"/>
      <c r="AE414" s="209"/>
      <c r="AF414" s="209"/>
      <c r="AG414" s="209" t="s">
        <v>692</v>
      </c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</row>
    <row r="415" spans="1:60" outlineLevel="1" x14ac:dyDescent="0.25">
      <c r="A415" s="247">
        <v>205</v>
      </c>
      <c r="B415" s="248" t="s">
        <v>701</v>
      </c>
      <c r="C415" s="257" t="s">
        <v>702</v>
      </c>
      <c r="D415" s="249" t="s">
        <v>140</v>
      </c>
      <c r="E415" s="250">
        <v>2.7010000000000001</v>
      </c>
      <c r="F415" s="251"/>
      <c r="G415" s="252">
        <f>ROUND(E415*F415,2)</f>
        <v>0</v>
      </c>
      <c r="H415" s="229">
        <v>0</v>
      </c>
      <c r="I415" s="228">
        <f>ROUND(E415*H415,2)</f>
        <v>0</v>
      </c>
      <c r="J415" s="229">
        <v>366.8</v>
      </c>
      <c r="K415" s="228">
        <f>ROUND(E415*J415,2)</f>
        <v>990.73</v>
      </c>
      <c r="L415" s="228">
        <v>15</v>
      </c>
      <c r="M415" s="228">
        <f>G415*(1+L415/100)</f>
        <v>0</v>
      </c>
      <c r="N415" s="228">
        <v>0</v>
      </c>
      <c r="O415" s="228">
        <f>ROUND(E415*N415,2)</f>
        <v>0</v>
      </c>
      <c r="P415" s="228">
        <v>0</v>
      </c>
      <c r="Q415" s="228">
        <f>ROUND(E415*P415,2)</f>
        <v>0</v>
      </c>
      <c r="R415" s="228"/>
      <c r="S415" s="228" t="s">
        <v>141</v>
      </c>
      <c r="T415" s="228" t="s">
        <v>142</v>
      </c>
      <c r="U415" s="228">
        <v>0.94199999999999995</v>
      </c>
      <c r="V415" s="228">
        <f>ROUND(E415*U415,2)</f>
        <v>2.54</v>
      </c>
      <c r="W415" s="228"/>
      <c r="X415" s="228" t="s">
        <v>691</v>
      </c>
      <c r="Y415" s="209"/>
      <c r="Z415" s="209"/>
      <c r="AA415" s="209"/>
      <c r="AB415" s="209"/>
      <c r="AC415" s="209"/>
      <c r="AD415" s="209"/>
      <c r="AE415" s="209"/>
      <c r="AF415" s="209"/>
      <c r="AG415" s="209" t="s">
        <v>692</v>
      </c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</row>
    <row r="416" spans="1:60" outlineLevel="1" x14ac:dyDescent="0.25">
      <c r="A416" s="247">
        <v>206</v>
      </c>
      <c r="B416" s="248" t="s">
        <v>703</v>
      </c>
      <c r="C416" s="257" t="s">
        <v>704</v>
      </c>
      <c r="D416" s="249" t="s">
        <v>140</v>
      </c>
      <c r="E416" s="250">
        <v>8.1030099999999994</v>
      </c>
      <c r="F416" s="251"/>
      <c r="G416" s="252">
        <f>ROUND(E416*F416,2)</f>
        <v>0</v>
      </c>
      <c r="H416" s="229">
        <v>0</v>
      </c>
      <c r="I416" s="228">
        <f>ROUND(E416*H416,2)</f>
        <v>0</v>
      </c>
      <c r="J416" s="229">
        <v>40.9</v>
      </c>
      <c r="K416" s="228">
        <f>ROUND(E416*J416,2)</f>
        <v>331.41</v>
      </c>
      <c r="L416" s="228">
        <v>15</v>
      </c>
      <c r="M416" s="228">
        <f>G416*(1+L416/100)</f>
        <v>0</v>
      </c>
      <c r="N416" s="228">
        <v>0</v>
      </c>
      <c r="O416" s="228">
        <f>ROUND(E416*N416,2)</f>
        <v>0</v>
      </c>
      <c r="P416" s="228">
        <v>0</v>
      </c>
      <c r="Q416" s="228">
        <f>ROUND(E416*P416,2)</f>
        <v>0</v>
      </c>
      <c r="R416" s="228"/>
      <c r="S416" s="228" t="s">
        <v>141</v>
      </c>
      <c r="T416" s="228" t="s">
        <v>142</v>
      </c>
      <c r="U416" s="228">
        <v>0.105</v>
      </c>
      <c r="V416" s="228">
        <f>ROUND(E416*U416,2)</f>
        <v>0.85</v>
      </c>
      <c r="W416" s="228"/>
      <c r="X416" s="228" t="s">
        <v>691</v>
      </c>
      <c r="Y416" s="209"/>
      <c r="Z416" s="209"/>
      <c r="AA416" s="209"/>
      <c r="AB416" s="209"/>
      <c r="AC416" s="209"/>
      <c r="AD416" s="209"/>
      <c r="AE416" s="209"/>
      <c r="AF416" s="209"/>
      <c r="AG416" s="209" t="s">
        <v>692</v>
      </c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</row>
    <row r="417" spans="1:60" outlineLevel="1" x14ac:dyDescent="0.25">
      <c r="A417" s="241">
        <v>207</v>
      </c>
      <c r="B417" s="242" t="s">
        <v>705</v>
      </c>
      <c r="C417" s="255" t="s">
        <v>706</v>
      </c>
      <c r="D417" s="243" t="s">
        <v>140</v>
      </c>
      <c r="E417" s="244">
        <v>2.7010000000000001</v>
      </c>
      <c r="F417" s="245"/>
      <c r="G417" s="246">
        <f>ROUND(E417*F417,2)</f>
        <v>0</v>
      </c>
      <c r="H417" s="229">
        <v>0</v>
      </c>
      <c r="I417" s="228">
        <f>ROUND(E417*H417,2)</f>
        <v>0</v>
      </c>
      <c r="J417" s="229">
        <v>997.4</v>
      </c>
      <c r="K417" s="228">
        <f>ROUND(E417*J417,2)</f>
        <v>2693.98</v>
      </c>
      <c r="L417" s="228">
        <v>15</v>
      </c>
      <c r="M417" s="228">
        <f>G417*(1+L417/100)</f>
        <v>0</v>
      </c>
      <c r="N417" s="228">
        <v>0</v>
      </c>
      <c r="O417" s="228">
        <f>ROUND(E417*N417,2)</f>
        <v>0</v>
      </c>
      <c r="P417" s="228">
        <v>0</v>
      </c>
      <c r="Q417" s="228">
        <f>ROUND(E417*P417,2)</f>
        <v>0</v>
      </c>
      <c r="R417" s="228"/>
      <c r="S417" s="228" t="s">
        <v>707</v>
      </c>
      <c r="T417" s="228" t="s">
        <v>142</v>
      </c>
      <c r="U417" s="228">
        <v>0</v>
      </c>
      <c r="V417" s="228">
        <f>ROUND(E417*U417,2)</f>
        <v>0</v>
      </c>
      <c r="W417" s="228"/>
      <c r="X417" s="228" t="s">
        <v>691</v>
      </c>
      <c r="Y417" s="209"/>
      <c r="Z417" s="209"/>
      <c r="AA417" s="209"/>
      <c r="AB417" s="209"/>
      <c r="AC417" s="209"/>
      <c r="AD417" s="209"/>
      <c r="AE417" s="209"/>
      <c r="AF417" s="209"/>
      <c r="AG417" s="209" t="s">
        <v>692</v>
      </c>
      <c r="AH417" s="209"/>
      <c r="AI417" s="209"/>
      <c r="AJ417" s="209"/>
      <c r="AK417" s="209"/>
      <c r="AL417" s="209"/>
      <c r="AM417" s="209"/>
      <c r="AN417" s="209"/>
      <c r="AO417" s="209"/>
      <c r="AP417" s="209"/>
      <c r="AQ417" s="209"/>
      <c r="AR417" s="209"/>
      <c r="AS417" s="209"/>
      <c r="AT417" s="209"/>
      <c r="AU417" s="209"/>
      <c r="AV417" s="209"/>
      <c r="AW417" s="209"/>
      <c r="AX417" s="209"/>
      <c r="AY417" s="209"/>
      <c r="AZ417" s="209"/>
      <c r="BA417" s="209"/>
      <c r="BB417" s="209"/>
      <c r="BC417" s="209"/>
      <c r="BD417" s="209"/>
      <c r="BE417" s="209"/>
      <c r="BF417" s="209"/>
      <c r="BG417" s="209"/>
      <c r="BH417" s="209"/>
    </row>
    <row r="418" spans="1:60" x14ac:dyDescent="0.25">
      <c r="A418" s="3"/>
      <c r="B418" s="4"/>
      <c r="C418" s="260"/>
      <c r="D418" s="6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AE418">
        <v>15</v>
      </c>
      <c r="AF418">
        <v>21</v>
      </c>
      <c r="AG418" t="s">
        <v>123</v>
      </c>
    </row>
    <row r="419" spans="1:60" x14ac:dyDescent="0.25">
      <c r="A419" s="212"/>
      <c r="B419" s="213" t="s">
        <v>31</v>
      </c>
      <c r="C419" s="261"/>
      <c r="D419" s="214"/>
      <c r="E419" s="215"/>
      <c r="F419" s="215"/>
      <c r="G419" s="253">
        <f>G8+G27+G32+G72+G88+G91+G101+G130+G132+G140+G142+G150+G157+G190+G197+G201+G235+G243+G259+G271+G306+G335+G345+G365+G367+G405+G409</f>
        <v>0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AE419">
        <f>SUMIF(L7:L417,AE418,G7:G417)</f>
        <v>0</v>
      </c>
      <c r="AF419">
        <f>SUMIF(L7:L417,AF418,G7:G417)</f>
        <v>0</v>
      </c>
      <c r="AG419" t="s">
        <v>708</v>
      </c>
    </row>
    <row r="420" spans="1:60" x14ac:dyDescent="0.25">
      <c r="A420" s="3"/>
      <c r="B420" s="4"/>
      <c r="C420" s="260"/>
      <c r="D420" s="6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60" x14ac:dyDescent="0.25">
      <c r="A421" s="3"/>
      <c r="B421" s="4"/>
      <c r="C421" s="260"/>
      <c r="D421" s="6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60" x14ac:dyDescent="0.25">
      <c r="A422" s="216" t="s">
        <v>709</v>
      </c>
      <c r="B422" s="216"/>
      <c r="C422" s="262"/>
      <c r="D422" s="6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60" x14ac:dyDescent="0.25">
      <c r="A423" s="217"/>
      <c r="B423" s="218"/>
      <c r="C423" s="263"/>
      <c r="D423" s="218"/>
      <c r="E423" s="218"/>
      <c r="F423" s="218"/>
      <c r="G423" s="219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AG423" t="s">
        <v>710</v>
      </c>
    </row>
    <row r="424" spans="1:60" x14ac:dyDescent="0.25">
      <c r="A424" s="220"/>
      <c r="B424" s="221"/>
      <c r="C424" s="264"/>
      <c r="D424" s="221"/>
      <c r="E424" s="221"/>
      <c r="F424" s="221"/>
      <c r="G424" s="22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60" x14ac:dyDescent="0.25">
      <c r="A425" s="220"/>
      <c r="B425" s="221"/>
      <c r="C425" s="264"/>
      <c r="D425" s="221"/>
      <c r="E425" s="221"/>
      <c r="F425" s="221"/>
      <c r="G425" s="22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60" x14ac:dyDescent="0.25">
      <c r="A426" s="220"/>
      <c r="B426" s="221"/>
      <c r="C426" s="264"/>
      <c r="D426" s="221"/>
      <c r="E426" s="221"/>
      <c r="F426" s="221"/>
      <c r="G426" s="22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60" x14ac:dyDescent="0.25">
      <c r="A427" s="223"/>
      <c r="B427" s="224"/>
      <c r="C427" s="265"/>
      <c r="D427" s="224"/>
      <c r="E427" s="224"/>
      <c r="F427" s="224"/>
      <c r="G427" s="22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60" x14ac:dyDescent="0.25">
      <c r="A428" s="3"/>
      <c r="B428" s="4"/>
      <c r="C428" s="260"/>
      <c r="D428" s="6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60" x14ac:dyDescent="0.25">
      <c r="C429" s="266"/>
      <c r="D429" s="10"/>
      <c r="AG429" t="s">
        <v>711</v>
      </c>
    </row>
    <row r="430" spans="1:60" x14ac:dyDescent="0.25">
      <c r="D430" s="10"/>
    </row>
    <row r="431" spans="1:60" x14ac:dyDescent="0.25">
      <c r="D431" s="10"/>
    </row>
    <row r="432" spans="1:60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422:C422"/>
    <mergeCell ref="A423:G427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byt č.9</vt:lpstr>
      <vt:lpstr>VRN</vt:lpstr>
      <vt:lpstr>byt č.2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'byt č.2'!Názvy_tisku</vt:lpstr>
      <vt:lpstr>'byt č.9'!Názvy_tisku</vt:lpstr>
      <vt:lpstr>VRN!Názvy_tisku</vt:lpstr>
      <vt:lpstr>oadresa</vt:lpstr>
      <vt:lpstr>Stavba!Objednatel</vt:lpstr>
      <vt:lpstr>Stavba!Objekt</vt:lpstr>
      <vt:lpstr>'byt č.2'!Oblast_tisku</vt:lpstr>
      <vt:lpstr>'byt č.9'!Oblast_tisku</vt:lpstr>
      <vt:lpstr>Stavba!Oblast_tisku</vt:lpstr>
      <vt:lpstr>VRN!Oblast_tisku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2025-11-20T09:54:17Z</dcterms:modified>
</cp:coreProperties>
</file>