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VRN" sheetId="12" r:id="rId4"/>
    <sheet name="byt č.13" sheetId="13" r:id="rId5"/>
    <sheet name="byt č.20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'byt č.13'!$1:$7</definedName>
    <definedName name="_xlnm.Print_Titles" localSheetId="5">'byt č.20'!$1:$7</definedName>
    <definedName name="_xlnm.Print_Titles" localSheetId="3">VRN!$1:$7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'byt č.13'!$A$1:$X$495</definedName>
    <definedName name="_xlnm.Print_Area" localSheetId="5">'byt č.20'!$A$1:$X$518</definedName>
    <definedName name="_xlnm.Print_Area" localSheetId="1">Stavba!$A$1:$J$81</definedName>
    <definedName name="_xlnm.Print_Area" localSheetId="3">VRN!$A$1:$X$28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4" l="1"/>
  <c r="G9" i="14"/>
  <c r="M9" i="14" s="1"/>
  <c r="I9" i="14"/>
  <c r="I8" i="14" s="1"/>
  <c r="K9" i="14"/>
  <c r="K8" i="14" s="1"/>
  <c r="O9" i="14"/>
  <c r="O8" i="14" s="1"/>
  <c r="Q9" i="14"/>
  <c r="Q8" i="14" s="1"/>
  <c r="V9" i="14"/>
  <c r="G10" i="14"/>
  <c r="M10" i="14" s="1"/>
  <c r="I10" i="14"/>
  <c r="K10" i="14"/>
  <c r="O10" i="14"/>
  <c r="Q10" i="14"/>
  <c r="V10" i="14"/>
  <c r="G13" i="14"/>
  <c r="I13" i="14"/>
  <c r="K13" i="14"/>
  <c r="M13" i="14"/>
  <c r="O13" i="14"/>
  <c r="Q13" i="14"/>
  <c r="V13" i="14"/>
  <c r="V8" i="14" s="1"/>
  <c r="G14" i="14"/>
  <c r="I55" i="1" s="1"/>
  <c r="K14" i="14"/>
  <c r="O14" i="14"/>
  <c r="G15" i="14"/>
  <c r="I15" i="14"/>
  <c r="I14" i="14" s="1"/>
  <c r="K15" i="14"/>
  <c r="M15" i="14"/>
  <c r="M14" i="14" s="1"/>
  <c r="O15" i="14"/>
  <c r="Q15" i="14"/>
  <c r="Q14" i="14" s="1"/>
  <c r="V15" i="14"/>
  <c r="V14" i="14" s="1"/>
  <c r="G17" i="14"/>
  <c r="I17" i="14"/>
  <c r="I16" i="14" s="1"/>
  <c r="K17" i="14"/>
  <c r="M17" i="14"/>
  <c r="O17" i="14"/>
  <c r="Q17" i="14"/>
  <c r="Q16" i="14" s="1"/>
  <c r="V17" i="14"/>
  <c r="G19" i="14"/>
  <c r="I19" i="14"/>
  <c r="K19" i="14"/>
  <c r="K16" i="14" s="1"/>
  <c r="O19" i="14"/>
  <c r="O16" i="14" s="1"/>
  <c r="Q19" i="14"/>
  <c r="V19" i="14"/>
  <c r="G20" i="14"/>
  <c r="M20" i="14" s="1"/>
  <c r="I20" i="14"/>
  <c r="K20" i="14"/>
  <c r="O20" i="14"/>
  <c r="Q20" i="14"/>
  <c r="V20" i="14"/>
  <c r="G21" i="14"/>
  <c r="M21" i="14" s="1"/>
  <c r="I21" i="14"/>
  <c r="K21" i="14"/>
  <c r="O21" i="14"/>
  <c r="Q21" i="14"/>
  <c r="V21" i="14"/>
  <c r="G23" i="14"/>
  <c r="M23" i="14" s="1"/>
  <c r="I23" i="14"/>
  <c r="K23" i="14"/>
  <c r="O23" i="14"/>
  <c r="Q23" i="14"/>
  <c r="V23" i="14"/>
  <c r="G25" i="14"/>
  <c r="M25" i="14" s="1"/>
  <c r="I25" i="14"/>
  <c r="K25" i="14"/>
  <c r="O25" i="14"/>
  <c r="Q25" i="14"/>
  <c r="V25" i="14"/>
  <c r="G29" i="14"/>
  <c r="I29" i="14"/>
  <c r="K29" i="14"/>
  <c r="M29" i="14"/>
  <c r="O29" i="14"/>
  <c r="Q29" i="14"/>
  <c r="V29" i="14"/>
  <c r="G30" i="14"/>
  <c r="M30" i="14" s="1"/>
  <c r="I30" i="14"/>
  <c r="K30" i="14"/>
  <c r="O30" i="14"/>
  <c r="Q30" i="14"/>
  <c r="V30" i="14"/>
  <c r="V16" i="14" s="1"/>
  <c r="G33" i="14"/>
  <c r="G32" i="14" s="1"/>
  <c r="I33" i="14"/>
  <c r="K33" i="14"/>
  <c r="K32" i="14" s="1"/>
  <c r="O33" i="14"/>
  <c r="O32" i="14" s="1"/>
  <c r="Q33" i="14"/>
  <c r="V33" i="14"/>
  <c r="V32" i="14" s="1"/>
  <c r="G35" i="14"/>
  <c r="M35" i="14" s="1"/>
  <c r="I35" i="14"/>
  <c r="I32" i="14" s="1"/>
  <c r="K35" i="14"/>
  <c r="O35" i="14"/>
  <c r="Q35" i="14"/>
  <c r="Q32" i="14" s="1"/>
  <c r="V35" i="14"/>
  <c r="G39" i="14"/>
  <c r="I39" i="14"/>
  <c r="I38" i="14" s="1"/>
  <c r="K39" i="14"/>
  <c r="M39" i="14"/>
  <c r="O39" i="14"/>
  <c r="Q39" i="14"/>
  <c r="Q38" i="14" s="1"/>
  <c r="V39" i="14"/>
  <c r="G41" i="14"/>
  <c r="M41" i="14" s="1"/>
  <c r="I41" i="14"/>
  <c r="K41" i="14"/>
  <c r="K38" i="14" s="1"/>
  <c r="O41" i="14"/>
  <c r="O38" i="14" s="1"/>
  <c r="Q41" i="14"/>
  <c r="V41" i="14"/>
  <c r="G45" i="14"/>
  <c r="M45" i="14" s="1"/>
  <c r="I45" i="14"/>
  <c r="K45" i="14"/>
  <c r="O45" i="14"/>
  <c r="Q45" i="14"/>
  <c r="V45" i="14"/>
  <c r="G49" i="14"/>
  <c r="M49" i="14" s="1"/>
  <c r="I49" i="14"/>
  <c r="K49" i="14"/>
  <c r="O49" i="14"/>
  <c r="Q49" i="14"/>
  <c r="V49" i="14"/>
  <c r="V38" i="14" s="1"/>
  <c r="G54" i="14"/>
  <c r="I54" i="14"/>
  <c r="K54" i="14"/>
  <c r="M54" i="14"/>
  <c r="O54" i="14"/>
  <c r="Q54" i="14"/>
  <c r="V54" i="14"/>
  <c r="G73" i="14"/>
  <c r="M73" i="14" s="1"/>
  <c r="I73" i="14"/>
  <c r="K73" i="14"/>
  <c r="O73" i="14"/>
  <c r="Q73" i="14"/>
  <c r="V73" i="14"/>
  <c r="G77" i="14"/>
  <c r="M77" i="14" s="1"/>
  <c r="I77" i="14"/>
  <c r="K77" i="14"/>
  <c r="O77" i="14"/>
  <c r="Q77" i="14"/>
  <c r="V77" i="14"/>
  <c r="G81" i="14"/>
  <c r="M81" i="14" s="1"/>
  <c r="I81" i="14"/>
  <c r="K81" i="14"/>
  <c r="O81" i="14"/>
  <c r="Q81" i="14"/>
  <c r="V81" i="14"/>
  <c r="G84" i="14"/>
  <c r="M84" i="14" s="1"/>
  <c r="I84" i="14"/>
  <c r="K84" i="14"/>
  <c r="O84" i="14"/>
  <c r="Q84" i="14"/>
  <c r="V84" i="14"/>
  <c r="G87" i="14"/>
  <c r="K87" i="14"/>
  <c r="G88" i="14"/>
  <c r="M88" i="14" s="1"/>
  <c r="M87" i="14" s="1"/>
  <c r="I88" i="14"/>
  <c r="I87" i="14" s="1"/>
  <c r="K88" i="14"/>
  <c r="O88" i="14"/>
  <c r="Q88" i="14"/>
  <c r="Q87" i="14" s="1"/>
  <c r="V88" i="14"/>
  <c r="V87" i="14" s="1"/>
  <c r="G91" i="14"/>
  <c r="M91" i="14" s="1"/>
  <c r="I91" i="14"/>
  <c r="K91" i="14"/>
  <c r="O91" i="14"/>
  <c r="O87" i="14" s="1"/>
  <c r="Q91" i="14"/>
  <c r="V91" i="14"/>
  <c r="G97" i="14"/>
  <c r="I97" i="14"/>
  <c r="K97" i="14"/>
  <c r="M97" i="14"/>
  <c r="O97" i="14"/>
  <c r="Q97" i="14"/>
  <c r="V97" i="14"/>
  <c r="G103" i="14"/>
  <c r="M103" i="14" s="1"/>
  <c r="I103" i="14"/>
  <c r="K103" i="14"/>
  <c r="O103" i="14"/>
  <c r="Q103" i="14"/>
  <c r="V103" i="14"/>
  <c r="Q109" i="14"/>
  <c r="G110" i="14"/>
  <c r="M110" i="14" s="1"/>
  <c r="I110" i="14"/>
  <c r="I109" i="14" s="1"/>
  <c r="K110" i="14"/>
  <c r="K109" i="14" s="1"/>
  <c r="O110" i="14"/>
  <c r="O109" i="14" s="1"/>
  <c r="Q110" i="14"/>
  <c r="V110" i="14"/>
  <c r="V109" i="14" s="1"/>
  <c r="G118" i="14"/>
  <c r="I118" i="14"/>
  <c r="K118" i="14"/>
  <c r="M118" i="14"/>
  <c r="O118" i="14"/>
  <c r="Q118" i="14"/>
  <c r="V118" i="14"/>
  <c r="G123" i="14"/>
  <c r="M123" i="14" s="1"/>
  <c r="I123" i="14"/>
  <c r="I122" i="14" s="1"/>
  <c r="K123" i="14"/>
  <c r="O123" i="14"/>
  <c r="O122" i="14" s="1"/>
  <c r="Q123" i="14"/>
  <c r="Q122" i="14" s="1"/>
  <c r="V123" i="14"/>
  <c r="V122" i="14" s="1"/>
  <c r="G126" i="14"/>
  <c r="M126" i="14" s="1"/>
  <c r="I126" i="14"/>
  <c r="K126" i="14"/>
  <c r="O126" i="14"/>
  <c r="Q126" i="14"/>
  <c r="V126" i="14"/>
  <c r="G129" i="14"/>
  <c r="I129" i="14"/>
  <c r="K129" i="14"/>
  <c r="M129" i="14"/>
  <c r="O129" i="14"/>
  <c r="Q129" i="14"/>
  <c r="V129" i="14"/>
  <c r="G132" i="14"/>
  <c r="M132" i="14" s="1"/>
  <c r="I132" i="14"/>
  <c r="K132" i="14"/>
  <c r="O132" i="14"/>
  <c r="Q132" i="14"/>
  <c r="V132" i="14"/>
  <c r="G134" i="14"/>
  <c r="M134" i="14" s="1"/>
  <c r="I134" i="14"/>
  <c r="K134" i="14"/>
  <c r="O134" i="14"/>
  <c r="Q134" i="14"/>
  <c r="V134" i="14"/>
  <c r="G135" i="14"/>
  <c r="M135" i="14" s="1"/>
  <c r="I135" i="14"/>
  <c r="K135" i="14"/>
  <c r="O135" i="14"/>
  <c r="Q135" i="14"/>
  <c r="V135" i="14"/>
  <c r="G136" i="14"/>
  <c r="M136" i="14" s="1"/>
  <c r="I136" i="14"/>
  <c r="K136" i="14"/>
  <c r="O136" i="14"/>
  <c r="Q136" i="14"/>
  <c r="V136" i="14"/>
  <c r="G137" i="14"/>
  <c r="M137" i="14" s="1"/>
  <c r="I137" i="14"/>
  <c r="K137" i="14"/>
  <c r="K122" i="14" s="1"/>
  <c r="O137" i="14"/>
  <c r="Q137" i="14"/>
  <c r="V137" i="14"/>
  <c r="G138" i="14"/>
  <c r="I138" i="14"/>
  <c r="K138" i="14"/>
  <c r="M138" i="14"/>
  <c r="O138" i="14"/>
  <c r="Q138" i="14"/>
  <c r="V138" i="14"/>
  <c r="G139" i="14"/>
  <c r="M139" i="14" s="1"/>
  <c r="I139" i="14"/>
  <c r="K139" i="14"/>
  <c r="O139" i="14"/>
  <c r="Q139" i="14"/>
  <c r="V139" i="14"/>
  <c r="G144" i="14"/>
  <c r="M144" i="14" s="1"/>
  <c r="I144" i="14"/>
  <c r="K144" i="14"/>
  <c r="O144" i="14"/>
  <c r="Q144" i="14"/>
  <c r="V144" i="14"/>
  <c r="G163" i="14"/>
  <c r="M163" i="14" s="1"/>
  <c r="I163" i="14"/>
  <c r="K163" i="14"/>
  <c r="O163" i="14"/>
  <c r="Q163" i="14"/>
  <c r="V163" i="14"/>
  <c r="G164" i="14"/>
  <c r="M164" i="14" s="1"/>
  <c r="I164" i="14"/>
  <c r="K164" i="14"/>
  <c r="O164" i="14"/>
  <c r="Q164" i="14"/>
  <c r="V164" i="14"/>
  <c r="G169" i="14"/>
  <c r="I58" i="1" s="1"/>
  <c r="V169" i="14"/>
  <c r="G170" i="14"/>
  <c r="I170" i="14"/>
  <c r="I169" i="14" s="1"/>
  <c r="K170" i="14"/>
  <c r="K169" i="14" s="1"/>
  <c r="M170" i="14"/>
  <c r="M169" i="14" s="1"/>
  <c r="O170" i="14"/>
  <c r="O169" i="14" s="1"/>
  <c r="Q170" i="14"/>
  <c r="Q169" i="14" s="1"/>
  <c r="V170" i="14"/>
  <c r="G172" i="14"/>
  <c r="I172" i="14"/>
  <c r="I171" i="14" s="1"/>
  <c r="K172" i="14"/>
  <c r="M172" i="14"/>
  <c r="O172" i="14"/>
  <c r="O171" i="14" s="1"/>
  <c r="Q172" i="14"/>
  <c r="Q171" i="14" s="1"/>
  <c r="V172" i="14"/>
  <c r="V171" i="14" s="1"/>
  <c r="G176" i="14"/>
  <c r="M176" i="14" s="1"/>
  <c r="I176" i="14"/>
  <c r="K176" i="14"/>
  <c r="K171" i="14" s="1"/>
  <c r="O176" i="14"/>
  <c r="Q176" i="14"/>
  <c r="V176" i="14"/>
  <c r="G181" i="14"/>
  <c r="I181" i="14"/>
  <c r="K181" i="14"/>
  <c r="M181" i="14"/>
  <c r="O181" i="14"/>
  <c r="Q181" i="14"/>
  <c r="V181" i="14"/>
  <c r="O182" i="14"/>
  <c r="V182" i="14"/>
  <c r="G183" i="14"/>
  <c r="G182" i="14" s="1"/>
  <c r="I183" i="14"/>
  <c r="I182" i="14" s="1"/>
  <c r="K183" i="14"/>
  <c r="K182" i="14" s="1"/>
  <c r="O183" i="14"/>
  <c r="Q183" i="14"/>
  <c r="Q182" i="14" s="1"/>
  <c r="V183" i="14"/>
  <c r="G186" i="14"/>
  <c r="K186" i="14"/>
  <c r="V186" i="14"/>
  <c r="G187" i="14"/>
  <c r="I187" i="14"/>
  <c r="I186" i="14" s="1"/>
  <c r="K187" i="14"/>
  <c r="M187" i="14"/>
  <c r="M186" i="14" s="1"/>
  <c r="O187" i="14"/>
  <c r="O186" i="14" s="1"/>
  <c r="Q187" i="14"/>
  <c r="Q186" i="14" s="1"/>
  <c r="V187" i="14"/>
  <c r="G188" i="14"/>
  <c r="K188" i="14"/>
  <c r="O188" i="14"/>
  <c r="G189" i="14"/>
  <c r="I189" i="14"/>
  <c r="I188" i="14" s="1"/>
  <c r="K189" i="14"/>
  <c r="M189" i="14"/>
  <c r="M188" i="14" s="1"/>
  <c r="O189" i="14"/>
  <c r="Q189" i="14"/>
  <c r="Q188" i="14" s="1"/>
  <c r="V189" i="14"/>
  <c r="V188" i="14" s="1"/>
  <c r="G190" i="14"/>
  <c r="K190" i="14"/>
  <c r="O190" i="14"/>
  <c r="G191" i="14"/>
  <c r="I191" i="14"/>
  <c r="I190" i="14" s="1"/>
  <c r="K191" i="14"/>
  <c r="M191" i="14"/>
  <c r="M190" i="14" s="1"/>
  <c r="O191" i="14"/>
  <c r="Q191" i="14"/>
  <c r="Q190" i="14" s="1"/>
  <c r="V191" i="14"/>
  <c r="V190" i="14" s="1"/>
  <c r="G193" i="14"/>
  <c r="M193" i="14" s="1"/>
  <c r="I193" i="14"/>
  <c r="I192" i="14" s="1"/>
  <c r="K193" i="14"/>
  <c r="O193" i="14"/>
  <c r="Q193" i="14"/>
  <c r="Q192" i="14" s="1"/>
  <c r="V193" i="14"/>
  <c r="G194" i="14"/>
  <c r="G192" i="14" s="1"/>
  <c r="I194" i="14"/>
  <c r="K194" i="14"/>
  <c r="K192" i="14" s="1"/>
  <c r="O194" i="14"/>
  <c r="Q194" i="14"/>
  <c r="V194" i="14"/>
  <c r="V192" i="14" s="1"/>
  <c r="G195" i="14"/>
  <c r="M195" i="14" s="1"/>
  <c r="I195" i="14"/>
  <c r="K195" i="14"/>
  <c r="O195" i="14"/>
  <c r="Q195" i="14"/>
  <c r="V195" i="14"/>
  <c r="G196" i="14"/>
  <c r="M196" i="14" s="1"/>
  <c r="I196" i="14"/>
  <c r="K196" i="14"/>
  <c r="O196" i="14"/>
  <c r="Q196" i="14"/>
  <c r="V196" i="14"/>
  <c r="G197" i="14"/>
  <c r="I197" i="14"/>
  <c r="K197" i="14"/>
  <c r="M197" i="14"/>
  <c r="O197" i="14"/>
  <c r="Q197" i="14"/>
  <c r="V197" i="14"/>
  <c r="G198" i="14"/>
  <c r="M198" i="14" s="1"/>
  <c r="I198" i="14"/>
  <c r="K198" i="14"/>
  <c r="O198" i="14"/>
  <c r="O192" i="14" s="1"/>
  <c r="Q198" i="14"/>
  <c r="V198" i="14"/>
  <c r="G199" i="14"/>
  <c r="M199" i="14" s="1"/>
  <c r="I199" i="14"/>
  <c r="K199" i="14"/>
  <c r="O199" i="14"/>
  <c r="Q199" i="14"/>
  <c r="V199" i="14"/>
  <c r="G200" i="14"/>
  <c r="M200" i="14" s="1"/>
  <c r="I200" i="14"/>
  <c r="K200" i="14"/>
  <c r="O200" i="14"/>
  <c r="Q200" i="14"/>
  <c r="V200" i="14"/>
  <c r="G202" i="14"/>
  <c r="M202" i="14" s="1"/>
  <c r="I202" i="14"/>
  <c r="I201" i="14" s="1"/>
  <c r="K202" i="14"/>
  <c r="K201" i="14" s="1"/>
  <c r="O202" i="14"/>
  <c r="O201" i="14" s="1"/>
  <c r="Q202" i="14"/>
  <c r="V202" i="14"/>
  <c r="V201" i="14" s="1"/>
  <c r="G203" i="14"/>
  <c r="I203" i="14"/>
  <c r="K203" i="14"/>
  <c r="M203" i="14"/>
  <c r="O203" i="14"/>
  <c r="Q203" i="14"/>
  <c r="V203" i="14"/>
  <c r="G204" i="14"/>
  <c r="M204" i="14" s="1"/>
  <c r="I204" i="14"/>
  <c r="K204" i="14"/>
  <c r="O204" i="14"/>
  <c r="Q204" i="14"/>
  <c r="V204" i="14"/>
  <c r="G205" i="14"/>
  <c r="M205" i="14" s="1"/>
  <c r="I205" i="14"/>
  <c r="K205" i="14"/>
  <c r="O205" i="14"/>
  <c r="Q205" i="14"/>
  <c r="V205" i="14"/>
  <c r="G206" i="14"/>
  <c r="I206" i="14"/>
  <c r="K206" i="14"/>
  <c r="M206" i="14"/>
  <c r="O206" i="14"/>
  <c r="Q206" i="14"/>
  <c r="V206" i="14"/>
  <c r="G207" i="14"/>
  <c r="M207" i="14" s="1"/>
  <c r="I207" i="14"/>
  <c r="K207" i="14"/>
  <c r="O207" i="14"/>
  <c r="Q207" i="14"/>
  <c r="Q201" i="14" s="1"/>
  <c r="V207" i="14"/>
  <c r="G208" i="14"/>
  <c r="M208" i="14" s="1"/>
  <c r="I208" i="14"/>
  <c r="K208" i="14"/>
  <c r="O208" i="14"/>
  <c r="Q208" i="14"/>
  <c r="V208" i="14"/>
  <c r="G209" i="14"/>
  <c r="M209" i="14" s="1"/>
  <c r="I209" i="14"/>
  <c r="K209" i="14"/>
  <c r="O209" i="14"/>
  <c r="Q209" i="14"/>
  <c r="V209" i="14"/>
  <c r="G210" i="14"/>
  <c r="M210" i="14" s="1"/>
  <c r="I210" i="14"/>
  <c r="K210" i="14"/>
  <c r="O210" i="14"/>
  <c r="Q210" i="14"/>
  <c r="V210" i="14"/>
  <c r="G211" i="14"/>
  <c r="I211" i="14"/>
  <c r="K211" i="14"/>
  <c r="M211" i="14"/>
  <c r="O211" i="14"/>
  <c r="Q211" i="14"/>
  <c r="V211" i="14"/>
  <c r="G215" i="14"/>
  <c r="M215" i="14" s="1"/>
  <c r="I215" i="14"/>
  <c r="K215" i="14"/>
  <c r="O215" i="14"/>
  <c r="Q215" i="14"/>
  <c r="V215" i="14"/>
  <c r="G217" i="14"/>
  <c r="M217" i="14" s="1"/>
  <c r="I217" i="14"/>
  <c r="K217" i="14"/>
  <c r="K216" i="14" s="1"/>
  <c r="O217" i="14"/>
  <c r="O216" i="14" s="1"/>
  <c r="Q217" i="14"/>
  <c r="Q216" i="14" s="1"/>
  <c r="V217" i="14"/>
  <c r="V216" i="14" s="1"/>
  <c r="G218" i="14"/>
  <c r="I218" i="14"/>
  <c r="K218" i="14"/>
  <c r="M218" i="14"/>
  <c r="O218" i="14"/>
  <c r="Q218" i="14"/>
  <c r="V218" i="14"/>
  <c r="G219" i="14"/>
  <c r="M219" i="14" s="1"/>
  <c r="I219" i="14"/>
  <c r="K219" i="14"/>
  <c r="O219" i="14"/>
  <c r="Q219" i="14"/>
  <c r="V219" i="14"/>
  <c r="G220" i="14"/>
  <c r="M220" i="14" s="1"/>
  <c r="I220" i="14"/>
  <c r="K220" i="14"/>
  <c r="O220" i="14"/>
  <c r="Q220" i="14"/>
  <c r="V220" i="14"/>
  <c r="G221" i="14"/>
  <c r="M221" i="14" s="1"/>
  <c r="I221" i="14"/>
  <c r="K221" i="14"/>
  <c r="O221" i="14"/>
  <c r="Q221" i="14"/>
  <c r="V221" i="14"/>
  <c r="G222" i="14"/>
  <c r="I222" i="14"/>
  <c r="I216" i="14" s="1"/>
  <c r="K222" i="14"/>
  <c r="M222" i="14"/>
  <c r="O222" i="14"/>
  <c r="Q222" i="14"/>
  <c r="V222" i="14"/>
  <c r="G223" i="14"/>
  <c r="M223" i="14" s="1"/>
  <c r="I223" i="14"/>
  <c r="K223" i="14"/>
  <c r="O223" i="14"/>
  <c r="Q223" i="14"/>
  <c r="V223" i="14"/>
  <c r="G224" i="14"/>
  <c r="M224" i="14" s="1"/>
  <c r="I224" i="14"/>
  <c r="K224" i="14"/>
  <c r="O224" i="14"/>
  <c r="Q224" i="14"/>
  <c r="V224" i="14"/>
  <c r="G225" i="14"/>
  <c r="I225" i="14"/>
  <c r="K225" i="14"/>
  <c r="M225" i="14"/>
  <c r="O225" i="14"/>
  <c r="Q225" i="14"/>
  <c r="V225" i="14"/>
  <c r="G227" i="14"/>
  <c r="M227" i="14" s="1"/>
  <c r="I227" i="14"/>
  <c r="I226" i="14" s="1"/>
  <c r="K227" i="14"/>
  <c r="O227" i="14"/>
  <c r="O226" i="14" s="1"/>
  <c r="Q227" i="14"/>
  <c r="V227" i="14"/>
  <c r="V226" i="14" s="1"/>
  <c r="G228" i="14"/>
  <c r="I228" i="14"/>
  <c r="K228" i="14"/>
  <c r="O228" i="14"/>
  <c r="Q228" i="14"/>
  <c r="Q226" i="14" s="1"/>
  <c r="V228" i="14"/>
  <c r="G229" i="14"/>
  <c r="M229" i="14" s="1"/>
  <c r="I229" i="14"/>
  <c r="K229" i="14"/>
  <c r="O229" i="14"/>
  <c r="Q229" i="14"/>
  <c r="V229" i="14"/>
  <c r="G230" i="14"/>
  <c r="I230" i="14"/>
  <c r="K230" i="14"/>
  <c r="M230" i="14"/>
  <c r="O230" i="14"/>
  <c r="Q230" i="14"/>
  <c r="V230" i="14"/>
  <c r="G231" i="14"/>
  <c r="M231" i="14" s="1"/>
  <c r="I231" i="14"/>
  <c r="K231" i="14"/>
  <c r="K226" i="14" s="1"/>
  <c r="O231" i="14"/>
  <c r="Q231" i="14"/>
  <c r="V231" i="14"/>
  <c r="G232" i="14"/>
  <c r="M232" i="14" s="1"/>
  <c r="I232" i="14"/>
  <c r="K232" i="14"/>
  <c r="O232" i="14"/>
  <c r="Q232" i="14"/>
  <c r="V232" i="14"/>
  <c r="G233" i="14"/>
  <c r="I233" i="14"/>
  <c r="K233" i="14"/>
  <c r="M233" i="14"/>
  <c r="O233" i="14"/>
  <c r="Q233" i="14"/>
  <c r="V233" i="14"/>
  <c r="G234" i="14"/>
  <c r="M234" i="14" s="1"/>
  <c r="I234" i="14"/>
  <c r="K234" i="14"/>
  <c r="O234" i="14"/>
  <c r="Q234" i="14"/>
  <c r="V234" i="14"/>
  <c r="G235" i="14"/>
  <c r="I235" i="14"/>
  <c r="K235" i="14"/>
  <c r="M235" i="14"/>
  <c r="O235" i="14"/>
  <c r="Q235" i="14"/>
  <c r="V235" i="14"/>
  <c r="G236" i="14"/>
  <c r="M236" i="14" s="1"/>
  <c r="I236" i="14"/>
  <c r="K236" i="14"/>
  <c r="O236" i="14"/>
  <c r="Q236" i="14"/>
  <c r="V236" i="14"/>
  <c r="G237" i="14"/>
  <c r="M237" i="14" s="1"/>
  <c r="I237" i="14"/>
  <c r="K237" i="14"/>
  <c r="O237" i="14"/>
  <c r="Q237" i="14"/>
  <c r="V237" i="14"/>
  <c r="G238" i="14"/>
  <c r="M238" i="14" s="1"/>
  <c r="I238" i="14"/>
  <c r="K238" i="14"/>
  <c r="O238" i="14"/>
  <c r="Q238" i="14"/>
  <c r="V238" i="14"/>
  <c r="G239" i="14"/>
  <c r="M239" i="14" s="1"/>
  <c r="I239" i="14"/>
  <c r="K239" i="14"/>
  <c r="O239" i="14"/>
  <c r="Q239" i="14"/>
  <c r="V239" i="14"/>
  <c r="G240" i="14"/>
  <c r="I240" i="14"/>
  <c r="K240" i="14"/>
  <c r="M240" i="14"/>
  <c r="O240" i="14"/>
  <c r="Q240" i="14"/>
  <c r="V240" i="14"/>
  <c r="G241" i="14"/>
  <c r="M241" i="14" s="1"/>
  <c r="I241" i="14"/>
  <c r="K241" i="14"/>
  <c r="O241" i="14"/>
  <c r="Q241" i="14"/>
  <c r="V241" i="14"/>
  <c r="G242" i="14"/>
  <c r="I242" i="14"/>
  <c r="K242" i="14"/>
  <c r="M242" i="14"/>
  <c r="O242" i="14"/>
  <c r="Q242" i="14"/>
  <c r="V242" i="14"/>
  <c r="G243" i="14"/>
  <c r="M243" i="14" s="1"/>
  <c r="I243" i="14"/>
  <c r="K243" i="14"/>
  <c r="O243" i="14"/>
  <c r="Q243" i="14"/>
  <c r="V243" i="14"/>
  <c r="G244" i="14"/>
  <c r="M244" i="14" s="1"/>
  <c r="I244" i="14"/>
  <c r="K244" i="14"/>
  <c r="O244" i="14"/>
  <c r="Q244" i="14"/>
  <c r="V244" i="14"/>
  <c r="G245" i="14"/>
  <c r="M245" i="14" s="1"/>
  <c r="I245" i="14"/>
  <c r="K245" i="14"/>
  <c r="O245" i="14"/>
  <c r="Q245" i="14"/>
  <c r="V245" i="14"/>
  <c r="G246" i="14"/>
  <c r="I246" i="14"/>
  <c r="K246" i="14"/>
  <c r="M246" i="14"/>
  <c r="O246" i="14"/>
  <c r="Q246" i="14"/>
  <c r="V246" i="14"/>
  <c r="G247" i="14"/>
  <c r="M247" i="14" s="1"/>
  <c r="I247" i="14"/>
  <c r="K247" i="14"/>
  <c r="O247" i="14"/>
  <c r="Q247" i="14"/>
  <c r="V247" i="14"/>
  <c r="G249" i="14"/>
  <c r="M249" i="14" s="1"/>
  <c r="I249" i="14"/>
  <c r="K249" i="14"/>
  <c r="O249" i="14"/>
  <c r="Q249" i="14"/>
  <c r="V249" i="14"/>
  <c r="G250" i="14"/>
  <c r="I250" i="14"/>
  <c r="K250" i="14"/>
  <c r="M250" i="14"/>
  <c r="O250" i="14"/>
  <c r="Q250" i="14"/>
  <c r="V250" i="14"/>
  <c r="G251" i="14"/>
  <c r="M251" i="14" s="1"/>
  <c r="I251" i="14"/>
  <c r="K251" i="14"/>
  <c r="O251" i="14"/>
  <c r="Q251" i="14"/>
  <c r="V251" i="14"/>
  <c r="G252" i="14"/>
  <c r="I252" i="14"/>
  <c r="K252" i="14"/>
  <c r="M252" i="14"/>
  <c r="O252" i="14"/>
  <c r="Q252" i="14"/>
  <c r="V252" i="14"/>
  <c r="G253" i="14"/>
  <c r="M253" i="14" s="1"/>
  <c r="I253" i="14"/>
  <c r="K253" i="14"/>
  <c r="O253" i="14"/>
  <c r="Q253" i="14"/>
  <c r="V253" i="14"/>
  <c r="G254" i="14"/>
  <c r="M254" i="14" s="1"/>
  <c r="I254" i="14"/>
  <c r="K254" i="14"/>
  <c r="O254" i="14"/>
  <c r="Q254" i="14"/>
  <c r="V254" i="14"/>
  <c r="G255" i="14"/>
  <c r="M255" i="14" s="1"/>
  <c r="I255" i="14"/>
  <c r="K255" i="14"/>
  <c r="O255" i="14"/>
  <c r="Q255" i="14"/>
  <c r="V255" i="14"/>
  <c r="G256" i="14"/>
  <c r="G257" i="14"/>
  <c r="I257" i="14"/>
  <c r="I256" i="14" s="1"/>
  <c r="K257" i="14"/>
  <c r="M257" i="14"/>
  <c r="O257" i="14"/>
  <c r="O256" i="14" s="1"/>
  <c r="Q257" i="14"/>
  <c r="V257" i="14"/>
  <c r="V256" i="14" s="1"/>
  <c r="G258" i="14"/>
  <c r="M258" i="14" s="1"/>
  <c r="I258" i="14"/>
  <c r="K258" i="14"/>
  <c r="K256" i="14" s="1"/>
  <c r="O258" i="14"/>
  <c r="Q258" i="14"/>
  <c r="Q256" i="14" s="1"/>
  <c r="V258" i="14"/>
  <c r="G259" i="14"/>
  <c r="I259" i="14"/>
  <c r="K259" i="14"/>
  <c r="M259" i="14"/>
  <c r="O259" i="14"/>
  <c r="Q259" i="14"/>
  <c r="V259" i="14"/>
  <c r="G260" i="14"/>
  <c r="M260" i="14" s="1"/>
  <c r="I260" i="14"/>
  <c r="K260" i="14"/>
  <c r="O260" i="14"/>
  <c r="Q260" i="14"/>
  <c r="V260" i="14"/>
  <c r="G261" i="14"/>
  <c r="M261" i="14" s="1"/>
  <c r="I261" i="14"/>
  <c r="K261" i="14"/>
  <c r="O261" i="14"/>
  <c r="Q261" i="14"/>
  <c r="V261" i="14"/>
  <c r="G262" i="14"/>
  <c r="M262" i="14" s="1"/>
  <c r="I262" i="14"/>
  <c r="K262" i="14"/>
  <c r="O262" i="14"/>
  <c r="Q262" i="14"/>
  <c r="V262" i="14"/>
  <c r="V263" i="14"/>
  <c r="G264" i="14"/>
  <c r="I264" i="14"/>
  <c r="K264" i="14"/>
  <c r="K263" i="14" s="1"/>
  <c r="O264" i="14"/>
  <c r="O263" i="14" s="1"/>
  <c r="Q264" i="14"/>
  <c r="Q263" i="14" s="1"/>
  <c r="V264" i="14"/>
  <c r="G267" i="14"/>
  <c r="M267" i="14" s="1"/>
  <c r="I267" i="14"/>
  <c r="I263" i="14" s="1"/>
  <c r="K267" i="14"/>
  <c r="O267" i="14"/>
  <c r="Q267" i="14"/>
  <c r="V267" i="14"/>
  <c r="G273" i="14"/>
  <c r="I273" i="14"/>
  <c r="K273" i="14"/>
  <c r="M273" i="14"/>
  <c r="O273" i="14"/>
  <c r="Q273" i="14"/>
  <c r="V273" i="14"/>
  <c r="G274" i="14"/>
  <c r="M274" i="14" s="1"/>
  <c r="I274" i="14"/>
  <c r="K274" i="14"/>
  <c r="O274" i="14"/>
  <c r="Q274" i="14"/>
  <c r="V274" i="14"/>
  <c r="G278" i="14"/>
  <c r="I278" i="14"/>
  <c r="I277" i="14" s="1"/>
  <c r="K278" i="14"/>
  <c r="K277" i="14" s="1"/>
  <c r="M278" i="14"/>
  <c r="O278" i="14"/>
  <c r="Q278" i="14"/>
  <c r="Q277" i="14" s="1"/>
  <c r="V278" i="14"/>
  <c r="G279" i="14"/>
  <c r="I279" i="14"/>
  <c r="K279" i="14"/>
  <c r="O279" i="14"/>
  <c r="Q279" i="14"/>
  <c r="V279" i="14"/>
  <c r="V277" i="14" s="1"/>
  <c r="G280" i="14"/>
  <c r="M280" i="14" s="1"/>
  <c r="I280" i="14"/>
  <c r="K280" i="14"/>
  <c r="O280" i="14"/>
  <c r="Q280" i="14"/>
  <c r="V280" i="14"/>
  <c r="G281" i="14"/>
  <c r="M281" i="14" s="1"/>
  <c r="I281" i="14"/>
  <c r="K281" i="14"/>
  <c r="O281" i="14"/>
  <c r="Q281" i="14"/>
  <c r="V281" i="14"/>
  <c r="G282" i="14"/>
  <c r="M282" i="14" s="1"/>
  <c r="I282" i="14"/>
  <c r="K282" i="14"/>
  <c r="O282" i="14"/>
  <c r="Q282" i="14"/>
  <c r="V282" i="14"/>
  <c r="G283" i="14"/>
  <c r="I283" i="14"/>
  <c r="K283" i="14"/>
  <c r="M283" i="14"/>
  <c r="O283" i="14"/>
  <c r="Q283" i="14"/>
  <c r="V283" i="14"/>
  <c r="G284" i="14"/>
  <c r="M284" i="14" s="1"/>
  <c r="I284" i="14"/>
  <c r="K284" i="14"/>
  <c r="O284" i="14"/>
  <c r="Q284" i="14"/>
  <c r="V284" i="14"/>
  <c r="G285" i="14"/>
  <c r="I285" i="14"/>
  <c r="K285" i="14"/>
  <c r="M285" i="14"/>
  <c r="O285" i="14"/>
  <c r="O277" i="14" s="1"/>
  <c r="Q285" i="14"/>
  <c r="V285" i="14"/>
  <c r="G286" i="14"/>
  <c r="M286" i="14" s="1"/>
  <c r="I286" i="14"/>
  <c r="K286" i="14"/>
  <c r="O286" i="14"/>
  <c r="Q286" i="14"/>
  <c r="V286" i="14"/>
  <c r="G287" i="14"/>
  <c r="M287" i="14" s="1"/>
  <c r="I287" i="14"/>
  <c r="K287" i="14"/>
  <c r="O287" i="14"/>
  <c r="Q287" i="14"/>
  <c r="V287" i="14"/>
  <c r="G288" i="14"/>
  <c r="M288" i="14" s="1"/>
  <c r="I288" i="14"/>
  <c r="K288" i="14"/>
  <c r="O288" i="14"/>
  <c r="Q288" i="14"/>
  <c r="V288" i="14"/>
  <c r="G289" i="14"/>
  <c r="M289" i="14" s="1"/>
  <c r="I289" i="14"/>
  <c r="K289" i="14"/>
  <c r="O289" i="14"/>
  <c r="Q289" i="14"/>
  <c r="V289" i="14"/>
  <c r="G290" i="14"/>
  <c r="I290" i="14"/>
  <c r="K290" i="14"/>
  <c r="M290" i="14"/>
  <c r="O290" i="14"/>
  <c r="Q290" i="14"/>
  <c r="V290" i="14"/>
  <c r="G291" i="14"/>
  <c r="M291" i="14" s="1"/>
  <c r="I291" i="14"/>
  <c r="K291" i="14"/>
  <c r="O291" i="14"/>
  <c r="Q291" i="14"/>
  <c r="V291" i="14"/>
  <c r="G292" i="14"/>
  <c r="I292" i="14"/>
  <c r="K292" i="14"/>
  <c r="M292" i="14"/>
  <c r="O292" i="14"/>
  <c r="Q292" i="14"/>
  <c r="V292" i="14"/>
  <c r="G293" i="14"/>
  <c r="M293" i="14" s="1"/>
  <c r="I293" i="14"/>
  <c r="K293" i="14"/>
  <c r="O293" i="14"/>
  <c r="Q293" i="14"/>
  <c r="V293" i="14"/>
  <c r="G306" i="14"/>
  <c r="M306" i="14" s="1"/>
  <c r="I306" i="14"/>
  <c r="K306" i="14"/>
  <c r="O306" i="14"/>
  <c r="Q306" i="14"/>
  <c r="V306" i="14"/>
  <c r="G308" i="14"/>
  <c r="M308" i="14" s="1"/>
  <c r="I308" i="14"/>
  <c r="K308" i="14"/>
  <c r="O308" i="14"/>
  <c r="Q308" i="14"/>
  <c r="V308" i="14"/>
  <c r="G309" i="14"/>
  <c r="M309" i="14" s="1"/>
  <c r="I309" i="14"/>
  <c r="K309" i="14"/>
  <c r="O309" i="14"/>
  <c r="Q309" i="14"/>
  <c r="V309" i="14"/>
  <c r="G310" i="14"/>
  <c r="M310" i="14" s="1"/>
  <c r="I310" i="14"/>
  <c r="K310" i="14"/>
  <c r="O310" i="14"/>
  <c r="Q310" i="14"/>
  <c r="V310" i="14"/>
  <c r="G311" i="14"/>
  <c r="I311" i="14"/>
  <c r="K311" i="14"/>
  <c r="M311" i="14"/>
  <c r="O311" i="14"/>
  <c r="Q311" i="14"/>
  <c r="V311" i="14"/>
  <c r="K312" i="14"/>
  <c r="G313" i="14"/>
  <c r="M313" i="14" s="1"/>
  <c r="M312" i="14" s="1"/>
  <c r="I313" i="14"/>
  <c r="I312" i="14" s="1"/>
  <c r="K313" i="14"/>
  <c r="O313" i="14"/>
  <c r="Q313" i="14"/>
  <c r="Q312" i="14" s="1"/>
  <c r="V313" i="14"/>
  <c r="V312" i="14" s="1"/>
  <c r="G315" i="14"/>
  <c r="I315" i="14"/>
  <c r="K315" i="14"/>
  <c r="M315" i="14"/>
  <c r="O315" i="14"/>
  <c r="O312" i="14" s="1"/>
  <c r="Q315" i="14"/>
  <c r="V315" i="14"/>
  <c r="G317" i="14"/>
  <c r="M317" i="14" s="1"/>
  <c r="I317" i="14"/>
  <c r="I316" i="14" s="1"/>
  <c r="K317" i="14"/>
  <c r="K316" i="14" s="1"/>
  <c r="O317" i="14"/>
  <c r="O316" i="14" s="1"/>
  <c r="Q317" i="14"/>
  <c r="V317" i="14"/>
  <c r="V316" i="14" s="1"/>
  <c r="G324" i="14"/>
  <c r="M324" i="14" s="1"/>
  <c r="I324" i="14"/>
  <c r="K324" i="14"/>
  <c r="O324" i="14"/>
  <c r="Q324" i="14"/>
  <c r="V324" i="14"/>
  <c r="G327" i="14"/>
  <c r="M327" i="14" s="1"/>
  <c r="I327" i="14"/>
  <c r="K327" i="14"/>
  <c r="O327" i="14"/>
  <c r="Q327" i="14"/>
  <c r="V327" i="14"/>
  <c r="G330" i="14"/>
  <c r="M330" i="14" s="1"/>
  <c r="I330" i="14"/>
  <c r="K330" i="14"/>
  <c r="O330" i="14"/>
  <c r="Q330" i="14"/>
  <c r="V330" i="14"/>
  <c r="G333" i="14"/>
  <c r="M333" i="14" s="1"/>
  <c r="I333" i="14"/>
  <c r="K333" i="14"/>
  <c r="O333" i="14"/>
  <c r="Q333" i="14"/>
  <c r="V333" i="14"/>
  <c r="G337" i="14"/>
  <c r="I337" i="14"/>
  <c r="K337" i="14"/>
  <c r="M337" i="14"/>
  <c r="O337" i="14"/>
  <c r="Q337" i="14"/>
  <c r="V337" i="14"/>
  <c r="G340" i="14"/>
  <c r="M340" i="14" s="1"/>
  <c r="I340" i="14"/>
  <c r="K340" i="14"/>
  <c r="O340" i="14"/>
  <c r="Q340" i="14"/>
  <c r="V340" i="14"/>
  <c r="G343" i="14"/>
  <c r="I343" i="14"/>
  <c r="K343" i="14"/>
  <c r="M343" i="14"/>
  <c r="O343" i="14"/>
  <c r="Q343" i="14"/>
  <c r="Q316" i="14" s="1"/>
  <c r="V343" i="14"/>
  <c r="O344" i="14"/>
  <c r="V344" i="14"/>
  <c r="G345" i="14"/>
  <c r="M345" i="14" s="1"/>
  <c r="I345" i="14"/>
  <c r="I344" i="14" s="1"/>
  <c r="K345" i="14"/>
  <c r="K344" i="14" s="1"/>
  <c r="O345" i="14"/>
  <c r="Q345" i="14"/>
  <c r="Q344" i="14" s="1"/>
  <c r="V345" i="14"/>
  <c r="G346" i="14"/>
  <c r="G344" i="14" s="1"/>
  <c r="I346" i="14"/>
  <c r="K346" i="14"/>
  <c r="O346" i="14"/>
  <c r="Q346" i="14"/>
  <c r="V346" i="14"/>
  <c r="I349" i="14"/>
  <c r="G350" i="14"/>
  <c r="M350" i="14" s="1"/>
  <c r="I350" i="14"/>
  <c r="K350" i="14"/>
  <c r="K349" i="14" s="1"/>
  <c r="O350" i="14"/>
  <c r="O349" i="14" s="1"/>
  <c r="Q350" i="14"/>
  <c r="Q349" i="14" s="1"/>
  <c r="V350" i="14"/>
  <c r="V349" i="14" s="1"/>
  <c r="G356" i="14"/>
  <c r="I356" i="14"/>
  <c r="K356" i="14"/>
  <c r="M356" i="14"/>
  <c r="O356" i="14"/>
  <c r="Q356" i="14"/>
  <c r="V356" i="14"/>
  <c r="G362" i="14"/>
  <c r="M362" i="14" s="1"/>
  <c r="I362" i="14"/>
  <c r="K362" i="14"/>
  <c r="O362" i="14"/>
  <c r="Q362" i="14"/>
  <c r="V362" i="14"/>
  <c r="G368" i="14"/>
  <c r="I368" i="14"/>
  <c r="K368" i="14"/>
  <c r="M368" i="14"/>
  <c r="O368" i="14"/>
  <c r="Q368" i="14"/>
  <c r="V368" i="14"/>
  <c r="G373" i="14"/>
  <c r="M373" i="14" s="1"/>
  <c r="I373" i="14"/>
  <c r="K373" i="14"/>
  <c r="O373" i="14"/>
  <c r="Q373" i="14"/>
  <c r="V373" i="14"/>
  <c r="G382" i="14"/>
  <c r="M382" i="14" s="1"/>
  <c r="I382" i="14"/>
  <c r="K382" i="14"/>
  <c r="O382" i="14"/>
  <c r="Q382" i="14"/>
  <c r="V382" i="14"/>
  <c r="G388" i="14"/>
  <c r="M388" i="14" s="1"/>
  <c r="I388" i="14"/>
  <c r="K388" i="14"/>
  <c r="O388" i="14"/>
  <c r="Q388" i="14"/>
  <c r="V388" i="14"/>
  <c r="G390" i="14"/>
  <c r="M390" i="14" s="1"/>
  <c r="I390" i="14"/>
  <c r="I389" i="14" s="1"/>
  <c r="K390" i="14"/>
  <c r="K389" i="14" s="1"/>
  <c r="O390" i="14"/>
  <c r="O389" i="14" s="1"/>
  <c r="Q390" i="14"/>
  <c r="Q389" i="14" s="1"/>
  <c r="V390" i="14"/>
  <c r="G391" i="14"/>
  <c r="M391" i="14" s="1"/>
  <c r="I391" i="14"/>
  <c r="K391" i="14"/>
  <c r="O391" i="14"/>
  <c r="Q391" i="14"/>
  <c r="V391" i="14"/>
  <c r="G398" i="14"/>
  <c r="I398" i="14"/>
  <c r="K398" i="14"/>
  <c r="M398" i="14"/>
  <c r="O398" i="14"/>
  <c r="Q398" i="14"/>
  <c r="V398" i="14"/>
  <c r="V389" i="14" s="1"/>
  <c r="G399" i="14"/>
  <c r="M399" i="14" s="1"/>
  <c r="I399" i="14"/>
  <c r="K399" i="14"/>
  <c r="O399" i="14"/>
  <c r="Q399" i="14"/>
  <c r="V399" i="14"/>
  <c r="G403" i="14"/>
  <c r="M403" i="14" s="1"/>
  <c r="I403" i="14"/>
  <c r="K403" i="14"/>
  <c r="O403" i="14"/>
  <c r="Q403" i="14"/>
  <c r="V403" i="14"/>
  <c r="G407" i="14"/>
  <c r="M407" i="14" s="1"/>
  <c r="I407" i="14"/>
  <c r="K407" i="14"/>
  <c r="O407" i="14"/>
  <c r="Q407" i="14"/>
  <c r="V407" i="14"/>
  <c r="G411" i="14"/>
  <c r="M411" i="14" s="1"/>
  <c r="I411" i="14"/>
  <c r="K411" i="14"/>
  <c r="O411" i="14"/>
  <c r="Q411" i="14"/>
  <c r="V411" i="14"/>
  <c r="G415" i="14"/>
  <c r="I415" i="14"/>
  <c r="K415" i="14"/>
  <c r="O415" i="14"/>
  <c r="Q415" i="14"/>
  <c r="V415" i="14"/>
  <c r="G419" i="14"/>
  <c r="M419" i="14" s="1"/>
  <c r="I419" i="14"/>
  <c r="K419" i="14"/>
  <c r="O419" i="14"/>
  <c r="Q419" i="14"/>
  <c r="V419" i="14"/>
  <c r="K420" i="14"/>
  <c r="G421" i="14"/>
  <c r="M421" i="14" s="1"/>
  <c r="I421" i="14"/>
  <c r="I420" i="14" s="1"/>
  <c r="K421" i="14"/>
  <c r="O421" i="14"/>
  <c r="O420" i="14" s="1"/>
  <c r="Q421" i="14"/>
  <c r="V421" i="14"/>
  <c r="V420" i="14" s="1"/>
  <c r="G424" i="14"/>
  <c r="I424" i="14"/>
  <c r="K424" i="14"/>
  <c r="M424" i="14"/>
  <c r="O424" i="14"/>
  <c r="Q424" i="14"/>
  <c r="Q420" i="14" s="1"/>
  <c r="V424" i="14"/>
  <c r="G428" i="14"/>
  <c r="I428" i="14"/>
  <c r="K428" i="14"/>
  <c r="O428" i="14"/>
  <c r="Q428" i="14"/>
  <c r="V428" i="14"/>
  <c r="G429" i="14"/>
  <c r="M429" i="14" s="1"/>
  <c r="I429" i="14"/>
  <c r="K429" i="14"/>
  <c r="O429" i="14"/>
  <c r="Q429" i="14"/>
  <c r="V429" i="14"/>
  <c r="G433" i="14"/>
  <c r="I433" i="14"/>
  <c r="I432" i="14" s="1"/>
  <c r="K433" i="14"/>
  <c r="O433" i="14"/>
  <c r="O432" i="14" s="1"/>
  <c r="Q433" i="14"/>
  <c r="V433" i="14"/>
  <c r="V432" i="14" s="1"/>
  <c r="G436" i="14"/>
  <c r="M436" i="14" s="1"/>
  <c r="I436" i="14"/>
  <c r="K436" i="14"/>
  <c r="K432" i="14" s="1"/>
  <c r="O436" i="14"/>
  <c r="Q436" i="14"/>
  <c r="V436" i="14"/>
  <c r="G439" i="14"/>
  <c r="I439" i="14"/>
  <c r="K439" i="14"/>
  <c r="M439" i="14"/>
  <c r="O439" i="14"/>
  <c r="Q439" i="14"/>
  <c r="Q432" i="14" s="1"/>
  <c r="V439" i="14"/>
  <c r="G443" i="14"/>
  <c r="M443" i="14" s="1"/>
  <c r="I443" i="14"/>
  <c r="K443" i="14"/>
  <c r="O443" i="14"/>
  <c r="Q443" i="14"/>
  <c r="V443" i="14"/>
  <c r="G449" i="14"/>
  <c r="I449" i="14"/>
  <c r="K449" i="14"/>
  <c r="M449" i="14"/>
  <c r="O449" i="14"/>
  <c r="Q449" i="14"/>
  <c r="V449" i="14"/>
  <c r="G458" i="14"/>
  <c r="M458" i="14" s="1"/>
  <c r="I458" i="14"/>
  <c r="I457" i="14" s="1"/>
  <c r="K458" i="14"/>
  <c r="K457" i="14" s="1"/>
  <c r="O458" i="14"/>
  <c r="O457" i="14" s="1"/>
  <c r="Q458" i="14"/>
  <c r="V458" i="14"/>
  <c r="V457" i="14" s="1"/>
  <c r="G459" i="14"/>
  <c r="I459" i="14"/>
  <c r="K459" i="14"/>
  <c r="O459" i="14"/>
  <c r="Q459" i="14"/>
  <c r="V459" i="14"/>
  <c r="G460" i="14"/>
  <c r="M460" i="14" s="1"/>
  <c r="I460" i="14"/>
  <c r="K460" i="14"/>
  <c r="O460" i="14"/>
  <c r="Q460" i="14"/>
  <c r="V460" i="14"/>
  <c r="G461" i="14"/>
  <c r="I461" i="14"/>
  <c r="K461" i="14"/>
  <c r="M461" i="14"/>
  <c r="O461" i="14"/>
  <c r="Q461" i="14"/>
  <c r="V461" i="14"/>
  <c r="G462" i="14"/>
  <c r="M462" i="14" s="1"/>
  <c r="I462" i="14"/>
  <c r="K462" i="14"/>
  <c r="O462" i="14"/>
  <c r="Q462" i="14"/>
  <c r="V462" i="14"/>
  <c r="G463" i="14"/>
  <c r="I463" i="14"/>
  <c r="K463" i="14"/>
  <c r="M463" i="14"/>
  <c r="O463" i="14"/>
  <c r="Q463" i="14"/>
  <c r="V463" i="14"/>
  <c r="G464" i="14"/>
  <c r="M464" i="14" s="1"/>
  <c r="I464" i="14"/>
  <c r="K464" i="14"/>
  <c r="O464" i="14"/>
  <c r="Q464" i="14"/>
  <c r="V464" i="14"/>
  <c r="G465" i="14"/>
  <c r="M465" i="14" s="1"/>
  <c r="I465" i="14"/>
  <c r="K465" i="14"/>
  <c r="O465" i="14"/>
  <c r="Q465" i="14"/>
  <c r="Q457" i="14" s="1"/>
  <c r="V465" i="14"/>
  <c r="G466" i="14"/>
  <c r="I466" i="14"/>
  <c r="K466" i="14"/>
  <c r="M466" i="14"/>
  <c r="O466" i="14"/>
  <c r="Q466" i="14"/>
  <c r="V466" i="14"/>
  <c r="G467" i="14"/>
  <c r="M467" i="14" s="1"/>
  <c r="I467" i="14"/>
  <c r="K467" i="14"/>
  <c r="O467" i="14"/>
  <c r="Q467" i="14"/>
  <c r="V467" i="14"/>
  <c r="G468" i="14"/>
  <c r="M468" i="14" s="1"/>
  <c r="I468" i="14"/>
  <c r="K468" i="14"/>
  <c r="O468" i="14"/>
  <c r="Q468" i="14"/>
  <c r="V468" i="14"/>
  <c r="G469" i="14"/>
  <c r="M469" i="14" s="1"/>
  <c r="I469" i="14"/>
  <c r="K469" i="14"/>
  <c r="O469" i="14"/>
  <c r="Q469" i="14"/>
  <c r="V469" i="14"/>
  <c r="G470" i="14"/>
  <c r="M470" i="14" s="1"/>
  <c r="I470" i="14"/>
  <c r="K470" i="14"/>
  <c r="O470" i="14"/>
  <c r="Q470" i="14"/>
  <c r="V470" i="14"/>
  <c r="G471" i="14"/>
  <c r="I471" i="14"/>
  <c r="K471" i="14"/>
  <c r="M471" i="14"/>
  <c r="O471" i="14"/>
  <c r="Q471" i="14"/>
  <c r="V471" i="14"/>
  <c r="G472" i="14"/>
  <c r="M472" i="14" s="1"/>
  <c r="I472" i="14"/>
  <c r="K472" i="14"/>
  <c r="O472" i="14"/>
  <c r="Q472" i="14"/>
  <c r="V472" i="14"/>
  <c r="G473" i="14"/>
  <c r="M473" i="14" s="1"/>
  <c r="I473" i="14"/>
  <c r="K473" i="14"/>
  <c r="O473" i="14"/>
  <c r="Q473" i="14"/>
  <c r="V473" i="14"/>
  <c r="G474" i="14"/>
  <c r="I474" i="14"/>
  <c r="K474" i="14"/>
  <c r="M474" i="14"/>
  <c r="O474" i="14"/>
  <c r="Q474" i="14"/>
  <c r="V474" i="14"/>
  <c r="G475" i="14"/>
  <c r="M475" i="14" s="1"/>
  <c r="I475" i="14"/>
  <c r="K475" i="14"/>
  <c r="O475" i="14"/>
  <c r="Q475" i="14"/>
  <c r="V475" i="14"/>
  <c r="G476" i="14"/>
  <c r="M476" i="14" s="1"/>
  <c r="I476" i="14"/>
  <c r="K476" i="14"/>
  <c r="O476" i="14"/>
  <c r="Q476" i="14"/>
  <c r="V476" i="14"/>
  <c r="G477" i="14"/>
  <c r="M477" i="14" s="1"/>
  <c r="I477" i="14"/>
  <c r="K477" i="14"/>
  <c r="O477" i="14"/>
  <c r="Q477" i="14"/>
  <c r="V477" i="14"/>
  <c r="G478" i="14"/>
  <c r="M478" i="14" s="1"/>
  <c r="I478" i="14"/>
  <c r="K478" i="14"/>
  <c r="O478" i="14"/>
  <c r="Q478" i="14"/>
  <c r="V478" i="14"/>
  <c r="G479" i="14"/>
  <c r="I479" i="14"/>
  <c r="K479" i="14"/>
  <c r="M479" i="14"/>
  <c r="O479" i="14"/>
  <c r="Q479" i="14"/>
  <c r="V479" i="14"/>
  <c r="G480" i="14"/>
  <c r="M480" i="14" s="1"/>
  <c r="I480" i="14"/>
  <c r="K480" i="14"/>
  <c r="O480" i="14"/>
  <c r="Q480" i="14"/>
  <c r="V480" i="14"/>
  <c r="G481" i="14"/>
  <c r="M481" i="14" s="1"/>
  <c r="I481" i="14"/>
  <c r="K481" i="14"/>
  <c r="O481" i="14"/>
  <c r="Q481" i="14"/>
  <c r="V481" i="14"/>
  <c r="G482" i="14"/>
  <c r="M482" i="14" s="1"/>
  <c r="I482" i="14"/>
  <c r="K482" i="14"/>
  <c r="O482" i="14"/>
  <c r="Q482" i="14"/>
  <c r="V482" i="14"/>
  <c r="G483" i="14"/>
  <c r="M483" i="14" s="1"/>
  <c r="I483" i="14"/>
  <c r="K483" i="14"/>
  <c r="O483" i="14"/>
  <c r="Q483" i="14"/>
  <c r="V483" i="14"/>
  <c r="G484" i="14"/>
  <c r="M484" i="14" s="1"/>
  <c r="I484" i="14"/>
  <c r="K484" i="14"/>
  <c r="O484" i="14"/>
  <c r="Q484" i="14"/>
  <c r="V484" i="14"/>
  <c r="G485" i="14"/>
  <c r="I485" i="14"/>
  <c r="K485" i="14"/>
  <c r="M485" i="14"/>
  <c r="O485" i="14"/>
  <c r="Q485" i="14"/>
  <c r="V485" i="14"/>
  <c r="G486" i="14"/>
  <c r="M486" i="14" s="1"/>
  <c r="I486" i="14"/>
  <c r="K486" i="14"/>
  <c r="O486" i="14"/>
  <c r="Q486" i="14"/>
  <c r="V486" i="14"/>
  <c r="G487" i="14"/>
  <c r="I487" i="14"/>
  <c r="K487" i="14"/>
  <c r="M487" i="14"/>
  <c r="O487" i="14"/>
  <c r="Q487" i="14"/>
  <c r="V487" i="14"/>
  <c r="G488" i="14"/>
  <c r="M488" i="14" s="1"/>
  <c r="I488" i="14"/>
  <c r="K488" i="14"/>
  <c r="O488" i="14"/>
  <c r="Q488" i="14"/>
  <c r="V488" i="14"/>
  <c r="G489" i="14"/>
  <c r="M489" i="14" s="1"/>
  <c r="I489" i="14"/>
  <c r="K489" i="14"/>
  <c r="O489" i="14"/>
  <c r="Q489" i="14"/>
  <c r="V489" i="14"/>
  <c r="G490" i="14"/>
  <c r="M490" i="14" s="1"/>
  <c r="I490" i="14"/>
  <c r="K490" i="14"/>
  <c r="O490" i="14"/>
  <c r="Q490" i="14"/>
  <c r="V490" i="14"/>
  <c r="G491" i="14"/>
  <c r="M491" i="14" s="1"/>
  <c r="I491" i="14"/>
  <c r="K491" i="14"/>
  <c r="O491" i="14"/>
  <c r="Q491" i="14"/>
  <c r="V491" i="14"/>
  <c r="G493" i="14"/>
  <c r="M493" i="14" s="1"/>
  <c r="I493" i="14"/>
  <c r="I492" i="14" s="1"/>
  <c r="K493" i="14"/>
  <c r="K492" i="14" s="1"/>
  <c r="O493" i="14"/>
  <c r="O492" i="14" s="1"/>
  <c r="Q493" i="14"/>
  <c r="Q492" i="14" s="1"/>
  <c r="V493" i="14"/>
  <c r="G494" i="14"/>
  <c r="M494" i="14" s="1"/>
  <c r="I494" i="14"/>
  <c r="K494" i="14"/>
  <c r="O494" i="14"/>
  <c r="Q494" i="14"/>
  <c r="V494" i="14"/>
  <c r="G495" i="14"/>
  <c r="I495" i="14"/>
  <c r="K495" i="14"/>
  <c r="M495" i="14"/>
  <c r="O495" i="14"/>
  <c r="Q495" i="14"/>
  <c r="V495" i="14"/>
  <c r="V492" i="14" s="1"/>
  <c r="G496" i="14"/>
  <c r="M496" i="14" s="1"/>
  <c r="I496" i="14"/>
  <c r="K496" i="14"/>
  <c r="O496" i="14"/>
  <c r="Q496" i="14"/>
  <c r="V496" i="14"/>
  <c r="G498" i="14"/>
  <c r="M498" i="14" s="1"/>
  <c r="I498" i="14"/>
  <c r="I497" i="14" s="1"/>
  <c r="K498" i="14"/>
  <c r="K497" i="14" s="1"/>
  <c r="O498" i="14"/>
  <c r="O497" i="14" s="1"/>
  <c r="Q498" i="14"/>
  <c r="V498" i="14"/>
  <c r="V497" i="14" s="1"/>
  <c r="G499" i="14"/>
  <c r="I499" i="14"/>
  <c r="K499" i="14"/>
  <c r="O499" i="14"/>
  <c r="Q499" i="14"/>
  <c r="V499" i="14"/>
  <c r="G500" i="14"/>
  <c r="M500" i="14" s="1"/>
  <c r="I500" i="14"/>
  <c r="K500" i="14"/>
  <c r="O500" i="14"/>
  <c r="Q500" i="14"/>
  <c r="V500" i="14"/>
  <c r="G501" i="14"/>
  <c r="M501" i="14" s="1"/>
  <c r="I501" i="14"/>
  <c r="K501" i="14"/>
  <c r="O501" i="14"/>
  <c r="Q501" i="14"/>
  <c r="V501" i="14"/>
  <c r="G502" i="14"/>
  <c r="I502" i="14"/>
  <c r="K502" i="14"/>
  <c r="M502" i="14"/>
  <c r="O502" i="14"/>
  <c r="Q502" i="14"/>
  <c r="V502" i="14"/>
  <c r="G503" i="14"/>
  <c r="M503" i="14" s="1"/>
  <c r="I503" i="14"/>
  <c r="K503" i="14"/>
  <c r="O503" i="14"/>
  <c r="Q503" i="14"/>
  <c r="V503" i="14"/>
  <c r="G504" i="14"/>
  <c r="M504" i="14" s="1"/>
  <c r="I504" i="14"/>
  <c r="K504" i="14"/>
  <c r="O504" i="14"/>
  <c r="Q504" i="14"/>
  <c r="V504" i="14"/>
  <c r="G505" i="14"/>
  <c r="M505" i="14" s="1"/>
  <c r="I505" i="14"/>
  <c r="K505" i="14"/>
  <c r="O505" i="14"/>
  <c r="Q505" i="14"/>
  <c r="Q497" i="14" s="1"/>
  <c r="V505" i="14"/>
  <c r="G506" i="14"/>
  <c r="M506" i="14" s="1"/>
  <c r="I506" i="14"/>
  <c r="K506" i="14"/>
  <c r="O506" i="14"/>
  <c r="Q506" i="14"/>
  <c r="V506" i="14"/>
  <c r="AF508" i="14"/>
  <c r="G42" i="1" s="1"/>
  <c r="G9" i="13"/>
  <c r="M9" i="13" s="1"/>
  <c r="I9" i="13"/>
  <c r="I8" i="13" s="1"/>
  <c r="K9" i="13"/>
  <c r="K8" i="13" s="1"/>
  <c r="O9" i="13"/>
  <c r="O8" i="13" s="1"/>
  <c r="Q9" i="13"/>
  <c r="V9" i="13"/>
  <c r="G10" i="13"/>
  <c r="M10" i="13" s="1"/>
  <c r="I10" i="13"/>
  <c r="K10" i="13"/>
  <c r="O10" i="13"/>
  <c r="Q10" i="13"/>
  <c r="Q8" i="13" s="1"/>
  <c r="V10" i="13"/>
  <c r="G12" i="13"/>
  <c r="M12" i="13" s="1"/>
  <c r="I12" i="13"/>
  <c r="K12" i="13"/>
  <c r="O12" i="13"/>
  <c r="Q12" i="13"/>
  <c r="V12" i="13"/>
  <c r="G13" i="13"/>
  <c r="I13" i="13"/>
  <c r="K13" i="13"/>
  <c r="M13" i="13"/>
  <c r="O13" i="13"/>
  <c r="Q13" i="13"/>
  <c r="V13" i="13"/>
  <c r="G14" i="13"/>
  <c r="M14" i="13" s="1"/>
  <c r="I14" i="13"/>
  <c r="K14" i="13"/>
  <c r="O14" i="13"/>
  <c r="Q14" i="13"/>
  <c r="V14" i="13"/>
  <c r="V8" i="13" s="1"/>
  <c r="G16" i="13"/>
  <c r="M16" i="13" s="1"/>
  <c r="I16" i="13"/>
  <c r="K16" i="13"/>
  <c r="O16" i="13"/>
  <c r="Q16" i="13"/>
  <c r="V16" i="13"/>
  <c r="G18" i="13"/>
  <c r="M18" i="13" s="1"/>
  <c r="I18" i="13"/>
  <c r="K18" i="13"/>
  <c r="O18" i="13"/>
  <c r="Q18" i="13"/>
  <c r="V18" i="13"/>
  <c r="G22" i="13"/>
  <c r="I22" i="13"/>
  <c r="K22" i="13"/>
  <c r="O22" i="13"/>
  <c r="Q22" i="13"/>
  <c r="V22" i="13"/>
  <c r="G23" i="13"/>
  <c r="M23" i="13" s="1"/>
  <c r="I23" i="13"/>
  <c r="K23" i="13"/>
  <c r="O23" i="13"/>
  <c r="Q23" i="13"/>
  <c r="V23" i="13"/>
  <c r="G26" i="13"/>
  <c r="I26" i="13"/>
  <c r="I25" i="13" s="1"/>
  <c r="K26" i="13"/>
  <c r="M26" i="13"/>
  <c r="O26" i="13"/>
  <c r="O25" i="13" s="1"/>
  <c r="Q26" i="13"/>
  <c r="Q25" i="13" s="1"/>
  <c r="V26" i="13"/>
  <c r="V25" i="13" s="1"/>
  <c r="G28" i="13"/>
  <c r="M28" i="13" s="1"/>
  <c r="I28" i="13"/>
  <c r="K28" i="13"/>
  <c r="K25" i="13" s="1"/>
  <c r="O28" i="13"/>
  <c r="Q28" i="13"/>
  <c r="V28" i="13"/>
  <c r="G31" i="13"/>
  <c r="K31" i="13"/>
  <c r="Q31" i="13"/>
  <c r="G32" i="13"/>
  <c r="I32" i="13"/>
  <c r="I31" i="13" s="1"/>
  <c r="K32" i="13"/>
  <c r="M32" i="13"/>
  <c r="M31" i="13" s="1"/>
  <c r="O32" i="13"/>
  <c r="O31" i="13" s="1"/>
  <c r="Q32" i="13"/>
  <c r="V32" i="13"/>
  <c r="V31" i="13" s="1"/>
  <c r="K34" i="13"/>
  <c r="O34" i="13"/>
  <c r="Q34" i="13"/>
  <c r="G35" i="13"/>
  <c r="G34" i="13" s="1"/>
  <c r="I76" i="1" s="1"/>
  <c r="I35" i="13"/>
  <c r="I34" i="13" s="1"/>
  <c r="K35" i="13"/>
  <c r="O35" i="13"/>
  <c r="Q35" i="13"/>
  <c r="V35" i="13"/>
  <c r="V34" i="13" s="1"/>
  <c r="G39" i="13"/>
  <c r="M39" i="13" s="1"/>
  <c r="I39" i="13"/>
  <c r="I38" i="13" s="1"/>
  <c r="K39" i="13"/>
  <c r="K38" i="13" s="1"/>
  <c r="O39" i="13"/>
  <c r="Q39" i="13"/>
  <c r="Q38" i="13" s="1"/>
  <c r="V39" i="13"/>
  <c r="V38" i="13" s="1"/>
  <c r="G45" i="13"/>
  <c r="I45" i="13"/>
  <c r="K45" i="13"/>
  <c r="M45" i="13"/>
  <c r="O45" i="13"/>
  <c r="O38" i="13" s="1"/>
  <c r="Q45" i="13"/>
  <c r="V45" i="13"/>
  <c r="G48" i="13"/>
  <c r="M48" i="13" s="1"/>
  <c r="I48" i="13"/>
  <c r="K48" i="13"/>
  <c r="O48" i="13"/>
  <c r="Q48" i="13"/>
  <c r="V48" i="13"/>
  <c r="G52" i="13"/>
  <c r="M52" i="13" s="1"/>
  <c r="I52" i="13"/>
  <c r="K52" i="13"/>
  <c r="O52" i="13"/>
  <c r="Q52" i="13"/>
  <c r="V52" i="13"/>
  <c r="G69" i="13"/>
  <c r="M69" i="13" s="1"/>
  <c r="I69" i="13"/>
  <c r="K69" i="13"/>
  <c r="O69" i="13"/>
  <c r="Q69" i="13"/>
  <c r="V69" i="13"/>
  <c r="G73" i="13"/>
  <c r="M73" i="13" s="1"/>
  <c r="I73" i="13"/>
  <c r="K73" i="13"/>
  <c r="O73" i="13"/>
  <c r="Q73" i="13"/>
  <c r="V73" i="13"/>
  <c r="G77" i="13"/>
  <c r="M77" i="13" s="1"/>
  <c r="I77" i="13"/>
  <c r="K77" i="13"/>
  <c r="O77" i="13"/>
  <c r="Q77" i="13"/>
  <c r="V77" i="13"/>
  <c r="G80" i="13"/>
  <c r="M80" i="13" s="1"/>
  <c r="I80" i="13"/>
  <c r="K80" i="13"/>
  <c r="O80" i="13"/>
  <c r="Q80" i="13"/>
  <c r="V80" i="13"/>
  <c r="G83" i="13"/>
  <c r="G84" i="13"/>
  <c r="M84" i="13" s="1"/>
  <c r="I84" i="13"/>
  <c r="I83" i="13" s="1"/>
  <c r="K84" i="13"/>
  <c r="K83" i="13" s="1"/>
  <c r="O84" i="13"/>
  <c r="O83" i="13" s="1"/>
  <c r="Q84" i="13"/>
  <c r="V84" i="13"/>
  <c r="V83" i="13" s="1"/>
  <c r="G86" i="13"/>
  <c r="M86" i="13" s="1"/>
  <c r="I86" i="13"/>
  <c r="K86" i="13"/>
  <c r="O86" i="13"/>
  <c r="Q86" i="13"/>
  <c r="Q83" i="13" s="1"/>
  <c r="V86" i="13"/>
  <c r="G92" i="13"/>
  <c r="M92" i="13" s="1"/>
  <c r="I92" i="13"/>
  <c r="K92" i="13"/>
  <c r="O92" i="13"/>
  <c r="Q92" i="13"/>
  <c r="V92" i="13"/>
  <c r="G98" i="13"/>
  <c r="M98" i="13" s="1"/>
  <c r="I98" i="13"/>
  <c r="K98" i="13"/>
  <c r="O98" i="13"/>
  <c r="Q98" i="13"/>
  <c r="V98" i="13"/>
  <c r="Q104" i="13"/>
  <c r="G105" i="13"/>
  <c r="I105" i="13"/>
  <c r="I104" i="13" s="1"/>
  <c r="K105" i="13"/>
  <c r="O105" i="13"/>
  <c r="O104" i="13" s="1"/>
  <c r="Q105" i="13"/>
  <c r="V105" i="13"/>
  <c r="V104" i="13" s="1"/>
  <c r="G112" i="13"/>
  <c r="M112" i="13" s="1"/>
  <c r="I112" i="13"/>
  <c r="K112" i="13"/>
  <c r="K104" i="13" s="1"/>
  <c r="O112" i="13"/>
  <c r="Q112" i="13"/>
  <c r="V112" i="13"/>
  <c r="G116" i="13"/>
  <c r="M116" i="13" s="1"/>
  <c r="I116" i="13"/>
  <c r="I115" i="13" s="1"/>
  <c r="K116" i="13"/>
  <c r="K115" i="13" s="1"/>
  <c r="O116" i="13"/>
  <c r="O115" i="13" s="1"/>
  <c r="Q116" i="13"/>
  <c r="V116" i="13"/>
  <c r="V115" i="13" s="1"/>
  <c r="G119" i="13"/>
  <c r="M119" i="13" s="1"/>
  <c r="I119" i="13"/>
  <c r="K119" i="13"/>
  <c r="O119" i="13"/>
  <c r="Q119" i="13"/>
  <c r="Q115" i="13" s="1"/>
  <c r="V119" i="13"/>
  <c r="G122" i="13"/>
  <c r="M122" i="13" s="1"/>
  <c r="I122" i="13"/>
  <c r="K122" i="13"/>
  <c r="O122" i="13"/>
  <c r="Q122" i="13"/>
  <c r="V122" i="13"/>
  <c r="G125" i="13"/>
  <c r="M125" i="13" s="1"/>
  <c r="I125" i="13"/>
  <c r="K125" i="13"/>
  <c r="O125" i="13"/>
  <c r="Q125" i="13"/>
  <c r="V125" i="13"/>
  <c r="G127" i="13"/>
  <c r="M127" i="13" s="1"/>
  <c r="I127" i="13"/>
  <c r="K127" i="13"/>
  <c r="O127" i="13"/>
  <c r="Q127" i="13"/>
  <c r="V127" i="13"/>
  <c r="G128" i="13"/>
  <c r="M128" i="13" s="1"/>
  <c r="I128" i="13"/>
  <c r="K128" i="13"/>
  <c r="O128" i="13"/>
  <c r="Q128" i="13"/>
  <c r="V128" i="13"/>
  <c r="G129" i="13"/>
  <c r="M129" i="13" s="1"/>
  <c r="I129" i="13"/>
  <c r="K129" i="13"/>
  <c r="O129" i="13"/>
  <c r="Q129" i="13"/>
  <c r="V129" i="13"/>
  <c r="G130" i="13"/>
  <c r="M130" i="13" s="1"/>
  <c r="I130" i="13"/>
  <c r="K130" i="13"/>
  <c r="O130" i="13"/>
  <c r="Q130" i="13"/>
  <c r="V130" i="13"/>
  <c r="G131" i="13"/>
  <c r="I131" i="13"/>
  <c r="K131" i="13"/>
  <c r="M131" i="13"/>
  <c r="O131" i="13"/>
  <c r="Q131" i="13"/>
  <c r="V131" i="13"/>
  <c r="G132" i="13"/>
  <c r="M132" i="13" s="1"/>
  <c r="I132" i="13"/>
  <c r="K132" i="13"/>
  <c r="O132" i="13"/>
  <c r="Q132" i="13"/>
  <c r="V132" i="13"/>
  <c r="G136" i="13"/>
  <c r="I136" i="13"/>
  <c r="K136" i="13"/>
  <c r="M136" i="13"/>
  <c r="O136" i="13"/>
  <c r="Q136" i="13"/>
  <c r="V136" i="13"/>
  <c r="G153" i="13"/>
  <c r="M153" i="13" s="1"/>
  <c r="I153" i="13"/>
  <c r="K153" i="13"/>
  <c r="O153" i="13"/>
  <c r="Q153" i="13"/>
  <c r="V153" i="13"/>
  <c r="G154" i="13"/>
  <c r="M154" i="13" s="1"/>
  <c r="I154" i="13"/>
  <c r="K154" i="13"/>
  <c r="O154" i="13"/>
  <c r="Q154" i="13"/>
  <c r="V154" i="13"/>
  <c r="V159" i="13"/>
  <c r="G160" i="13"/>
  <c r="G159" i="13" s="1"/>
  <c r="I160" i="13"/>
  <c r="I159" i="13" s="1"/>
  <c r="K160" i="13"/>
  <c r="K159" i="13" s="1"/>
  <c r="O160" i="13"/>
  <c r="O159" i="13" s="1"/>
  <c r="Q160" i="13"/>
  <c r="Q159" i="13" s="1"/>
  <c r="V160" i="13"/>
  <c r="G162" i="13"/>
  <c r="G161" i="13" s="1"/>
  <c r="I162" i="13"/>
  <c r="I161" i="13" s="1"/>
  <c r="K162" i="13"/>
  <c r="K161" i="13" s="1"/>
  <c r="M162" i="13"/>
  <c r="O162" i="13"/>
  <c r="O161" i="13" s="1"/>
  <c r="Q162" i="13"/>
  <c r="V162" i="13"/>
  <c r="V161" i="13" s="1"/>
  <c r="G166" i="13"/>
  <c r="I166" i="13"/>
  <c r="K166" i="13"/>
  <c r="M166" i="13"/>
  <c r="O166" i="13"/>
  <c r="Q166" i="13"/>
  <c r="Q161" i="13" s="1"/>
  <c r="V166" i="13"/>
  <c r="G171" i="13"/>
  <c r="M171" i="13" s="1"/>
  <c r="I171" i="13"/>
  <c r="K171" i="13"/>
  <c r="O171" i="13"/>
  <c r="Q171" i="13"/>
  <c r="V171" i="13"/>
  <c r="O172" i="13"/>
  <c r="G173" i="13"/>
  <c r="G172" i="13" s="1"/>
  <c r="I60" i="1" s="1"/>
  <c r="I173" i="13"/>
  <c r="I172" i="13" s="1"/>
  <c r="K173" i="13"/>
  <c r="K172" i="13" s="1"/>
  <c r="O173" i="13"/>
  <c r="Q173" i="13"/>
  <c r="Q172" i="13" s="1"/>
  <c r="V173" i="13"/>
  <c r="V172" i="13" s="1"/>
  <c r="V175" i="13"/>
  <c r="G176" i="13"/>
  <c r="G175" i="13" s="1"/>
  <c r="I61" i="1" s="1"/>
  <c r="I176" i="13"/>
  <c r="I175" i="13" s="1"/>
  <c r="K176" i="13"/>
  <c r="K175" i="13" s="1"/>
  <c r="O176" i="13"/>
  <c r="O175" i="13" s="1"/>
  <c r="Q176" i="13"/>
  <c r="Q175" i="13" s="1"/>
  <c r="V176" i="13"/>
  <c r="G178" i="13"/>
  <c r="M178" i="13" s="1"/>
  <c r="I178" i="13"/>
  <c r="I177" i="13" s="1"/>
  <c r="K178" i="13"/>
  <c r="K177" i="13" s="1"/>
  <c r="O178" i="13"/>
  <c r="O177" i="13" s="1"/>
  <c r="Q178" i="13"/>
  <c r="Q177" i="13" s="1"/>
  <c r="V178" i="13"/>
  <c r="V177" i="13" s="1"/>
  <c r="G179" i="13"/>
  <c r="M179" i="13" s="1"/>
  <c r="I179" i="13"/>
  <c r="K179" i="13"/>
  <c r="O179" i="13"/>
  <c r="Q179" i="13"/>
  <c r="V179" i="13"/>
  <c r="G180" i="13"/>
  <c r="M180" i="13" s="1"/>
  <c r="I180" i="13"/>
  <c r="K180" i="13"/>
  <c r="O180" i="13"/>
  <c r="Q180" i="13"/>
  <c r="V180" i="13"/>
  <c r="G181" i="13"/>
  <c r="M181" i="13" s="1"/>
  <c r="I181" i="13"/>
  <c r="K181" i="13"/>
  <c r="O181" i="13"/>
  <c r="Q181" i="13"/>
  <c r="V181" i="13"/>
  <c r="G182" i="13"/>
  <c r="M182" i="13" s="1"/>
  <c r="I182" i="13"/>
  <c r="K182" i="13"/>
  <c r="O182" i="13"/>
  <c r="Q182" i="13"/>
  <c r="V182" i="13"/>
  <c r="G183" i="13"/>
  <c r="M183" i="13" s="1"/>
  <c r="I183" i="13"/>
  <c r="K183" i="13"/>
  <c r="O183" i="13"/>
  <c r="Q183" i="13"/>
  <c r="V183" i="13"/>
  <c r="G184" i="13"/>
  <c r="M184" i="13" s="1"/>
  <c r="I184" i="13"/>
  <c r="K184" i="13"/>
  <c r="O184" i="13"/>
  <c r="Q184" i="13"/>
  <c r="V184" i="13"/>
  <c r="G185" i="13"/>
  <c r="M185" i="13" s="1"/>
  <c r="I185" i="13"/>
  <c r="K185" i="13"/>
  <c r="O185" i="13"/>
  <c r="Q185" i="13"/>
  <c r="V185" i="13"/>
  <c r="G187" i="13"/>
  <c r="M187" i="13" s="1"/>
  <c r="I187" i="13"/>
  <c r="K187" i="13"/>
  <c r="K186" i="13" s="1"/>
  <c r="O187" i="13"/>
  <c r="O186" i="13" s="1"/>
  <c r="Q187" i="13"/>
  <c r="Q186" i="13" s="1"/>
  <c r="V187" i="13"/>
  <c r="V186" i="13" s="1"/>
  <c r="G188" i="13"/>
  <c r="I188" i="13"/>
  <c r="K188" i="13"/>
  <c r="M188" i="13"/>
  <c r="O188" i="13"/>
  <c r="Q188" i="13"/>
  <c r="V188" i="13"/>
  <c r="G189" i="13"/>
  <c r="I189" i="13"/>
  <c r="K189" i="13"/>
  <c r="O189" i="13"/>
  <c r="Q189" i="13"/>
  <c r="V189" i="13"/>
  <c r="G190" i="13"/>
  <c r="M190" i="13" s="1"/>
  <c r="I190" i="13"/>
  <c r="K190" i="13"/>
  <c r="O190" i="13"/>
  <c r="Q190" i="13"/>
  <c r="V190" i="13"/>
  <c r="G191" i="13"/>
  <c r="M191" i="13" s="1"/>
  <c r="I191" i="13"/>
  <c r="K191" i="13"/>
  <c r="O191" i="13"/>
  <c r="Q191" i="13"/>
  <c r="V191" i="13"/>
  <c r="G192" i="13"/>
  <c r="M192" i="13" s="1"/>
  <c r="I192" i="13"/>
  <c r="K192" i="13"/>
  <c r="O192" i="13"/>
  <c r="Q192" i="13"/>
  <c r="V192" i="13"/>
  <c r="G193" i="13"/>
  <c r="M193" i="13" s="1"/>
  <c r="I193" i="13"/>
  <c r="K193" i="13"/>
  <c r="O193" i="13"/>
  <c r="Q193" i="13"/>
  <c r="V193" i="13"/>
  <c r="G194" i="13"/>
  <c r="M194" i="13" s="1"/>
  <c r="I194" i="13"/>
  <c r="I186" i="13" s="1"/>
  <c r="K194" i="13"/>
  <c r="O194" i="13"/>
  <c r="Q194" i="13"/>
  <c r="V194" i="13"/>
  <c r="G195" i="13"/>
  <c r="M195" i="13" s="1"/>
  <c r="I195" i="13"/>
  <c r="K195" i="13"/>
  <c r="O195" i="13"/>
  <c r="Q195" i="13"/>
  <c r="V195" i="13"/>
  <c r="G196" i="13"/>
  <c r="M196" i="13" s="1"/>
  <c r="I196" i="13"/>
  <c r="K196" i="13"/>
  <c r="O196" i="13"/>
  <c r="Q196" i="13"/>
  <c r="V196" i="13"/>
  <c r="G200" i="13"/>
  <c r="I200" i="13"/>
  <c r="K200" i="13"/>
  <c r="M200" i="13"/>
  <c r="O200" i="13"/>
  <c r="Q200" i="13"/>
  <c r="V200" i="13"/>
  <c r="G202" i="13"/>
  <c r="I202" i="13"/>
  <c r="I201" i="13" s="1"/>
  <c r="K202" i="13"/>
  <c r="K201" i="13" s="1"/>
  <c r="O202" i="13"/>
  <c r="Q202" i="13"/>
  <c r="V202" i="13"/>
  <c r="V201" i="13" s="1"/>
  <c r="G203" i="13"/>
  <c r="M203" i="13" s="1"/>
  <c r="I203" i="13"/>
  <c r="K203" i="13"/>
  <c r="O203" i="13"/>
  <c r="Q203" i="13"/>
  <c r="V203" i="13"/>
  <c r="G204" i="13"/>
  <c r="M204" i="13" s="1"/>
  <c r="I204" i="13"/>
  <c r="K204" i="13"/>
  <c r="O204" i="13"/>
  <c r="Q204" i="13"/>
  <c r="V204" i="13"/>
  <c r="G205" i="13"/>
  <c r="M205" i="13" s="1"/>
  <c r="I205" i="13"/>
  <c r="K205" i="13"/>
  <c r="O205" i="13"/>
  <c r="O201" i="13" s="1"/>
  <c r="Q205" i="13"/>
  <c r="V205" i="13"/>
  <c r="G206" i="13"/>
  <c r="I206" i="13"/>
  <c r="K206" i="13"/>
  <c r="M206" i="13"/>
  <c r="O206" i="13"/>
  <c r="Q206" i="13"/>
  <c r="V206" i="13"/>
  <c r="G207" i="13"/>
  <c r="I207" i="13"/>
  <c r="K207" i="13"/>
  <c r="M207" i="13"/>
  <c r="O207" i="13"/>
  <c r="Q207" i="13"/>
  <c r="V207" i="13"/>
  <c r="G208" i="13"/>
  <c r="M208" i="13" s="1"/>
  <c r="I208" i="13"/>
  <c r="K208" i="13"/>
  <c r="O208" i="13"/>
  <c r="Q208" i="13"/>
  <c r="V208" i="13"/>
  <c r="G209" i="13"/>
  <c r="M209" i="13" s="1"/>
  <c r="I209" i="13"/>
  <c r="K209" i="13"/>
  <c r="O209" i="13"/>
  <c r="Q209" i="13"/>
  <c r="Q201" i="13" s="1"/>
  <c r="V209" i="13"/>
  <c r="G210" i="13"/>
  <c r="M210" i="13" s="1"/>
  <c r="I210" i="13"/>
  <c r="K210" i="13"/>
  <c r="O210" i="13"/>
  <c r="Q210" i="13"/>
  <c r="V210" i="13"/>
  <c r="G212" i="13"/>
  <c r="M212" i="13" s="1"/>
  <c r="I212" i="13"/>
  <c r="I211" i="13" s="1"/>
  <c r="K212" i="13"/>
  <c r="K211" i="13" s="1"/>
  <c r="O212" i="13"/>
  <c r="O211" i="13" s="1"/>
  <c r="Q212" i="13"/>
  <c r="Q211" i="13" s="1"/>
  <c r="V212" i="13"/>
  <c r="G213" i="13"/>
  <c r="I213" i="13"/>
  <c r="K213" i="13"/>
  <c r="M213" i="13"/>
  <c r="O213" i="13"/>
  <c r="Q213" i="13"/>
  <c r="V213" i="13"/>
  <c r="G214" i="13"/>
  <c r="M214" i="13" s="1"/>
  <c r="I214" i="13"/>
  <c r="K214" i="13"/>
  <c r="O214" i="13"/>
  <c r="Q214" i="13"/>
  <c r="V214" i="13"/>
  <c r="G215" i="13"/>
  <c r="I215" i="13"/>
  <c r="K215" i="13"/>
  <c r="M215" i="13"/>
  <c r="O215" i="13"/>
  <c r="Q215" i="13"/>
  <c r="V215" i="13"/>
  <c r="V211" i="13" s="1"/>
  <c r="G216" i="13"/>
  <c r="M216" i="13" s="1"/>
  <c r="I216" i="13"/>
  <c r="K216" i="13"/>
  <c r="O216" i="13"/>
  <c r="Q216" i="13"/>
  <c r="V216" i="13"/>
  <c r="G217" i="13"/>
  <c r="M217" i="13" s="1"/>
  <c r="I217" i="13"/>
  <c r="K217" i="13"/>
  <c r="O217" i="13"/>
  <c r="Q217" i="13"/>
  <c r="V217" i="13"/>
  <c r="G218" i="13"/>
  <c r="M218" i="13" s="1"/>
  <c r="I218" i="13"/>
  <c r="K218" i="13"/>
  <c r="O218" i="13"/>
  <c r="Q218" i="13"/>
  <c r="V218" i="13"/>
  <c r="G219" i="13"/>
  <c r="M219" i="13" s="1"/>
  <c r="I219" i="13"/>
  <c r="K219" i="13"/>
  <c r="O219" i="13"/>
  <c r="Q219" i="13"/>
  <c r="V219" i="13"/>
  <c r="G220" i="13"/>
  <c r="M220" i="13" s="1"/>
  <c r="I220" i="13"/>
  <c r="K220" i="13"/>
  <c r="O220" i="13"/>
  <c r="Q220" i="13"/>
  <c r="V220" i="13"/>
  <c r="G221" i="13"/>
  <c r="M221" i="13" s="1"/>
  <c r="I221" i="13"/>
  <c r="K221" i="13"/>
  <c r="O221" i="13"/>
  <c r="Q221" i="13"/>
  <c r="V221" i="13"/>
  <c r="G222" i="13"/>
  <c r="M222" i="13" s="1"/>
  <c r="I222" i="13"/>
  <c r="K222" i="13"/>
  <c r="O222" i="13"/>
  <c r="Q222" i="13"/>
  <c r="V222" i="13"/>
  <c r="G223" i="13"/>
  <c r="M223" i="13" s="1"/>
  <c r="I223" i="13"/>
  <c r="K223" i="13"/>
  <c r="O223" i="13"/>
  <c r="Q223" i="13"/>
  <c r="V223" i="13"/>
  <c r="G224" i="13"/>
  <c r="I224" i="13"/>
  <c r="K224" i="13"/>
  <c r="M224" i="13"/>
  <c r="O224" i="13"/>
  <c r="Q224" i="13"/>
  <c r="V224" i="13"/>
  <c r="G225" i="13"/>
  <c r="M225" i="13" s="1"/>
  <c r="I225" i="13"/>
  <c r="K225" i="13"/>
  <c r="O225" i="13"/>
  <c r="Q225" i="13"/>
  <c r="V225" i="13"/>
  <c r="G226" i="13"/>
  <c r="M226" i="13" s="1"/>
  <c r="I226" i="13"/>
  <c r="K226" i="13"/>
  <c r="O226" i="13"/>
  <c r="Q226" i="13"/>
  <c r="V226" i="13"/>
  <c r="G227" i="13"/>
  <c r="M227" i="13" s="1"/>
  <c r="I227" i="13"/>
  <c r="K227" i="13"/>
  <c r="O227" i="13"/>
  <c r="Q227" i="13"/>
  <c r="V227" i="13"/>
  <c r="G228" i="13"/>
  <c r="M228" i="13" s="1"/>
  <c r="I228" i="13"/>
  <c r="K228" i="13"/>
  <c r="O228" i="13"/>
  <c r="Q228" i="13"/>
  <c r="V228" i="13"/>
  <c r="G229" i="13"/>
  <c r="I229" i="13"/>
  <c r="K229" i="13"/>
  <c r="M229" i="13"/>
  <c r="O229" i="13"/>
  <c r="Q229" i="13"/>
  <c r="V229" i="13"/>
  <c r="G230" i="13"/>
  <c r="M230" i="13" s="1"/>
  <c r="I230" i="13"/>
  <c r="K230" i="13"/>
  <c r="O230" i="13"/>
  <c r="Q230" i="13"/>
  <c r="V230" i="13"/>
  <c r="G231" i="13"/>
  <c r="I231" i="13"/>
  <c r="K231" i="13"/>
  <c r="M231" i="13"/>
  <c r="O231" i="13"/>
  <c r="Q231" i="13"/>
  <c r="V231" i="13"/>
  <c r="G232" i="13"/>
  <c r="I232" i="13"/>
  <c r="K232" i="13"/>
  <c r="M232" i="13"/>
  <c r="O232" i="13"/>
  <c r="Q232" i="13"/>
  <c r="V232" i="13"/>
  <c r="G234" i="13"/>
  <c r="M234" i="13" s="1"/>
  <c r="I234" i="13"/>
  <c r="K234" i="13"/>
  <c r="O234" i="13"/>
  <c r="Q234" i="13"/>
  <c r="V234" i="13"/>
  <c r="G235" i="13"/>
  <c r="M235" i="13" s="1"/>
  <c r="I235" i="13"/>
  <c r="K235" i="13"/>
  <c r="O235" i="13"/>
  <c r="Q235" i="13"/>
  <c r="V235" i="13"/>
  <c r="G236" i="13"/>
  <c r="M236" i="13" s="1"/>
  <c r="I236" i="13"/>
  <c r="K236" i="13"/>
  <c r="O236" i="13"/>
  <c r="Q236" i="13"/>
  <c r="V236" i="13"/>
  <c r="G237" i="13"/>
  <c r="M237" i="13" s="1"/>
  <c r="I237" i="13"/>
  <c r="K237" i="13"/>
  <c r="O237" i="13"/>
  <c r="Q237" i="13"/>
  <c r="V237" i="13"/>
  <c r="G238" i="13"/>
  <c r="M238" i="13" s="1"/>
  <c r="I238" i="13"/>
  <c r="K238" i="13"/>
  <c r="O238" i="13"/>
  <c r="Q238" i="13"/>
  <c r="V238" i="13"/>
  <c r="G239" i="13"/>
  <c r="M239" i="13" s="1"/>
  <c r="I239" i="13"/>
  <c r="K239" i="13"/>
  <c r="O239" i="13"/>
  <c r="Q239" i="13"/>
  <c r="V239" i="13"/>
  <c r="G240" i="13"/>
  <c r="M240" i="13" s="1"/>
  <c r="I240" i="13"/>
  <c r="K240" i="13"/>
  <c r="O240" i="13"/>
  <c r="Q240" i="13"/>
  <c r="V240" i="13"/>
  <c r="G241" i="13"/>
  <c r="I241" i="13"/>
  <c r="K241" i="13"/>
  <c r="M241" i="13"/>
  <c r="O241" i="13"/>
  <c r="Q241" i="13"/>
  <c r="V241" i="13"/>
  <c r="Q242" i="13"/>
  <c r="G243" i="13"/>
  <c r="I243" i="13"/>
  <c r="I242" i="13" s="1"/>
  <c r="K243" i="13"/>
  <c r="K242" i="13" s="1"/>
  <c r="O243" i="13"/>
  <c r="Q243" i="13"/>
  <c r="V243" i="13"/>
  <c r="V242" i="13" s="1"/>
  <c r="G244" i="13"/>
  <c r="M244" i="13" s="1"/>
  <c r="I244" i="13"/>
  <c r="K244" i="13"/>
  <c r="O244" i="13"/>
  <c r="Q244" i="13"/>
  <c r="V244" i="13"/>
  <c r="G245" i="13"/>
  <c r="M245" i="13" s="1"/>
  <c r="I245" i="13"/>
  <c r="K245" i="13"/>
  <c r="O245" i="13"/>
  <c r="Q245" i="13"/>
  <c r="V245" i="13"/>
  <c r="G246" i="13"/>
  <c r="M246" i="13" s="1"/>
  <c r="I246" i="13"/>
  <c r="K246" i="13"/>
  <c r="O246" i="13"/>
  <c r="O242" i="13" s="1"/>
  <c r="Q246" i="13"/>
  <c r="V246" i="13"/>
  <c r="G247" i="13"/>
  <c r="M247" i="13" s="1"/>
  <c r="I247" i="13"/>
  <c r="K247" i="13"/>
  <c r="O247" i="13"/>
  <c r="Q247" i="13"/>
  <c r="V247" i="13"/>
  <c r="G248" i="13"/>
  <c r="I248" i="13"/>
  <c r="K248" i="13"/>
  <c r="M248" i="13"/>
  <c r="O248" i="13"/>
  <c r="Q248" i="13"/>
  <c r="V248" i="13"/>
  <c r="O249" i="13"/>
  <c r="G250" i="13"/>
  <c r="I250" i="13"/>
  <c r="I249" i="13" s="1"/>
  <c r="K250" i="13"/>
  <c r="K249" i="13" s="1"/>
  <c r="O250" i="13"/>
  <c r="Q250" i="13"/>
  <c r="Q249" i="13" s="1"/>
  <c r="V250" i="13"/>
  <c r="V249" i="13" s="1"/>
  <c r="G252" i="13"/>
  <c r="M252" i="13" s="1"/>
  <c r="I252" i="13"/>
  <c r="K252" i="13"/>
  <c r="O252" i="13"/>
  <c r="Q252" i="13"/>
  <c r="V252" i="13"/>
  <c r="G254" i="13"/>
  <c r="M254" i="13" s="1"/>
  <c r="I254" i="13"/>
  <c r="K254" i="13"/>
  <c r="O254" i="13"/>
  <c r="Q254" i="13"/>
  <c r="V254" i="13"/>
  <c r="G255" i="13"/>
  <c r="M255" i="13" s="1"/>
  <c r="I255" i="13"/>
  <c r="K255" i="13"/>
  <c r="O255" i="13"/>
  <c r="Q255" i="13"/>
  <c r="V255" i="13"/>
  <c r="G258" i="13"/>
  <c r="I258" i="13"/>
  <c r="K258" i="13"/>
  <c r="K257" i="13" s="1"/>
  <c r="M258" i="13"/>
  <c r="O258" i="13"/>
  <c r="O257" i="13" s="1"/>
  <c r="Q258" i="13"/>
  <c r="Q257" i="13" s="1"/>
  <c r="V258" i="13"/>
  <c r="V257" i="13" s="1"/>
  <c r="G259" i="13"/>
  <c r="I259" i="13"/>
  <c r="K259" i="13"/>
  <c r="M259" i="13"/>
  <c r="O259" i="13"/>
  <c r="Q259" i="13"/>
  <c r="V259" i="13"/>
  <c r="G260" i="13"/>
  <c r="M260" i="13" s="1"/>
  <c r="I260" i="13"/>
  <c r="K260" i="13"/>
  <c r="O260" i="13"/>
  <c r="Q260" i="13"/>
  <c r="V260" i="13"/>
  <c r="G261" i="13"/>
  <c r="M261" i="13" s="1"/>
  <c r="I261" i="13"/>
  <c r="K261" i="13"/>
  <c r="O261" i="13"/>
  <c r="Q261" i="13"/>
  <c r="V261" i="13"/>
  <c r="G262" i="13"/>
  <c r="M262" i="13" s="1"/>
  <c r="I262" i="13"/>
  <c r="K262" i="13"/>
  <c r="O262" i="13"/>
  <c r="Q262" i="13"/>
  <c r="V262" i="13"/>
  <c r="G263" i="13"/>
  <c r="M263" i="13" s="1"/>
  <c r="I263" i="13"/>
  <c r="K263" i="13"/>
  <c r="O263" i="13"/>
  <c r="Q263" i="13"/>
  <c r="V263" i="13"/>
  <c r="G264" i="13"/>
  <c r="M264" i="13" s="1"/>
  <c r="I264" i="13"/>
  <c r="K264" i="13"/>
  <c r="O264" i="13"/>
  <c r="Q264" i="13"/>
  <c r="V264" i="13"/>
  <c r="G265" i="13"/>
  <c r="M265" i="13" s="1"/>
  <c r="I265" i="13"/>
  <c r="I257" i="13" s="1"/>
  <c r="K265" i="13"/>
  <c r="O265" i="13"/>
  <c r="Q265" i="13"/>
  <c r="V265" i="13"/>
  <c r="G266" i="13"/>
  <c r="M266" i="13" s="1"/>
  <c r="I266" i="13"/>
  <c r="K266" i="13"/>
  <c r="O266" i="13"/>
  <c r="Q266" i="13"/>
  <c r="V266" i="13"/>
  <c r="G267" i="13"/>
  <c r="M267" i="13" s="1"/>
  <c r="I267" i="13"/>
  <c r="K267" i="13"/>
  <c r="O267" i="13"/>
  <c r="Q267" i="13"/>
  <c r="V267" i="13"/>
  <c r="G268" i="13"/>
  <c r="M268" i="13" s="1"/>
  <c r="I268" i="13"/>
  <c r="K268" i="13"/>
  <c r="O268" i="13"/>
  <c r="Q268" i="13"/>
  <c r="V268" i="13"/>
  <c r="G269" i="13"/>
  <c r="M269" i="13" s="1"/>
  <c r="I269" i="13"/>
  <c r="K269" i="13"/>
  <c r="O269" i="13"/>
  <c r="Q269" i="13"/>
  <c r="V269" i="13"/>
  <c r="G270" i="13"/>
  <c r="M270" i="13" s="1"/>
  <c r="I270" i="13"/>
  <c r="K270" i="13"/>
  <c r="O270" i="13"/>
  <c r="Q270" i="13"/>
  <c r="V270" i="13"/>
  <c r="G271" i="13"/>
  <c r="M271" i="13" s="1"/>
  <c r="I271" i="13"/>
  <c r="K271" i="13"/>
  <c r="O271" i="13"/>
  <c r="Q271" i="13"/>
  <c r="V271" i="13"/>
  <c r="G272" i="13"/>
  <c r="M272" i="13" s="1"/>
  <c r="I272" i="13"/>
  <c r="K272" i="13"/>
  <c r="O272" i="13"/>
  <c r="Q272" i="13"/>
  <c r="V272" i="13"/>
  <c r="G273" i="13"/>
  <c r="M273" i="13" s="1"/>
  <c r="I273" i="13"/>
  <c r="K273" i="13"/>
  <c r="O273" i="13"/>
  <c r="Q273" i="13"/>
  <c r="V273" i="13"/>
  <c r="G274" i="13"/>
  <c r="M274" i="13" s="1"/>
  <c r="I274" i="13"/>
  <c r="K274" i="13"/>
  <c r="O274" i="13"/>
  <c r="Q274" i="13"/>
  <c r="V274" i="13"/>
  <c r="G275" i="13"/>
  <c r="I275" i="13"/>
  <c r="K275" i="13"/>
  <c r="M275" i="13"/>
  <c r="O275" i="13"/>
  <c r="Q275" i="13"/>
  <c r="V275" i="13"/>
  <c r="G276" i="13"/>
  <c r="I276" i="13"/>
  <c r="K276" i="13"/>
  <c r="M276" i="13"/>
  <c r="O276" i="13"/>
  <c r="Q276" i="13"/>
  <c r="V276" i="13"/>
  <c r="G289" i="13"/>
  <c r="M289" i="13" s="1"/>
  <c r="I289" i="13"/>
  <c r="K289" i="13"/>
  <c r="O289" i="13"/>
  <c r="Q289" i="13"/>
  <c r="V289" i="13"/>
  <c r="G291" i="13"/>
  <c r="M291" i="13" s="1"/>
  <c r="I291" i="13"/>
  <c r="K291" i="13"/>
  <c r="O291" i="13"/>
  <c r="Q291" i="13"/>
  <c r="V291" i="13"/>
  <c r="G292" i="13"/>
  <c r="M292" i="13" s="1"/>
  <c r="I292" i="13"/>
  <c r="K292" i="13"/>
  <c r="O292" i="13"/>
  <c r="Q292" i="13"/>
  <c r="V292" i="13"/>
  <c r="G293" i="13"/>
  <c r="M293" i="13" s="1"/>
  <c r="I293" i="13"/>
  <c r="K293" i="13"/>
  <c r="O293" i="13"/>
  <c r="Q293" i="13"/>
  <c r="V293" i="13"/>
  <c r="G294" i="13"/>
  <c r="M294" i="13" s="1"/>
  <c r="I294" i="13"/>
  <c r="K294" i="13"/>
  <c r="O294" i="13"/>
  <c r="Q294" i="13"/>
  <c r="V294" i="13"/>
  <c r="G295" i="13"/>
  <c r="M295" i="13" s="1"/>
  <c r="I295" i="13"/>
  <c r="K295" i="13"/>
  <c r="O295" i="13"/>
  <c r="Q295" i="13"/>
  <c r="V295" i="13"/>
  <c r="G296" i="13"/>
  <c r="I296" i="13"/>
  <c r="K296" i="13"/>
  <c r="M296" i="13"/>
  <c r="O296" i="13"/>
  <c r="Q296" i="13"/>
  <c r="V296" i="13"/>
  <c r="O297" i="13"/>
  <c r="G298" i="13"/>
  <c r="I298" i="13"/>
  <c r="I297" i="13" s="1"/>
  <c r="K298" i="13"/>
  <c r="K297" i="13" s="1"/>
  <c r="O298" i="13"/>
  <c r="Q298" i="13"/>
  <c r="Q297" i="13" s="1"/>
  <c r="V298" i="13"/>
  <c r="V297" i="13" s="1"/>
  <c r="G300" i="13"/>
  <c r="M300" i="13" s="1"/>
  <c r="I300" i="13"/>
  <c r="K300" i="13"/>
  <c r="O300" i="13"/>
  <c r="Q300" i="13"/>
  <c r="V300" i="13"/>
  <c r="G302" i="13"/>
  <c r="M302" i="13" s="1"/>
  <c r="I302" i="13"/>
  <c r="I301" i="13" s="1"/>
  <c r="K302" i="13"/>
  <c r="O302" i="13"/>
  <c r="O301" i="13" s="1"/>
  <c r="Q302" i="13"/>
  <c r="Q301" i="13" s="1"/>
  <c r="V302" i="13"/>
  <c r="G309" i="13"/>
  <c r="M309" i="13" s="1"/>
  <c r="I309" i="13"/>
  <c r="K309" i="13"/>
  <c r="K301" i="13" s="1"/>
  <c r="O309" i="13"/>
  <c r="Q309" i="13"/>
  <c r="V309" i="13"/>
  <c r="G312" i="13"/>
  <c r="I312" i="13"/>
  <c r="K312" i="13"/>
  <c r="M312" i="13"/>
  <c r="O312" i="13"/>
  <c r="Q312" i="13"/>
  <c r="V312" i="13"/>
  <c r="G315" i="13"/>
  <c r="I315" i="13"/>
  <c r="K315" i="13"/>
  <c r="M315" i="13"/>
  <c r="O315" i="13"/>
  <c r="Q315" i="13"/>
  <c r="V315" i="13"/>
  <c r="G318" i="13"/>
  <c r="M318" i="13" s="1"/>
  <c r="I318" i="13"/>
  <c r="K318" i="13"/>
  <c r="O318" i="13"/>
  <c r="Q318" i="13"/>
  <c r="V318" i="13"/>
  <c r="G322" i="13"/>
  <c r="M322" i="13" s="1"/>
  <c r="I322" i="13"/>
  <c r="K322" i="13"/>
  <c r="O322" i="13"/>
  <c r="Q322" i="13"/>
  <c r="V322" i="13"/>
  <c r="V301" i="13" s="1"/>
  <c r="G325" i="13"/>
  <c r="M325" i="13" s="1"/>
  <c r="I325" i="13"/>
  <c r="K325" i="13"/>
  <c r="O325" i="13"/>
  <c r="Q325" i="13"/>
  <c r="V325" i="13"/>
  <c r="G328" i="13"/>
  <c r="M328" i="13" s="1"/>
  <c r="I328" i="13"/>
  <c r="K328" i="13"/>
  <c r="O328" i="13"/>
  <c r="Q328" i="13"/>
  <c r="V328" i="13"/>
  <c r="G330" i="13"/>
  <c r="M330" i="13" s="1"/>
  <c r="I330" i="13"/>
  <c r="I329" i="13" s="1"/>
  <c r="K330" i="13"/>
  <c r="K329" i="13" s="1"/>
  <c r="O330" i="13"/>
  <c r="O329" i="13" s="1"/>
  <c r="Q330" i="13"/>
  <c r="Q329" i="13" s="1"/>
  <c r="V330" i="13"/>
  <c r="V329" i="13" s="1"/>
  <c r="G331" i="13"/>
  <c r="M331" i="13" s="1"/>
  <c r="I331" i="13"/>
  <c r="K331" i="13"/>
  <c r="O331" i="13"/>
  <c r="Q331" i="13"/>
  <c r="V331" i="13"/>
  <c r="G334" i="13"/>
  <c r="I334" i="13"/>
  <c r="I333" i="13" s="1"/>
  <c r="K334" i="13"/>
  <c r="M334" i="13"/>
  <c r="O334" i="13"/>
  <c r="O333" i="13" s="1"/>
  <c r="Q334" i="13"/>
  <c r="Q333" i="13" s="1"/>
  <c r="V334" i="13"/>
  <c r="G339" i="13"/>
  <c r="M339" i="13" s="1"/>
  <c r="I339" i="13"/>
  <c r="K339" i="13"/>
  <c r="O339" i="13"/>
  <c r="Q339" i="13"/>
  <c r="V339" i="13"/>
  <c r="V333" i="13" s="1"/>
  <c r="G344" i="13"/>
  <c r="M344" i="13" s="1"/>
  <c r="I344" i="13"/>
  <c r="K344" i="13"/>
  <c r="O344" i="13"/>
  <c r="Q344" i="13"/>
  <c r="V344" i="13"/>
  <c r="G349" i="13"/>
  <c r="M349" i="13" s="1"/>
  <c r="I349" i="13"/>
  <c r="K349" i="13"/>
  <c r="K333" i="13" s="1"/>
  <c r="O349" i="13"/>
  <c r="Q349" i="13"/>
  <c r="V349" i="13"/>
  <c r="G355" i="13"/>
  <c r="M355" i="13" s="1"/>
  <c r="I355" i="13"/>
  <c r="K355" i="13"/>
  <c r="O355" i="13"/>
  <c r="Q355" i="13"/>
  <c r="V355" i="13"/>
  <c r="G363" i="13"/>
  <c r="M363" i="13" s="1"/>
  <c r="I363" i="13"/>
  <c r="K363" i="13"/>
  <c r="O363" i="13"/>
  <c r="Q363" i="13"/>
  <c r="V363" i="13"/>
  <c r="G368" i="13"/>
  <c r="M368" i="13" s="1"/>
  <c r="I368" i="13"/>
  <c r="K368" i="13"/>
  <c r="O368" i="13"/>
  <c r="Q368" i="13"/>
  <c r="V368" i="13"/>
  <c r="G370" i="13"/>
  <c r="M370" i="13" s="1"/>
  <c r="I370" i="13"/>
  <c r="I369" i="13" s="1"/>
  <c r="K370" i="13"/>
  <c r="O370" i="13"/>
  <c r="O369" i="13" s="1"/>
  <c r="Q370" i="13"/>
  <c r="Q369" i="13" s="1"/>
  <c r="V370" i="13"/>
  <c r="G371" i="13"/>
  <c r="M371" i="13" s="1"/>
  <c r="I371" i="13"/>
  <c r="K371" i="13"/>
  <c r="K369" i="13" s="1"/>
  <c r="O371" i="13"/>
  <c r="Q371" i="13"/>
  <c r="V371" i="13"/>
  <c r="V369" i="13" s="1"/>
  <c r="G378" i="13"/>
  <c r="I378" i="13"/>
  <c r="K378" i="13"/>
  <c r="M378" i="13"/>
  <c r="O378" i="13"/>
  <c r="Q378" i="13"/>
  <c r="V378" i="13"/>
  <c r="G379" i="13"/>
  <c r="M379" i="13" s="1"/>
  <c r="I379" i="13"/>
  <c r="K379" i="13"/>
  <c r="O379" i="13"/>
  <c r="Q379" i="13"/>
  <c r="V379" i="13"/>
  <c r="G383" i="13"/>
  <c r="M383" i="13" s="1"/>
  <c r="I383" i="13"/>
  <c r="K383" i="13"/>
  <c r="O383" i="13"/>
  <c r="Q383" i="13"/>
  <c r="V383" i="13"/>
  <c r="G387" i="13"/>
  <c r="M387" i="13" s="1"/>
  <c r="I387" i="13"/>
  <c r="K387" i="13"/>
  <c r="O387" i="13"/>
  <c r="Q387" i="13"/>
  <c r="V387" i="13"/>
  <c r="G391" i="13"/>
  <c r="I391" i="13"/>
  <c r="K391" i="13"/>
  <c r="M391" i="13"/>
  <c r="O391" i="13"/>
  <c r="Q391" i="13"/>
  <c r="V391" i="13"/>
  <c r="G395" i="13"/>
  <c r="I395" i="13"/>
  <c r="K395" i="13"/>
  <c r="M395" i="13"/>
  <c r="O395" i="13"/>
  <c r="Q395" i="13"/>
  <c r="V395" i="13"/>
  <c r="G399" i="13"/>
  <c r="M399" i="13" s="1"/>
  <c r="I399" i="13"/>
  <c r="K399" i="13"/>
  <c r="O399" i="13"/>
  <c r="Q399" i="13"/>
  <c r="V399" i="13"/>
  <c r="Q400" i="13"/>
  <c r="G401" i="13"/>
  <c r="M401" i="13" s="1"/>
  <c r="I401" i="13"/>
  <c r="I400" i="13" s="1"/>
  <c r="K401" i="13"/>
  <c r="O401" i="13"/>
  <c r="Q401" i="13"/>
  <c r="V401" i="13"/>
  <c r="V400" i="13" s="1"/>
  <c r="G405" i="13"/>
  <c r="I405" i="13"/>
  <c r="K405" i="13"/>
  <c r="O405" i="13"/>
  <c r="O400" i="13" s="1"/>
  <c r="Q405" i="13"/>
  <c r="V405" i="13"/>
  <c r="G408" i="13"/>
  <c r="M408" i="13" s="1"/>
  <c r="I408" i="13"/>
  <c r="K408" i="13"/>
  <c r="O408" i="13"/>
  <c r="Q408" i="13"/>
  <c r="V408" i="13"/>
  <c r="G409" i="13"/>
  <c r="M409" i="13" s="1"/>
  <c r="I409" i="13"/>
  <c r="K409" i="13"/>
  <c r="K400" i="13" s="1"/>
  <c r="O409" i="13"/>
  <c r="Q409" i="13"/>
  <c r="V409" i="13"/>
  <c r="K412" i="13"/>
  <c r="G413" i="13"/>
  <c r="I413" i="13"/>
  <c r="I412" i="13" s="1"/>
  <c r="K413" i="13"/>
  <c r="M413" i="13"/>
  <c r="O413" i="13"/>
  <c r="O412" i="13" s="1"/>
  <c r="Q413" i="13"/>
  <c r="V413" i="13"/>
  <c r="V412" i="13" s="1"/>
  <c r="G416" i="13"/>
  <c r="I416" i="13"/>
  <c r="K416" i="13"/>
  <c r="M416" i="13"/>
  <c r="O416" i="13"/>
  <c r="Q416" i="13"/>
  <c r="Q412" i="13" s="1"/>
  <c r="V416" i="13"/>
  <c r="G419" i="13"/>
  <c r="M419" i="13" s="1"/>
  <c r="I419" i="13"/>
  <c r="K419" i="13"/>
  <c r="O419" i="13"/>
  <c r="Q419" i="13"/>
  <c r="V419" i="13"/>
  <c r="G422" i="13"/>
  <c r="I422" i="13"/>
  <c r="K422" i="13"/>
  <c r="M422" i="13"/>
  <c r="O422" i="13"/>
  <c r="Q422" i="13"/>
  <c r="V422" i="13"/>
  <c r="G427" i="13"/>
  <c r="M427" i="13" s="1"/>
  <c r="I427" i="13"/>
  <c r="K427" i="13"/>
  <c r="O427" i="13"/>
  <c r="Q427" i="13"/>
  <c r="V427" i="13"/>
  <c r="G435" i="13"/>
  <c r="M435" i="13" s="1"/>
  <c r="I435" i="13"/>
  <c r="I434" i="13" s="1"/>
  <c r="K435" i="13"/>
  <c r="K434" i="13" s="1"/>
  <c r="O435" i="13"/>
  <c r="O434" i="13" s="1"/>
  <c r="Q435" i="13"/>
  <c r="V435" i="13"/>
  <c r="V434" i="13" s="1"/>
  <c r="G436" i="13"/>
  <c r="M436" i="13" s="1"/>
  <c r="I436" i="13"/>
  <c r="K436" i="13"/>
  <c r="O436" i="13"/>
  <c r="Q436" i="13"/>
  <c r="V436" i="13"/>
  <c r="G437" i="13"/>
  <c r="I437" i="13"/>
  <c r="K437" i="13"/>
  <c r="M437" i="13"/>
  <c r="O437" i="13"/>
  <c r="Q437" i="13"/>
  <c r="V437" i="13"/>
  <c r="G438" i="13"/>
  <c r="I438" i="13"/>
  <c r="K438" i="13"/>
  <c r="M438" i="13"/>
  <c r="O438" i="13"/>
  <c r="Q438" i="13"/>
  <c r="Q434" i="13" s="1"/>
  <c r="V438" i="13"/>
  <c r="G439" i="13"/>
  <c r="M439" i="13" s="1"/>
  <c r="I439" i="13"/>
  <c r="K439" i="13"/>
  <c r="O439" i="13"/>
  <c r="Q439" i="13"/>
  <c r="V439" i="13"/>
  <c r="G440" i="13"/>
  <c r="I440" i="13"/>
  <c r="K440" i="13"/>
  <c r="M440" i="13"/>
  <c r="O440" i="13"/>
  <c r="Q440" i="13"/>
  <c r="V440" i="13"/>
  <c r="G441" i="13"/>
  <c r="M441" i="13" s="1"/>
  <c r="I441" i="13"/>
  <c r="K441" i="13"/>
  <c r="O441" i="13"/>
  <c r="Q441" i="13"/>
  <c r="V441" i="13"/>
  <c r="G442" i="13"/>
  <c r="M442" i="13" s="1"/>
  <c r="I442" i="13"/>
  <c r="K442" i="13"/>
  <c r="O442" i="13"/>
  <c r="Q442" i="13"/>
  <c r="V442" i="13"/>
  <c r="G443" i="13"/>
  <c r="M443" i="13" s="1"/>
  <c r="I443" i="13"/>
  <c r="K443" i="13"/>
  <c r="O443" i="13"/>
  <c r="Q443" i="13"/>
  <c r="V443" i="13"/>
  <c r="G444" i="13"/>
  <c r="M444" i="13" s="1"/>
  <c r="I444" i="13"/>
  <c r="K444" i="13"/>
  <c r="O444" i="13"/>
  <c r="Q444" i="13"/>
  <c r="V444" i="13"/>
  <c r="G445" i="13"/>
  <c r="I445" i="13"/>
  <c r="K445" i="13"/>
  <c r="M445" i="13"/>
  <c r="O445" i="13"/>
  <c r="Q445" i="13"/>
  <c r="V445" i="13"/>
  <c r="G446" i="13"/>
  <c r="I446" i="13"/>
  <c r="K446" i="13"/>
  <c r="M446" i="13"/>
  <c r="O446" i="13"/>
  <c r="Q446" i="13"/>
  <c r="V446" i="13"/>
  <c r="G447" i="13"/>
  <c r="M447" i="13" s="1"/>
  <c r="I447" i="13"/>
  <c r="K447" i="13"/>
  <c r="O447" i="13"/>
  <c r="Q447" i="13"/>
  <c r="V447" i="13"/>
  <c r="G448" i="13"/>
  <c r="M448" i="13" s="1"/>
  <c r="I448" i="13"/>
  <c r="K448" i="13"/>
  <c r="O448" i="13"/>
  <c r="Q448" i="13"/>
  <c r="V448" i="13"/>
  <c r="G449" i="13"/>
  <c r="M449" i="13" s="1"/>
  <c r="I449" i="13"/>
  <c r="K449" i="13"/>
  <c r="O449" i="13"/>
  <c r="Q449" i="13"/>
  <c r="V449" i="13"/>
  <c r="G450" i="13"/>
  <c r="M450" i="13" s="1"/>
  <c r="I450" i="13"/>
  <c r="K450" i="13"/>
  <c r="O450" i="13"/>
  <c r="Q450" i="13"/>
  <c r="V450" i="13"/>
  <c r="G451" i="13"/>
  <c r="M451" i="13" s="1"/>
  <c r="I451" i="13"/>
  <c r="K451" i="13"/>
  <c r="O451" i="13"/>
  <c r="Q451" i="13"/>
  <c r="V451" i="13"/>
  <c r="G452" i="13"/>
  <c r="M452" i="13" s="1"/>
  <c r="I452" i="13"/>
  <c r="K452" i="13"/>
  <c r="O452" i="13"/>
  <c r="Q452" i="13"/>
  <c r="V452" i="13"/>
  <c r="G453" i="13"/>
  <c r="M453" i="13" s="1"/>
  <c r="I453" i="13"/>
  <c r="K453" i="13"/>
  <c r="O453" i="13"/>
  <c r="Q453" i="13"/>
  <c r="V453" i="13"/>
  <c r="G454" i="13"/>
  <c r="M454" i="13" s="1"/>
  <c r="I454" i="13"/>
  <c r="K454" i="13"/>
  <c r="O454" i="13"/>
  <c r="Q454" i="13"/>
  <c r="V454" i="13"/>
  <c r="G455" i="13"/>
  <c r="I455" i="13"/>
  <c r="K455" i="13"/>
  <c r="M455" i="13"/>
  <c r="O455" i="13"/>
  <c r="Q455" i="13"/>
  <c r="V455" i="13"/>
  <c r="G456" i="13"/>
  <c r="I456" i="13"/>
  <c r="K456" i="13"/>
  <c r="M456" i="13"/>
  <c r="O456" i="13"/>
  <c r="Q456" i="13"/>
  <c r="V456" i="13"/>
  <c r="G457" i="13"/>
  <c r="M457" i="13" s="1"/>
  <c r="I457" i="13"/>
  <c r="K457" i="13"/>
  <c r="O457" i="13"/>
  <c r="Q457" i="13"/>
  <c r="V457" i="13"/>
  <c r="G458" i="13"/>
  <c r="M458" i="13" s="1"/>
  <c r="I458" i="13"/>
  <c r="K458" i="13"/>
  <c r="O458" i="13"/>
  <c r="Q458" i="13"/>
  <c r="V458" i="13"/>
  <c r="G459" i="13"/>
  <c r="M459" i="13" s="1"/>
  <c r="I459" i="13"/>
  <c r="K459" i="13"/>
  <c r="O459" i="13"/>
  <c r="Q459" i="13"/>
  <c r="V459" i="13"/>
  <c r="G460" i="13"/>
  <c r="I460" i="13"/>
  <c r="K460" i="13"/>
  <c r="M460" i="13"/>
  <c r="O460" i="13"/>
  <c r="Q460" i="13"/>
  <c r="V460" i="13"/>
  <c r="G461" i="13"/>
  <c r="I461" i="13"/>
  <c r="K461" i="13"/>
  <c r="M461" i="13"/>
  <c r="O461" i="13"/>
  <c r="Q461" i="13"/>
  <c r="V461" i="13"/>
  <c r="G462" i="13"/>
  <c r="M462" i="13" s="1"/>
  <c r="I462" i="13"/>
  <c r="K462" i="13"/>
  <c r="O462" i="13"/>
  <c r="Q462" i="13"/>
  <c r="V462" i="13"/>
  <c r="G463" i="13"/>
  <c r="I463" i="13"/>
  <c r="K463" i="13"/>
  <c r="M463" i="13"/>
  <c r="O463" i="13"/>
  <c r="Q463" i="13"/>
  <c r="V463" i="13"/>
  <c r="G464" i="13"/>
  <c r="I464" i="13"/>
  <c r="K464" i="13"/>
  <c r="M464" i="13"/>
  <c r="O464" i="13"/>
  <c r="Q464" i="13"/>
  <c r="V464" i="13"/>
  <c r="G465" i="13"/>
  <c r="M465" i="13" s="1"/>
  <c r="I465" i="13"/>
  <c r="K465" i="13"/>
  <c r="O465" i="13"/>
  <c r="Q465" i="13"/>
  <c r="V465" i="13"/>
  <c r="G466" i="13"/>
  <c r="M466" i="13" s="1"/>
  <c r="I466" i="13"/>
  <c r="K466" i="13"/>
  <c r="O466" i="13"/>
  <c r="Q466" i="13"/>
  <c r="V466" i="13"/>
  <c r="G467" i="13"/>
  <c r="M467" i="13" s="1"/>
  <c r="I467" i="13"/>
  <c r="K467" i="13"/>
  <c r="O467" i="13"/>
  <c r="Q467" i="13"/>
  <c r="V467" i="13"/>
  <c r="G468" i="13"/>
  <c r="I468" i="13"/>
  <c r="K468" i="13"/>
  <c r="M468" i="13"/>
  <c r="O468" i="13"/>
  <c r="Q468" i="13"/>
  <c r="V468" i="13"/>
  <c r="G470" i="13"/>
  <c r="G469" i="13" s="1"/>
  <c r="I470" i="13"/>
  <c r="I469" i="13" s="1"/>
  <c r="K470" i="13"/>
  <c r="K469" i="13" s="1"/>
  <c r="M470" i="13"/>
  <c r="O470" i="13"/>
  <c r="O469" i="13" s="1"/>
  <c r="Q470" i="13"/>
  <c r="Q469" i="13" s="1"/>
  <c r="V470" i="13"/>
  <c r="V469" i="13" s="1"/>
  <c r="G471" i="13"/>
  <c r="I471" i="13"/>
  <c r="K471" i="13"/>
  <c r="M471" i="13"/>
  <c r="O471" i="13"/>
  <c r="Q471" i="13"/>
  <c r="V471" i="13"/>
  <c r="G472" i="13"/>
  <c r="M472" i="13" s="1"/>
  <c r="I472" i="13"/>
  <c r="K472" i="13"/>
  <c r="O472" i="13"/>
  <c r="Q472" i="13"/>
  <c r="V472" i="13"/>
  <c r="G473" i="13"/>
  <c r="M473" i="13" s="1"/>
  <c r="I473" i="13"/>
  <c r="K473" i="13"/>
  <c r="O473" i="13"/>
  <c r="Q473" i="13"/>
  <c r="V473" i="13"/>
  <c r="G475" i="13"/>
  <c r="M475" i="13" s="1"/>
  <c r="I475" i="13"/>
  <c r="I474" i="13" s="1"/>
  <c r="K475" i="13"/>
  <c r="K474" i="13" s="1"/>
  <c r="O475" i="13"/>
  <c r="O474" i="13" s="1"/>
  <c r="Q475" i="13"/>
  <c r="V475" i="13"/>
  <c r="V474" i="13" s="1"/>
  <c r="G476" i="13"/>
  <c r="I476" i="13"/>
  <c r="K476" i="13"/>
  <c r="M476" i="13"/>
  <c r="O476" i="13"/>
  <c r="Q476" i="13"/>
  <c r="V476" i="13"/>
  <c r="G477" i="13"/>
  <c r="M477" i="13" s="1"/>
  <c r="I477" i="13"/>
  <c r="K477" i="13"/>
  <c r="O477" i="13"/>
  <c r="Q477" i="13"/>
  <c r="V477" i="13"/>
  <c r="G478" i="13"/>
  <c r="I478" i="13"/>
  <c r="K478" i="13"/>
  <c r="M478" i="13"/>
  <c r="O478" i="13"/>
  <c r="Q478" i="13"/>
  <c r="V478" i="13"/>
  <c r="G479" i="13"/>
  <c r="I479" i="13"/>
  <c r="K479" i="13"/>
  <c r="M479" i="13"/>
  <c r="O479" i="13"/>
  <c r="Q479" i="13"/>
  <c r="Q474" i="13" s="1"/>
  <c r="V479" i="13"/>
  <c r="G480" i="13"/>
  <c r="M480" i="13" s="1"/>
  <c r="I480" i="13"/>
  <c r="K480" i="13"/>
  <c r="O480" i="13"/>
  <c r="Q480" i="13"/>
  <c r="V480" i="13"/>
  <c r="G481" i="13"/>
  <c r="M481" i="13" s="1"/>
  <c r="I481" i="13"/>
  <c r="K481" i="13"/>
  <c r="O481" i="13"/>
  <c r="Q481" i="13"/>
  <c r="V481" i="13"/>
  <c r="G482" i="13"/>
  <c r="M482" i="13" s="1"/>
  <c r="I482" i="13"/>
  <c r="K482" i="13"/>
  <c r="O482" i="13"/>
  <c r="Q482" i="13"/>
  <c r="V482" i="13"/>
  <c r="G483" i="13"/>
  <c r="M483" i="13" s="1"/>
  <c r="I483" i="13"/>
  <c r="K483" i="13"/>
  <c r="O483" i="13"/>
  <c r="Q483" i="13"/>
  <c r="V483" i="13"/>
  <c r="AF485" i="13"/>
  <c r="G41" i="1" s="1"/>
  <c r="G9" i="12"/>
  <c r="M9" i="12" s="1"/>
  <c r="I9" i="12"/>
  <c r="I8" i="12" s="1"/>
  <c r="K9" i="12"/>
  <c r="K8" i="12" s="1"/>
  <c r="O9" i="12"/>
  <c r="O8" i="12" s="1"/>
  <c r="Q9" i="12"/>
  <c r="V9" i="12"/>
  <c r="V8" i="12" s="1"/>
  <c r="G10" i="12"/>
  <c r="M10" i="12" s="1"/>
  <c r="I10" i="12"/>
  <c r="K10" i="12"/>
  <c r="O10" i="12"/>
  <c r="Q10" i="12"/>
  <c r="V10" i="12"/>
  <c r="G11" i="12"/>
  <c r="I11" i="12"/>
  <c r="K11" i="12"/>
  <c r="M11" i="12"/>
  <c r="O11" i="12"/>
  <c r="Q11" i="12"/>
  <c r="V11" i="12"/>
  <c r="G12" i="12"/>
  <c r="M12" i="12" s="1"/>
  <c r="I12" i="12"/>
  <c r="K12" i="12"/>
  <c r="O12" i="12"/>
  <c r="Q12" i="12"/>
  <c r="Q8" i="12" s="1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AF18" i="12"/>
  <c r="I19" i="1"/>
  <c r="M122" i="14" l="1"/>
  <c r="I54" i="1"/>
  <c r="G226" i="14"/>
  <c r="G420" i="14"/>
  <c r="G312" i="14"/>
  <c r="M216" i="14"/>
  <c r="G171" i="14"/>
  <c r="I59" i="1" s="1"/>
  <c r="AE508" i="14"/>
  <c r="F42" i="1" s="1"/>
  <c r="H42" i="1" s="1"/>
  <c r="I42" i="1" s="1"/>
  <c r="M109" i="14"/>
  <c r="G277" i="14"/>
  <c r="G457" i="14"/>
  <c r="G389" i="14"/>
  <c r="G16" i="14"/>
  <c r="M492" i="14"/>
  <c r="G432" i="14"/>
  <c r="G263" i="14"/>
  <c r="M171" i="14"/>
  <c r="G497" i="14"/>
  <c r="G492" i="14"/>
  <c r="I78" i="1" s="1"/>
  <c r="G400" i="13"/>
  <c r="G333" i="13"/>
  <c r="G434" i="13"/>
  <c r="I77" i="1" s="1"/>
  <c r="AE485" i="13"/>
  <c r="F41" i="1" s="1"/>
  <c r="H41" i="1" s="1"/>
  <c r="I41" i="1" s="1"/>
  <c r="G186" i="13"/>
  <c r="G25" i="13"/>
  <c r="I52" i="1" s="1"/>
  <c r="G412" i="13"/>
  <c r="M329" i="13"/>
  <c r="G297" i="13"/>
  <c r="G249" i="13"/>
  <c r="I67" i="1" s="1"/>
  <c r="G242" i="13"/>
  <c r="I66" i="1" s="1"/>
  <c r="G104" i="13"/>
  <c r="M25" i="13"/>
  <c r="G8" i="13"/>
  <c r="M469" i="13"/>
  <c r="G474" i="13"/>
  <c r="I79" i="1" s="1"/>
  <c r="G40" i="1"/>
  <c r="G329" i="13"/>
  <c r="I71" i="1" s="1"/>
  <c r="G201" i="13"/>
  <c r="I64" i="1" s="1"/>
  <c r="M189" i="13"/>
  <c r="M186" i="13" s="1"/>
  <c r="M161" i="13"/>
  <c r="AE18" i="12"/>
  <c r="G8" i="12"/>
  <c r="I80" i="1" s="1"/>
  <c r="G39" i="1"/>
  <c r="G44" i="1" s="1"/>
  <c r="G25" i="1" s="1"/>
  <c r="A25" i="1" s="1"/>
  <c r="A26" i="1" s="1"/>
  <c r="G43" i="1"/>
  <c r="M201" i="14"/>
  <c r="M256" i="14"/>
  <c r="M349" i="14"/>
  <c r="M38" i="14"/>
  <c r="M8" i="14"/>
  <c r="M316" i="14"/>
  <c r="M499" i="14"/>
  <c r="M497" i="14" s="1"/>
  <c r="M459" i="14"/>
  <c r="M457" i="14" s="1"/>
  <c r="M346" i="14"/>
  <c r="M344" i="14" s="1"/>
  <c r="G316" i="14"/>
  <c r="M264" i="14"/>
  <c r="M263" i="14" s="1"/>
  <c r="G201" i="14"/>
  <c r="G109" i="14"/>
  <c r="M433" i="14"/>
  <c r="M432" i="14" s="1"/>
  <c r="M415" i="14"/>
  <c r="M389" i="14" s="1"/>
  <c r="G38" i="14"/>
  <c r="G508" i="14" s="1"/>
  <c r="G122" i="14"/>
  <c r="G349" i="14"/>
  <c r="G216" i="14"/>
  <c r="M33" i="14"/>
  <c r="M32" i="14" s="1"/>
  <c r="M19" i="14"/>
  <c r="M16" i="14" s="1"/>
  <c r="M228" i="14"/>
  <c r="M226" i="14" s="1"/>
  <c r="M183" i="14"/>
  <c r="M182" i="14" s="1"/>
  <c r="M428" i="14"/>
  <c r="M420" i="14" s="1"/>
  <c r="M279" i="14"/>
  <c r="M277" i="14" s="1"/>
  <c r="M194" i="14"/>
  <c r="M192" i="14" s="1"/>
  <c r="M474" i="13"/>
  <c r="M369" i="13"/>
  <c r="M211" i="13"/>
  <c r="M115" i="13"/>
  <c r="M83" i="13"/>
  <c r="M38" i="13"/>
  <c r="M177" i="13"/>
  <c r="M333" i="13"/>
  <c r="M301" i="13"/>
  <c r="M434" i="13"/>
  <c r="M412" i="13"/>
  <c r="M257" i="13"/>
  <c r="G301" i="13"/>
  <c r="G211" i="13"/>
  <c r="I65" i="1" s="1"/>
  <c r="G38" i="13"/>
  <c r="I53" i="1" s="1"/>
  <c r="G177" i="13"/>
  <c r="I62" i="1" s="1"/>
  <c r="G115" i="13"/>
  <c r="G257" i="13"/>
  <c r="M298" i="13"/>
  <c r="M297" i="13" s="1"/>
  <c r="M250" i="13"/>
  <c r="M249" i="13" s="1"/>
  <c r="M173" i="13"/>
  <c r="M172" i="13" s="1"/>
  <c r="G369" i="13"/>
  <c r="I73" i="1" s="1"/>
  <c r="M243" i="13"/>
  <c r="M242" i="13" s="1"/>
  <c r="M202" i="13"/>
  <c r="M201" i="13" s="1"/>
  <c r="M105" i="13"/>
  <c r="M104" i="13" s="1"/>
  <c r="M35" i="13"/>
  <c r="M34" i="13" s="1"/>
  <c r="M22" i="13"/>
  <c r="M8" i="13" s="1"/>
  <c r="M405" i="13"/>
  <c r="M400" i="13" s="1"/>
  <c r="M176" i="13"/>
  <c r="M175" i="13" s="1"/>
  <c r="M160" i="13"/>
  <c r="M159" i="13" s="1"/>
  <c r="M8" i="12"/>
  <c r="J28" i="1"/>
  <c r="J26" i="1"/>
  <c r="G38" i="1"/>
  <c r="F38" i="1"/>
  <c r="J23" i="1"/>
  <c r="J24" i="1"/>
  <c r="J25" i="1"/>
  <c r="J27" i="1"/>
  <c r="E24" i="1"/>
  <c r="E26" i="1"/>
  <c r="I17" i="1" l="1"/>
  <c r="I69" i="1"/>
  <c r="I74" i="1"/>
  <c r="I70" i="1"/>
  <c r="I18" i="1"/>
  <c r="I75" i="1"/>
  <c r="I68" i="1"/>
  <c r="I63" i="1"/>
  <c r="I72" i="1"/>
  <c r="I57" i="1"/>
  <c r="I56" i="1"/>
  <c r="I51" i="1"/>
  <c r="I16" i="1" s="1"/>
  <c r="G485" i="13"/>
  <c r="F40" i="1"/>
  <c r="H40" i="1" s="1"/>
  <c r="I40" i="1" s="1"/>
  <c r="I20" i="1"/>
  <c r="F43" i="1"/>
  <c r="H43" i="1" s="1"/>
  <c r="I43" i="1" s="1"/>
  <c r="F39" i="1"/>
  <c r="H39" i="1" s="1"/>
  <c r="G18" i="12"/>
  <c r="G26" i="1"/>
  <c r="F44" i="1"/>
  <c r="I21" i="1" l="1"/>
  <c r="I81" i="1"/>
  <c r="G23" i="1"/>
  <c r="A23" i="1" s="1"/>
  <c r="G28" i="1"/>
  <c r="H44" i="1"/>
  <c r="I39" i="1"/>
  <c r="I44" i="1" s="1"/>
  <c r="J57" i="1" l="1"/>
  <c r="J63" i="1"/>
  <c r="J54" i="1"/>
  <c r="J72" i="1"/>
  <c r="J56" i="1"/>
  <c r="J66" i="1"/>
  <c r="J62" i="1"/>
  <c r="J78" i="1"/>
  <c r="J67" i="1"/>
  <c r="J58" i="1"/>
  <c r="J55" i="1"/>
  <c r="J51" i="1"/>
  <c r="J80" i="1"/>
  <c r="J64" i="1"/>
  <c r="J69" i="1"/>
  <c r="J75" i="1"/>
  <c r="J74" i="1"/>
  <c r="J76" i="1"/>
  <c r="J60" i="1"/>
  <c r="J79" i="1"/>
  <c r="J70" i="1"/>
  <c r="J61" i="1"/>
  <c r="J53" i="1"/>
  <c r="J73" i="1"/>
  <c r="J52" i="1"/>
  <c r="J68" i="1"/>
  <c r="J59" i="1"/>
  <c r="J65" i="1"/>
  <c r="J77" i="1"/>
  <c r="J71" i="1"/>
  <c r="J40" i="1"/>
  <c r="J43" i="1"/>
  <c r="J39" i="1"/>
  <c r="J44" i="1" s="1"/>
  <c r="J42" i="1"/>
  <c r="J41" i="1"/>
  <c r="G24" i="1"/>
  <c r="A27" i="1" s="1"/>
  <c r="A24" i="1"/>
  <c r="J81" i="1" l="1"/>
  <c r="G29" i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<sst xmlns="http://schemas.openxmlformats.org/spreadsheetml/2006/main" count="4686" uniqueCount="819">
  <si>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</si>
  <si>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</si>
  <si>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</si>
  <si>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</si>
  <si>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</si>
  <si>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</si>
  <si>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</si>
  <si>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</si>
  <si>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</si>
  <si>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</si>
  <si>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</si>
  <si>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</si>
  <si>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</si>
  <si>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</si>
  <si>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</si>
  <si>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</si>
  <si>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</si>
  <si>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</si>
  <si>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</si>
  <si>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</si>
  <si>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</si>
  <si>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</si>
  <si>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</si>
  <si>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</si>
  <si>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</si>
  <si>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</si>
  <si>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</si>
  <si>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</si>
  <si>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</si>
  <si>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</si>
  <si>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</si>
  <si>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</si>
  <si>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</si>
  <si>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</si>
  <si>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</si>
  <si>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</si>
  <si>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</si>
  <si>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</si>
  <si>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</si>
  <si>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</si>
  <si>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</si>
  <si>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</si>
  <si>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</si>
  <si>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 xml:space="preserve">Stavební práce </t>
  </si>
  <si>
    <t>Stavba</t>
  </si>
  <si>
    <t>Rekonstrukce bytu</t>
  </si>
  <si>
    <t>01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</si>
  <si>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</si>
  <si>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</si>
  <si>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</si>
  <si>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</si>
  <si>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</si>
  <si>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</si>
  <si>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</si>
  <si>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</si>
  <si>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</si>
  <si>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</si>
  <si>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</si>
  <si>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</si>
  <si>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</si>
  <si>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</si>
  <si>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</si>
  <si>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</si>
  <si>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</si>
  <si>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</si>
  <si>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</si>
  <si>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</si>
  <si>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</si>
  <si>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</si>
  <si>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</si>
  <si>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</si>
  <si>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</si>
  <si>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</si>
  <si>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</si>
  <si>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</si>
  <si>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</si>
  <si>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</si>
  <si>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</si>
  <si>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</si>
  <si>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</si>
  <si>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</si>
  <si>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</si>
  <si>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</si>
  <si>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763</t>
  </si>
  <si>
    <t>Dřevostavby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</si>
  <si>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</si>
  <si>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</si>
  <si>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</si>
  <si>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</si>
  <si>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</si>
  <si>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</si>
  <si>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</si>
  <si>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</si>
  <si>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</si>
  <si>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</si>
  <si>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</si>
  <si>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</si>
  <si>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</si>
  <si>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</si>
  <si>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</si>
  <si>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</si>
  <si>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785</t>
  </si>
  <si>
    <t>Tapety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</si>
  <si>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</si>
  <si>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</si>
  <si>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</si>
  <si>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</si>
  <si>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</si>
  <si>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</si>
  <si>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</si>
  <si>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</si>
  <si>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</si>
  <si>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</si>
  <si>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</si>
  <si>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</si>
  <si>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</si>
  <si>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</si>
  <si>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</si>
  <si>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</si>
  <si>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</si>
  <si>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</si>
  <si>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</si>
  <si>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</si>
  <si>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</si>
  <si>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</si>
  <si>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</si>
  <si>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</si>
  <si>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</si>
  <si>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</si>
  <si>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</si>
  <si>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</si>
  <si>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</si>
  <si>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</si>
  <si>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</si>
  <si>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</si>
  <si>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</si>
  <si>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</si>
  <si>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</si>
  <si>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</si>
  <si>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</si>
  <si>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</si>
  <si>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</si>
  <si>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Vlastní</t>
  </si>
  <si>
    <t>Indiv</t>
  </si>
  <si>
    <t>VRN</t>
  </si>
  <si>
    <t>POL99_8</t>
  </si>
  <si>
    <t>005122 R</t>
  </si>
  <si>
    <t xml:space="preserve">Provozní vlivy </t>
  </si>
  <si>
    <t>005211080R</t>
  </si>
  <si>
    <t>Bezpečnostní a hygienická opatření na staveništi</t>
  </si>
  <si>
    <t>00523  R</t>
  </si>
  <si>
    <t>Zkoušky a revize celého bytu vč. hlavního jističe</t>
  </si>
  <si>
    <t>00144854</t>
  </si>
  <si>
    <t>Vzorkování dlažeb, obkladů, pvc, kuchyň linky</t>
  </si>
  <si>
    <t>0041477</t>
  </si>
  <si>
    <t>Průběžný úklid společných prostor</t>
  </si>
  <si>
    <t>004211</t>
  </si>
  <si>
    <t>Mimostaveništní doprava materiálu</t>
  </si>
  <si>
    <t>0051444</t>
  </si>
  <si>
    <t>Fotodokumentace</t>
  </si>
  <si>
    <t>SUM</t>
  </si>
  <si>
    <t>Poznámky uchazeče k zadání</t>
  </si>
  <si>
    <t>POPUZIV</t>
  </si>
  <si>
    <t>END</t>
  </si>
  <si>
    <t>Revizní dvířka 60x60 bílá - plast</t>
  </si>
  <si>
    <t>ks</t>
  </si>
  <si>
    <t>Specifikace</t>
  </si>
  <si>
    <t>POL3_</t>
  </si>
  <si>
    <t>340271610</t>
  </si>
  <si>
    <t xml:space="preserve">Zazdívka otvorů pl.do 4 m2, pórobet.tvár.,tl.10 cm </t>
  </si>
  <si>
    <t>m3</t>
  </si>
  <si>
    <t>RTS 21/ II</t>
  </si>
  <si>
    <t>Práce</t>
  </si>
  <si>
    <t>POL1_</t>
  </si>
  <si>
    <t>Koupelna : 0,6*2,0*0,1</t>
  </si>
  <si>
    <t>VV</t>
  </si>
  <si>
    <t>342263410</t>
  </si>
  <si>
    <t>Osazení revizních dvířek do příček, do 0,25 m2</t>
  </si>
  <si>
    <t>kus</t>
  </si>
  <si>
    <t>342263420</t>
  </si>
  <si>
    <t>Osazení revizních dvířek do SDK příček, do 0,50 m2</t>
  </si>
  <si>
    <t>342948111</t>
  </si>
  <si>
    <t>Ukotvení příček k cihel.konstr. kotvami na hmožd.</t>
  </si>
  <si>
    <t>m</t>
  </si>
  <si>
    <t>2,0*2</t>
  </si>
  <si>
    <t>346244313</t>
  </si>
  <si>
    <t>Obezdívky van a WC nádržek z desek Ytong tl.100 mm</t>
  </si>
  <si>
    <t>m2</t>
  </si>
  <si>
    <t>(1,6*2+0,6*2)*0,5</t>
  </si>
  <si>
    <t>342264098</t>
  </si>
  <si>
    <t>Příplatek k podhledu sádrokart. za plochu do 10 m2</t>
  </si>
  <si>
    <t>Chodba : 1,4*4,5</t>
  </si>
  <si>
    <t>Koupelna : 2,0*2,1</t>
  </si>
  <si>
    <t>WC : 1,2*0,9</t>
  </si>
  <si>
    <t>28349052</t>
  </si>
  <si>
    <t>Dvířka vanová 300 x 300 mm bílá - plast</t>
  </si>
  <si>
    <t>SPCM</t>
  </si>
  <si>
    <t>347013111RZ1</t>
  </si>
  <si>
    <t>Předstěna SDK,tl.75mm,1xoc.kce CD,1xRBI 12,5mm,izol bez dodávky izolace</t>
  </si>
  <si>
    <t>R-položka</t>
  </si>
  <si>
    <t>POL12_1</t>
  </si>
  <si>
    <t>WC : 0,9*2,6</t>
  </si>
  <si>
    <t>416021121</t>
  </si>
  <si>
    <t>Podhledy SDK, kovová.kce CD. 1x deska RB 12,5 mm</t>
  </si>
  <si>
    <t>416021123</t>
  </si>
  <si>
    <t>Podhledy SDK, kovová.kce CD. 1x deska RBI 12,5 mm</t>
  </si>
  <si>
    <t>Koupelna : 2,1*2,0</t>
  </si>
  <si>
    <t>WC : 0,9*1,2</t>
  </si>
  <si>
    <t>612409991</t>
  </si>
  <si>
    <t>Začištění omítek kolem oken,dveří apod. s použitím suché maltové směsi včetně výmalby</t>
  </si>
  <si>
    <t>Oprava omítek po zazdění zárubní vchodových dveří : 0,8+2,0*2</t>
  </si>
  <si>
    <t>785411800</t>
  </si>
  <si>
    <t>Odstranění tapet lepených papírových do 3,8 m</t>
  </si>
  <si>
    <t>Šatna : (1,4*2+0,7*2)*2,6</t>
  </si>
  <si>
    <t>-0,6*2,0</t>
  </si>
  <si>
    <t>602011141</t>
  </si>
  <si>
    <t>Štuk na stěnách vnitřní, ručně tloušťka vrstvy 4 mm</t>
  </si>
  <si>
    <t>Kuchyň : 0,8*2,2</t>
  </si>
  <si>
    <t>2,3*0,6</t>
  </si>
  <si>
    <t>Koupelna : 0,8*0,2</t>
  </si>
  <si>
    <t>610991111</t>
  </si>
  <si>
    <t>Zakrývání výplní vnitřních otvorů, oken</t>
  </si>
  <si>
    <t>1,6*1,3</t>
  </si>
  <si>
    <t>0,8*2,1+1,1*1,3</t>
  </si>
  <si>
    <t>611421231</t>
  </si>
  <si>
    <t>Oprava váp.omítek stropů do 10% plochy - štukových po provedení rozvodů elektro</t>
  </si>
  <si>
    <t>Šatna : 1,4*0,7</t>
  </si>
  <si>
    <t>Pokoj 1 : 5,1*3,0</t>
  </si>
  <si>
    <t>Kuchyň : 3,0*2,8</t>
  </si>
  <si>
    <t>612421331</t>
  </si>
  <si>
    <t>Oprava vápen.omítek stěn do 30 % pl. - štukových s použitím suché maltové směsi</t>
  </si>
  <si>
    <t>Chodba : (4,5*2+1,4*2)*2,6</t>
  </si>
  <si>
    <t>-1,25*2,0</t>
  </si>
  <si>
    <t>-0,8*2,0</t>
  </si>
  <si>
    <t>-0,6*2,0*3</t>
  </si>
  <si>
    <t>Pokoj 1 : (5,1*2+3,0*2)*2,6</t>
  </si>
  <si>
    <t>-1,6*1,3</t>
  </si>
  <si>
    <t>WC : (1,2*2+0,9)*(2,6-1,5)</t>
  </si>
  <si>
    <t>-0,6*0,5</t>
  </si>
  <si>
    <t>Kuchyň : (2,8*2+3,0*2)*2,6</t>
  </si>
  <si>
    <t>-(0,8*2,1+1,1*1,3)</t>
  </si>
  <si>
    <t>Koupelna : (2,0*2+2,1*2)*(2,6-2,1)</t>
  </si>
  <si>
    <t>612423531</t>
  </si>
  <si>
    <t>Omítka rýh stěn vápenná šířky do 15 cm, štuková</t>
  </si>
  <si>
    <t>0,07*5,0</t>
  </si>
  <si>
    <t>0,1*2,0</t>
  </si>
  <si>
    <t>0,03*50,0</t>
  </si>
  <si>
    <t>612451121</t>
  </si>
  <si>
    <t>Omítka vnitřní zdiva, cementová (MC), hladká</t>
  </si>
  <si>
    <t>Koupelna : (2,0*2+2,1*2)*2,1</t>
  </si>
  <si>
    <t>Kuchyň : (1,0+0,6)*1,75</t>
  </si>
  <si>
    <t>612481211</t>
  </si>
  <si>
    <t>Montáž výztužné sítě(perlinky)do stěrky-vnit.stěny včetně výztužné sítě a stěrkového tmelu Cemix</t>
  </si>
  <si>
    <t>Koupelna : 0,7*2,1</t>
  </si>
  <si>
    <t>Kuchyň : 0,7*2,1</t>
  </si>
  <si>
    <t>632411904</t>
  </si>
  <si>
    <t>Penetrace savých podkladů 0,25 l/m2</t>
  </si>
  <si>
    <t>1x perlinka : 2,94</t>
  </si>
  <si>
    <t>1x štuk : 13,02</t>
  </si>
  <si>
    <t>631571008</t>
  </si>
  <si>
    <t>Násyp z písku prosátého tl. do 20 mm včetně vyrovnání</t>
  </si>
  <si>
    <t>Pokoj : 5,1*3,0</t>
  </si>
  <si>
    <t>Chodba : 4,5*1,4</t>
  </si>
  <si>
    <t>632421120</t>
  </si>
  <si>
    <t>Potěr samonivelační ,ručně zpracovaný,tl. do 10 mm</t>
  </si>
  <si>
    <t>637101101R00</t>
  </si>
  <si>
    <t>Příprava podkladu - vysávání podlah prům.vysavačem</t>
  </si>
  <si>
    <t>952901111</t>
  </si>
  <si>
    <t>Vyčištění budov o výšce podlaží do 4 m</t>
  </si>
  <si>
    <t>952901110</t>
  </si>
  <si>
    <t>Čištění mytím ploch oken, dveří a parapetů</t>
  </si>
  <si>
    <t>968072455</t>
  </si>
  <si>
    <t>Vybourání kovových dveřních zárubní pl. do 2 m2</t>
  </si>
  <si>
    <t>0,8*2,0</t>
  </si>
  <si>
    <t>0,6*2,0</t>
  </si>
  <si>
    <t>965048150</t>
  </si>
  <si>
    <t>Dočištění povrchu po vybourání dlažeb, tmel do 50%</t>
  </si>
  <si>
    <t>965081713</t>
  </si>
  <si>
    <t>Bourání dlažeb keramických tl.10 mm, nad 1 m2</t>
  </si>
  <si>
    <t>965081702</t>
  </si>
  <si>
    <t xml:space="preserve">Bourání soklíků z dlažeb keramických </t>
  </si>
  <si>
    <t>WC : 1,2*2+0,9*2-0,6</t>
  </si>
  <si>
    <t>968061125</t>
  </si>
  <si>
    <t>Vyvěšení dřevěných dveřních křídel pl. do 2 m2</t>
  </si>
  <si>
    <t>974031132</t>
  </si>
  <si>
    <t>Vysekání rýh ve zdi cihelné 5 x 7 cm</t>
  </si>
  <si>
    <t>974031154</t>
  </si>
  <si>
    <t>Vysekání rýh ve zdi cihelné 10 x 15 cm</t>
  </si>
  <si>
    <t>974051513</t>
  </si>
  <si>
    <t>Frézování drážky do 30x30 mm, zdivo, beton</t>
  </si>
  <si>
    <t>974082212</t>
  </si>
  <si>
    <t>Vysekání rýh pro vodiče omítka stěn MC šířka 3 cm</t>
  </si>
  <si>
    <t>978011121</t>
  </si>
  <si>
    <t>Otlučení omítek vnitřních vápenných stropů do 10 %</t>
  </si>
  <si>
    <t>978013141</t>
  </si>
  <si>
    <t>Otlučení omítek vnitřních stěn v rozsahu do 30 %</t>
  </si>
  <si>
    <t>460680021</t>
  </si>
  <si>
    <t>Průraz zdivem v cihlové zdi tloušťky 15 cm plochy do 0,025 m2</t>
  </si>
  <si>
    <t>978021191R00</t>
  </si>
  <si>
    <t>Otlučení cementových omítek vnitřních stěn do 100% včetně obkladů</t>
  </si>
  <si>
    <t>Koupelna : (2,0*2+2,1*2)*2,0</t>
  </si>
  <si>
    <t>Kuchyň : 2,3*0,6</t>
  </si>
  <si>
    <t>(1,0+0,6)*1,75</t>
  </si>
  <si>
    <t>999281145</t>
  </si>
  <si>
    <t>Přesun hmot pro opravy a údržbu do v. 6 m, nošením</t>
  </si>
  <si>
    <t>t</t>
  </si>
  <si>
    <t>Přesun hmot</t>
  </si>
  <si>
    <t>POL7_</t>
  </si>
  <si>
    <t>711212002</t>
  </si>
  <si>
    <t>Hydroizolační povlak - nátěr nebo stěrka</t>
  </si>
  <si>
    <t>(2,0*2+2,1*2-0,6)*0,1</t>
  </si>
  <si>
    <t>(1,0+2,1)*1,9</t>
  </si>
  <si>
    <t>711212601</t>
  </si>
  <si>
    <t>Těsnicí pás do spoje podlaha - stěna</t>
  </si>
  <si>
    <t>Koupelna : (2,1*2+2,0*2-0,6)</t>
  </si>
  <si>
    <t>0,6*2</t>
  </si>
  <si>
    <t>1,4</t>
  </si>
  <si>
    <t>0,7+1,6</t>
  </si>
  <si>
    <t>998711201</t>
  </si>
  <si>
    <t>Přesun hmot pro izolace proti vodě, výšky do 6 m</t>
  </si>
  <si>
    <t>713190811</t>
  </si>
  <si>
    <t>Odstranění tepelné izolace, škvára tl. do 5 cm</t>
  </si>
  <si>
    <t>Pokoj : 5,0*3,2</t>
  </si>
  <si>
    <t>7201947774</t>
  </si>
  <si>
    <t>Podružný materiál pro ZTI (vyústění, přechodky, hadice)</t>
  </si>
  <si>
    <t>kpl</t>
  </si>
  <si>
    <t>733171140</t>
  </si>
  <si>
    <t>Montáž - napojení potrubí na stoupačku</t>
  </si>
  <si>
    <t>72145488</t>
  </si>
  <si>
    <t>Práce spojené s demontáži rozvodů - voda, kanalizace</t>
  </si>
  <si>
    <t>hod</t>
  </si>
  <si>
    <t>721176105</t>
  </si>
  <si>
    <t>Potrubí HT připojovací D 110 x 2,7 mm</t>
  </si>
  <si>
    <t>721176113</t>
  </si>
  <si>
    <t>Potrubí HT odpadní svislé D 50 x 1,8 mm</t>
  </si>
  <si>
    <t>721194104</t>
  </si>
  <si>
    <t>Vyvedení odpadních výpustek D 40 x 1,8</t>
  </si>
  <si>
    <t>721194105</t>
  </si>
  <si>
    <t>Vyvedení odpadních výpustek D 50 x 1,8</t>
  </si>
  <si>
    <t>721194109</t>
  </si>
  <si>
    <t>Vyvedení odpadních výpustek D 110 x 2,3</t>
  </si>
  <si>
    <t>998721201</t>
  </si>
  <si>
    <t>Přesun hmot pro vnitřní kanalizaci, výšky do 6 m</t>
  </si>
  <si>
    <t>722172311</t>
  </si>
  <si>
    <t>Potrubí z PPR, D 20x2,8 mm, PN 16, vč.zed.výpom.</t>
  </si>
  <si>
    <t>722181213</t>
  </si>
  <si>
    <t>Izolace návleková MIRELON PRO tl. stěny 13 mm vnitřní průměr 22 mm</t>
  </si>
  <si>
    <t>722220111</t>
  </si>
  <si>
    <t>Nástěnka K 247, pro výtokový ventil G 1/2</t>
  </si>
  <si>
    <t>722220121</t>
  </si>
  <si>
    <t>Nástěnka K 247, pro baterii G 1/2</t>
  </si>
  <si>
    <t>pár</t>
  </si>
  <si>
    <t>722220872</t>
  </si>
  <si>
    <t>Demontáž armatur se závitem a šroubením G 3/4</t>
  </si>
  <si>
    <t>722229102</t>
  </si>
  <si>
    <t>Montáž vodovodních armatur,1závit, G 3/4 včetně armatury (kulový kohout 3/4")</t>
  </si>
  <si>
    <t>722260812</t>
  </si>
  <si>
    <t>Demontáž vodoměrů závitových G 3/4</t>
  </si>
  <si>
    <t>722260922</t>
  </si>
  <si>
    <t>Zpětná montáž vodoměrů závitových G 3/4</t>
  </si>
  <si>
    <t>733190107</t>
  </si>
  <si>
    <t>Tlaková zkouška potrubí  DN 40</t>
  </si>
  <si>
    <t xml:space="preserve">900      </t>
  </si>
  <si>
    <t>HZS Práce v tarifní třídě 4</t>
  </si>
  <si>
    <t>h</t>
  </si>
  <si>
    <t>vyhledávání hlavních uzávěrů vody v objektu : 2</t>
  </si>
  <si>
    <t xml:space="preserve">vypuštění, zpětné napuštění vody do stoupaček : </t>
  </si>
  <si>
    <t xml:space="preserve">zaplombování vodoměrů : </t>
  </si>
  <si>
    <t>998722201</t>
  </si>
  <si>
    <t>Přesun hmot pro vnitřní vodovod, výšky do 6 m</t>
  </si>
  <si>
    <t>723548777</t>
  </si>
  <si>
    <t>Revize PLYNU</t>
  </si>
  <si>
    <t>723160204</t>
  </si>
  <si>
    <t>Přípojka k plynoměru, závitová bez ochozu G 1 včetně kouhout kulový 1"</t>
  </si>
  <si>
    <t>soubor</t>
  </si>
  <si>
    <t>723160334</t>
  </si>
  <si>
    <t>Rozpěrka přípojky plynoměru G 1</t>
  </si>
  <si>
    <t>723163102</t>
  </si>
  <si>
    <t>Potrubí z měděných plyn.trubek D 15 x 1,0 mm</t>
  </si>
  <si>
    <t>723190251</t>
  </si>
  <si>
    <t>Vyvedení a upevnění plynovodních výpustek DN 15</t>
  </si>
  <si>
    <t>723191113</t>
  </si>
  <si>
    <t>Hadice pro spotřeb. IVAR.FLEXIGAS DN 15,dl. 1,5 m</t>
  </si>
  <si>
    <t>723191118</t>
  </si>
  <si>
    <t>Kohout kulový pro flexigas rohový IVAR.G2T DN 15</t>
  </si>
  <si>
    <t>723236114</t>
  </si>
  <si>
    <t>Kohout kulový, vnitřní-vnitřní závit, G 3/4"</t>
  </si>
  <si>
    <t>998723201</t>
  </si>
  <si>
    <t>Přesun hmot pro vnitřní plynovod, výšky do 6 m</t>
  </si>
  <si>
    <t>64214330R</t>
  </si>
  <si>
    <t>Koupelnová skříňka s umyvadlem79,5x62x44,7 cm bílá lesk na šrouby</t>
  </si>
  <si>
    <t>42377000R</t>
  </si>
  <si>
    <t xml:space="preserve">Dvojháček chrom lesklá </t>
  </si>
  <si>
    <t>551789001R</t>
  </si>
  <si>
    <t>Držák toaletního papíru chrom</t>
  </si>
  <si>
    <t>63465124</t>
  </si>
  <si>
    <t>Zrcadlo nemontované čiré tl. 4 mm 60x80cm</t>
  </si>
  <si>
    <t>725119305</t>
  </si>
  <si>
    <t>Montáž klozetových mís kombinovaných</t>
  </si>
  <si>
    <t>725219521</t>
  </si>
  <si>
    <t>Montáž umyvadel se závěsnou skříňkou</t>
  </si>
  <si>
    <t>725220851</t>
  </si>
  <si>
    <t>Demontáž van včetně vybourání obezdezdívky</t>
  </si>
  <si>
    <t>725299101</t>
  </si>
  <si>
    <t>Montáž koupelnových doplňků - mýdelníků, držáků ap</t>
  </si>
  <si>
    <t>725810402</t>
  </si>
  <si>
    <t>Ventil rohový kulový s filtrem 1/2" x 3/8"</t>
  </si>
  <si>
    <t>725814122</t>
  </si>
  <si>
    <t>Ventil pračkový kulový se zpětnou klapkou a filtrem 3/4"</t>
  </si>
  <si>
    <t>725823114</t>
  </si>
  <si>
    <t>Baterie dřezová stojánková ruční, bez otvír.odpadu standardní chrom</t>
  </si>
  <si>
    <t>725823121</t>
  </si>
  <si>
    <t>Baterie umyvadlová stoján. ruční,  standardní chrom</t>
  </si>
  <si>
    <t>725829301</t>
  </si>
  <si>
    <t>Montáž baterie umyv.a dřezové stojánkové</t>
  </si>
  <si>
    <t>725820801</t>
  </si>
  <si>
    <t>Demontáž baterie nástěnné do G 3/4</t>
  </si>
  <si>
    <t>725820802</t>
  </si>
  <si>
    <t>Demontáž baterie stojánkové do 1otvoru</t>
  </si>
  <si>
    <t>725860188</t>
  </si>
  <si>
    <t>Sifon pračkový HL440, D 40/50 mm podomítkový, suchá zápachová klapka</t>
  </si>
  <si>
    <t>725860190</t>
  </si>
  <si>
    <t>Sifon vanový PP HL500, D 40,50 mm samočistící s nastavitelným odpadem 5/4 "</t>
  </si>
  <si>
    <t>725860201</t>
  </si>
  <si>
    <t>Sifon dřezový HL100, 6/4 ", přípoj myčka, pračka</t>
  </si>
  <si>
    <t>725860213</t>
  </si>
  <si>
    <t>Sifon umyvadlový HL132, D 32, 40 mm</t>
  </si>
  <si>
    <t>726190932</t>
  </si>
  <si>
    <t xml:space="preserve">Montáž vany dl. do 170cm </t>
  </si>
  <si>
    <t>787911111</t>
  </si>
  <si>
    <t>Montáž zrcadla na stěnu, na lepidlo, pl. do 2 m2</t>
  </si>
  <si>
    <t>0,6*0,8</t>
  </si>
  <si>
    <t>55144162</t>
  </si>
  <si>
    <t>Baterie vanová nástěnná včetně sprchová sada 3-funkční ruční sprcha d 100 mm, Chrom</t>
  </si>
  <si>
    <t>55220578</t>
  </si>
  <si>
    <t>Vana akrylátová Klasik bílá 160x70x41 cm 140l</t>
  </si>
  <si>
    <t>725110811R00</t>
  </si>
  <si>
    <t>Demontáž klozetů splachovacích</t>
  </si>
  <si>
    <t>725210821R00</t>
  </si>
  <si>
    <t>Demontáž umyvadel bez výtokových armatur</t>
  </si>
  <si>
    <t>725619101R00</t>
  </si>
  <si>
    <t xml:space="preserve">Montáž plynových sporáků </t>
  </si>
  <si>
    <t>725610810R00</t>
  </si>
  <si>
    <t xml:space="preserve">Demontáž plynového sporáku </t>
  </si>
  <si>
    <t>725903812R00</t>
  </si>
  <si>
    <t>Odmaštění saponáty - vyčištění stávajícího plynového sporáku</t>
  </si>
  <si>
    <t>998725201</t>
  </si>
  <si>
    <t>Přesun hmot pro zařizovací předměty, výšky do 6 m</t>
  </si>
  <si>
    <t>728617711R00</t>
  </si>
  <si>
    <t xml:space="preserve">Kontrola a zprovoznění odvětrání WC a koupelny - časový spínač společného </t>
  </si>
  <si>
    <t>429724811R</t>
  </si>
  <si>
    <t>Větrací mřížka 100x300mm plast bílá se žaluzií</t>
  </si>
  <si>
    <t>728415112</t>
  </si>
  <si>
    <t>Montáž mřížky větrací nebo ventilační do 0,10 m2</t>
  </si>
  <si>
    <t>728415812</t>
  </si>
  <si>
    <t>Demontáž mřížky větrací nebo ventilační do 0,10 m2</t>
  </si>
  <si>
    <t>728611815</t>
  </si>
  <si>
    <t>Dmtž ventilátoru radiál.nízkotl.potrub. do 0,28 m2</t>
  </si>
  <si>
    <t>998728201</t>
  </si>
  <si>
    <t>Přesun hmot pro vzduchotechniku, výšky do 6 m</t>
  </si>
  <si>
    <t>763614142</t>
  </si>
  <si>
    <t>M.podlahy z desek do tl.18 mm, P+D, lepením bez dodávky desek</t>
  </si>
  <si>
    <t>60725014</t>
  </si>
  <si>
    <t>Deska dřevoštěpková OSB 3 N tl. 18 mm</t>
  </si>
  <si>
    <t>Pokoj : 5,1*3,0*1,05</t>
  </si>
  <si>
    <t>998763201</t>
  </si>
  <si>
    <t>Přesun hmot pro dřevostavby, výšky do 12 m</t>
  </si>
  <si>
    <t>319244311R00</t>
  </si>
  <si>
    <t>Tmelení spár s přebroušením</t>
  </si>
  <si>
    <t>767723344R00</t>
  </si>
  <si>
    <t>Úprava dveří do starých zárubní - seříznutí</t>
  </si>
  <si>
    <t>766695212</t>
  </si>
  <si>
    <t>Montáž prahů dveří jednokřídlových š. do 10 cm</t>
  </si>
  <si>
    <t>766695232</t>
  </si>
  <si>
    <t>Montáž prahů dveří dvoukřídlových š. do 10 cm</t>
  </si>
  <si>
    <t>61187193</t>
  </si>
  <si>
    <t>Prah dubový délka 145 cm šířka 8 cm tl. 2 cm</t>
  </si>
  <si>
    <t>61187154</t>
  </si>
  <si>
    <t>Prah dubový délka 80 cm šířka 8 cm tl. 2 cm</t>
  </si>
  <si>
    <t>61187114</t>
  </si>
  <si>
    <t>Prah dubový délka 60 cm šířka 8 cm tl. 2 cm</t>
  </si>
  <si>
    <t>766669922</t>
  </si>
  <si>
    <t>Oprava dveří - výměna vložky Fab - wc zámek</t>
  </si>
  <si>
    <t>766644301R00</t>
  </si>
  <si>
    <t>Seřízení plastových oken</t>
  </si>
  <si>
    <t>766655488</t>
  </si>
  <si>
    <t>Dodávka nových polic - laminát - šatna,cca 70x40cm včetně konzol</t>
  </si>
  <si>
    <t>766772840R00</t>
  </si>
  <si>
    <t xml:space="preserve">D+M šatní skříně - DTD, TL. 18mm,ABS HRANA. BARVA DEKOR DŘEVO - sonoma šatní tyč kovová včetně madel rozměr 1,5*0,4*2,5m 6dveřová, uchytky nerez, 8x vnitřní police </t>
  </si>
  <si>
    <t>766877840R00</t>
  </si>
  <si>
    <t>Dodávka nových polic - laminát - špíz,cca 60x40cm včetně konzol</t>
  </si>
  <si>
    <t>61160171R</t>
  </si>
  <si>
    <t xml:space="preserve">Dveře vnitřní hladké plné 1kř. 60x197 dub sonoma včetně kování </t>
  </si>
  <si>
    <t>POL12_0</t>
  </si>
  <si>
    <t>76685488</t>
  </si>
  <si>
    <t>Vnitřní vchodové dveře 800/1970  EI 30DP3, VSTUPNÍ, PLNÉ, DEKOR DŘEVO, KOVÁNÍ BEZPEČNOSTNÍ  klika-klika(nerez),KUKÁTKO, ZÁMEK S VLOŽKOU (3 KLÍČE), PRÁH, zárubeň</t>
  </si>
  <si>
    <t>61260603R</t>
  </si>
  <si>
    <t xml:space="preserve">Dveře vnitřní hladké 2/3 sklo 1kř. 80x197 dub sonoma včetně kování </t>
  </si>
  <si>
    <t>61260703R</t>
  </si>
  <si>
    <t xml:space="preserve">Dveře vnitřní hladké 2/3 sklo 2kř. 145x197 dub sonoma včetně kování </t>
  </si>
  <si>
    <t>06</t>
  </si>
  <si>
    <t xml:space="preserve">D+M Odsavač par bílý 630W rekuperační </t>
  </si>
  <si>
    <t>7665488</t>
  </si>
  <si>
    <t>Vystěhování bytu - kuchyň. linka skříň špajz, regál z šatny, skříň včetně odvozu a poplatku za skládku</t>
  </si>
  <si>
    <t>766872840R00</t>
  </si>
  <si>
    <t>D+M nových dveří špíze - laminát v barvě kuchyň. linky včetně madla 60x210cm 60x40cm</t>
  </si>
  <si>
    <t>766877115R00</t>
  </si>
  <si>
    <t>D+M Kuchyňské linky atyp DL=2300mm + 600mm skříňka nad digestoří</t>
  </si>
  <si>
    <t>Lamino barvy dle požadavku invesotra, hrany ABS, : 2,9</t>
  </si>
  <si>
    <t xml:space="preserve">dolní i horní skříňky, dřez se stojánkovou baterií, : </t>
  </si>
  <si>
    <t xml:space="preserve">výškově stavitelné nožky se soklovou lištou. : </t>
  </si>
  <si>
    <t xml:space="preserve">- pracovní deska vysokotlaký HPL tl. 38mm, korpus tl. min. 18mm : </t>
  </si>
  <si>
    <t xml:space="preserve">- v horní části skříněk počítat s digestoří : </t>
  </si>
  <si>
    <t xml:space="preserve">- obkladový panel i pracovní deska šedá (bez rohové lišty) /transparentní tmel : </t>
  </si>
  <si>
    <t xml:space="preserve">- dvířka i šuplíky osadit kvalitním systémem pro tlumení : </t>
  </si>
  <si>
    <t xml:space="preserve">- nerezové úchyty skříněk dl=200mm : </t>
  </si>
  <si>
    <t xml:space="preserve">- osvětlení led páskem AL liště : </t>
  </si>
  <si>
    <t xml:space="preserve">- nerezový dřez (chromnikl) 340 mm x 400 mm x 150 mm : </t>
  </si>
  <si>
    <t xml:space="preserve">- pod dřezem prostor pro uzavřené nádoby na tříděný odpad : </t>
  </si>
  <si>
    <t xml:space="preserve">- výstroj šuplíků : </t>
  </si>
  <si>
    <t>766711021</t>
  </si>
  <si>
    <t>Montáž vstupních dveří přizděním/zabetonováním</t>
  </si>
  <si>
    <t>2,0*2+0,8</t>
  </si>
  <si>
    <t>766661112</t>
  </si>
  <si>
    <t>Montáž dveří do zárubně,otevíravých 1kř.do 0,8 m</t>
  </si>
  <si>
    <t>766661132</t>
  </si>
  <si>
    <t>Montáž dveří do zárubně,otevíravých 2kř.do 1,45 m</t>
  </si>
  <si>
    <t>766662811</t>
  </si>
  <si>
    <t>Demontáž prahů dveří 1křídlových</t>
  </si>
  <si>
    <t>766662812</t>
  </si>
  <si>
    <t>Demontáž prahů dveří 2křídlových</t>
  </si>
  <si>
    <t>766825821</t>
  </si>
  <si>
    <t xml:space="preserve">Demontáž vestavěných skříní </t>
  </si>
  <si>
    <t>998766201</t>
  </si>
  <si>
    <t>Přesun hmot pro truhlářské konstr., výšky do 6 m</t>
  </si>
  <si>
    <t>767137803R00</t>
  </si>
  <si>
    <t>Demontáž příček umakartových, desek do suti</t>
  </si>
  <si>
    <t>998767201</t>
  </si>
  <si>
    <t>Přesun hmot pro zámečnické konstr., výšky do 6 m</t>
  </si>
  <si>
    <t>02</t>
  </si>
  <si>
    <t>Keramická dlažba 30x30 - předpoklad ceny 500Kč/m2</t>
  </si>
  <si>
    <t>Začátek provozního součtu</t>
  </si>
  <si>
    <t xml:space="preserve">  Koupelna : 2,0*2,1</t>
  </si>
  <si>
    <t xml:space="preserve">  WC : 1,2*0,9</t>
  </si>
  <si>
    <t xml:space="preserve">  (0,9*2+1,2*2-0,6)*0,1</t>
  </si>
  <si>
    <t>Konec provozního součtu</t>
  </si>
  <si>
    <t>5,64*1,1</t>
  </si>
  <si>
    <t>771101101</t>
  </si>
  <si>
    <t>Vysávání podlah prům.vysavačem pro pokládku dlažby</t>
  </si>
  <si>
    <t>771101210</t>
  </si>
  <si>
    <t>Penetrace podkladu pod dlažby</t>
  </si>
  <si>
    <t>771575113</t>
  </si>
  <si>
    <t>Montáž podlah keram.,hladké, tmel, 30x30 cm</t>
  </si>
  <si>
    <t>771578011</t>
  </si>
  <si>
    <t>Spára podlaha - stěna, silikonem</t>
  </si>
  <si>
    <t>WC : (0,9*2+1,2*2-0,6)</t>
  </si>
  <si>
    <t>Koupelna : (2,0*2+2,1*2)</t>
  </si>
  <si>
    <t>1,6+0,7</t>
  </si>
  <si>
    <t>771579791</t>
  </si>
  <si>
    <t>Příplatek za plochu podlah keram. do 5 m2 jednotl.</t>
  </si>
  <si>
    <t>771579793</t>
  </si>
  <si>
    <t>Příplatek za spárovací hmotu - plošně,keram.dlažba</t>
  </si>
  <si>
    <t>998771201</t>
  </si>
  <si>
    <t>Přesun hmot pro podlahy z dlaždic, výšky do 6 m</t>
  </si>
  <si>
    <t>998775201</t>
  </si>
  <si>
    <t>Přesun hmot pro podlahy vlysové, výšky do 6 m</t>
  </si>
  <si>
    <t>775521800</t>
  </si>
  <si>
    <t>Demontáž podlah vlysových přibíjených včetně lišt</t>
  </si>
  <si>
    <t>776101101</t>
  </si>
  <si>
    <t>Vysávání podlah prům.vysavačem pod povlak.podlahy</t>
  </si>
  <si>
    <t>Kuchyň : 2,9*3,0</t>
  </si>
  <si>
    <t>Chodba : 4,6*1,4</t>
  </si>
  <si>
    <t>776101121</t>
  </si>
  <si>
    <t>Provedení penetrace podkladu pod.povlak.podlahy</t>
  </si>
  <si>
    <t>776421100</t>
  </si>
  <si>
    <t>Lepení podlahových soklíků z PVC a vinylu včetně dodávky soklíku PVC</t>
  </si>
  <si>
    <t>Šatna : (1,4*2+0,7*2-0,6)</t>
  </si>
  <si>
    <t>Kuchyň : (2,9*2+3,0*2-0,8)</t>
  </si>
  <si>
    <t>Chodba : (4,6*2+1,4*2-0,6*3-0,8-1,45)</t>
  </si>
  <si>
    <t>Pokoj : (5,0*2+3,2*2-1,25-0,8)</t>
  </si>
  <si>
    <t>776511820</t>
  </si>
  <si>
    <t>Odstranění PVC a koberců lepených s podložkou včetně lišt</t>
  </si>
  <si>
    <t>Šatna : 1,2*0,9</t>
  </si>
  <si>
    <t>Kuchyň : 2,9*2,8</t>
  </si>
  <si>
    <t>Chodba : 4,3*1,4+1,7*1,2</t>
  </si>
  <si>
    <t>Pokoj : 3,0*5,1</t>
  </si>
  <si>
    <t>Koupelna : 2,0*1,9</t>
  </si>
  <si>
    <t>776994111</t>
  </si>
  <si>
    <t>Svařování povlakových podlah z pásů nebo čtverců včetně svařovací šňůry PVC 1179</t>
  </si>
  <si>
    <t xml:space="preserve">  Šatna : 1,4*0,7</t>
  </si>
  <si>
    <t xml:space="preserve">  Kuchyň : 2,9*3,0</t>
  </si>
  <si>
    <t xml:space="preserve">  Chodba : 4,6*1,4</t>
  </si>
  <si>
    <t xml:space="preserve">  Pokoj : 5,0*3,2</t>
  </si>
  <si>
    <t>32,12*0,5</t>
  </si>
  <si>
    <t>776521100RU3</t>
  </si>
  <si>
    <t>Lepení povlak.podlah z pásů PVC na Chemopren včetně podlahoviny s nášlapnou vrstvou 0,6mm (dekor dřeva)</t>
  </si>
  <si>
    <t>998776201</t>
  </si>
  <si>
    <t>Přesun hmot pro podlahy povlakové, výšky do 6 m</t>
  </si>
  <si>
    <t>781111116</t>
  </si>
  <si>
    <t>Otvor v obkladačce diamant.korunkou prům.do 90 mm</t>
  </si>
  <si>
    <t>03</t>
  </si>
  <si>
    <t>Keramický obklad 20x40 - předpoklad ceny 500Kč/m2</t>
  </si>
  <si>
    <t xml:space="preserve">  Koupelna : (2,0*2+2,1*2)*2,0</t>
  </si>
  <si>
    <t xml:space="preserve">  -0,6*2,0</t>
  </si>
  <si>
    <t xml:space="preserve">  Kuchyň : (1,0+0,6)*1,75</t>
  </si>
  <si>
    <t>18,0*1,1</t>
  </si>
  <si>
    <t>59760720.AR</t>
  </si>
  <si>
    <t>Lišta obkl/dlažba plast</t>
  </si>
  <si>
    <t>781101210</t>
  </si>
  <si>
    <t>Penetrace podkladu pod obklady</t>
  </si>
  <si>
    <t>781419711</t>
  </si>
  <si>
    <t>Příplatek k obkladu stěn za plochu do 10 m2 jedntl</t>
  </si>
  <si>
    <t>781475120</t>
  </si>
  <si>
    <t>Obklad vnitřní stěn keramický, do tmele, do 30x60 cm</t>
  </si>
  <si>
    <t>781479705</t>
  </si>
  <si>
    <t>Přípl.za spárovací hmotu-plošně,keram.vnitř.obklad</t>
  </si>
  <si>
    <t>781491001</t>
  </si>
  <si>
    <t>Montáž lišt k obkladům rohových, koutových i dilatačních</t>
  </si>
  <si>
    <t>Koupelna : 0,7+1,6</t>
  </si>
  <si>
    <t>2,1*2+0,6</t>
  </si>
  <si>
    <t>Kuchyň : 1,75+1,0</t>
  </si>
  <si>
    <t>998781201</t>
  </si>
  <si>
    <t>Přesun hmot pro obklady keramické, výšky do 6 m</t>
  </si>
  <si>
    <t>783225400</t>
  </si>
  <si>
    <t>Nátěr syntetický kov. konstr. 2x + 1x email + tmel</t>
  </si>
  <si>
    <t>(0,6+2*2,1)*(0,15+0,05*2)*3</t>
  </si>
  <si>
    <t>(0,8+2*2,1)*(0,15+0,05*2)*2</t>
  </si>
  <si>
    <t>(1,45+2*2,1)*(0,15+0,05*2)</t>
  </si>
  <si>
    <t>783112510</t>
  </si>
  <si>
    <t>Nátěr olejový OK "A" 2x + 1x email</t>
  </si>
  <si>
    <t>0,15*0,6*12*2</t>
  </si>
  <si>
    <t>0,15*0,6*10*2</t>
  </si>
  <si>
    <t>783424340</t>
  </si>
  <si>
    <t>Nátěr syntet. potrubí do DN 50 mm  Z+2x +1x email</t>
  </si>
  <si>
    <t>783522900</t>
  </si>
  <si>
    <t xml:space="preserve">Údržba, nátěr syntet. klempířských konstr. Z + 2 x </t>
  </si>
  <si>
    <t>1,6*0,3</t>
  </si>
  <si>
    <t>1,9*0,3</t>
  </si>
  <si>
    <t>784403801</t>
  </si>
  <si>
    <t>Odstranění maleb omytím v místnosti H do 3,8 m - následně plochy napenetrovat hloubkovou penetrací pro zpevnění podkladu</t>
  </si>
  <si>
    <t>Stropy : 24,68</t>
  </si>
  <si>
    <t>Stěny : 101,52</t>
  </si>
  <si>
    <t>784402801</t>
  </si>
  <si>
    <t>Odstranění malby oškrábáním v místnosti H do 3,8 m</t>
  </si>
  <si>
    <t>784191101</t>
  </si>
  <si>
    <t>Penetrace podkladu univerzální Primalex 1x</t>
  </si>
  <si>
    <t>SDK Stropy : 11,58</t>
  </si>
  <si>
    <t>Předstěna : 2,34</t>
  </si>
  <si>
    <t>784195112</t>
  </si>
  <si>
    <t>Malba Primalex Standard, bílá, bez penetrace, 2x</t>
  </si>
  <si>
    <t>SDK stropy : 11,58</t>
  </si>
  <si>
    <t>Stropy stávající : 24,68</t>
  </si>
  <si>
    <t>Stěny stávající : 101,52</t>
  </si>
  <si>
    <t>784011222</t>
  </si>
  <si>
    <t>Zakrytí podlah včetně papírové lepenky</t>
  </si>
  <si>
    <t>210544888</t>
  </si>
  <si>
    <t>Napojení v hlavním rozvaděči</t>
  </si>
  <si>
    <t>2145877558</t>
  </si>
  <si>
    <t xml:space="preserve">Demontáž stávající elektroinstalace </t>
  </si>
  <si>
    <t>21547455</t>
  </si>
  <si>
    <t>Stavební přípomoce HZS včetně materiálu</t>
  </si>
  <si>
    <t>21548777</t>
  </si>
  <si>
    <t>Revize ELEKTRO vč. přívodu a hlavního jističe</t>
  </si>
  <si>
    <t>348247102R</t>
  </si>
  <si>
    <t>LED Stropní svítidlo 24W/230V IP54</t>
  </si>
  <si>
    <t>357377061R</t>
  </si>
  <si>
    <t>ELEKTRICKÝ ROZVADĚČ 12T NÁSTĚNNÝ</t>
  </si>
  <si>
    <t>58541252</t>
  </si>
  <si>
    <t>Sádra stavební bilá         5 kg           bal.</t>
  </si>
  <si>
    <t>kg</t>
  </si>
  <si>
    <t>210100001</t>
  </si>
  <si>
    <t>Ukončení vodičů v rozvaděči + zapojení do 2,5 mm2</t>
  </si>
  <si>
    <t>210100002</t>
  </si>
  <si>
    <t>Ukončení vodičů v rozvaděči + zapojení do 6 mm2</t>
  </si>
  <si>
    <t>210110001</t>
  </si>
  <si>
    <t>Spínač nástěnný jednopól.- řaz. 1, obyč.prostředí</t>
  </si>
  <si>
    <t>210111014</t>
  </si>
  <si>
    <t>Zásuvka domovní zapuštěná - provedení 2x (2P+PE) včetně dodávky zásuvky s natočenou dutin.a rámečku</t>
  </si>
  <si>
    <t>210120561</t>
  </si>
  <si>
    <t>Jistič jednopólový do 25 A se zapojením</t>
  </si>
  <si>
    <t>210191532</t>
  </si>
  <si>
    <t>Usazení rozvaděče ER 1.0 +1.1</t>
  </si>
  <si>
    <t>210201514</t>
  </si>
  <si>
    <t>Svítidlo LED bytové stropní závěsné 4 upevňov.body</t>
  </si>
  <si>
    <t>210800004</t>
  </si>
  <si>
    <t>Vodič CYY 6 mm2 uložený pod omítkou</t>
  </si>
  <si>
    <t>210800666</t>
  </si>
  <si>
    <t>Vodič H07V-K (CYA)  6 mm2 uložený v rozvaděčích</t>
  </si>
  <si>
    <t>210800105</t>
  </si>
  <si>
    <t>Kabel CYKY 750 V 3x1,5 mm2 uložený pod omítkou včetně dodávky kabelu</t>
  </si>
  <si>
    <t>210800106</t>
  </si>
  <si>
    <t>Kabel CYKY 750 V 3x2,5 mm2 uložený pod omítkou včetně dodávky kabelu</t>
  </si>
  <si>
    <t>210800116</t>
  </si>
  <si>
    <t>Kabel CYKY 750 V 5x2,5 mm2 uložený pod omítkou včetně dodávky kabelu</t>
  </si>
  <si>
    <t>222260020</t>
  </si>
  <si>
    <t>Krabice KU 68 pod omítku + vysekání</t>
  </si>
  <si>
    <t>650063611</t>
  </si>
  <si>
    <t>Montáž chrániče proudového dvoupólového do 25 A</t>
  </si>
  <si>
    <t>34141303</t>
  </si>
  <si>
    <t>Vodič silový pevné uložení CYY 6,0 mm2</t>
  </si>
  <si>
    <t>34142157</t>
  </si>
  <si>
    <t>Vodič silový pevné uložení CYA 6,00 mm2</t>
  </si>
  <si>
    <t>34535400</t>
  </si>
  <si>
    <t>Strojek spínače 1pólového Tango 3558-A01340 řaz.1</t>
  </si>
  <si>
    <t>34536490</t>
  </si>
  <si>
    <t>Kryt spínače Tango 3558A-A651</t>
  </si>
  <si>
    <t>34536700</t>
  </si>
  <si>
    <t>Rámeček pro spínače a zásuvky Tango 3901A-B10</t>
  </si>
  <si>
    <t>345601050000</t>
  </si>
  <si>
    <t>Lišta upevňovací   6035-84</t>
  </si>
  <si>
    <t>34571519</t>
  </si>
  <si>
    <t>Krabice univerzální z PH  KU 68</t>
  </si>
  <si>
    <t>348241102</t>
  </si>
  <si>
    <t>LED Stropní svítidlo 12W/230V IP54</t>
  </si>
  <si>
    <t>35822001013</t>
  </si>
  <si>
    <t>Jistič do 80 A 1 pól. charakteristika B, LTN-10B-1</t>
  </si>
  <si>
    <t>35822001014</t>
  </si>
  <si>
    <t>Jistič do 80 A 1 pól. charakteristika B, LTN-13B-1</t>
  </si>
  <si>
    <t>35822001015</t>
  </si>
  <si>
    <t>Jistič do 80 A 1 pól. charakteristika B, LTN-16B-1</t>
  </si>
  <si>
    <t>35822003015</t>
  </si>
  <si>
    <t>Jistič S203M-B16, 3pólový, 16A/B, 10kA</t>
  </si>
  <si>
    <t>358890405</t>
  </si>
  <si>
    <t>Proudový chránič PF6-25/2/0,03 na DIN lištu</t>
  </si>
  <si>
    <t>220300642</t>
  </si>
  <si>
    <t>Ukončení koaxiálního kabelu do D 10 mm</t>
  </si>
  <si>
    <t>222323307</t>
  </si>
  <si>
    <t>Demontáž a zpětná montáž domacího telefonu</t>
  </si>
  <si>
    <t>222730001</t>
  </si>
  <si>
    <t>Účastnická zásuvka TV+R+SAT koncová pod omítku</t>
  </si>
  <si>
    <t>371202024</t>
  </si>
  <si>
    <t>Zásuvka TV+R koncová, bílá</t>
  </si>
  <si>
    <t>979990001</t>
  </si>
  <si>
    <t>Poplatek za skládku stavební suti</t>
  </si>
  <si>
    <t>RTS 20/ I</t>
  </si>
  <si>
    <t>Přesun suti</t>
  </si>
  <si>
    <t>POL8_</t>
  </si>
  <si>
    <t>979097011</t>
  </si>
  <si>
    <t>Pronájem kontejneru 4 t</t>
  </si>
  <si>
    <t xml:space="preserve">den   </t>
  </si>
  <si>
    <t>979086112</t>
  </si>
  <si>
    <t>Nakládání nebo překládání suti a vybouraných hmot</t>
  </si>
  <si>
    <t>979011211</t>
  </si>
  <si>
    <t>Svislá doprava suti a vybour. hmot za 2.NP nošením</t>
  </si>
  <si>
    <t>979011219</t>
  </si>
  <si>
    <t>Přípl.k svislé dopr.suti za každé další NP nošením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</si>
  <si>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</si>
  <si>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</si>
  <si>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</si>
  <si>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</si>
  <si>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</si>
  <si>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</si>
  <si>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</si>
  <si>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</si>
  <si>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342012221</t>
  </si>
  <si>
    <t>Příčka SDK tl.100 mm,ocel.kce,1x oplášť.,RB 12,5mm izolace tloušťky 50 mm, EI 30</t>
  </si>
  <si>
    <t>6,7*2,6</t>
  </si>
  <si>
    <t>342090132</t>
  </si>
  <si>
    <t>Otvor v SDK, pro dveře 1kř do 25 kg, CW 100,2xopl.</t>
  </si>
  <si>
    <t>642942212</t>
  </si>
  <si>
    <t>Osazení zárubně do sádrokarton. příčky tl. 100 mm včetně dodávky zárubně  800/100</t>
  </si>
  <si>
    <t>Chodba : 1,5*1,7+4,4*1,4</t>
  </si>
  <si>
    <t>Chodba : 1,5*1,7+1,4*4,4</t>
  </si>
  <si>
    <t>1,3*2,0</t>
  </si>
  <si>
    <t>1,6*1,3*2</t>
  </si>
  <si>
    <t>1,0*0,5</t>
  </si>
  <si>
    <t>Šatna : 0,9*1,3</t>
  </si>
  <si>
    <t>Kuchyň : 2,8*2,9</t>
  </si>
  <si>
    <t>Pokoj 2 : 6,7*3,4</t>
  </si>
  <si>
    <t>Chodba : (4,4*2+3,1*2-1,5)*2,6</t>
  </si>
  <si>
    <t>-0,8*2,0*3</t>
  </si>
  <si>
    <t>Šatna : (1,3*2+0,9*2)*2,6</t>
  </si>
  <si>
    <t>Pokoj 1 : (5,1+3,0*2)*2,6</t>
  </si>
  <si>
    <t>-1,3*2,0</t>
  </si>
  <si>
    <t>Kuchyň : (2,8*2+2,9*2)*2,6</t>
  </si>
  <si>
    <t>Pokoj 2 : (6,7+3,4*2)*2,6</t>
  </si>
  <si>
    <t>-1,0*0,5</t>
  </si>
  <si>
    <t>0,03*65,0</t>
  </si>
  <si>
    <t>1x štuk : 3,3</t>
  </si>
  <si>
    <t>Šatna : 1,3*0,9</t>
  </si>
  <si>
    <t>0,8*2,0*2</t>
  </si>
  <si>
    <t>Pokoj 1 : 5,0*3,2</t>
  </si>
  <si>
    <t>725013138</t>
  </si>
  <si>
    <t xml:space="preserve">Klozet kombi ,nádrž s armat.odpad svislý,bílý včetně sedátka v bílé barvě </t>
  </si>
  <si>
    <t>04</t>
  </si>
  <si>
    <t>D+M kombi sporák, Počet hořáků 4,senzory StopGas,integrovaným zapalováním a  klasickou elektrickou troubu s dvojicí topných těles a horkovzdušným ventilátorem.</t>
  </si>
  <si>
    <t xml:space="preserve">  Pokoj 1 : 5,1*3,0</t>
  </si>
  <si>
    <t xml:space="preserve">  Pokoj 2 : 6,7*3,4</t>
  </si>
  <si>
    <t>38,08*1,05</t>
  </si>
  <si>
    <t>Dodávka nových polic - laminát - šatna,cca 90x40cm včetně konzol</t>
  </si>
  <si>
    <t>Šatna : (1,3*2+0,9*2-0,6)</t>
  </si>
  <si>
    <t>Kuchyň : (2,8*2+2,9*2-0,8)</t>
  </si>
  <si>
    <t>Chodba : (4,4*2+3,1*2-0,8*3-0,6*3)</t>
  </si>
  <si>
    <t>Pokoj 1 : (5,1*2+3,0*2-0,8)</t>
  </si>
  <si>
    <t>Pokoj 2 : (6,7*2+3,4*2-0,8*2)</t>
  </si>
  <si>
    <t xml:space="preserve">  Šatna : 1,3*0,9</t>
  </si>
  <si>
    <t xml:space="preserve">  Kuchyň : 2,9*2,8</t>
  </si>
  <si>
    <t xml:space="preserve">  Chodba : 1,5*1,7+4,4*1,4</t>
  </si>
  <si>
    <t>56,08*0,5</t>
  </si>
  <si>
    <t>(0,8+2*2,1)*(0,15+0,05*2)*4</t>
  </si>
  <si>
    <t>0,15*0,6*29*2</t>
  </si>
  <si>
    <t>0,15*0,3*15*2</t>
  </si>
  <si>
    <t>1,6*0,3*2</t>
  </si>
  <si>
    <t>1,3*0,3</t>
  </si>
  <si>
    <t>Stropy : 47,37</t>
  </si>
  <si>
    <t>Stěny : 125,91</t>
  </si>
  <si>
    <t>SDK Stropy : 13,99</t>
  </si>
  <si>
    <t>SDK stěna : 15,82*2</t>
  </si>
  <si>
    <t>SDK stropy : 13,99</t>
  </si>
  <si>
    <t>Stropy stávající : 47,37</t>
  </si>
  <si>
    <t>Stěny stávající : 125,91</t>
  </si>
  <si>
    <t>Rekonstrukce bytu - SPC M byt č.13 a č.20</t>
  </si>
  <si>
    <t>SPC M byt č.20</t>
  </si>
  <si>
    <t>SPC M byt č.13</t>
  </si>
  <si>
    <t>Vedlejší a ostatní náklady</t>
  </si>
  <si>
    <t>Město Krnov</t>
  </si>
  <si>
    <t>Hlavní náměstí 96/1</t>
  </si>
  <si>
    <t>Krnov-Pod Bezručovým vrchem</t>
  </si>
  <si>
    <t>CZ00296139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</si>
</sst>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0" fontId="8" fillId="0" borderId="0" xfId="0" applyFont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81" t="s">
        <v>41</v>
      </c>
      <c r="B2" s="81"/>
      <c r="C2" s="81"/>
      <c r="D2" s="81"/>
      <c r="E2" s="81"/>
      <c r="F2" s="81"/>
      <c r="G2" s="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4"/>
  <sheetViews>
    <sheetView showGridLines="0" tabSelected="1" topLeftCell="B1" zoomScaleNormal="100" zoomScaleSheetLayoutView="75" workbookViewId="0">
      <selection activeCell="M22" sqref="M2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82" t="s">
        <v>4</v>
      </c>
      <c r="C1" s="83"/>
      <c r="D1" s="83"/>
      <c r="E1" s="83"/>
      <c r="F1" s="83"/>
      <c r="G1" s="83"/>
      <c r="H1" s="83"/>
      <c r="I1" s="83"/>
      <c r="J1" s="84"/>
    </row>
    <row r="2" spans="1:15" ht="36" customHeight="1" x14ac:dyDescent="0.25">
      <c r="A2" s="2"/>
      <c r="B2" s="110" t="s">
        <v>24</v>
      </c>
      <c r="C2" s="111"/>
      <c r="D2" s="112"/>
      <c r="E2" s="113" t="s">
        <v>43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 t="s">
        <v>811</v>
      </c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23</v>
      </c>
      <c r="D5" s="60" t="s">
        <v>815</v>
      </c>
      <c r="E5" s="78"/>
      <c r="F5" s="78"/>
      <c r="G5" s="78"/>
      <c r="H5" s="18" t="s">
        <v>42</v>
      </c>
      <c r="I5" s="76">
        <v>296139</v>
      </c>
      <c r="J5" s="8"/>
    </row>
    <row r="6" spans="1:15" ht="15.75" customHeight="1" x14ac:dyDescent="0.25">
      <c r="A6" s="2"/>
      <c r="B6" s="28"/>
      <c r="C6" s="55"/>
      <c r="D6" s="267" t="s">
        <v>816</v>
      </c>
      <c r="E6" s="79"/>
      <c r="F6" s="79"/>
      <c r="G6" s="79"/>
      <c r="H6" s="18" t="s">
        <v>36</v>
      </c>
      <c r="I6" s="76" t="s">
        <v>818</v>
      </c>
      <c r="J6" s="8"/>
    </row>
    <row r="7" spans="1:15" ht="15.75" customHeight="1" x14ac:dyDescent="0.25">
      <c r="A7" s="2"/>
      <c r="B7" s="29"/>
      <c r="C7" s="56"/>
      <c r="D7" s="77">
        <v>79401</v>
      </c>
      <c r="E7" s="23" t="s">
        <v>817</v>
      </c>
      <c r="F7" s="80"/>
      <c r="G7" s="8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6"/>
      <c r="E11" s="126"/>
      <c r="F11" s="126"/>
      <c r="G11" s="126"/>
      <c r="H11" s="18" t="s">
        <v>42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36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91"/>
      <c r="F15" s="91"/>
      <c r="G15" s="92"/>
      <c r="H15" s="92"/>
      <c r="I15" s="92" t="s">
        <v>31</v>
      </c>
      <c r="J15" s="93"/>
    </row>
    <row r="16" spans="1:15" ht="23.25" customHeight="1" x14ac:dyDescent="0.25">
      <c r="A16" s="193" t="s">
        <v>26</v>
      </c>
      <c r="B16" s="38" t="s">
        <v>26</v>
      </c>
      <c r="C16" s="62"/>
      <c r="D16" s="63"/>
      <c r="E16" s="88"/>
      <c r="F16" s="89"/>
      <c r="G16" s="88"/>
      <c r="H16" s="89"/>
      <c r="I16" s="88">
        <f>SUMIF(F51:F80,A16,I51:I80)+SUMIF(F51:F80,"PSU",I51:I80)</f>
        <v>0</v>
      </c>
      <c r="J16" s="90"/>
    </row>
    <row r="17" spans="1:10" ht="23.25" customHeight="1" x14ac:dyDescent="0.25">
      <c r="A17" s="193" t="s">
        <v>27</v>
      </c>
      <c r="B17" s="38" t="s">
        <v>27</v>
      </c>
      <c r="C17" s="62"/>
      <c r="D17" s="63"/>
      <c r="E17" s="88"/>
      <c r="F17" s="89"/>
      <c r="G17" s="88"/>
      <c r="H17" s="89"/>
      <c r="I17" s="88">
        <f>SUMIF(F51:F80,A17,I51:I80)</f>
        <v>0</v>
      </c>
      <c r="J17" s="90"/>
    </row>
    <row r="18" spans="1:10" ht="23.25" customHeight="1" x14ac:dyDescent="0.25">
      <c r="A18" s="193" t="s">
        <v>28</v>
      </c>
      <c r="B18" s="38" t="s">
        <v>28</v>
      </c>
      <c r="C18" s="62"/>
      <c r="D18" s="63"/>
      <c r="E18" s="88"/>
      <c r="F18" s="89"/>
      <c r="G18" s="88"/>
      <c r="H18" s="89"/>
      <c r="I18" s="88">
        <f>SUMIF(F51:F80,A18,I51:I80)</f>
        <v>0</v>
      </c>
      <c r="J18" s="90"/>
    </row>
    <row r="19" spans="1:10" ht="23.25" customHeight="1" x14ac:dyDescent="0.25">
      <c r="A19" s="193" t="s">
        <v>111</v>
      </c>
      <c r="B19" s="38" t="s">
        <v>29</v>
      </c>
      <c r="C19" s="62"/>
      <c r="D19" s="63"/>
      <c r="E19" s="88"/>
      <c r="F19" s="89"/>
      <c r="G19" s="88"/>
      <c r="H19" s="89"/>
      <c r="I19" s="88">
        <f>SUMIF(F51:F80,A19,I51:I80)</f>
        <v>0</v>
      </c>
      <c r="J19" s="90"/>
    </row>
    <row r="20" spans="1:10" ht="23.25" customHeight="1" x14ac:dyDescent="0.25">
      <c r="A20" s="193" t="s">
        <v>110</v>
      </c>
      <c r="B20" s="38" t="s">
        <v>30</v>
      </c>
      <c r="C20" s="62"/>
      <c r="D20" s="63"/>
      <c r="E20" s="88"/>
      <c r="F20" s="89"/>
      <c r="G20" s="88"/>
      <c r="H20" s="89"/>
      <c r="I20" s="88">
        <f>SUMIF(F51:F80,A20,I51:I80)</f>
        <v>0</v>
      </c>
      <c r="J20" s="90"/>
    </row>
    <row r="21" spans="1:10" ht="23.25" customHeight="1" x14ac:dyDescent="0.25">
      <c r="A21" s="2"/>
      <c r="B21" s="48" t="s">
        <v>31</v>
      </c>
      <c r="C21" s="64"/>
      <c r="D21" s="65"/>
      <c r="E21" s="94"/>
      <c r="F21" s="95"/>
      <c r="G21" s="94"/>
      <c r="H21" s="95"/>
      <c r="I21" s="94">
        <f>SUM(I16:J20)</f>
        <v>0</v>
      </c>
      <c r="J21" s="10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5">
        <f>A25</f>
        <v>0</v>
      </c>
      <c r="H26" s="86"/>
      <c r="I26" s="86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7">
        <f>CenaCelkem-(ZakladDPHSni+DPHSni+ZakladDPHZakl+DPHZakl)</f>
        <v>0</v>
      </c>
      <c r="H27" s="87"/>
      <c r="I27" s="87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37</v>
      </c>
      <c r="C29" s="170"/>
      <c r="D29" s="170"/>
      <c r="E29" s="170"/>
      <c r="F29" s="171"/>
      <c r="G29" s="167">
        <f>A27</f>
        <v>0</v>
      </c>
      <c r="H29" s="167"/>
      <c r="I29" s="167"/>
      <c r="J29" s="172" t="s">
        <v>48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44</v>
      </c>
      <c r="C39" s="145"/>
      <c r="D39" s="145"/>
      <c r="E39" s="145"/>
      <c r="F39" s="146">
        <f>'byt č.13'!AE485+'byt č.20'!AE508+VRN!AE18</f>
        <v>0</v>
      </c>
      <c r="G39" s="147">
        <f>'byt č.13'!AF485+'byt č.20'!AF508+VRN!AF18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5">
      <c r="A40" s="134">
        <v>2</v>
      </c>
      <c r="B40" s="150"/>
      <c r="C40" s="151" t="s">
        <v>45</v>
      </c>
      <c r="D40" s="151"/>
      <c r="E40" s="151"/>
      <c r="F40" s="152">
        <f>'byt č.13'!AE485+'byt č.20'!AE508+VRN!AE18</f>
        <v>0</v>
      </c>
      <c r="G40" s="153">
        <f>'byt č.13'!AF485+'byt č.20'!AF508+VRN!AF18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5">
      <c r="A41" s="134">
        <v>3</v>
      </c>
      <c r="B41" s="155"/>
      <c r="C41" s="145" t="s">
        <v>813</v>
      </c>
      <c r="D41" s="145"/>
      <c r="E41" s="145"/>
      <c r="F41" s="156">
        <f>'byt č.13'!AE485</f>
        <v>0</v>
      </c>
      <c r="G41" s="148">
        <f>'byt č.13'!AF485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5">
      <c r="A42" s="134">
        <v>3</v>
      </c>
      <c r="B42" s="155"/>
      <c r="C42" s="145" t="s">
        <v>812</v>
      </c>
      <c r="D42" s="145"/>
      <c r="E42" s="145"/>
      <c r="F42" s="156">
        <f>'byt č.20'!AE508</f>
        <v>0</v>
      </c>
      <c r="G42" s="148">
        <f>'byt č.20'!AF508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5">
      <c r="A43" s="134">
        <v>3</v>
      </c>
      <c r="B43" s="155"/>
      <c r="C43" s="145" t="s">
        <v>814</v>
      </c>
      <c r="D43" s="145"/>
      <c r="E43" s="145"/>
      <c r="F43" s="156">
        <f>VRN!AE18</f>
        <v>0</v>
      </c>
      <c r="G43" s="148">
        <f>VRN!AF18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5">
      <c r="A44" s="134"/>
      <c r="B44" s="157" t="s">
        <v>47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8" spans="1:10" ht="15.6" x14ac:dyDescent="0.3">
      <c r="B48" s="173" t="s">
        <v>49</v>
      </c>
    </row>
    <row r="50" spans="1:10" ht="25.5" customHeight="1" x14ac:dyDescent="0.25">
      <c r="A50" s="175"/>
      <c r="B50" s="178" t="s">
        <v>18</v>
      </c>
      <c r="C50" s="178" t="s">
        <v>6</v>
      </c>
      <c r="D50" s="179"/>
      <c r="E50" s="179"/>
      <c r="F50" s="180" t="s">
        <v>50</v>
      </c>
      <c r="G50" s="180"/>
      <c r="H50" s="180"/>
      <c r="I50" s="180" t="s">
        <v>31</v>
      </c>
      <c r="J50" s="180" t="s">
        <v>0</v>
      </c>
    </row>
    <row r="51" spans="1:10" ht="36.75" customHeight="1" x14ac:dyDescent="0.25">
      <c r="A51" s="176"/>
      <c r="B51" s="181" t="s">
        <v>51</v>
      </c>
      <c r="C51" s="182" t="s">
        <v>52</v>
      </c>
      <c r="D51" s="183"/>
      <c r="E51" s="183"/>
      <c r="F51" s="191" t="s">
        <v>26</v>
      </c>
      <c r="G51" s="184"/>
      <c r="H51" s="184"/>
      <c r="I51" s="184">
        <f>'byt č.13'!G8+'byt č.20'!G8+'byt č.20'!G16</f>
        <v>0</v>
      </c>
      <c r="J51" s="189" t="str">
        <f>IF(I81=0,"",I51/I81*100)</f>
        <v/>
      </c>
    </row>
    <row r="52" spans="1:10" ht="36.75" customHeight="1" x14ac:dyDescent="0.25">
      <c r="A52" s="176"/>
      <c r="B52" s="181" t="s">
        <v>53</v>
      </c>
      <c r="C52" s="182" t="s">
        <v>54</v>
      </c>
      <c r="D52" s="183"/>
      <c r="E52" s="183"/>
      <c r="F52" s="191" t="s">
        <v>26</v>
      </c>
      <c r="G52" s="184"/>
      <c r="H52" s="184"/>
      <c r="I52" s="184">
        <f>'byt č.13'!G25+'byt č.20'!G32</f>
        <v>0</v>
      </c>
      <c r="J52" s="189" t="str">
        <f>IF(I81=0,"",I52/I81*100)</f>
        <v/>
      </c>
    </row>
    <row r="53" spans="1:10" ht="36.75" customHeight="1" x14ac:dyDescent="0.25">
      <c r="A53" s="176"/>
      <c r="B53" s="181" t="s">
        <v>55</v>
      </c>
      <c r="C53" s="182" t="s">
        <v>56</v>
      </c>
      <c r="D53" s="183"/>
      <c r="E53" s="183"/>
      <c r="F53" s="191" t="s">
        <v>26</v>
      </c>
      <c r="G53" s="184"/>
      <c r="H53" s="184"/>
      <c r="I53" s="184">
        <f>'byt č.13'!G31+'byt č.13'!G38+'byt č.20'!G38</f>
        <v>0</v>
      </c>
      <c r="J53" s="189" t="str">
        <f>IF(I81=0,"",I53/I81*100)</f>
        <v/>
      </c>
    </row>
    <row r="54" spans="1:10" ht="36.75" customHeight="1" x14ac:dyDescent="0.25">
      <c r="A54" s="176"/>
      <c r="B54" s="181" t="s">
        <v>57</v>
      </c>
      <c r="C54" s="182" t="s">
        <v>58</v>
      </c>
      <c r="D54" s="183"/>
      <c r="E54" s="183"/>
      <c r="F54" s="191" t="s">
        <v>26</v>
      </c>
      <c r="G54" s="184"/>
      <c r="H54" s="184"/>
      <c r="I54" s="184">
        <f>'byt č.13'!G83+'byt č.20'!G87</f>
        <v>0</v>
      </c>
      <c r="J54" s="189" t="str">
        <f>IF(I81=0,"",I54/I81*100)</f>
        <v/>
      </c>
    </row>
    <row r="55" spans="1:10" ht="36.75" customHeight="1" x14ac:dyDescent="0.25">
      <c r="A55" s="176"/>
      <c r="B55" s="181" t="s">
        <v>59</v>
      </c>
      <c r="C55" s="182" t="s">
        <v>60</v>
      </c>
      <c r="D55" s="183"/>
      <c r="E55" s="183"/>
      <c r="F55" s="191" t="s">
        <v>26</v>
      </c>
      <c r="G55" s="184"/>
      <c r="H55" s="184"/>
      <c r="I55" s="184">
        <f>'byt č.20'!G14</f>
        <v>0</v>
      </c>
      <c r="J55" s="189" t="str">
        <f>IF(I81=0,"",I55/I81*100)</f>
        <v/>
      </c>
    </row>
    <row r="56" spans="1:10" ht="36.75" customHeight="1" x14ac:dyDescent="0.25">
      <c r="A56" s="176"/>
      <c r="B56" s="181" t="s">
        <v>61</v>
      </c>
      <c r="C56" s="182" t="s">
        <v>62</v>
      </c>
      <c r="D56" s="183"/>
      <c r="E56" s="183"/>
      <c r="F56" s="191" t="s">
        <v>26</v>
      </c>
      <c r="G56" s="184"/>
      <c r="H56" s="184"/>
      <c r="I56" s="184">
        <f>'byt č.13'!G104+'byt č.20'!G109</f>
        <v>0</v>
      </c>
      <c r="J56" s="189" t="str">
        <f>IF(I81=0,"",I56/I81*100)</f>
        <v/>
      </c>
    </row>
    <row r="57" spans="1:10" ht="36.75" customHeight="1" x14ac:dyDescent="0.25">
      <c r="A57" s="176"/>
      <c r="B57" s="181" t="s">
        <v>63</v>
      </c>
      <c r="C57" s="182" t="s">
        <v>64</v>
      </c>
      <c r="D57" s="183"/>
      <c r="E57" s="183"/>
      <c r="F57" s="191" t="s">
        <v>26</v>
      </c>
      <c r="G57" s="184"/>
      <c r="H57" s="184"/>
      <c r="I57" s="184">
        <f>'byt č.13'!G115+'byt č.20'!G122</f>
        <v>0</v>
      </c>
      <c r="J57" s="189" t="str">
        <f>IF(I81=0,"",I57/I81*100)</f>
        <v/>
      </c>
    </row>
    <row r="58" spans="1:10" ht="36.75" customHeight="1" x14ac:dyDescent="0.25">
      <c r="A58" s="176"/>
      <c r="B58" s="181" t="s">
        <v>65</v>
      </c>
      <c r="C58" s="182" t="s">
        <v>66</v>
      </c>
      <c r="D58" s="183"/>
      <c r="E58" s="183"/>
      <c r="F58" s="191" t="s">
        <v>26</v>
      </c>
      <c r="G58" s="184"/>
      <c r="H58" s="184"/>
      <c r="I58" s="184">
        <f>'byt č.13'!G159+'byt č.20'!G169</f>
        <v>0</v>
      </c>
      <c r="J58" s="189" t="str">
        <f>IF(I81=0,"",I58/I81*100)</f>
        <v/>
      </c>
    </row>
    <row r="59" spans="1:10" ht="36.75" customHeight="1" x14ac:dyDescent="0.25">
      <c r="A59" s="176"/>
      <c r="B59" s="181" t="s">
        <v>67</v>
      </c>
      <c r="C59" s="182" t="s">
        <v>68</v>
      </c>
      <c r="D59" s="183"/>
      <c r="E59" s="183"/>
      <c r="F59" s="191" t="s">
        <v>27</v>
      </c>
      <c r="G59" s="184"/>
      <c r="H59" s="184"/>
      <c r="I59" s="184">
        <f>'byt č.13'!G161+'byt č.20'!G171</f>
        <v>0</v>
      </c>
      <c r="J59" s="189" t="str">
        <f>IF(I81=0,"",I59/I81*100)</f>
        <v/>
      </c>
    </row>
    <row r="60" spans="1:10" ht="36.75" customHeight="1" x14ac:dyDescent="0.25">
      <c r="A60" s="176"/>
      <c r="B60" s="181" t="s">
        <v>69</v>
      </c>
      <c r="C60" s="182" t="s">
        <v>70</v>
      </c>
      <c r="D60" s="183"/>
      <c r="E60" s="183"/>
      <c r="F60" s="191" t="s">
        <v>27</v>
      </c>
      <c r="G60" s="184"/>
      <c r="H60" s="184"/>
      <c r="I60" s="184">
        <f>'byt č.13'!G172+'byt č.20'!G182</f>
        <v>0</v>
      </c>
      <c r="J60" s="189" t="str">
        <f>IF(I81=0,"",I60/I81*100)</f>
        <v/>
      </c>
    </row>
    <row r="61" spans="1:10" ht="36.75" customHeight="1" x14ac:dyDescent="0.25">
      <c r="A61" s="176"/>
      <c r="B61" s="181" t="s">
        <v>71</v>
      </c>
      <c r="C61" s="182" t="s">
        <v>72</v>
      </c>
      <c r="D61" s="183"/>
      <c r="E61" s="183"/>
      <c r="F61" s="191" t="s">
        <v>27</v>
      </c>
      <c r="G61" s="184"/>
      <c r="H61" s="184"/>
      <c r="I61" s="184">
        <f>'byt č.13'!G175+'byt č.20'!G190</f>
        <v>0</v>
      </c>
      <c r="J61" s="189" t="str">
        <f>IF(I81=0,"",I61/I81*100)</f>
        <v/>
      </c>
    </row>
    <row r="62" spans="1:10" ht="36.75" customHeight="1" x14ac:dyDescent="0.25">
      <c r="A62" s="176"/>
      <c r="B62" s="181" t="s">
        <v>73</v>
      </c>
      <c r="C62" s="182" t="s">
        <v>74</v>
      </c>
      <c r="D62" s="183"/>
      <c r="E62" s="183"/>
      <c r="F62" s="191" t="s">
        <v>27</v>
      </c>
      <c r="G62" s="184"/>
      <c r="H62" s="184"/>
      <c r="I62" s="184">
        <f>'byt č.13'!G177+'byt č.20'!G192</f>
        <v>0</v>
      </c>
      <c r="J62" s="189" t="str">
        <f>IF(I81=0,"",I62/I81*100)</f>
        <v/>
      </c>
    </row>
    <row r="63" spans="1:10" ht="36.75" customHeight="1" x14ac:dyDescent="0.25">
      <c r="A63" s="176"/>
      <c r="B63" s="181" t="s">
        <v>75</v>
      </c>
      <c r="C63" s="182" t="s">
        <v>76</v>
      </c>
      <c r="D63" s="183"/>
      <c r="E63" s="183"/>
      <c r="F63" s="191" t="s">
        <v>27</v>
      </c>
      <c r="G63" s="184"/>
      <c r="H63" s="184"/>
      <c r="I63" s="184">
        <f>'byt č.13'!G186+'byt č.20'!G201</f>
        <v>0</v>
      </c>
      <c r="J63" s="189" t="str">
        <f>IF(I81=0,"",I63/I81*100)</f>
        <v/>
      </c>
    </row>
    <row r="64" spans="1:10" ht="36.75" customHeight="1" x14ac:dyDescent="0.25">
      <c r="A64" s="176"/>
      <c r="B64" s="181" t="s">
        <v>77</v>
      </c>
      <c r="C64" s="182" t="s">
        <v>78</v>
      </c>
      <c r="D64" s="183"/>
      <c r="E64" s="183"/>
      <c r="F64" s="191" t="s">
        <v>27</v>
      </c>
      <c r="G64" s="184"/>
      <c r="H64" s="184"/>
      <c r="I64" s="184">
        <f>'byt č.13'!G201+'byt č.20'!G216</f>
        <v>0</v>
      </c>
      <c r="J64" s="189" t="str">
        <f>IF(I81=0,"",I64/I81*100)</f>
        <v/>
      </c>
    </row>
    <row r="65" spans="1:10" ht="36.75" customHeight="1" x14ac:dyDescent="0.25">
      <c r="A65" s="176"/>
      <c r="B65" s="181" t="s">
        <v>79</v>
      </c>
      <c r="C65" s="182" t="s">
        <v>80</v>
      </c>
      <c r="D65" s="183"/>
      <c r="E65" s="183"/>
      <c r="F65" s="191" t="s">
        <v>27</v>
      </c>
      <c r="G65" s="184"/>
      <c r="H65" s="184"/>
      <c r="I65" s="184">
        <f>'byt č.13'!G211+'byt č.20'!G186+'byt č.20'!G226</f>
        <v>0</v>
      </c>
      <c r="J65" s="189" t="str">
        <f>IF(I81=0,"",I65/I81*100)</f>
        <v/>
      </c>
    </row>
    <row r="66" spans="1:10" ht="36.75" customHeight="1" x14ac:dyDescent="0.25">
      <c r="A66" s="176"/>
      <c r="B66" s="181" t="s">
        <v>81</v>
      </c>
      <c r="C66" s="182" t="s">
        <v>82</v>
      </c>
      <c r="D66" s="183"/>
      <c r="E66" s="183"/>
      <c r="F66" s="191" t="s">
        <v>27</v>
      </c>
      <c r="G66" s="184"/>
      <c r="H66" s="184"/>
      <c r="I66" s="184">
        <f>'byt č.13'!G242+'byt č.20'!G256</f>
        <v>0</v>
      </c>
      <c r="J66" s="189" t="str">
        <f>IF(I81=0,"",I66/I81*100)</f>
        <v/>
      </c>
    </row>
    <row r="67" spans="1:10" ht="36.75" customHeight="1" x14ac:dyDescent="0.25">
      <c r="A67" s="176"/>
      <c r="B67" s="181" t="s">
        <v>83</v>
      </c>
      <c r="C67" s="182" t="s">
        <v>84</v>
      </c>
      <c r="D67" s="183"/>
      <c r="E67" s="183"/>
      <c r="F67" s="191" t="s">
        <v>27</v>
      </c>
      <c r="G67" s="184"/>
      <c r="H67" s="184"/>
      <c r="I67" s="184">
        <f>'byt č.13'!G249+'byt č.20'!G263</f>
        <v>0</v>
      </c>
      <c r="J67" s="189" t="str">
        <f>IF(I81=0,"",I67/I81*100)</f>
        <v/>
      </c>
    </row>
    <row r="68" spans="1:10" ht="36.75" customHeight="1" x14ac:dyDescent="0.25">
      <c r="A68" s="176"/>
      <c r="B68" s="181" t="s">
        <v>85</v>
      </c>
      <c r="C68" s="182" t="s">
        <v>86</v>
      </c>
      <c r="D68" s="183"/>
      <c r="E68" s="183"/>
      <c r="F68" s="191" t="s">
        <v>27</v>
      </c>
      <c r="G68" s="184"/>
      <c r="H68" s="184"/>
      <c r="I68" s="184">
        <f>'byt č.13'!G257+'byt č.20'!G188+'byt č.20'!G277</f>
        <v>0</v>
      </c>
      <c r="J68" s="189" t="str">
        <f>IF(I81=0,"",I68/I81*100)</f>
        <v/>
      </c>
    </row>
    <row r="69" spans="1:10" ht="36.75" customHeight="1" x14ac:dyDescent="0.25">
      <c r="A69" s="176"/>
      <c r="B69" s="181" t="s">
        <v>87</v>
      </c>
      <c r="C69" s="182" t="s">
        <v>88</v>
      </c>
      <c r="D69" s="183"/>
      <c r="E69" s="183"/>
      <c r="F69" s="191" t="s">
        <v>27</v>
      </c>
      <c r="G69" s="184"/>
      <c r="H69" s="184"/>
      <c r="I69" s="184">
        <f>'byt č.13'!G297+'byt č.20'!G312</f>
        <v>0</v>
      </c>
      <c r="J69" s="189" t="str">
        <f>IF(I81=0,"",I69/I81*100)</f>
        <v/>
      </c>
    </row>
    <row r="70" spans="1:10" ht="36.75" customHeight="1" x14ac:dyDescent="0.25">
      <c r="A70" s="176"/>
      <c r="B70" s="181" t="s">
        <v>89</v>
      </c>
      <c r="C70" s="182" t="s">
        <v>90</v>
      </c>
      <c r="D70" s="183"/>
      <c r="E70" s="183"/>
      <c r="F70" s="191" t="s">
        <v>27</v>
      </c>
      <c r="G70" s="184"/>
      <c r="H70" s="184"/>
      <c r="I70" s="184">
        <f>'byt č.13'!G301+'byt č.20'!G316</f>
        <v>0</v>
      </c>
      <c r="J70" s="189" t="str">
        <f>IF(I81=0,"",I70/I81*100)</f>
        <v/>
      </c>
    </row>
    <row r="71" spans="1:10" ht="36.75" customHeight="1" x14ac:dyDescent="0.25">
      <c r="A71" s="176"/>
      <c r="B71" s="181" t="s">
        <v>91</v>
      </c>
      <c r="C71" s="182" t="s">
        <v>92</v>
      </c>
      <c r="D71" s="183"/>
      <c r="E71" s="183"/>
      <c r="F71" s="191" t="s">
        <v>27</v>
      </c>
      <c r="G71" s="184"/>
      <c r="H71" s="184"/>
      <c r="I71" s="184">
        <f>'byt č.13'!G329+'byt č.20'!G344</f>
        <v>0</v>
      </c>
      <c r="J71" s="189" t="str">
        <f>IF(I81=0,"",I71/I81*100)</f>
        <v/>
      </c>
    </row>
    <row r="72" spans="1:10" ht="36.75" customHeight="1" x14ac:dyDescent="0.25">
      <c r="A72" s="176"/>
      <c r="B72" s="181" t="s">
        <v>93</v>
      </c>
      <c r="C72" s="182" t="s">
        <v>94</v>
      </c>
      <c r="D72" s="183"/>
      <c r="E72" s="183"/>
      <c r="F72" s="191" t="s">
        <v>27</v>
      </c>
      <c r="G72" s="184"/>
      <c r="H72" s="184"/>
      <c r="I72" s="184">
        <f>'byt č.13'!G333+'byt č.20'!G349</f>
        <v>0</v>
      </c>
      <c r="J72" s="189" t="str">
        <f>IF(I81=0,"",I72/I81*100)</f>
        <v/>
      </c>
    </row>
    <row r="73" spans="1:10" ht="36.75" customHeight="1" x14ac:dyDescent="0.25">
      <c r="A73" s="176"/>
      <c r="B73" s="181" t="s">
        <v>95</v>
      </c>
      <c r="C73" s="182" t="s">
        <v>96</v>
      </c>
      <c r="D73" s="183"/>
      <c r="E73" s="183"/>
      <c r="F73" s="191" t="s">
        <v>27</v>
      </c>
      <c r="G73" s="184"/>
      <c r="H73" s="184"/>
      <c r="I73" s="184">
        <f>'byt č.13'!G369+'byt č.20'!G389</f>
        <v>0</v>
      </c>
      <c r="J73" s="189" t="str">
        <f>IF(I81=0,"",I73/I81*100)</f>
        <v/>
      </c>
    </row>
    <row r="74" spans="1:10" ht="36.75" customHeight="1" x14ac:dyDescent="0.25">
      <c r="A74" s="176"/>
      <c r="B74" s="181" t="s">
        <v>97</v>
      </c>
      <c r="C74" s="182" t="s">
        <v>98</v>
      </c>
      <c r="D74" s="183"/>
      <c r="E74" s="183"/>
      <c r="F74" s="191" t="s">
        <v>27</v>
      </c>
      <c r="G74" s="184"/>
      <c r="H74" s="184"/>
      <c r="I74" s="184">
        <f>'byt č.13'!G400+'byt č.20'!G420</f>
        <v>0</v>
      </c>
      <c r="J74" s="189" t="str">
        <f>IF(I81=0,"",I74/I81*100)</f>
        <v/>
      </c>
    </row>
    <row r="75" spans="1:10" ht="36.75" customHeight="1" x14ac:dyDescent="0.25">
      <c r="A75" s="176"/>
      <c r="B75" s="181" t="s">
        <v>99</v>
      </c>
      <c r="C75" s="182" t="s">
        <v>100</v>
      </c>
      <c r="D75" s="183"/>
      <c r="E75" s="183"/>
      <c r="F75" s="191" t="s">
        <v>27</v>
      </c>
      <c r="G75" s="184"/>
      <c r="H75" s="184"/>
      <c r="I75" s="184">
        <f>'byt č.13'!G412+'byt č.20'!G432</f>
        <v>0</v>
      </c>
      <c r="J75" s="189" t="str">
        <f>IF(I81=0,"",I75/I81*100)</f>
        <v/>
      </c>
    </row>
    <row r="76" spans="1:10" ht="36.75" customHeight="1" x14ac:dyDescent="0.25">
      <c r="A76" s="176"/>
      <c r="B76" s="181" t="s">
        <v>101</v>
      </c>
      <c r="C76" s="182" t="s">
        <v>102</v>
      </c>
      <c r="D76" s="183"/>
      <c r="E76" s="183"/>
      <c r="F76" s="191" t="s">
        <v>27</v>
      </c>
      <c r="G76" s="184"/>
      <c r="H76" s="184"/>
      <c r="I76" s="184">
        <f>'byt č.13'!G34</f>
        <v>0</v>
      </c>
      <c r="J76" s="189" t="str">
        <f>IF(I81=0,"",I76/I81*100)</f>
        <v/>
      </c>
    </row>
    <row r="77" spans="1:10" ht="36.75" customHeight="1" x14ac:dyDescent="0.25">
      <c r="A77" s="176"/>
      <c r="B77" s="181" t="s">
        <v>103</v>
      </c>
      <c r="C77" s="182" t="s">
        <v>104</v>
      </c>
      <c r="D77" s="183"/>
      <c r="E77" s="183"/>
      <c r="F77" s="191" t="s">
        <v>28</v>
      </c>
      <c r="G77" s="184"/>
      <c r="H77" s="184"/>
      <c r="I77" s="184">
        <f>'byt č.13'!G434+'byt č.20'!G457</f>
        <v>0</v>
      </c>
      <c r="J77" s="189" t="str">
        <f>IF(I81=0,"",I77/I81*100)</f>
        <v/>
      </c>
    </row>
    <row r="78" spans="1:10" ht="36.75" customHeight="1" x14ac:dyDescent="0.25">
      <c r="A78" s="176"/>
      <c r="B78" s="181" t="s">
        <v>105</v>
      </c>
      <c r="C78" s="182" t="s">
        <v>106</v>
      </c>
      <c r="D78" s="183"/>
      <c r="E78" s="183"/>
      <c r="F78" s="191" t="s">
        <v>28</v>
      </c>
      <c r="G78" s="184"/>
      <c r="H78" s="184"/>
      <c r="I78" s="184">
        <f>'byt č.13'!G469+'byt č.20'!G492</f>
        <v>0</v>
      </c>
      <c r="J78" s="189" t="str">
        <f>IF(I81=0,"",I78/I81*100)</f>
        <v/>
      </c>
    </row>
    <row r="79" spans="1:10" ht="36.75" customHeight="1" x14ac:dyDescent="0.25">
      <c r="A79" s="176"/>
      <c r="B79" s="181" t="s">
        <v>107</v>
      </c>
      <c r="C79" s="182" t="s">
        <v>108</v>
      </c>
      <c r="D79" s="183"/>
      <c r="E79" s="183"/>
      <c r="F79" s="191" t="s">
        <v>109</v>
      </c>
      <c r="G79" s="184"/>
      <c r="H79" s="184"/>
      <c r="I79" s="184">
        <f>'byt č.13'!G474+'byt č.20'!G497</f>
        <v>0</v>
      </c>
      <c r="J79" s="189" t="str">
        <f>IF(I81=0,"",I79/I81*100)</f>
        <v/>
      </c>
    </row>
    <row r="80" spans="1:10" ht="36.75" customHeight="1" x14ac:dyDescent="0.25">
      <c r="A80" s="176"/>
      <c r="B80" s="181" t="s">
        <v>110</v>
      </c>
      <c r="C80" s="182" t="s">
        <v>30</v>
      </c>
      <c r="D80" s="183"/>
      <c r="E80" s="183"/>
      <c r="F80" s="191" t="s">
        <v>110</v>
      </c>
      <c r="G80" s="184"/>
      <c r="H80" s="184"/>
      <c r="I80" s="184">
        <f>VRN!G8</f>
        <v>0</v>
      </c>
      <c r="J80" s="189" t="str">
        <f>IF(I81=0,"",I80/I81*100)</f>
        <v/>
      </c>
    </row>
    <row r="81" spans="1:10" ht="25.5" customHeight="1" x14ac:dyDescent="0.25">
      <c r="A81" s="177"/>
      <c r="B81" s="185" t="s">
        <v>1</v>
      </c>
      <c r="C81" s="186"/>
      <c r="D81" s="187"/>
      <c r="E81" s="187"/>
      <c r="F81" s="192"/>
      <c r="G81" s="188"/>
      <c r="H81" s="188"/>
      <c r="I81" s="188">
        <f>SUM(I51:I80)</f>
        <v>0</v>
      </c>
      <c r="J81" s="190">
        <f>SUM(J51:J80)</f>
        <v>0</v>
      </c>
    </row>
    <row r="82" spans="1:10" x14ac:dyDescent="0.25">
      <c r="F82" s="132"/>
      <c r="G82" s="132"/>
      <c r="H82" s="132"/>
      <c r="I82" s="132"/>
      <c r="J82" s="133"/>
    </row>
    <row r="83" spans="1:10" x14ac:dyDescent="0.25">
      <c r="F83" s="132"/>
      <c r="G83" s="132"/>
      <c r="H83" s="132"/>
      <c r="I83" s="132"/>
      <c r="J83" s="133"/>
    </row>
    <row r="84" spans="1:10" x14ac:dyDescent="0.25">
      <c r="F84" s="132"/>
      <c r="G84" s="132"/>
      <c r="H84" s="132"/>
      <c r="I84" s="132"/>
      <c r="J84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C80:E80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7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8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9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10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Z15" sqref="Z15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112</v>
      </c>
    </row>
    <row r="2" spans="1:60" ht="25.05" customHeight="1" x14ac:dyDescent="0.25">
      <c r="A2" s="195" t="s">
        <v>8</v>
      </c>
      <c r="B2" s="49"/>
      <c r="C2" s="198" t="s">
        <v>43</v>
      </c>
      <c r="D2" s="196"/>
      <c r="E2" s="196"/>
      <c r="F2" s="196"/>
      <c r="G2" s="197"/>
      <c r="AG2" t="s">
        <v>113</v>
      </c>
    </row>
    <row r="3" spans="1:60" ht="25.05" customHeight="1" x14ac:dyDescent="0.25">
      <c r="A3" s="195" t="s">
        <v>9</v>
      </c>
      <c r="B3" s="49"/>
      <c r="C3" s="198" t="s">
        <v>811</v>
      </c>
      <c r="D3" s="196"/>
      <c r="E3" s="196"/>
      <c r="F3" s="196"/>
      <c r="G3" s="197"/>
      <c r="AC3" s="174" t="s">
        <v>113</v>
      </c>
      <c r="AG3" t="s">
        <v>114</v>
      </c>
    </row>
    <row r="4" spans="1:60" ht="25.05" customHeight="1" x14ac:dyDescent="0.25">
      <c r="A4" s="199" t="s">
        <v>10</v>
      </c>
      <c r="B4" s="200"/>
      <c r="C4" s="201" t="s">
        <v>814</v>
      </c>
      <c r="D4" s="202"/>
      <c r="E4" s="202"/>
      <c r="F4" s="202"/>
      <c r="G4" s="203"/>
      <c r="AG4" t="s">
        <v>115</v>
      </c>
    </row>
    <row r="5" spans="1:60" x14ac:dyDescent="0.25">
      <c r="D5" s="10"/>
    </row>
    <row r="6" spans="1:60" ht="39.6" x14ac:dyDescent="0.25">
      <c r="A6" s="205" t="s">
        <v>116</v>
      </c>
      <c r="B6" s="207" t="s">
        <v>117</v>
      </c>
      <c r="C6" s="207" t="s">
        <v>118</v>
      </c>
      <c r="D6" s="206" t="s">
        <v>119</v>
      </c>
      <c r="E6" s="205" t="s">
        <v>120</v>
      </c>
      <c r="F6" s="204" t="s">
        <v>121</v>
      </c>
      <c r="G6" s="205" t="s">
        <v>31</v>
      </c>
      <c r="H6" s="208" t="s">
        <v>32</v>
      </c>
      <c r="I6" s="208" t="s">
        <v>122</v>
      </c>
      <c r="J6" s="208" t="s">
        <v>33</v>
      </c>
      <c r="K6" s="208" t="s">
        <v>123</v>
      </c>
      <c r="L6" s="208" t="s">
        <v>124</v>
      </c>
      <c r="M6" s="208" t="s">
        <v>125</v>
      </c>
      <c r="N6" s="208" t="s">
        <v>126</v>
      </c>
      <c r="O6" s="208" t="s">
        <v>127</v>
      </c>
      <c r="P6" s="208" t="s">
        <v>128</v>
      </c>
      <c r="Q6" s="208" t="s">
        <v>129</v>
      </c>
      <c r="R6" s="208" t="s">
        <v>130</v>
      </c>
      <c r="S6" s="208" t="s">
        <v>131</v>
      </c>
      <c r="T6" s="208" t="s">
        <v>132</v>
      </c>
      <c r="U6" s="208" t="s">
        <v>133</v>
      </c>
      <c r="V6" s="208" t="s">
        <v>134</v>
      </c>
      <c r="W6" s="208" t="s">
        <v>135</v>
      </c>
      <c r="X6" s="208" t="s">
        <v>136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1" t="s">
        <v>137</v>
      </c>
      <c r="B8" s="232" t="s">
        <v>110</v>
      </c>
      <c r="C8" s="250" t="s">
        <v>30</v>
      </c>
      <c r="D8" s="233"/>
      <c r="E8" s="234"/>
      <c r="F8" s="235"/>
      <c r="G8" s="236">
        <f>SUMIF(AG9:AG16,"&lt;&gt;NOR",G9:G16)</f>
        <v>0</v>
      </c>
      <c r="H8" s="230"/>
      <c r="I8" s="230">
        <f>SUM(I9:I16)</f>
        <v>0</v>
      </c>
      <c r="J8" s="230"/>
      <c r="K8" s="230">
        <f>SUM(K9:K16)</f>
        <v>21700</v>
      </c>
      <c r="L8" s="230"/>
      <c r="M8" s="230">
        <f>SUM(M9:M16)</f>
        <v>0</v>
      </c>
      <c r="N8" s="230"/>
      <c r="O8" s="230">
        <f>SUM(O9:O16)</f>
        <v>0</v>
      </c>
      <c r="P8" s="230"/>
      <c r="Q8" s="230">
        <f>SUM(Q9:Q16)</f>
        <v>0</v>
      </c>
      <c r="R8" s="230"/>
      <c r="S8" s="230"/>
      <c r="T8" s="230"/>
      <c r="U8" s="230"/>
      <c r="V8" s="230">
        <f>SUM(V9:V16)</f>
        <v>0</v>
      </c>
      <c r="W8" s="230"/>
      <c r="X8" s="230"/>
      <c r="AG8" t="s">
        <v>138</v>
      </c>
    </row>
    <row r="9" spans="1:60" outlineLevel="1" x14ac:dyDescent="0.25">
      <c r="A9" s="243">
        <v>1</v>
      </c>
      <c r="B9" s="244" t="s">
        <v>139</v>
      </c>
      <c r="C9" s="251" t="s">
        <v>140</v>
      </c>
      <c r="D9" s="245" t="s">
        <v>141</v>
      </c>
      <c r="E9" s="246">
        <v>1</v>
      </c>
      <c r="F9" s="247"/>
      <c r="G9" s="248">
        <f>ROUND(E9*F9,2)</f>
        <v>0</v>
      </c>
      <c r="H9" s="229">
        <v>0</v>
      </c>
      <c r="I9" s="228">
        <f>ROUND(E9*H9,2)</f>
        <v>0</v>
      </c>
      <c r="J9" s="229">
        <v>5000</v>
      </c>
      <c r="K9" s="228">
        <f>ROUND(E9*J9,2)</f>
        <v>5000</v>
      </c>
      <c r="L9" s="228">
        <v>15</v>
      </c>
      <c r="M9" s="228">
        <f>G9*(1+L9/100)</f>
        <v>0</v>
      </c>
      <c r="N9" s="228">
        <v>0</v>
      </c>
      <c r="O9" s="228">
        <f>ROUND(E9*N9,2)</f>
        <v>0</v>
      </c>
      <c r="P9" s="228">
        <v>0</v>
      </c>
      <c r="Q9" s="228">
        <f>ROUND(E9*P9,2)</f>
        <v>0</v>
      </c>
      <c r="R9" s="228"/>
      <c r="S9" s="228" t="s">
        <v>142</v>
      </c>
      <c r="T9" s="228" t="s">
        <v>143</v>
      </c>
      <c r="U9" s="228">
        <v>0</v>
      </c>
      <c r="V9" s="228">
        <f>ROUND(E9*U9,2)</f>
        <v>0</v>
      </c>
      <c r="W9" s="228"/>
      <c r="X9" s="228" t="s">
        <v>144</v>
      </c>
      <c r="Y9" s="209"/>
      <c r="Z9" s="209"/>
      <c r="AA9" s="209"/>
      <c r="AB9" s="209"/>
      <c r="AC9" s="209"/>
      <c r="AD9" s="209"/>
      <c r="AE9" s="209"/>
      <c r="AF9" s="209"/>
      <c r="AG9" s="209" t="s">
        <v>145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43">
        <v>2</v>
      </c>
      <c r="B10" s="244" t="s">
        <v>146</v>
      </c>
      <c r="C10" s="251" t="s">
        <v>147</v>
      </c>
      <c r="D10" s="245" t="s">
        <v>141</v>
      </c>
      <c r="E10" s="246">
        <v>1</v>
      </c>
      <c r="F10" s="247"/>
      <c r="G10" s="248">
        <f>ROUND(E10*F10,2)</f>
        <v>0</v>
      </c>
      <c r="H10" s="229">
        <v>0</v>
      </c>
      <c r="I10" s="228">
        <f>ROUND(E10*H10,2)</f>
        <v>0</v>
      </c>
      <c r="J10" s="229">
        <v>4000</v>
      </c>
      <c r="K10" s="228">
        <f>ROUND(E10*J10,2)</f>
        <v>4000</v>
      </c>
      <c r="L10" s="228">
        <v>15</v>
      </c>
      <c r="M10" s="228">
        <f>G10*(1+L10/100)</f>
        <v>0</v>
      </c>
      <c r="N10" s="228">
        <v>0</v>
      </c>
      <c r="O10" s="228">
        <f>ROUND(E10*N10,2)</f>
        <v>0</v>
      </c>
      <c r="P10" s="228">
        <v>0</v>
      </c>
      <c r="Q10" s="228">
        <f>ROUND(E10*P10,2)</f>
        <v>0</v>
      </c>
      <c r="R10" s="228"/>
      <c r="S10" s="228" t="s">
        <v>142</v>
      </c>
      <c r="T10" s="228" t="s">
        <v>143</v>
      </c>
      <c r="U10" s="228">
        <v>0</v>
      </c>
      <c r="V10" s="228">
        <f>ROUND(E10*U10,2)</f>
        <v>0</v>
      </c>
      <c r="W10" s="228"/>
      <c r="X10" s="228" t="s">
        <v>144</v>
      </c>
      <c r="Y10" s="209"/>
      <c r="Z10" s="209"/>
      <c r="AA10" s="209"/>
      <c r="AB10" s="209"/>
      <c r="AC10" s="209"/>
      <c r="AD10" s="209"/>
      <c r="AE10" s="209"/>
      <c r="AF10" s="209"/>
      <c r="AG10" s="209" t="s">
        <v>145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43">
        <v>3</v>
      </c>
      <c r="B11" s="244" t="s">
        <v>148</v>
      </c>
      <c r="C11" s="251" t="s">
        <v>149</v>
      </c>
      <c r="D11" s="245" t="s">
        <v>141</v>
      </c>
      <c r="E11" s="246">
        <v>1</v>
      </c>
      <c r="F11" s="247"/>
      <c r="G11" s="248">
        <f>ROUND(E11*F11,2)</f>
        <v>0</v>
      </c>
      <c r="H11" s="229">
        <v>0</v>
      </c>
      <c r="I11" s="228">
        <f>ROUND(E11*H11,2)</f>
        <v>0</v>
      </c>
      <c r="J11" s="229">
        <v>2000</v>
      </c>
      <c r="K11" s="228">
        <f>ROUND(E11*J11,2)</f>
        <v>2000</v>
      </c>
      <c r="L11" s="228">
        <v>15</v>
      </c>
      <c r="M11" s="228">
        <f>G11*(1+L11/100)</f>
        <v>0</v>
      </c>
      <c r="N11" s="228">
        <v>0</v>
      </c>
      <c r="O11" s="228">
        <f>ROUND(E11*N11,2)</f>
        <v>0</v>
      </c>
      <c r="P11" s="228">
        <v>0</v>
      </c>
      <c r="Q11" s="228">
        <f>ROUND(E11*P11,2)</f>
        <v>0</v>
      </c>
      <c r="R11" s="228"/>
      <c r="S11" s="228" t="s">
        <v>142</v>
      </c>
      <c r="T11" s="228" t="s">
        <v>143</v>
      </c>
      <c r="U11" s="228">
        <v>0</v>
      </c>
      <c r="V11" s="228">
        <f>ROUND(E11*U11,2)</f>
        <v>0</v>
      </c>
      <c r="W11" s="228"/>
      <c r="X11" s="228" t="s">
        <v>144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145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3">
        <v>4</v>
      </c>
      <c r="B12" s="244" t="s">
        <v>150</v>
      </c>
      <c r="C12" s="251" t="s">
        <v>151</v>
      </c>
      <c r="D12" s="245" t="s">
        <v>141</v>
      </c>
      <c r="E12" s="246">
        <v>1</v>
      </c>
      <c r="F12" s="247"/>
      <c r="G12" s="248">
        <f>ROUND(E12*F12,2)</f>
        <v>0</v>
      </c>
      <c r="H12" s="229">
        <v>0</v>
      </c>
      <c r="I12" s="228">
        <f>ROUND(E12*H12,2)</f>
        <v>0</v>
      </c>
      <c r="J12" s="229">
        <v>3000</v>
      </c>
      <c r="K12" s="228">
        <f>ROUND(E12*J12,2)</f>
        <v>3000</v>
      </c>
      <c r="L12" s="228">
        <v>15</v>
      </c>
      <c r="M12" s="228">
        <f>G12*(1+L12/100)</f>
        <v>0</v>
      </c>
      <c r="N12" s="228">
        <v>0</v>
      </c>
      <c r="O12" s="228">
        <f>ROUND(E12*N12,2)</f>
        <v>0</v>
      </c>
      <c r="P12" s="228">
        <v>0</v>
      </c>
      <c r="Q12" s="228">
        <f>ROUND(E12*P12,2)</f>
        <v>0</v>
      </c>
      <c r="R12" s="228"/>
      <c r="S12" s="228" t="s">
        <v>142</v>
      </c>
      <c r="T12" s="228" t="s">
        <v>143</v>
      </c>
      <c r="U12" s="228">
        <v>0</v>
      </c>
      <c r="V12" s="228">
        <f>ROUND(E12*U12,2)</f>
        <v>0</v>
      </c>
      <c r="W12" s="228"/>
      <c r="X12" s="228" t="s">
        <v>144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145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43">
        <v>5</v>
      </c>
      <c r="B13" s="244" t="s">
        <v>152</v>
      </c>
      <c r="C13" s="251" t="s">
        <v>153</v>
      </c>
      <c r="D13" s="245" t="s">
        <v>141</v>
      </c>
      <c r="E13" s="246">
        <v>1</v>
      </c>
      <c r="F13" s="247"/>
      <c r="G13" s="248">
        <f>ROUND(E13*F13,2)</f>
        <v>0</v>
      </c>
      <c r="H13" s="229">
        <v>0</v>
      </c>
      <c r="I13" s="228">
        <f>ROUND(E13*H13,2)</f>
        <v>0</v>
      </c>
      <c r="J13" s="229">
        <v>500</v>
      </c>
      <c r="K13" s="228">
        <f>ROUND(E13*J13,2)</f>
        <v>500</v>
      </c>
      <c r="L13" s="228">
        <v>15</v>
      </c>
      <c r="M13" s="228">
        <f>G13*(1+L13/100)</f>
        <v>0</v>
      </c>
      <c r="N13" s="228">
        <v>0</v>
      </c>
      <c r="O13" s="228">
        <f>ROUND(E13*N13,2)</f>
        <v>0</v>
      </c>
      <c r="P13" s="228">
        <v>0</v>
      </c>
      <c r="Q13" s="228">
        <f>ROUND(E13*P13,2)</f>
        <v>0</v>
      </c>
      <c r="R13" s="228"/>
      <c r="S13" s="228" t="s">
        <v>142</v>
      </c>
      <c r="T13" s="228" t="s">
        <v>143</v>
      </c>
      <c r="U13" s="228">
        <v>0</v>
      </c>
      <c r="V13" s="228">
        <f>ROUND(E13*U13,2)</f>
        <v>0</v>
      </c>
      <c r="W13" s="228"/>
      <c r="X13" s="228" t="s">
        <v>144</v>
      </c>
      <c r="Y13" s="209"/>
      <c r="Z13" s="209"/>
      <c r="AA13" s="209"/>
      <c r="AB13" s="209"/>
      <c r="AC13" s="209"/>
      <c r="AD13" s="209"/>
      <c r="AE13" s="209"/>
      <c r="AF13" s="209"/>
      <c r="AG13" s="209" t="s">
        <v>145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43">
        <v>6</v>
      </c>
      <c r="B14" s="244" t="s">
        <v>154</v>
      </c>
      <c r="C14" s="251" t="s">
        <v>155</v>
      </c>
      <c r="D14" s="245" t="s">
        <v>141</v>
      </c>
      <c r="E14" s="246">
        <v>1</v>
      </c>
      <c r="F14" s="247"/>
      <c r="G14" s="248">
        <f>ROUND(E14*F14,2)</f>
        <v>0</v>
      </c>
      <c r="H14" s="229">
        <v>0</v>
      </c>
      <c r="I14" s="228">
        <f>ROUND(E14*H14,2)</f>
        <v>0</v>
      </c>
      <c r="J14" s="229">
        <v>2000</v>
      </c>
      <c r="K14" s="228">
        <f>ROUND(E14*J14,2)</f>
        <v>2000</v>
      </c>
      <c r="L14" s="228">
        <v>15</v>
      </c>
      <c r="M14" s="228">
        <f>G14*(1+L14/100)</f>
        <v>0</v>
      </c>
      <c r="N14" s="228">
        <v>0</v>
      </c>
      <c r="O14" s="228">
        <f>ROUND(E14*N14,2)</f>
        <v>0</v>
      </c>
      <c r="P14" s="228">
        <v>0</v>
      </c>
      <c r="Q14" s="228">
        <f>ROUND(E14*P14,2)</f>
        <v>0</v>
      </c>
      <c r="R14" s="228"/>
      <c r="S14" s="228" t="s">
        <v>142</v>
      </c>
      <c r="T14" s="228" t="s">
        <v>143</v>
      </c>
      <c r="U14" s="228">
        <v>0</v>
      </c>
      <c r="V14" s="228">
        <f>ROUND(E14*U14,2)</f>
        <v>0</v>
      </c>
      <c r="W14" s="228"/>
      <c r="X14" s="228" t="s">
        <v>144</v>
      </c>
      <c r="Y14" s="209"/>
      <c r="Z14" s="209"/>
      <c r="AA14" s="209"/>
      <c r="AB14" s="209"/>
      <c r="AC14" s="209"/>
      <c r="AD14" s="209"/>
      <c r="AE14" s="209"/>
      <c r="AF14" s="209"/>
      <c r="AG14" s="209" t="s">
        <v>145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43">
        <v>7</v>
      </c>
      <c r="B15" s="244" t="s">
        <v>156</v>
      </c>
      <c r="C15" s="251" t="s">
        <v>157</v>
      </c>
      <c r="D15" s="245" t="s">
        <v>141</v>
      </c>
      <c r="E15" s="246">
        <v>1</v>
      </c>
      <c r="F15" s="247"/>
      <c r="G15" s="248">
        <f>ROUND(E15*F15,2)</f>
        <v>0</v>
      </c>
      <c r="H15" s="229">
        <v>0</v>
      </c>
      <c r="I15" s="228">
        <f>ROUND(E15*H15,2)</f>
        <v>0</v>
      </c>
      <c r="J15" s="229">
        <v>5000</v>
      </c>
      <c r="K15" s="228">
        <f>ROUND(E15*J15,2)</f>
        <v>5000</v>
      </c>
      <c r="L15" s="228">
        <v>15</v>
      </c>
      <c r="M15" s="228">
        <f>G15*(1+L15/100)</f>
        <v>0</v>
      </c>
      <c r="N15" s="228">
        <v>0</v>
      </c>
      <c r="O15" s="228">
        <f>ROUND(E15*N15,2)</f>
        <v>0</v>
      </c>
      <c r="P15" s="228">
        <v>0</v>
      </c>
      <c r="Q15" s="228">
        <f>ROUND(E15*P15,2)</f>
        <v>0</v>
      </c>
      <c r="R15" s="228"/>
      <c r="S15" s="228" t="s">
        <v>142</v>
      </c>
      <c r="T15" s="228" t="s">
        <v>143</v>
      </c>
      <c r="U15" s="228">
        <v>0</v>
      </c>
      <c r="V15" s="228">
        <f>ROUND(E15*U15,2)</f>
        <v>0</v>
      </c>
      <c r="W15" s="228"/>
      <c r="X15" s="228" t="s">
        <v>144</v>
      </c>
      <c r="Y15" s="209"/>
      <c r="Z15" s="209"/>
      <c r="AA15" s="209"/>
      <c r="AB15" s="209"/>
      <c r="AC15" s="209"/>
      <c r="AD15" s="209"/>
      <c r="AE15" s="209"/>
      <c r="AF15" s="209"/>
      <c r="AG15" s="209" t="s">
        <v>145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37">
        <v>8</v>
      </c>
      <c r="B16" s="238" t="s">
        <v>158</v>
      </c>
      <c r="C16" s="252" t="s">
        <v>159</v>
      </c>
      <c r="D16" s="239" t="s">
        <v>141</v>
      </c>
      <c r="E16" s="240">
        <v>1</v>
      </c>
      <c r="F16" s="241"/>
      <c r="G16" s="242">
        <f>ROUND(E16*F16,2)</f>
        <v>0</v>
      </c>
      <c r="H16" s="229">
        <v>0</v>
      </c>
      <c r="I16" s="228">
        <f>ROUND(E16*H16,2)</f>
        <v>0</v>
      </c>
      <c r="J16" s="229">
        <v>200</v>
      </c>
      <c r="K16" s="228">
        <f>ROUND(E16*J16,2)</f>
        <v>200</v>
      </c>
      <c r="L16" s="228">
        <v>15</v>
      </c>
      <c r="M16" s="228">
        <f>G16*(1+L16/100)</f>
        <v>0</v>
      </c>
      <c r="N16" s="228">
        <v>0</v>
      </c>
      <c r="O16" s="228">
        <f>ROUND(E16*N16,2)</f>
        <v>0</v>
      </c>
      <c r="P16" s="228">
        <v>0</v>
      </c>
      <c r="Q16" s="228">
        <f>ROUND(E16*P16,2)</f>
        <v>0</v>
      </c>
      <c r="R16" s="228"/>
      <c r="S16" s="228" t="s">
        <v>142</v>
      </c>
      <c r="T16" s="228" t="s">
        <v>143</v>
      </c>
      <c r="U16" s="228">
        <v>0</v>
      </c>
      <c r="V16" s="228">
        <f>ROUND(E16*U16,2)</f>
        <v>0</v>
      </c>
      <c r="W16" s="228"/>
      <c r="X16" s="228" t="s">
        <v>144</v>
      </c>
      <c r="Y16" s="209"/>
      <c r="Z16" s="209"/>
      <c r="AA16" s="209"/>
      <c r="AB16" s="209"/>
      <c r="AC16" s="209"/>
      <c r="AD16" s="209"/>
      <c r="AE16" s="209"/>
      <c r="AF16" s="209"/>
      <c r="AG16" s="209" t="s">
        <v>145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33" x14ac:dyDescent="0.25">
      <c r="A17" s="3"/>
      <c r="B17" s="4"/>
      <c r="C17" s="253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AE17">
        <v>15</v>
      </c>
      <c r="AF17">
        <v>21</v>
      </c>
      <c r="AG17" t="s">
        <v>124</v>
      </c>
    </row>
    <row r="18" spans="1:33" x14ac:dyDescent="0.25">
      <c r="A18" s="212"/>
      <c r="B18" s="213" t="s">
        <v>31</v>
      </c>
      <c r="C18" s="254"/>
      <c r="D18" s="214"/>
      <c r="E18" s="215"/>
      <c r="F18" s="215"/>
      <c r="G18" s="249">
        <f>G8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AE18">
        <f>SUMIF(L7:L16,AE17,G7:G16)</f>
        <v>0</v>
      </c>
      <c r="AF18">
        <f>SUMIF(L7:L16,AF17,G7:G16)</f>
        <v>0</v>
      </c>
      <c r="AG18" t="s">
        <v>160</v>
      </c>
    </row>
    <row r="19" spans="1:33" x14ac:dyDescent="0.25">
      <c r="A19" s="3"/>
      <c r="B19" s="4"/>
      <c r="C19" s="253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33" x14ac:dyDescent="0.25">
      <c r="A20" s="3"/>
      <c r="B20" s="4"/>
      <c r="C20" s="253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5">
      <c r="A21" s="216" t="s">
        <v>161</v>
      </c>
      <c r="B21" s="216"/>
      <c r="C21" s="25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33" x14ac:dyDescent="0.25">
      <c r="A22" s="217"/>
      <c r="B22" s="218"/>
      <c r="C22" s="256"/>
      <c r="D22" s="218"/>
      <c r="E22" s="218"/>
      <c r="F22" s="218"/>
      <c r="G22" s="21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AG22" t="s">
        <v>162</v>
      </c>
    </row>
    <row r="23" spans="1:33" x14ac:dyDescent="0.25">
      <c r="A23" s="220"/>
      <c r="B23" s="221"/>
      <c r="C23" s="257"/>
      <c r="D23" s="221"/>
      <c r="E23" s="221"/>
      <c r="F23" s="221"/>
      <c r="G23" s="22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33" x14ac:dyDescent="0.25">
      <c r="A24" s="220"/>
      <c r="B24" s="221"/>
      <c r="C24" s="257"/>
      <c r="D24" s="221"/>
      <c r="E24" s="221"/>
      <c r="F24" s="221"/>
      <c r="G24" s="22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33" x14ac:dyDescent="0.25">
      <c r="A25" s="220"/>
      <c r="B25" s="221"/>
      <c r="C25" s="257"/>
      <c r="D25" s="221"/>
      <c r="E25" s="221"/>
      <c r="F25" s="221"/>
      <c r="G25" s="22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33" x14ac:dyDescent="0.25">
      <c r="A26" s="223"/>
      <c r="B26" s="224"/>
      <c r="C26" s="258"/>
      <c r="D26" s="224"/>
      <c r="E26" s="224"/>
      <c r="F26" s="224"/>
      <c r="G26" s="22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33" x14ac:dyDescent="0.25">
      <c r="A27" s="3"/>
      <c r="B27" s="4"/>
      <c r="C27" s="253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33" x14ac:dyDescent="0.25">
      <c r="C28" s="259"/>
      <c r="D28" s="10"/>
      <c r="AG28" t="s">
        <v>163</v>
      </c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21:C21"/>
    <mergeCell ref="A22:G2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A14" sqref="AA14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112</v>
      </c>
    </row>
    <row r="2" spans="1:60" ht="25.05" customHeight="1" x14ac:dyDescent="0.25">
      <c r="A2" s="195" t="s">
        <v>8</v>
      </c>
      <c r="B2" s="49"/>
      <c r="C2" s="198" t="s">
        <v>43</v>
      </c>
      <c r="D2" s="196"/>
      <c r="E2" s="196"/>
      <c r="F2" s="196"/>
      <c r="G2" s="197"/>
      <c r="AG2" t="s">
        <v>113</v>
      </c>
    </row>
    <row r="3" spans="1:60" ht="25.05" customHeight="1" x14ac:dyDescent="0.25">
      <c r="A3" s="195" t="s">
        <v>9</v>
      </c>
      <c r="B3" s="49"/>
      <c r="C3" s="198" t="s">
        <v>811</v>
      </c>
      <c r="D3" s="196"/>
      <c r="E3" s="196"/>
      <c r="F3" s="196"/>
      <c r="G3" s="197"/>
      <c r="AC3" s="174" t="s">
        <v>113</v>
      </c>
      <c r="AG3" t="s">
        <v>114</v>
      </c>
    </row>
    <row r="4" spans="1:60" ht="25.05" customHeight="1" x14ac:dyDescent="0.25">
      <c r="A4" s="199" t="s">
        <v>10</v>
      </c>
      <c r="B4" s="200"/>
      <c r="C4" s="201" t="s">
        <v>813</v>
      </c>
      <c r="D4" s="202"/>
      <c r="E4" s="202"/>
      <c r="F4" s="202"/>
      <c r="G4" s="203"/>
      <c r="AG4" t="s">
        <v>115</v>
      </c>
    </row>
    <row r="5" spans="1:60" x14ac:dyDescent="0.25">
      <c r="D5" s="10"/>
    </row>
    <row r="6" spans="1:60" ht="39.6" x14ac:dyDescent="0.25">
      <c r="A6" s="205" t="s">
        <v>116</v>
      </c>
      <c r="B6" s="207" t="s">
        <v>117</v>
      </c>
      <c r="C6" s="207" t="s">
        <v>118</v>
      </c>
      <c r="D6" s="206" t="s">
        <v>119</v>
      </c>
      <c r="E6" s="205" t="s">
        <v>120</v>
      </c>
      <c r="F6" s="204" t="s">
        <v>121</v>
      </c>
      <c r="G6" s="205" t="s">
        <v>31</v>
      </c>
      <c r="H6" s="208" t="s">
        <v>32</v>
      </c>
      <c r="I6" s="208" t="s">
        <v>122</v>
      </c>
      <c r="J6" s="208" t="s">
        <v>33</v>
      </c>
      <c r="K6" s="208" t="s">
        <v>123</v>
      </c>
      <c r="L6" s="208" t="s">
        <v>124</v>
      </c>
      <c r="M6" s="208" t="s">
        <v>125</v>
      </c>
      <c r="N6" s="208" t="s">
        <v>126</v>
      </c>
      <c r="O6" s="208" t="s">
        <v>127</v>
      </c>
      <c r="P6" s="208" t="s">
        <v>128</v>
      </c>
      <c r="Q6" s="208" t="s">
        <v>129</v>
      </c>
      <c r="R6" s="208" t="s">
        <v>130</v>
      </c>
      <c r="S6" s="208" t="s">
        <v>131</v>
      </c>
      <c r="T6" s="208" t="s">
        <v>132</v>
      </c>
      <c r="U6" s="208" t="s">
        <v>133</v>
      </c>
      <c r="V6" s="208" t="s">
        <v>134</v>
      </c>
      <c r="W6" s="208" t="s">
        <v>135</v>
      </c>
      <c r="X6" s="208" t="s">
        <v>136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1" t="s">
        <v>137</v>
      </c>
      <c r="B8" s="232" t="s">
        <v>51</v>
      </c>
      <c r="C8" s="250" t="s">
        <v>52</v>
      </c>
      <c r="D8" s="233"/>
      <c r="E8" s="234"/>
      <c r="F8" s="235"/>
      <c r="G8" s="236">
        <f>SUMIF(AG9:AG24,"&lt;&gt;NOR",G9:G24)</f>
        <v>0</v>
      </c>
      <c r="H8" s="230"/>
      <c r="I8" s="230">
        <f>SUM(I9:I24)</f>
        <v>3654.28</v>
      </c>
      <c r="J8" s="230"/>
      <c r="K8" s="230">
        <f>SUM(K9:K24)</f>
        <v>8560.2999999999993</v>
      </c>
      <c r="L8" s="230"/>
      <c r="M8" s="230">
        <f>SUM(M9:M24)</f>
        <v>0</v>
      </c>
      <c r="N8" s="230"/>
      <c r="O8" s="230">
        <f>SUM(O9:O24)</f>
        <v>0.28000000000000003</v>
      </c>
      <c r="P8" s="230"/>
      <c r="Q8" s="230">
        <f>SUM(Q9:Q24)</f>
        <v>0</v>
      </c>
      <c r="R8" s="230"/>
      <c r="S8" s="230"/>
      <c r="T8" s="230"/>
      <c r="U8" s="230"/>
      <c r="V8" s="230">
        <f>SUM(V9:V24)</f>
        <v>11.67</v>
      </c>
      <c r="W8" s="230"/>
      <c r="X8" s="230"/>
      <c r="AG8" t="s">
        <v>138</v>
      </c>
    </row>
    <row r="9" spans="1:60" outlineLevel="1" x14ac:dyDescent="0.25">
      <c r="A9" s="243">
        <v>1</v>
      </c>
      <c r="B9" s="244" t="s">
        <v>46</v>
      </c>
      <c r="C9" s="251" t="s">
        <v>164</v>
      </c>
      <c r="D9" s="245" t="s">
        <v>165</v>
      </c>
      <c r="E9" s="246">
        <v>1</v>
      </c>
      <c r="F9" s="247"/>
      <c r="G9" s="248">
        <f>ROUND(E9*F9,2)</f>
        <v>0</v>
      </c>
      <c r="H9" s="229">
        <v>1547.9</v>
      </c>
      <c r="I9" s="228">
        <f>ROUND(E9*H9,2)</f>
        <v>1547.9</v>
      </c>
      <c r="J9" s="229">
        <v>0</v>
      </c>
      <c r="K9" s="228">
        <f>ROUND(E9*J9,2)</f>
        <v>0</v>
      </c>
      <c r="L9" s="228">
        <v>15</v>
      </c>
      <c r="M9" s="228">
        <f>G9*(1+L9/100)</f>
        <v>0</v>
      </c>
      <c r="N9" s="228">
        <v>0</v>
      </c>
      <c r="O9" s="228">
        <f>ROUND(E9*N9,2)</f>
        <v>0</v>
      </c>
      <c r="P9" s="228">
        <v>0</v>
      </c>
      <c r="Q9" s="228">
        <f>ROUND(E9*P9,2)</f>
        <v>0</v>
      </c>
      <c r="R9" s="228"/>
      <c r="S9" s="228" t="s">
        <v>142</v>
      </c>
      <c r="T9" s="228" t="s">
        <v>143</v>
      </c>
      <c r="U9" s="228">
        <v>0</v>
      </c>
      <c r="V9" s="228">
        <f>ROUND(E9*U9,2)</f>
        <v>0</v>
      </c>
      <c r="W9" s="228"/>
      <c r="X9" s="228" t="s">
        <v>166</v>
      </c>
      <c r="Y9" s="209"/>
      <c r="Z9" s="209"/>
      <c r="AA9" s="209"/>
      <c r="AB9" s="209"/>
      <c r="AC9" s="209"/>
      <c r="AD9" s="209"/>
      <c r="AE9" s="209"/>
      <c r="AF9" s="209"/>
      <c r="AG9" s="209" t="s">
        <v>167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37">
        <v>2</v>
      </c>
      <c r="B10" s="238" t="s">
        <v>168</v>
      </c>
      <c r="C10" s="252" t="s">
        <v>169</v>
      </c>
      <c r="D10" s="239" t="s">
        <v>170</v>
      </c>
      <c r="E10" s="240">
        <v>0.12</v>
      </c>
      <c r="F10" s="241"/>
      <c r="G10" s="242">
        <f>ROUND(E10*F10,2)</f>
        <v>0</v>
      </c>
      <c r="H10" s="229">
        <v>5569.09</v>
      </c>
      <c r="I10" s="228">
        <f>ROUND(E10*H10,2)</f>
        <v>668.29</v>
      </c>
      <c r="J10" s="229">
        <v>1658.71</v>
      </c>
      <c r="K10" s="228">
        <f>ROUND(E10*J10,2)</f>
        <v>199.05</v>
      </c>
      <c r="L10" s="228">
        <v>15</v>
      </c>
      <c r="M10" s="228">
        <f>G10*(1+L10/100)</f>
        <v>0</v>
      </c>
      <c r="N10" s="228">
        <v>0.76182000000000005</v>
      </c>
      <c r="O10" s="228">
        <f>ROUND(E10*N10,2)</f>
        <v>0.09</v>
      </c>
      <c r="P10" s="228">
        <v>0</v>
      </c>
      <c r="Q10" s="228">
        <f>ROUND(E10*P10,2)</f>
        <v>0</v>
      </c>
      <c r="R10" s="228"/>
      <c r="S10" s="228" t="s">
        <v>171</v>
      </c>
      <c r="T10" s="228" t="s">
        <v>143</v>
      </c>
      <c r="U10" s="228">
        <v>3.08188</v>
      </c>
      <c r="V10" s="228">
        <f>ROUND(E10*U10,2)</f>
        <v>0.37</v>
      </c>
      <c r="W10" s="228"/>
      <c r="X10" s="228" t="s">
        <v>172</v>
      </c>
      <c r="Y10" s="209"/>
      <c r="Z10" s="209"/>
      <c r="AA10" s="209"/>
      <c r="AB10" s="209"/>
      <c r="AC10" s="209"/>
      <c r="AD10" s="209"/>
      <c r="AE10" s="209"/>
      <c r="AF10" s="209"/>
      <c r="AG10" s="209" t="s">
        <v>173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26"/>
      <c r="B11" s="227"/>
      <c r="C11" s="264" t="s">
        <v>174</v>
      </c>
      <c r="D11" s="260"/>
      <c r="E11" s="261">
        <v>0.12</v>
      </c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09"/>
      <c r="Z11" s="209"/>
      <c r="AA11" s="209"/>
      <c r="AB11" s="209"/>
      <c r="AC11" s="209"/>
      <c r="AD11" s="209"/>
      <c r="AE11" s="209"/>
      <c r="AF11" s="209"/>
      <c r="AG11" s="209" t="s">
        <v>175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3">
        <v>3</v>
      </c>
      <c r="B12" s="244" t="s">
        <v>176</v>
      </c>
      <c r="C12" s="251" t="s">
        <v>177</v>
      </c>
      <c r="D12" s="245" t="s">
        <v>178</v>
      </c>
      <c r="E12" s="246">
        <v>1</v>
      </c>
      <c r="F12" s="247"/>
      <c r="G12" s="248">
        <f>ROUND(E12*F12,2)</f>
        <v>0</v>
      </c>
      <c r="H12" s="229">
        <v>6.52</v>
      </c>
      <c r="I12" s="228">
        <f>ROUND(E12*H12,2)</f>
        <v>6.52</v>
      </c>
      <c r="J12" s="229">
        <v>547.17999999999995</v>
      </c>
      <c r="K12" s="228">
        <f>ROUND(E12*J12,2)</f>
        <v>547.17999999999995</v>
      </c>
      <c r="L12" s="228">
        <v>15</v>
      </c>
      <c r="M12" s="228">
        <f>G12*(1+L12/100)</f>
        <v>0</v>
      </c>
      <c r="N12" s="228">
        <v>1.6000000000000001E-4</v>
      </c>
      <c r="O12" s="228">
        <f>ROUND(E12*N12,2)</f>
        <v>0</v>
      </c>
      <c r="P12" s="228">
        <v>0</v>
      </c>
      <c r="Q12" s="228">
        <f>ROUND(E12*P12,2)</f>
        <v>0</v>
      </c>
      <c r="R12" s="228"/>
      <c r="S12" s="228" t="s">
        <v>171</v>
      </c>
      <c r="T12" s="228" t="s">
        <v>143</v>
      </c>
      <c r="U12" s="228">
        <v>0.94</v>
      </c>
      <c r="V12" s="228">
        <f>ROUND(E12*U12,2)</f>
        <v>0.94</v>
      </c>
      <c r="W12" s="228"/>
      <c r="X12" s="228" t="s">
        <v>172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173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43">
        <v>4</v>
      </c>
      <c r="B13" s="244" t="s">
        <v>179</v>
      </c>
      <c r="C13" s="251" t="s">
        <v>180</v>
      </c>
      <c r="D13" s="245" t="s">
        <v>178</v>
      </c>
      <c r="E13" s="246">
        <v>1</v>
      </c>
      <c r="F13" s="247"/>
      <c r="G13" s="248">
        <f>ROUND(E13*F13,2)</f>
        <v>0</v>
      </c>
      <c r="H13" s="229">
        <v>9.7899999999999991</v>
      </c>
      <c r="I13" s="228">
        <f>ROUND(E13*H13,2)</f>
        <v>9.7899999999999991</v>
      </c>
      <c r="J13" s="229">
        <v>606.61</v>
      </c>
      <c r="K13" s="228">
        <f>ROUND(E13*J13,2)</f>
        <v>606.61</v>
      </c>
      <c r="L13" s="228">
        <v>15</v>
      </c>
      <c r="M13" s="228">
        <f>G13*(1+L13/100)</f>
        <v>0</v>
      </c>
      <c r="N13" s="228">
        <v>2.4000000000000001E-4</v>
      </c>
      <c r="O13" s="228">
        <f>ROUND(E13*N13,2)</f>
        <v>0</v>
      </c>
      <c r="P13" s="228">
        <v>0</v>
      </c>
      <c r="Q13" s="228">
        <f>ROUND(E13*P13,2)</f>
        <v>0</v>
      </c>
      <c r="R13" s="228"/>
      <c r="S13" s="228" t="s">
        <v>171</v>
      </c>
      <c r="T13" s="228" t="s">
        <v>143</v>
      </c>
      <c r="U13" s="228">
        <v>1.04</v>
      </c>
      <c r="V13" s="228">
        <f>ROUND(E13*U13,2)</f>
        <v>1.04</v>
      </c>
      <c r="W13" s="228"/>
      <c r="X13" s="228" t="s">
        <v>172</v>
      </c>
      <c r="Y13" s="209"/>
      <c r="Z13" s="209"/>
      <c r="AA13" s="209"/>
      <c r="AB13" s="209"/>
      <c r="AC13" s="209"/>
      <c r="AD13" s="209"/>
      <c r="AE13" s="209"/>
      <c r="AF13" s="209"/>
      <c r="AG13" s="209" t="s">
        <v>173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37">
        <v>5</v>
      </c>
      <c r="B14" s="238" t="s">
        <v>181</v>
      </c>
      <c r="C14" s="252" t="s">
        <v>182</v>
      </c>
      <c r="D14" s="239" t="s">
        <v>183</v>
      </c>
      <c r="E14" s="240">
        <v>4</v>
      </c>
      <c r="F14" s="241"/>
      <c r="G14" s="242">
        <f>ROUND(E14*F14,2)</f>
        <v>0</v>
      </c>
      <c r="H14" s="229">
        <v>27.88</v>
      </c>
      <c r="I14" s="228">
        <f>ROUND(E14*H14,2)</f>
        <v>111.52</v>
      </c>
      <c r="J14" s="229">
        <v>125.62</v>
      </c>
      <c r="K14" s="228">
        <f>ROUND(E14*J14,2)</f>
        <v>502.48</v>
      </c>
      <c r="L14" s="228">
        <v>15</v>
      </c>
      <c r="M14" s="228">
        <f>G14*(1+L14/100)</f>
        <v>0</v>
      </c>
      <c r="N14" s="228">
        <v>1.0200000000000001E-3</v>
      </c>
      <c r="O14" s="228">
        <f>ROUND(E14*N14,2)</f>
        <v>0</v>
      </c>
      <c r="P14" s="228">
        <v>0</v>
      </c>
      <c r="Q14" s="228">
        <f>ROUND(E14*P14,2)</f>
        <v>0</v>
      </c>
      <c r="R14" s="228"/>
      <c r="S14" s="228" t="s">
        <v>171</v>
      </c>
      <c r="T14" s="228" t="s">
        <v>143</v>
      </c>
      <c r="U14" s="228">
        <v>0.223</v>
      </c>
      <c r="V14" s="228">
        <f>ROUND(E14*U14,2)</f>
        <v>0.89</v>
      </c>
      <c r="W14" s="228"/>
      <c r="X14" s="228" t="s">
        <v>172</v>
      </c>
      <c r="Y14" s="209"/>
      <c r="Z14" s="209"/>
      <c r="AA14" s="209"/>
      <c r="AB14" s="209"/>
      <c r="AC14" s="209"/>
      <c r="AD14" s="209"/>
      <c r="AE14" s="209"/>
      <c r="AF14" s="209"/>
      <c r="AG14" s="209" t="s">
        <v>173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26"/>
      <c r="B15" s="227"/>
      <c r="C15" s="264" t="s">
        <v>184</v>
      </c>
      <c r="D15" s="260"/>
      <c r="E15" s="261">
        <v>4</v>
      </c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09"/>
      <c r="Z15" s="209"/>
      <c r="AA15" s="209"/>
      <c r="AB15" s="209"/>
      <c r="AC15" s="209"/>
      <c r="AD15" s="209"/>
      <c r="AE15" s="209"/>
      <c r="AF15" s="209"/>
      <c r="AG15" s="209" t="s">
        <v>175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37">
        <v>6</v>
      </c>
      <c r="B16" s="238" t="s">
        <v>185</v>
      </c>
      <c r="C16" s="252" t="s">
        <v>186</v>
      </c>
      <c r="D16" s="239" t="s">
        <v>187</v>
      </c>
      <c r="E16" s="240">
        <v>2.2000000000000002</v>
      </c>
      <c r="F16" s="241"/>
      <c r="G16" s="242">
        <f>ROUND(E16*F16,2)</f>
        <v>0</v>
      </c>
      <c r="H16" s="229">
        <v>541.21</v>
      </c>
      <c r="I16" s="228">
        <f>ROUND(E16*H16,2)</f>
        <v>1190.6600000000001</v>
      </c>
      <c r="J16" s="229">
        <v>430.59</v>
      </c>
      <c r="K16" s="228">
        <f>ROUND(E16*J16,2)</f>
        <v>947.3</v>
      </c>
      <c r="L16" s="228">
        <v>15</v>
      </c>
      <c r="M16" s="228">
        <f>G16*(1+L16/100)</f>
        <v>0</v>
      </c>
      <c r="N16" s="228">
        <v>7.392E-2</v>
      </c>
      <c r="O16" s="228">
        <f>ROUND(E16*N16,2)</f>
        <v>0.16</v>
      </c>
      <c r="P16" s="228">
        <v>0</v>
      </c>
      <c r="Q16" s="228">
        <f>ROUND(E16*P16,2)</f>
        <v>0</v>
      </c>
      <c r="R16" s="228"/>
      <c r="S16" s="228" t="s">
        <v>171</v>
      </c>
      <c r="T16" s="228" t="s">
        <v>143</v>
      </c>
      <c r="U16" s="228">
        <v>0.77700000000000002</v>
      </c>
      <c r="V16" s="228">
        <f>ROUND(E16*U16,2)</f>
        <v>1.71</v>
      </c>
      <c r="W16" s="228"/>
      <c r="X16" s="228" t="s">
        <v>172</v>
      </c>
      <c r="Y16" s="209"/>
      <c r="Z16" s="209"/>
      <c r="AA16" s="209"/>
      <c r="AB16" s="209"/>
      <c r="AC16" s="209"/>
      <c r="AD16" s="209"/>
      <c r="AE16" s="209"/>
      <c r="AF16" s="209"/>
      <c r="AG16" s="209" t="s">
        <v>173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26"/>
      <c r="B17" s="227"/>
      <c r="C17" s="264" t="s">
        <v>188</v>
      </c>
      <c r="D17" s="260"/>
      <c r="E17" s="261">
        <v>2.2000000000000002</v>
      </c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09"/>
      <c r="Z17" s="209"/>
      <c r="AA17" s="209"/>
      <c r="AB17" s="209"/>
      <c r="AC17" s="209"/>
      <c r="AD17" s="209"/>
      <c r="AE17" s="209"/>
      <c r="AF17" s="209"/>
      <c r="AG17" s="209" t="s">
        <v>175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5">
      <c r="A18" s="237">
        <v>7</v>
      </c>
      <c r="B18" s="238" t="s">
        <v>189</v>
      </c>
      <c r="C18" s="252" t="s">
        <v>190</v>
      </c>
      <c r="D18" s="239" t="s">
        <v>187</v>
      </c>
      <c r="E18" s="240">
        <v>11.58</v>
      </c>
      <c r="F18" s="241"/>
      <c r="G18" s="242">
        <f>ROUND(E18*F18,2)</f>
        <v>0</v>
      </c>
      <c r="H18" s="229">
        <v>0</v>
      </c>
      <c r="I18" s="228">
        <f>ROUND(E18*H18,2)</f>
        <v>0</v>
      </c>
      <c r="J18" s="229">
        <v>336.4</v>
      </c>
      <c r="K18" s="228">
        <f>ROUND(E18*J18,2)</f>
        <v>3895.51</v>
      </c>
      <c r="L18" s="228">
        <v>15</v>
      </c>
      <c r="M18" s="228">
        <f>G18*(1+L18/100)</f>
        <v>0</v>
      </c>
      <c r="N18" s="228">
        <v>0</v>
      </c>
      <c r="O18" s="228">
        <f>ROUND(E18*N18,2)</f>
        <v>0</v>
      </c>
      <c r="P18" s="228">
        <v>0</v>
      </c>
      <c r="Q18" s="228">
        <f>ROUND(E18*P18,2)</f>
        <v>0</v>
      </c>
      <c r="R18" s="228"/>
      <c r="S18" s="228" t="s">
        <v>171</v>
      </c>
      <c r="T18" s="228" t="s">
        <v>143</v>
      </c>
      <c r="U18" s="228">
        <v>0.57999999999999996</v>
      </c>
      <c r="V18" s="228">
        <f>ROUND(E18*U18,2)</f>
        <v>6.72</v>
      </c>
      <c r="W18" s="228"/>
      <c r="X18" s="228" t="s">
        <v>172</v>
      </c>
      <c r="Y18" s="209"/>
      <c r="Z18" s="209"/>
      <c r="AA18" s="209"/>
      <c r="AB18" s="209"/>
      <c r="AC18" s="209"/>
      <c r="AD18" s="209"/>
      <c r="AE18" s="209"/>
      <c r="AF18" s="209"/>
      <c r="AG18" s="209" t="s">
        <v>173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26"/>
      <c r="B19" s="227"/>
      <c r="C19" s="264" t="s">
        <v>191</v>
      </c>
      <c r="D19" s="260"/>
      <c r="E19" s="261">
        <v>6.3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09"/>
      <c r="Z19" s="209"/>
      <c r="AA19" s="209"/>
      <c r="AB19" s="209"/>
      <c r="AC19" s="209"/>
      <c r="AD19" s="209"/>
      <c r="AE19" s="209"/>
      <c r="AF19" s="209"/>
      <c r="AG19" s="209" t="s">
        <v>175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5">
      <c r="A20" s="226"/>
      <c r="B20" s="227"/>
      <c r="C20" s="264" t="s">
        <v>192</v>
      </c>
      <c r="D20" s="260"/>
      <c r="E20" s="261">
        <v>4.2</v>
      </c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09"/>
      <c r="Z20" s="209"/>
      <c r="AA20" s="209"/>
      <c r="AB20" s="209"/>
      <c r="AC20" s="209"/>
      <c r="AD20" s="209"/>
      <c r="AE20" s="209"/>
      <c r="AF20" s="209"/>
      <c r="AG20" s="209" t="s">
        <v>175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26"/>
      <c r="B21" s="227"/>
      <c r="C21" s="264" t="s">
        <v>193</v>
      </c>
      <c r="D21" s="260"/>
      <c r="E21" s="261">
        <v>1.08</v>
      </c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09"/>
      <c r="Z21" s="209"/>
      <c r="AA21" s="209"/>
      <c r="AB21" s="209"/>
      <c r="AC21" s="209"/>
      <c r="AD21" s="209"/>
      <c r="AE21" s="209"/>
      <c r="AF21" s="209"/>
      <c r="AG21" s="209" t="s">
        <v>175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43">
        <v>8</v>
      </c>
      <c r="B22" s="244" t="s">
        <v>194</v>
      </c>
      <c r="C22" s="251" t="s">
        <v>195</v>
      </c>
      <c r="D22" s="245" t="s">
        <v>178</v>
      </c>
      <c r="E22" s="246">
        <v>1</v>
      </c>
      <c r="F22" s="247"/>
      <c r="G22" s="248">
        <f>ROUND(E22*F22,2)</f>
        <v>0</v>
      </c>
      <c r="H22" s="229">
        <v>119.6</v>
      </c>
      <c r="I22" s="228">
        <f>ROUND(E22*H22,2)</f>
        <v>119.6</v>
      </c>
      <c r="J22" s="229">
        <v>0</v>
      </c>
      <c r="K22" s="228">
        <f>ROUND(E22*J22,2)</f>
        <v>0</v>
      </c>
      <c r="L22" s="228">
        <v>15</v>
      </c>
      <c r="M22" s="228">
        <f>G22*(1+L22/100)</f>
        <v>0</v>
      </c>
      <c r="N22" s="228">
        <v>5.9999999999999995E-4</v>
      </c>
      <c r="O22" s="228">
        <f>ROUND(E22*N22,2)</f>
        <v>0</v>
      </c>
      <c r="P22" s="228">
        <v>0</v>
      </c>
      <c r="Q22" s="228">
        <f>ROUND(E22*P22,2)</f>
        <v>0</v>
      </c>
      <c r="R22" s="228" t="s">
        <v>196</v>
      </c>
      <c r="S22" s="228" t="s">
        <v>171</v>
      </c>
      <c r="T22" s="228" t="s">
        <v>143</v>
      </c>
      <c r="U22" s="228">
        <v>0</v>
      </c>
      <c r="V22" s="228">
        <f>ROUND(E22*U22,2)</f>
        <v>0</v>
      </c>
      <c r="W22" s="228"/>
      <c r="X22" s="228" t="s">
        <v>166</v>
      </c>
      <c r="Y22" s="209"/>
      <c r="Z22" s="209"/>
      <c r="AA22" s="209"/>
      <c r="AB22" s="209"/>
      <c r="AC22" s="209"/>
      <c r="AD22" s="209"/>
      <c r="AE22" s="209"/>
      <c r="AF22" s="209"/>
      <c r="AG22" s="209" t="s">
        <v>167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ht="20.399999999999999" outlineLevel="1" x14ac:dyDescent="0.25">
      <c r="A23" s="237">
        <v>9</v>
      </c>
      <c r="B23" s="238" t="s">
        <v>197</v>
      </c>
      <c r="C23" s="252" t="s">
        <v>198</v>
      </c>
      <c r="D23" s="239" t="s">
        <v>187</v>
      </c>
      <c r="E23" s="240">
        <v>2.34</v>
      </c>
      <c r="F23" s="241"/>
      <c r="G23" s="242">
        <f>ROUND(E23*F23,2)</f>
        <v>0</v>
      </c>
      <c r="H23" s="229">
        <v>0</v>
      </c>
      <c r="I23" s="228">
        <f>ROUND(E23*H23,2)</f>
        <v>0</v>
      </c>
      <c r="J23" s="229">
        <v>795.8</v>
      </c>
      <c r="K23" s="228">
        <f>ROUND(E23*J23,2)</f>
        <v>1862.17</v>
      </c>
      <c r="L23" s="228">
        <v>15</v>
      </c>
      <c r="M23" s="228">
        <f>G23*(1+L23/100)</f>
        <v>0</v>
      </c>
      <c r="N23" s="228">
        <v>1.1469999999999999E-2</v>
      </c>
      <c r="O23" s="228">
        <f>ROUND(E23*N23,2)</f>
        <v>0.03</v>
      </c>
      <c r="P23" s="228">
        <v>0</v>
      </c>
      <c r="Q23" s="228">
        <f>ROUND(E23*P23,2)</f>
        <v>0</v>
      </c>
      <c r="R23" s="228"/>
      <c r="S23" s="228" t="s">
        <v>171</v>
      </c>
      <c r="T23" s="228" t="s">
        <v>143</v>
      </c>
      <c r="U23" s="228">
        <v>0</v>
      </c>
      <c r="V23" s="228">
        <f>ROUND(E23*U23,2)</f>
        <v>0</v>
      </c>
      <c r="W23" s="228"/>
      <c r="X23" s="228" t="s">
        <v>199</v>
      </c>
      <c r="Y23" s="209"/>
      <c r="Z23" s="209"/>
      <c r="AA23" s="209"/>
      <c r="AB23" s="209"/>
      <c r="AC23" s="209"/>
      <c r="AD23" s="209"/>
      <c r="AE23" s="209"/>
      <c r="AF23" s="209"/>
      <c r="AG23" s="209" t="s">
        <v>200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26"/>
      <c r="B24" s="227"/>
      <c r="C24" s="264" t="s">
        <v>201</v>
      </c>
      <c r="D24" s="260"/>
      <c r="E24" s="261">
        <v>2.34</v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09"/>
      <c r="Z24" s="209"/>
      <c r="AA24" s="209"/>
      <c r="AB24" s="209"/>
      <c r="AC24" s="209"/>
      <c r="AD24" s="209"/>
      <c r="AE24" s="209"/>
      <c r="AF24" s="209"/>
      <c r="AG24" s="209" t="s">
        <v>175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x14ac:dyDescent="0.25">
      <c r="A25" s="231" t="s">
        <v>137</v>
      </c>
      <c r="B25" s="232" t="s">
        <v>53</v>
      </c>
      <c r="C25" s="250" t="s">
        <v>54</v>
      </c>
      <c r="D25" s="233"/>
      <c r="E25" s="234"/>
      <c r="F25" s="235"/>
      <c r="G25" s="236">
        <f>SUMIF(AG26:AG30,"&lt;&gt;NOR",G26:G30)</f>
        <v>0</v>
      </c>
      <c r="H25" s="230"/>
      <c r="I25" s="230">
        <f>SUM(I26:I30)</f>
        <v>3526.54</v>
      </c>
      <c r="J25" s="230"/>
      <c r="K25" s="230">
        <f>SUM(K26:K30)</f>
        <v>7503.6299999999992</v>
      </c>
      <c r="L25" s="230"/>
      <c r="M25" s="230">
        <f>SUM(M26:M30)</f>
        <v>0</v>
      </c>
      <c r="N25" s="230"/>
      <c r="O25" s="230">
        <f>SUM(O26:O30)</f>
        <v>0.13</v>
      </c>
      <c r="P25" s="230"/>
      <c r="Q25" s="230">
        <f>SUM(Q26:Q30)</f>
        <v>0</v>
      </c>
      <c r="R25" s="230"/>
      <c r="S25" s="230"/>
      <c r="T25" s="230"/>
      <c r="U25" s="230"/>
      <c r="V25" s="230">
        <f>SUM(V26:V30)</f>
        <v>11.01</v>
      </c>
      <c r="W25" s="230"/>
      <c r="X25" s="230"/>
      <c r="AG25" t="s">
        <v>138</v>
      </c>
    </row>
    <row r="26" spans="1:60" outlineLevel="1" x14ac:dyDescent="0.25">
      <c r="A26" s="237">
        <v>10</v>
      </c>
      <c r="B26" s="238" t="s">
        <v>202</v>
      </c>
      <c r="C26" s="252" t="s">
        <v>203</v>
      </c>
      <c r="D26" s="239" t="s">
        <v>187</v>
      </c>
      <c r="E26" s="240">
        <v>6.3</v>
      </c>
      <c r="F26" s="241"/>
      <c r="G26" s="242">
        <f>ROUND(E26*F26,2)</f>
        <v>0</v>
      </c>
      <c r="H26" s="229">
        <v>275.26</v>
      </c>
      <c r="I26" s="228">
        <f>ROUND(E26*H26,2)</f>
        <v>1734.14</v>
      </c>
      <c r="J26" s="229">
        <v>650.54</v>
      </c>
      <c r="K26" s="228">
        <f>ROUND(E26*J26,2)</f>
        <v>4098.3999999999996</v>
      </c>
      <c r="L26" s="228">
        <v>15</v>
      </c>
      <c r="M26" s="228">
        <f>G26*(1+L26/100)</f>
        <v>0</v>
      </c>
      <c r="N26" s="228">
        <v>1.1900000000000001E-2</v>
      </c>
      <c r="O26" s="228">
        <f>ROUND(E26*N26,2)</f>
        <v>7.0000000000000007E-2</v>
      </c>
      <c r="P26" s="228">
        <v>0</v>
      </c>
      <c r="Q26" s="228">
        <f>ROUND(E26*P26,2)</f>
        <v>0</v>
      </c>
      <c r="R26" s="228"/>
      <c r="S26" s="228" t="s">
        <v>171</v>
      </c>
      <c r="T26" s="228" t="s">
        <v>143</v>
      </c>
      <c r="U26" s="228">
        <v>0.95</v>
      </c>
      <c r="V26" s="228">
        <f>ROUND(E26*U26,2)</f>
        <v>5.99</v>
      </c>
      <c r="W26" s="228"/>
      <c r="X26" s="228" t="s">
        <v>172</v>
      </c>
      <c r="Y26" s="209"/>
      <c r="Z26" s="209"/>
      <c r="AA26" s="209"/>
      <c r="AB26" s="209"/>
      <c r="AC26" s="209"/>
      <c r="AD26" s="209"/>
      <c r="AE26" s="209"/>
      <c r="AF26" s="209"/>
      <c r="AG26" s="209" t="s">
        <v>173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5">
      <c r="A27" s="226"/>
      <c r="B27" s="227"/>
      <c r="C27" s="264" t="s">
        <v>191</v>
      </c>
      <c r="D27" s="260"/>
      <c r="E27" s="261">
        <v>6.3</v>
      </c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09"/>
      <c r="Z27" s="209"/>
      <c r="AA27" s="209"/>
      <c r="AB27" s="209"/>
      <c r="AC27" s="209"/>
      <c r="AD27" s="209"/>
      <c r="AE27" s="209"/>
      <c r="AF27" s="209"/>
      <c r="AG27" s="209" t="s">
        <v>175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1" x14ac:dyDescent="0.25">
      <c r="A28" s="237">
        <v>11</v>
      </c>
      <c r="B28" s="238" t="s">
        <v>204</v>
      </c>
      <c r="C28" s="252" t="s">
        <v>205</v>
      </c>
      <c r="D28" s="239" t="s">
        <v>187</v>
      </c>
      <c r="E28" s="240">
        <v>5.28</v>
      </c>
      <c r="F28" s="241"/>
      <c r="G28" s="242">
        <f>ROUND(E28*F28,2)</f>
        <v>0</v>
      </c>
      <c r="H28" s="229">
        <v>339.47</v>
      </c>
      <c r="I28" s="228">
        <f>ROUND(E28*H28,2)</f>
        <v>1792.4</v>
      </c>
      <c r="J28" s="229">
        <v>644.92999999999995</v>
      </c>
      <c r="K28" s="228">
        <f>ROUND(E28*J28,2)</f>
        <v>3405.23</v>
      </c>
      <c r="L28" s="228">
        <v>15</v>
      </c>
      <c r="M28" s="228">
        <f>G28*(1+L28/100)</f>
        <v>0</v>
      </c>
      <c r="N28" s="228">
        <v>1.201E-2</v>
      </c>
      <c r="O28" s="228">
        <f>ROUND(E28*N28,2)</f>
        <v>0.06</v>
      </c>
      <c r="P28" s="228">
        <v>0</v>
      </c>
      <c r="Q28" s="228">
        <f>ROUND(E28*P28,2)</f>
        <v>0</v>
      </c>
      <c r="R28" s="228"/>
      <c r="S28" s="228" t="s">
        <v>171</v>
      </c>
      <c r="T28" s="228" t="s">
        <v>143</v>
      </c>
      <c r="U28" s="228">
        <v>0.95</v>
      </c>
      <c r="V28" s="228">
        <f>ROUND(E28*U28,2)</f>
        <v>5.0199999999999996</v>
      </c>
      <c r="W28" s="228"/>
      <c r="X28" s="228" t="s">
        <v>172</v>
      </c>
      <c r="Y28" s="209"/>
      <c r="Z28" s="209"/>
      <c r="AA28" s="209"/>
      <c r="AB28" s="209"/>
      <c r="AC28" s="209"/>
      <c r="AD28" s="209"/>
      <c r="AE28" s="209"/>
      <c r="AF28" s="209"/>
      <c r="AG28" s="209" t="s">
        <v>173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26"/>
      <c r="B29" s="227"/>
      <c r="C29" s="264" t="s">
        <v>206</v>
      </c>
      <c r="D29" s="260"/>
      <c r="E29" s="261">
        <v>4.2</v>
      </c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09"/>
      <c r="Z29" s="209"/>
      <c r="AA29" s="209"/>
      <c r="AB29" s="209"/>
      <c r="AC29" s="209"/>
      <c r="AD29" s="209"/>
      <c r="AE29" s="209"/>
      <c r="AF29" s="209"/>
      <c r="AG29" s="209" t="s">
        <v>175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1" x14ac:dyDescent="0.25">
      <c r="A30" s="226"/>
      <c r="B30" s="227"/>
      <c r="C30" s="264" t="s">
        <v>207</v>
      </c>
      <c r="D30" s="260"/>
      <c r="E30" s="261">
        <v>1.08</v>
      </c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09"/>
      <c r="Z30" s="209"/>
      <c r="AA30" s="209"/>
      <c r="AB30" s="209"/>
      <c r="AC30" s="209"/>
      <c r="AD30" s="209"/>
      <c r="AE30" s="209"/>
      <c r="AF30" s="209"/>
      <c r="AG30" s="209" t="s">
        <v>175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x14ac:dyDescent="0.25">
      <c r="A31" s="231" t="s">
        <v>137</v>
      </c>
      <c r="B31" s="232" t="s">
        <v>55</v>
      </c>
      <c r="C31" s="250" t="s">
        <v>56</v>
      </c>
      <c r="D31" s="233"/>
      <c r="E31" s="234"/>
      <c r="F31" s="235"/>
      <c r="G31" s="236">
        <f>SUMIF(AG32:AG33,"&lt;&gt;NOR",G32:G33)</f>
        <v>0</v>
      </c>
      <c r="H31" s="230"/>
      <c r="I31" s="230">
        <f>SUM(I32:I33)</f>
        <v>73.58</v>
      </c>
      <c r="J31" s="230"/>
      <c r="K31" s="230">
        <f>SUM(K32:K33)</f>
        <v>598.41999999999996</v>
      </c>
      <c r="L31" s="230"/>
      <c r="M31" s="230">
        <f>SUM(M32:M33)</f>
        <v>0</v>
      </c>
      <c r="N31" s="230"/>
      <c r="O31" s="230">
        <f>SUM(O32:O33)</f>
        <v>0.01</v>
      </c>
      <c r="P31" s="230"/>
      <c r="Q31" s="230">
        <f>SUM(Q32:Q33)</f>
        <v>0</v>
      </c>
      <c r="R31" s="230"/>
      <c r="S31" s="230"/>
      <c r="T31" s="230"/>
      <c r="U31" s="230"/>
      <c r="V31" s="230">
        <f>SUM(V32:V33)</f>
        <v>0.88</v>
      </c>
      <c r="W31" s="230"/>
      <c r="X31" s="230"/>
      <c r="AG31" t="s">
        <v>138</v>
      </c>
    </row>
    <row r="32" spans="1:60" ht="20.399999999999999" outlineLevel="1" x14ac:dyDescent="0.25">
      <c r="A32" s="237">
        <v>12</v>
      </c>
      <c r="B32" s="238" t="s">
        <v>208</v>
      </c>
      <c r="C32" s="252" t="s">
        <v>209</v>
      </c>
      <c r="D32" s="239" t="s">
        <v>183</v>
      </c>
      <c r="E32" s="240">
        <v>4.8</v>
      </c>
      <c r="F32" s="241"/>
      <c r="G32" s="242">
        <f>ROUND(E32*F32,2)</f>
        <v>0</v>
      </c>
      <c r="H32" s="229">
        <v>15.33</v>
      </c>
      <c r="I32" s="228">
        <f>ROUND(E32*H32,2)</f>
        <v>73.58</v>
      </c>
      <c r="J32" s="229">
        <v>124.67</v>
      </c>
      <c r="K32" s="228">
        <f>ROUND(E32*J32,2)</f>
        <v>598.41999999999996</v>
      </c>
      <c r="L32" s="228">
        <v>15</v>
      </c>
      <c r="M32" s="228">
        <f>G32*(1+L32/100)</f>
        <v>0</v>
      </c>
      <c r="N32" s="228">
        <v>2.3800000000000002E-3</v>
      </c>
      <c r="O32" s="228">
        <f>ROUND(E32*N32,2)</f>
        <v>0.01</v>
      </c>
      <c r="P32" s="228">
        <v>0</v>
      </c>
      <c r="Q32" s="228">
        <f>ROUND(E32*P32,2)</f>
        <v>0</v>
      </c>
      <c r="R32" s="228"/>
      <c r="S32" s="228" t="s">
        <v>171</v>
      </c>
      <c r="T32" s="228" t="s">
        <v>143</v>
      </c>
      <c r="U32" s="228">
        <v>0.18232999999999999</v>
      </c>
      <c r="V32" s="228">
        <f>ROUND(E32*U32,2)</f>
        <v>0.88</v>
      </c>
      <c r="W32" s="228"/>
      <c r="X32" s="228" t="s">
        <v>172</v>
      </c>
      <c r="Y32" s="209"/>
      <c r="Z32" s="209"/>
      <c r="AA32" s="209"/>
      <c r="AB32" s="209"/>
      <c r="AC32" s="209"/>
      <c r="AD32" s="209"/>
      <c r="AE32" s="209"/>
      <c r="AF32" s="209"/>
      <c r="AG32" s="209" t="s">
        <v>173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ht="20.399999999999999" outlineLevel="1" x14ac:dyDescent="0.25">
      <c r="A33" s="226"/>
      <c r="B33" s="227"/>
      <c r="C33" s="264" t="s">
        <v>210</v>
      </c>
      <c r="D33" s="260"/>
      <c r="E33" s="261">
        <v>4.8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09"/>
      <c r="Z33" s="209"/>
      <c r="AA33" s="209"/>
      <c r="AB33" s="209"/>
      <c r="AC33" s="209"/>
      <c r="AD33" s="209"/>
      <c r="AE33" s="209"/>
      <c r="AF33" s="209"/>
      <c r="AG33" s="209" t="s">
        <v>175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x14ac:dyDescent="0.25">
      <c r="A34" s="231" t="s">
        <v>137</v>
      </c>
      <c r="B34" s="232" t="s">
        <v>101</v>
      </c>
      <c r="C34" s="250" t="s">
        <v>102</v>
      </c>
      <c r="D34" s="233"/>
      <c r="E34" s="234"/>
      <c r="F34" s="235"/>
      <c r="G34" s="236">
        <f>SUMIF(AG35:AG37,"&lt;&gt;NOR",G35:G37)</f>
        <v>0</v>
      </c>
      <c r="H34" s="230"/>
      <c r="I34" s="230">
        <f>SUM(I35:I37)</f>
        <v>0</v>
      </c>
      <c r="J34" s="230"/>
      <c r="K34" s="230">
        <f>SUM(K35:K37)</f>
        <v>402.41</v>
      </c>
      <c r="L34" s="230"/>
      <c r="M34" s="230">
        <f>SUM(M35:M37)</f>
        <v>0</v>
      </c>
      <c r="N34" s="230"/>
      <c r="O34" s="230">
        <f>SUM(O35:O37)</f>
        <v>0</v>
      </c>
      <c r="P34" s="230"/>
      <c r="Q34" s="230">
        <f>SUM(Q35:Q37)</f>
        <v>0</v>
      </c>
      <c r="R34" s="230"/>
      <c r="S34" s="230"/>
      <c r="T34" s="230"/>
      <c r="U34" s="230"/>
      <c r="V34" s="230">
        <f>SUM(V35:V37)</f>
        <v>0.87</v>
      </c>
      <c r="W34" s="230"/>
      <c r="X34" s="230"/>
      <c r="AG34" t="s">
        <v>138</v>
      </c>
    </row>
    <row r="35" spans="1:60" outlineLevel="1" x14ac:dyDescent="0.25">
      <c r="A35" s="237">
        <v>13</v>
      </c>
      <c r="B35" s="238" t="s">
        <v>211</v>
      </c>
      <c r="C35" s="252" t="s">
        <v>212</v>
      </c>
      <c r="D35" s="239" t="s">
        <v>187</v>
      </c>
      <c r="E35" s="240">
        <v>9.7200000000000006</v>
      </c>
      <c r="F35" s="241"/>
      <c r="G35" s="242">
        <f>ROUND(E35*F35,2)</f>
        <v>0</v>
      </c>
      <c r="H35" s="229">
        <v>0</v>
      </c>
      <c r="I35" s="228">
        <f>ROUND(E35*H35,2)</f>
        <v>0</v>
      </c>
      <c r="J35" s="229">
        <v>41.4</v>
      </c>
      <c r="K35" s="228">
        <f>ROUND(E35*J35,2)</f>
        <v>402.41</v>
      </c>
      <c r="L35" s="228">
        <v>15</v>
      </c>
      <c r="M35" s="228">
        <f>G35*(1+L35/100)</f>
        <v>0</v>
      </c>
      <c r="N35" s="228">
        <v>0</v>
      </c>
      <c r="O35" s="228">
        <f>ROUND(E35*N35,2)</f>
        <v>0</v>
      </c>
      <c r="P35" s="228">
        <v>0</v>
      </c>
      <c r="Q35" s="228">
        <f>ROUND(E35*P35,2)</f>
        <v>0</v>
      </c>
      <c r="R35" s="228"/>
      <c r="S35" s="228" t="s">
        <v>171</v>
      </c>
      <c r="T35" s="228" t="s">
        <v>171</v>
      </c>
      <c r="U35" s="228">
        <v>0.09</v>
      </c>
      <c r="V35" s="228">
        <f>ROUND(E35*U35,2)</f>
        <v>0.87</v>
      </c>
      <c r="W35" s="228"/>
      <c r="X35" s="228" t="s">
        <v>172</v>
      </c>
      <c r="Y35" s="209"/>
      <c r="Z35" s="209"/>
      <c r="AA35" s="209"/>
      <c r="AB35" s="209"/>
      <c r="AC35" s="209"/>
      <c r="AD35" s="209"/>
      <c r="AE35" s="209"/>
      <c r="AF35" s="209"/>
      <c r="AG35" s="209" t="s">
        <v>173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5">
      <c r="A36" s="226"/>
      <c r="B36" s="227"/>
      <c r="C36" s="264" t="s">
        <v>213</v>
      </c>
      <c r="D36" s="260"/>
      <c r="E36" s="261">
        <v>10.92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09"/>
      <c r="Z36" s="209"/>
      <c r="AA36" s="209"/>
      <c r="AB36" s="209"/>
      <c r="AC36" s="209"/>
      <c r="AD36" s="209"/>
      <c r="AE36" s="209"/>
      <c r="AF36" s="209"/>
      <c r="AG36" s="209" t="s">
        <v>175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26"/>
      <c r="B37" s="227"/>
      <c r="C37" s="264" t="s">
        <v>214</v>
      </c>
      <c r="D37" s="260"/>
      <c r="E37" s="261">
        <v>-1.2</v>
      </c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09"/>
      <c r="Z37" s="209"/>
      <c r="AA37" s="209"/>
      <c r="AB37" s="209"/>
      <c r="AC37" s="209"/>
      <c r="AD37" s="209"/>
      <c r="AE37" s="209"/>
      <c r="AF37" s="209"/>
      <c r="AG37" s="209" t="s">
        <v>175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x14ac:dyDescent="0.25">
      <c r="A38" s="231" t="s">
        <v>137</v>
      </c>
      <c r="B38" s="232" t="s">
        <v>55</v>
      </c>
      <c r="C38" s="250" t="s">
        <v>56</v>
      </c>
      <c r="D38" s="233"/>
      <c r="E38" s="234"/>
      <c r="F38" s="235"/>
      <c r="G38" s="236">
        <f>SUMIF(AG39:AG82,"&lt;&gt;NOR",G39:G82)</f>
        <v>0</v>
      </c>
      <c r="H38" s="230"/>
      <c r="I38" s="230">
        <f>SUM(I39:I82)</f>
        <v>10192.23</v>
      </c>
      <c r="J38" s="230"/>
      <c r="K38" s="230">
        <f>SUM(K39:K82)</f>
        <v>34877.789999999994</v>
      </c>
      <c r="L38" s="230"/>
      <c r="M38" s="230">
        <f>SUM(M39:M82)</f>
        <v>0</v>
      </c>
      <c r="N38" s="230"/>
      <c r="O38" s="230">
        <f>SUM(O39:O82)</f>
        <v>2.2499999999999996</v>
      </c>
      <c r="P38" s="230"/>
      <c r="Q38" s="230">
        <f>SUM(Q39:Q82)</f>
        <v>0</v>
      </c>
      <c r="R38" s="230"/>
      <c r="S38" s="230"/>
      <c r="T38" s="230"/>
      <c r="U38" s="230"/>
      <c r="V38" s="230">
        <f>SUM(V39:V82)</f>
        <v>60.39</v>
      </c>
      <c r="W38" s="230"/>
      <c r="X38" s="230"/>
      <c r="AG38" t="s">
        <v>138</v>
      </c>
    </row>
    <row r="39" spans="1:60" outlineLevel="1" x14ac:dyDescent="0.25">
      <c r="A39" s="237">
        <v>14</v>
      </c>
      <c r="B39" s="238" t="s">
        <v>215</v>
      </c>
      <c r="C39" s="252" t="s">
        <v>216</v>
      </c>
      <c r="D39" s="239" t="s">
        <v>187</v>
      </c>
      <c r="E39" s="240">
        <v>13.02</v>
      </c>
      <c r="F39" s="241"/>
      <c r="G39" s="242">
        <f>ROUND(E39*F39,2)</f>
        <v>0</v>
      </c>
      <c r="H39" s="229">
        <v>31.54</v>
      </c>
      <c r="I39" s="228">
        <f>ROUND(E39*H39,2)</f>
        <v>410.65</v>
      </c>
      <c r="J39" s="229">
        <v>139.26</v>
      </c>
      <c r="K39" s="228">
        <f>ROUND(E39*J39,2)</f>
        <v>1813.17</v>
      </c>
      <c r="L39" s="228">
        <v>15</v>
      </c>
      <c r="M39" s="228">
        <f>G39*(1+L39/100)</f>
        <v>0</v>
      </c>
      <c r="N39" s="228">
        <v>4.8999999999999998E-3</v>
      </c>
      <c r="O39" s="228">
        <f>ROUND(E39*N39,2)</f>
        <v>0.06</v>
      </c>
      <c r="P39" s="228">
        <v>0</v>
      </c>
      <c r="Q39" s="228">
        <f>ROUND(E39*P39,2)</f>
        <v>0</v>
      </c>
      <c r="R39" s="228"/>
      <c r="S39" s="228" t="s">
        <v>171</v>
      </c>
      <c r="T39" s="228" t="s">
        <v>143</v>
      </c>
      <c r="U39" s="228">
        <v>0.25</v>
      </c>
      <c r="V39" s="228">
        <f>ROUND(E39*U39,2)</f>
        <v>3.26</v>
      </c>
      <c r="W39" s="228"/>
      <c r="X39" s="228" t="s">
        <v>172</v>
      </c>
      <c r="Y39" s="209"/>
      <c r="Z39" s="209"/>
      <c r="AA39" s="209"/>
      <c r="AB39" s="209"/>
      <c r="AC39" s="209"/>
      <c r="AD39" s="209"/>
      <c r="AE39" s="209"/>
      <c r="AF39" s="209"/>
      <c r="AG39" s="209" t="s">
        <v>173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5">
      <c r="A40" s="226"/>
      <c r="B40" s="227"/>
      <c r="C40" s="264" t="s">
        <v>217</v>
      </c>
      <c r="D40" s="260"/>
      <c r="E40" s="261">
        <v>1.76</v>
      </c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09"/>
      <c r="Z40" s="209"/>
      <c r="AA40" s="209"/>
      <c r="AB40" s="209"/>
      <c r="AC40" s="209"/>
      <c r="AD40" s="209"/>
      <c r="AE40" s="209"/>
      <c r="AF40" s="209"/>
      <c r="AG40" s="209" t="s">
        <v>175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26"/>
      <c r="B41" s="227"/>
      <c r="C41" s="264" t="s">
        <v>218</v>
      </c>
      <c r="D41" s="260"/>
      <c r="E41" s="261">
        <v>1.38</v>
      </c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09"/>
      <c r="Z41" s="209"/>
      <c r="AA41" s="209"/>
      <c r="AB41" s="209"/>
      <c r="AC41" s="209"/>
      <c r="AD41" s="209"/>
      <c r="AE41" s="209"/>
      <c r="AF41" s="209"/>
      <c r="AG41" s="209" t="s">
        <v>175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26"/>
      <c r="B42" s="227"/>
      <c r="C42" s="264" t="s">
        <v>219</v>
      </c>
      <c r="D42" s="260"/>
      <c r="E42" s="261">
        <v>0.16</v>
      </c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09"/>
      <c r="Z42" s="209"/>
      <c r="AA42" s="209"/>
      <c r="AB42" s="209"/>
      <c r="AC42" s="209"/>
      <c r="AD42" s="209"/>
      <c r="AE42" s="209"/>
      <c r="AF42" s="209"/>
      <c r="AG42" s="209" t="s">
        <v>175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26"/>
      <c r="B43" s="227"/>
      <c r="C43" s="264" t="s">
        <v>213</v>
      </c>
      <c r="D43" s="260"/>
      <c r="E43" s="261">
        <v>10.92</v>
      </c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09"/>
      <c r="Z43" s="209"/>
      <c r="AA43" s="209"/>
      <c r="AB43" s="209"/>
      <c r="AC43" s="209"/>
      <c r="AD43" s="209"/>
      <c r="AE43" s="209"/>
      <c r="AF43" s="209"/>
      <c r="AG43" s="209" t="s">
        <v>175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26"/>
      <c r="B44" s="227"/>
      <c r="C44" s="264" t="s">
        <v>214</v>
      </c>
      <c r="D44" s="260"/>
      <c r="E44" s="261">
        <v>-1.2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09"/>
      <c r="Z44" s="209"/>
      <c r="AA44" s="209"/>
      <c r="AB44" s="209"/>
      <c r="AC44" s="209"/>
      <c r="AD44" s="209"/>
      <c r="AE44" s="209"/>
      <c r="AF44" s="209"/>
      <c r="AG44" s="209" t="s">
        <v>175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5">
      <c r="A45" s="237">
        <v>15</v>
      </c>
      <c r="B45" s="238" t="s">
        <v>220</v>
      </c>
      <c r="C45" s="252" t="s">
        <v>221</v>
      </c>
      <c r="D45" s="239" t="s">
        <v>187</v>
      </c>
      <c r="E45" s="240">
        <v>5.19</v>
      </c>
      <c r="F45" s="241"/>
      <c r="G45" s="242">
        <f>ROUND(E45*F45,2)</f>
        <v>0</v>
      </c>
      <c r="H45" s="229">
        <v>15.8</v>
      </c>
      <c r="I45" s="228">
        <f>ROUND(E45*H45,2)</f>
        <v>82</v>
      </c>
      <c r="J45" s="229">
        <v>40.4</v>
      </c>
      <c r="K45" s="228">
        <f>ROUND(E45*J45,2)</f>
        <v>209.68</v>
      </c>
      <c r="L45" s="228">
        <v>15</v>
      </c>
      <c r="M45" s="228">
        <f>G45*(1+L45/100)</f>
        <v>0</v>
      </c>
      <c r="N45" s="228">
        <v>4.0000000000000003E-5</v>
      </c>
      <c r="O45" s="228">
        <f>ROUND(E45*N45,2)</f>
        <v>0</v>
      </c>
      <c r="P45" s="228">
        <v>0</v>
      </c>
      <c r="Q45" s="228">
        <f>ROUND(E45*P45,2)</f>
        <v>0</v>
      </c>
      <c r="R45" s="228"/>
      <c r="S45" s="228" t="s">
        <v>171</v>
      </c>
      <c r="T45" s="228" t="s">
        <v>143</v>
      </c>
      <c r="U45" s="228">
        <v>7.8E-2</v>
      </c>
      <c r="V45" s="228">
        <f>ROUND(E45*U45,2)</f>
        <v>0.4</v>
      </c>
      <c r="W45" s="228"/>
      <c r="X45" s="228" t="s">
        <v>172</v>
      </c>
      <c r="Y45" s="209"/>
      <c r="Z45" s="209"/>
      <c r="AA45" s="209"/>
      <c r="AB45" s="209"/>
      <c r="AC45" s="209"/>
      <c r="AD45" s="209"/>
      <c r="AE45" s="209"/>
      <c r="AF45" s="209"/>
      <c r="AG45" s="209" t="s">
        <v>173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1" x14ac:dyDescent="0.25">
      <c r="A46" s="226"/>
      <c r="B46" s="227"/>
      <c r="C46" s="264" t="s">
        <v>222</v>
      </c>
      <c r="D46" s="260"/>
      <c r="E46" s="261">
        <v>2.08</v>
      </c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09"/>
      <c r="Z46" s="209"/>
      <c r="AA46" s="209"/>
      <c r="AB46" s="209"/>
      <c r="AC46" s="209"/>
      <c r="AD46" s="209"/>
      <c r="AE46" s="209"/>
      <c r="AF46" s="209"/>
      <c r="AG46" s="209" t="s">
        <v>175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26"/>
      <c r="B47" s="227"/>
      <c r="C47" s="264" t="s">
        <v>223</v>
      </c>
      <c r="D47" s="260"/>
      <c r="E47" s="261">
        <v>3.11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09"/>
      <c r="Z47" s="209"/>
      <c r="AA47" s="209"/>
      <c r="AB47" s="209"/>
      <c r="AC47" s="209"/>
      <c r="AD47" s="209"/>
      <c r="AE47" s="209"/>
      <c r="AF47" s="209"/>
      <c r="AG47" s="209" t="s">
        <v>175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ht="20.399999999999999" outlineLevel="1" x14ac:dyDescent="0.25">
      <c r="A48" s="237">
        <v>16</v>
      </c>
      <c r="B48" s="238" t="s">
        <v>224</v>
      </c>
      <c r="C48" s="252" t="s">
        <v>225</v>
      </c>
      <c r="D48" s="239" t="s">
        <v>187</v>
      </c>
      <c r="E48" s="240">
        <v>24.68</v>
      </c>
      <c r="F48" s="241"/>
      <c r="G48" s="242">
        <f>ROUND(E48*F48,2)</f>
        <v>0</v>
      </c>
      <c r="H48" s="229">
        <v>16.86</v>
      </c>
      <c r="I48" s="228">
        <f>ROUND(E48*H48,2)</f>
        <v>416.1</v>
      </c>
      <c r="J48" s="229">
        <v>112.54</v>
      </c>
      <c r="K48" s="228">
        <f>ROUND(E48*J48,2)</f>
        <v>2777.49</v>
      </c>
      <c r="L48" s="228">
        <v>15</v>
      </c>
      <c r="M48" s="228">
        <f>G48*(1+L48/100)</f>
        <v>0</v>
      </c>
      <c r="N48" s="228">
        <v>6.0899999999999999E-3</v>
      </c>
      <c r="O48" s="228">
        <f>ROUND(E48*N48,2)</f>
        <v>0.15</v>
      </c>
      <c r="P48" s="228">
        <v>0</v>
      </c>
      <c r="Q48" s="228">
        <f>ROUND(E48*P48,2)</f>
        <v>0</v>
      </c>
      <c r="R48" s="228"/>
      <c r="S48" s="228" t="s">
        <v>171</v>
      </c>
      <c r="T48" s="228" t="s">
        <v>143</v>
      </c>
      <c r="U48" s="228">
        <v>0.19273999999999999</v>
      </c>
      <c r="V48" s="228">
        <f>ROUND(E48*U48,2)</f>
        <v>4.76</v>
      </c>
      <c r="W48" s="228"/>
      <c r="X48" s="228" t="s">
        <v>172</v>
      </c>
      <c r="Y48" s="209"/>
      <c r="Z48" s="209"/>
      <c r="AA48" s="209"/>
      <c r="AB48" s="209"/>
      <c r="AC48" s="209"/>
      <c r="AD48" s="209"/>
      <c r="AE48" s="209"/>
      <c r="AF48" s="209"/>
      <c r="AG48" s="209" t="s">
        <v>173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5">
      <c r="A49" s="226"/>
      <c r="B49" s="227"/>
      <c r="C49" s="264" t="s">
        <v>226</v>
      </c>
      <c r="D49" s="260"/>
      <c r="E49" s="261">
        <v>0.98</v>
      </c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09"/>
      <c r="Z49" s="209"/>
      <c r="AA49" s="209"/>
      <c r="AB49" s="209"/>
      <c r="AC49" s="209"/>
      <c r="AD49" s="209"/>
      <c r="AE49" s="209"/>
      <c r="AF49" s="209"/>
      <c r="AG49" s="209" t="s">
        <v>175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26"/>
      <c r="B50" s="227"/>
      <c r="C50" s="264" t="s">
        <v>227</v>
      </c>
      <c r="D50" s="260"/>
      <c r="E50" s="261">
        <v>15.3</v>
      </c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09"/>
      <c r="Z50" s="209"/>
      <c r="AA50" s="209"/>
      <c r="AB50" s="209"/>
      <c r="AC50" s="209"/>
      <c r="AD50" s="209"/>
      <c r="AE50" s="209"/>
      <c r="AF50" s="209"/>
      <c r="AG50" s="209" t="s">
        <v>175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5">
      <c r="A51" s="226"/>
      <c r="B51" s="227"/>
      <c r="C51" s="264" t="s">
        <v>228</v>
      </c>
      <c r="D51" s="260"/>
      <c r="E51" s="261">
        <v>8.4</v>
      </c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09"/>
      <c r="Z51" s="209"/>
      <c r="AA51" s="209"/>
      <c r="AB51" s="209"/>
      <c r="AC51" s="209"/>
      <c r="AD51" s="209"/>
      <c r="AE51" s="209"/>
      <c r="AF51" s="209"/>
      <c r="AG51" s="209" t="s">
        <v>175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ht="20.399999999999999" outlineLevel="1" x14ac:dyDescent="0.25">
      <c r="A52" s="237">
        <v>17</v>
      </c>
      <c r="B52" s="238" t="s">
        <v>229</v>
      </c>
      <c r="C52" s="252" t="s">
        <v>230</v>
      </c>
      <c r="D52" s="239" t="s">
        <v>187</v>
      </c>
      <c r="E52" s="240">
        <v>101.52</v>
      </c>
      <c r="F52" s="241"/>
      <c r="G52" s="242">
        <f>ROUND(E52*F52,2)</f>
        <v>0</v>
      </c>
      <c r="H52" s="229">
        <v>66.69</v>
      </c>
      <c r="I52" s="228">
        <f>ROUND(E52*H52,2)</f>
        <v>6770.37</v>
      </c>
      <c r="J52" s="229">
        <v>197.81</v>
      </c>
      <c r="K52" s="228">
        <f>ROUND(E52*J52,2)</f>
        <v>20081.669999999998</v>
      </c>
      <c r="L52" s="228">
        <v>15</v>
      </c>
      <c r="M52" s="228">
        <f>G52*(1+L52/100)</f>
        <v>0</v>
      </c>
      <c r="N52" s="228">
        <v>1.038E-2</v>
      </c>
      <c r="O52" s="228">
        <f>ROUND(E52*N52,2)</f>
        <v>1.05</v>
      </c>
      <c r="P52" s="228">
        <v>0</v>
      </c>
      <c r="Q52" s="228">
        <f>ROUND(E52*P52,2)</f>
        <v>0</v>
      </c>
      <c r="R52" s="228"/>
      <c r="S52" s="228" t="s">
        <v>171</v>
      </c>
      <c r="T52" s="228" t="s">
        <v>143</v>
      </c>
      <c r="U52" s="228">
        <v>0.33688000000000001</v>
      </c>
      <c r="V52" s="228">
        <f>ROUND(E52*U52,2)</f>
        <v>34.200000000000003</v>
      </c>
      <c r="W52" s="228"/>
      <c r="X52" s="228" t="s">
        <v>172</v>
      </c>
      <c r="Y52" s="209"/>
      <c r="Z52" s="209"/>
      <c r="AA52" s="209"/>
      <c r="AB52" s="209"/>
      <c r="AC52" s="209"/>
      <c r="AD52" s="209"/>
      <c r="AE52" s="209"/>
      <c r="AF52" s="209"/>
      <c r="AG52" s="209" t="s">
        <v>173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26"/>
      <c r="B53" s="227"/>
      <c r="C53" s="264" t="s">
        <v>231</v>
      </c>
      <c r="D53" s="260"/>
      <c r="E53" s="261">
        <v>30.68</v>
      </c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09"/>
      <c r="Z53" s="209"/>
      <c r="AA53" s="209"/>
      <c r="AB53" s="209"/>
      <c r="AC53" s="209"/>
      <c r="AD53" s="209"/>
      <c r="AE53" s="209"/>
      <c r="AF53" s="209"/>
      <c r="AG53" s="209" t="s">
        <v>175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5">
      <c r="A54" s="226"/>
      <c r="B54" s="227"/>
      <c r="C54" s="264" t="s">
        <v>232</v>
      </c>
      <c r="D54" s="260"/>
      <c r="E54" s="261">
        <v>-2.5</v>
      </c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09"/>
      <c r="Z54" s="209"/>
      <c r="AA54" s="209"/>
      <c r="AB54" s="209"/>
      <c r="AC54" s="209"/>
      <c r="AD54" s="209"/>
      <c r="AE54" s="209"/>
      <c r="AF54" s="209"/>
      <c r="AG54" s="209" t="s">
        <v>175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5">
      <c r="A55" s="226"/>
      <c r="B55" s="227"/>
      <c r="C55" s="264" t="s">
        <v>233</v>
      </c>
      <c r="D55" s="260"/>
      <c r="E55" s="261">
        <v>-1.6</v>
      </c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09"/>
      <c r="Z55" s="209"/>
      <c r="AA55" s="209"/>
      <c r="AB55" s="209"/>
      <c r="AC55" s="209"/>
      <c r="AD55" s="209"/>
      <c r="AE55" s="209"/>
      <c r="AF55" s="209"/>
      <c r="AG55" s="209" t="s">
        <v>175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5">
      <c r="A56" s="226"/>
      <c r="B56" s="227"/>
      <c r="C56" s="264" t="s">
        <v>234</v>
      </c>
      <c r="D56" s="260"/>
      <c r="E56" s="261">
        <v>-3.6</v>
      </c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09"/>
      <c r="Z56" s="209"/>
      <c r="AA56" s="209"/>
      <c r="AB56" s="209"/>
      <c r="AC56" s="209"/>
      <c r="AD56" s="209"/>
      <c r="AE56" s="209"/>
      <c r="AF56" s="209"/>
      <c r="AG56" s="209" t="s">
        <v>175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5">
      <c r="A57" s="226"/>
      <c r="B57" s="227"/>
      <c r="C57" s="264" t="s">
        <v>213</v>
      </c>
      <c r="D57" s="260"/>
      <c r="E57" s="261">
        <v>10.92</v>
      </c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09"/>
      <c r="Z57" s="209"/>
      <c r="AA57" s="209"/>
      <c r="AB57" s="209"/>
      <c r="AC57" s="209"/>
      <c r="AD57" s="209"/>
      <c r="AE57" s="209"/>
      <c r="AF57" s="209"/>
      <c r="AG57" s="209" t="s">
        <v>175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26"/>
      <c r="B58" s="227"/>
      <c r="C58" s="264" t="s">
        <v>214</v>
      </c>
      <c r="D58" s="260"/>
      <c r="E58" s="261">
        <v>-1.2</v>
      </c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09"/>
      <c r="Z58" s="209"/>
      <c r="AA58" s="209"/>
      <c r="AB58" s="209"/>
      <c r="AC58" s="209"/>
      <c r="AD58" s="209"/>
      <c r="AE58" s="209"/>
      <c r="AF58" s="209"/>
      <c r="AG58" s="209" t="s">
        <v>175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26"/>
      <c r="B59" s="227"/>
      <c r="C59" s="264" t="s">
        <v>235</v>
      </c>
      <c r="D59" s="260"/>
      <c r="E59" s="261">
        <v>42.12</v>
      </c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09"/>
      <c r="Z59" s="209"/>
      <c r="AA59" s="209"/>
      <c r="AB59" s="209"/>
      <c r="AC59" s="209"/>
      <c r="AD59" s="209"/>
      <c r="AE59" s="209"/>
      <c r="AF59" s="209"/>
      <c r="AG59" s="209" t="s">
        <v>175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5">
      <c r="A60" s="226"/>
      <c r="B60" s="227"/>
      <c r="C60" s="264" t="s">
        <v>232</v>
      </c>
      <c r="D60" s="260"/>
      <c r="E60" s="261">
        <v>-2.5</v>
      </c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09"/>
      <c r="Z60" s="209"/>
      <c r="AA60" s="209"/>
      <c r="AB60" s="209"/>
      <c r="AC60" s="209"/>
      <c r="AD60" s="209"/>
      <c r="AE60" s="209"/>
      <c r="AF60" s="209"/>
      <c r="AG60" s="209" t="s">
        <v>175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26"/>
      <c r="B61" s="227"/>
      <c r="C61" s="264" t="s">
        <v>233</v>
      </c>
      <c r="D61" s="260"/>
      <c r="E61" s="261">
        <v>-1.6</v>
      </c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09"/>
      <c r="Z61" s="209"/>
      <c r="AA61" s="209"/>
      <c r="AB61" s="209"/>
      <c r="AC61" s="209"/>
      <c r="AD61" s="209"/>
      <c r="AE61" s="209"/>
      <c r="AF61" s="209"/>
      <c r="AG61" s="209" t="s">
        <v>175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5">
      <c r="A62" s="226"/>
      <c r="B62" s="227"/>
      <c r="C62" s="264" t="s">
        <v>236</v>
      </c>
      <c r="D62" s="260"/>
      <c r="E62" s="261">
        <v>-2.08</v>
      </c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09"/>
      <c r="Z62" s="209"/>
      <c r="AA62" s="209"/>
      <c r="AB62" s="209"/>
      <c r="AC62" s="209"/>
      <c r="AD62" s="209"/>
      <c r="AE62" s="209"/>
      <c r="AF62" s="209"/>
      <c r="AG62" s="209" t="s">
        <v>175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26"/>
      <c r="B63" s="227"/>
      <c r="C63" s="264" t="s">
        <v>237</v>
      </c>
      <c r="D63" s="260"/>
      <c r="E63" s="261">
        <v>3.63</v>
      </c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09"/>
      <c r="Z63" s="209"/>
      <c r="AA63" s="209"/>
      <c r="AB63" s="209"/>
      <c r="AC63" s="209"/>
      <c r="AD63" s="209"/>
      <c r="AE63" s="209"/>
      <c r="AF63" s="209"/>
      <c r="AG63" s="209" t="s">
        <v>175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5">
      <c r="A64" s="226"/>
      <c r="B64" s="227"/>
      <c r="C64" s="264" t="s">
        <v>238</v>
      </c>
      <c r="D64" s="260"/>
      <c r="E64" s="261">
        <v>-0.3</v>
      </c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09"/>
      <c r="Z64" s="209"/>
      <c r="AA64" s="209"/>
      <c r="AB64" s="209"/>
      <c r="AC64" s="209"/>
      <c r="AD64" s="209"/>
      <c r="AE64" s="209"/>
      <c r="AF64" s="209"/>
      <c r="AG64" s="209" t="s">
        <v>175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26"/>
      <c r="B65" s="227"/>
      <c r="C65" s="264" t="s">
        <v>239</v>
      </c>
      <c r="D65" s="260"/>
      <c r="E65" s="261">
        <v>30.16</v>
      </c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09"/>
      <c r="Z65" s="209"/>
      <c r="AA65" s="209"/>
      <c r="AB65" s="209"/>
      <c r="AC65" s="209"/>
      <c r="AD65" s="209"/>
      <c r="AE65" s="209"/>
      <c r="AF65" s="209"/>
      <c r="AG65" s="209" t="s">
        <v>175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26"/>
      <c r="B66" s="227"/>
      <c r="C66" s="264" t="s">
        <v>233</v>
      </c>
      <c r="D66" s="260"/>
      <c r="E66" s="261">
        <v>-1.6</v>
      </c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09"/>
      <c r="Z66" s="209"/>
      <c r="AA66" s="209"/>
      <c r="AB66" s="209"/>
      <c r="AC66" s="209"/>
      <c r="AD66" s="209"/>
      <c r="AE66" s="209"/>
      <c r="AF66" s="209"/>
      <c r="AG66" s="209" t="s">
        <v>175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26"/>
      <c r="B67" s="227"/>
      <c r="C67" s="264" t="s">
        <v>240</v>
      </c>
      <c r="D67" s="260"/>
      <c r="E67" s="261">
        <v>-3.11</v>
      </c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09"/>
      <c r="Z67" s="209"/>
      <c r="AA67" s="209"/>
      <c r="AB67" s="209"/>
      <c r="AC67" s="209"/>
      <c r="AD67" s="209"/>
      <c r="AE67" s="209"/>
      <c r="AF67" s="209"/>
      <c r="AG67" s="209" t="s">
        <v>175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5">
      <c r="A68" s="226"/>
      <c r="B68" s="227"/>
      <c r="C68" s="264" t="s">
        <v>241</v>
      </c>
      <c r="D68" s="260"/>
      <c r="E68" s="261">
        <v>4.0999999999999996</v>
      </c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09"/>
      <c r="Z68" s="209"/>
      <c r="AA68" s="209"/>
      <c r="AB68" s="209"/>
      <c r="AC68" s="209"/>
      <c r="AD68" s="209"/>
      <c r="AE68" s="209"/>
      <c r="AF68" s="209"/>
      <c r="AG68" s="209" t="s">
        <v>175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5">
      <c r="A69" s="237">
        <v>18</v>
      </c>
      <c r="B69" s="238" t="s">
        <v>242</v>
      </c>
      <c r="C69" s="252" t="s">
        <v>243</v>
      </c>
      <c r="D69" s="239" t="s">
        <v>187</v>
      </c>
      <c r="E69" s="240">
        <v>2.0499999999999998</v>
      </c>
      <c r="F69" s="241"/>
      <c r="G69" s="242">
        <f>ROUND(E69*F69,2)</f>
        <v>0</v>
      </c>
      <c r="H69" s="229">
        <v>172.3</v>
      </c>
      <c r="I69" s="228">
        <f>ROUND(E69*H69,2)</f>
        <v>353.22</v>
      </c>
      <c r="J69" s="229">
        <v>1087</v>
      </c>
      <c r="K69" s="228">
        <f>ROUND(E69*J69,2)</f>
        <v>2228.35</v>
      </c>
      <c r="L69" s="228">
        <v>15</v>
      </c>
      <c r="M69" s="228">
        <f>G69*(1+L69/100)</f>
        <v>0</v>
      </c>
      <c r="N69" s="228">
        <v>5.8500000000000003E-2</v>
      </c>
      <c r="O69" s="228">
        <f>ROUND(E69*N69,2)</f>
        <v>0.12</v>
      </c>
      <c r="P69" s="228">
        <v>0</v>
      </c>
      <c r="Q69" s="228">
        <f>ROUND(E69*P69,2)</f>
        <v>0</v>
      </c>
      <c r="R69" s="228"/>
      <c r="S69" s="228" t="s">
        <v>171</v>
      </c>
      <c r="T69" s="228" t="s">
        <v>143</v>
      </c>
      <c r="U69" s="228">
        <v>1.86904</v>
      </c>
      <c r="V69" s="228">
        <f>ROUND(E69*U69,2)</f>
        <v>3.83</v>
      </c>
      <c r="W69" s="228"/>
      <c r="X69" s="228" t="s">
        <v>172</v>
      </c>
      <c r="Y69" s="209"/>
      <c r="Z69" s="209"/>
      <c r="AA69" s="209"/>
      <c r="AB69" s="209"/>
      <c r="AC69" s="209"/>
      <c r="AD69" s="209"/>
      <c r="AE69" s="209"/>
      <c r="AF69" s="209"/>
      <c r="AG69" s="209" t="s">
        <v>173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5">
      <c r="A70" s="226"/>
      <c r="B70" s="227"/>
      <c r="C70" s="264" t="s">
        <v>244</v>
      </c>
      <c r="D70" s="260"/>
      <c r="E70" s="261">
        <v>0.35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09"/>
      <c r="Z70" s="209"/>
      <c r="AA70" s="209"/>
      <c r="AB70" s="209"/>
      <c r="AC70" s="209"/>
      <c r="AD70" s="209"/>
      <c r="AE70" s="209"/>
      <c r="AF70" s="209"/>
      <c r="AG70" s="209" t="s">
        <v>175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26"/>
      <c r="B71" s="227"/>
      <c r="C71" s="264" t="s">
        <v>245</v>
      </c>
      <c r="D71" s="260"/>
      <c r="E71" s="261">
        <v>0.2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09"/>
      <c r="Z71" s="209"/>
      <c r="AA71" s="209"/>
      <c r="AB71" s="209"/>
      <c r="AC71" s="209"/>
      <c r="AD71" s="209"/>
      <c r="AE71" s="209"/>
      <c r="AF71" s="209"/>
      <c r="AG71" s="209" t="s">
        <v>175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5">
      <c r="A72" s="226"/>
      <c r="B72" s="227"/>
      <c r="C72" s="264" t="s">
        <v>246</v>
      </c>
      <c r="D72" s="260"/>
      <c r="E72" s="261">
        <v>1.5</v>
      </c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09"/>
      <c r="Z72" s="209"/>
      <c r="AA72" s="209"/>
      <c r="AB72" s="209"/>
      <c r="AC72" s="209"/>
      <c r="AD72" s="209"/>
      <c r="AE72" s="209"/>
      <c r="AF72" s="209"/>
      <c r="AG72" s="209" t="s">
        <v>175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37">
        <v>19</v>
      </c>
      <c r="B73" s="238" t="s">
        <v>247</v>
      </c>
      <c r="C73" s="252" t="s">
        <v>248</v>
      </c>
      <c r="D73" s="239" t="s">
        <v>187</v>
      </c>
      <c r="E73" s="240">
        <v>18.82</v>
      </c>
      <c r="F73" s="241"/>
      <c r="G73" s="242">
        <f>ROUND(E73*F73,2)</f>
        <v>0</v>
      </c>
      <c r="H73" s="229">
        <v>58.95</v>
      </c>
      <c r="I73" s="228">
        <f>ROUND(E73*H73,2)</f>
        <v>1109.44</v>
      </c>
      <c r="J73" s="229">
        <v>337.25</v>
      </c>
      <c r="K73" s="228">
        <f>ROUND(E73*J73,2)</f>
        <v>6347.05</v>
      </c>
      <c r="L73" s="228">
        <v>15</v>
      </c>
      <c r="M73" s="228">
        <f>G73*(1+L73/100)</f>
        <v>0</v>
      </c>
      <c r="N73" s="228">
        <v>4.5580000000000002E-2</v>
      </c>
      <c r="O73" s="228">
        <f>ROUND(E73*N73,2)</f>
        <v>0.86</v>
      </c>
      <c r="P73" s="228">
        <v>0</v>
      </c>
      <c r="Q73" s="228">
        <f>ROUND(E73*P73,2)</f>
        <v>0</v>
      </c>
      <c r="R73" s="228"/>
      <c r="S73" s="228" t="s">
        <v>171</v>
      </c>
      <c r="T73" s="228" t="s">
        <v>143</v>
      </c>
      <c r="U73" s="228">
        <v>0.60799999999999998</v>
      </c>
      <c r="V73" s="228">
        <f>ROUND(E73*U73,2)</f>
        <v>11.44</v>
      </c>
      <c r="W73" s="228"/>
      <c r="X73" s="228" t="s">
        <v>172</v>
      </c>
      <c r="Y73" s="209"/>
      <c r="Z73" s="209"/>
      <c r="AA73" s="209"/>
      <c r="AB73" s="209"/>
      <c r="AC73" s="209"/>
      <c r="AD73" s="209"/>
      <c r="AE73" s="209"/>
      <c r="AF73" s="209"/>
      <c r="AG73" s="209" t="s">
        <v>173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26"/>
      <c r="B74" s="227"/>
      <c r="C74" s="264" t="s">
        <v>249</v>
      </c>
      <c r="D74" s="260"/>
      <c r="E74" s="261">
        <v>17.22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09"/>
      <c r="Z74" s="209"/>
      <c r="AA74" s="209"/>
      <c r="AB74" s="209"/>
      <c r="AC74" s="209"/>
      <c r="AD74" s="209"/>
      <c r="AE74" s="209"/>
      <c r="AF74" s="209"/>
      <c r="AG74" s="209" t="s">
        <v>175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26"/>
      <c r="B75" s="227"/>
      <c r="C75" s="264" t="s">
        <v>214</v>
      </c>
      <c r="D75" s="260"/>
      <c r="E75" s="261">
        <v>-1.2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09"/>
      <c r="Z75" s="209"/>
      <c r="AA75" s="209"/>
      <c r="AB75" s="209"/>
      <c r="AC75" s="209"/>
      <c r="AD75" s="209"/>
      <c r="AE75" s="209"/>
      <c r="AF75" s="209"/>
      <c r="AG75" s="209" t="s">
        <v>175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5">
      <c r="A76" s="226"/>
      <c r="B76" s="227"/>
      <c r="C76" s="264" t="s">
        <v>250</v>
      </c>
      <c r="D76" s="260"/>
      <c r="E76" s="261">
        <v>2.8</v>
      </c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09"/>
      <c r="Z76" s="209"/>
      <c r="AA76" s="209"/>
      <c r="AB76" s="209"/>
      <c r="AC76" s="209"/>
      <c r="AD76" s="209"/>
      <c r="AE76" s="209"/>
      <c r="AF76" s="209"/>
      <c r="AG76" s="209" t="s">
        <v>175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ht="20.399999999999999" outlineLevel="1" x14ac:dyDescent="0.25">
      <c r="A77" s="237">
        <v>20</v>
      </c>
      <c r="B77" s="238" t="s">
        <v>251</v>
      </c>
      <c r="C77" s="252" t="s">
        <v>252</v>
      </c>
      <c r="D77" s="239" t="s">
        <v>187</v>
      </c>
      <c r="E77" s="240">
        <v>2.94</v>
      </c>
      <c r="F77" s="241"/>
      <c r="G77" s="242">
        <f>ROUND(E77*F77,2)</f>
        <v>0</v>
      </c>
      <c r="H77" s="229">
        <v>105.57</v>
      </c>
      <c r="I77" s="228">
        <f>ROUND(E77*H77,2)</f>
        <v>310.38</v>
      </c>
      <c r="J77" s="229">
        <v>215.33</v>
      </c>
      <c r="K77" s="228">
        <f>ROUND(E77*J77,2)</f>
        <v>633.07000000000005</v>
      </c>
      <c r="L77" s="228">
        <v>15</v>
      </c>
      <c r="M77" s="228">
        <f>G77*(1+L77/100)</f>
        <v>0</v>
      </c>
      <c r="N77" s="228">
        <v>3.6099999999999999E-3</v>
      </c>
      <c r="O77" s="228">
        <f>ROUND(E77*N77,2)</f>
        <v>0.01</v>
      </c>
      <c r="P77" s="228">
        <v>0</v>
      </c>
      <c r="Q77" s="228">
        <f>ROUND(E77*P77,2)</f>
        <v>0</v>
      </c>
      <c r="R77" s="228"/>
      <c r="S77" s="228" t="s">
        <v>171</v>
      </c>
      <c r="T77" s="228" t="s">
        <v>143</v>
      </c>
      <c r="U77" s="228">
        <v>0.36199999999999999</v>
      </c>
      <c r="V77" s="228">
        <f>ROUND(E77*U77,2)</f>
        <v>1.06</v>
      </c>
      <c r="W77" s="228"/>
      <c r="X77" s="228" t="s">
        <v>172</v>
      </c>
      <c r="Y77" s="209"/>
      <c r="Z77" s="209"/>
      <c r="AA77" s="209"/>
      <c r="AB77" s="209"/>
      <c r="AC77" s="209"/>
      <c r="AD77" s="209"/>
      <c r="AE77" s="209"/>
      <c r="AF77" s="209"/>
      <c r="AG77" s="209" t="s">
        <v>173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5">
      <c r="A78" s="226"/>
      <c r="B78" s="227"/>
      <c r="C78" s="264" t="s">
        <v>253</v>
      </c>
      <c r="D78" s="260"/>
      <c r="E78" s="261">
        <v>1.47</v>
      </c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09"/>
      <c r="Z78" s="209"/>
      <c r="AA78" s="209"/>
      <c r="AB78" s="209"/>
      <c r="AC78" s="209"/>
      <c r="AD78" s="209"/>
      <c r="AE78" s="209"/>
      <c r="AF78" s="209"/>
      <c r="AG78" s="209" t="s">
        <v>175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5">
      <c r="A79" s="226"/>
      <c r="B79" s="227"/>
      <c r="C79" s="264" t="s">
        <v>254</v>
      </c>
      <c r="D79" s="260"/>
      <c r="E79" s="261">
        <v>1.47</v>
      </c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09"/>
      <c r="Z79" s="209"/>
      <c r="AA79" s="209"/>
      <c r="AB79" s="209"/>
      <c r="AC79" s="209"/>
      <c r="AD79" s="209"/>
      <c r="AE79" s="209"/>
      <c r="AF79" s="209"/>
      <c r="AG79" s="209" t="s">
        <v>175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5">
      <c r="A80" s="237">
        <v>21</v>
      </c>
      <c r="B80" s="238" t="s">
        <v>255</v>
      </c>
      <c r="C80" s="252" t="s">
        <v>256</v>
      </c>
      <c r="D80" s="239" t="s">
        <v>187</v>
      </c>
      <c r="E80" s="240">
        <v>15.96</v>
      </c>
      <c r="F80" s="241"/>
      <c r="G80" s="242">
        <f>ROUND(E80*F80,2)</f>
        <v>0</v>
      </c>
      <c r="H80" s="229">
        <v>46.37</v>
      </c>
      <c r="I80" s="228">
        <f>ROUND(E80*H80,2)</f>
        <v>740.07</v>
      </c>
      <c r="J80" s="229">
        <v>49.33</v>
      </c>
      <c r="K80" s="228">
        <f>ROUND(E80*J80,2)</f>
        <v>787.31</v>
      </c>
      <c r="L80" s="228">
        <v>15</v>
      </c>
      <c r="M80" s="228">
        <f>G80*(1+L80/100)</f>
        <v>0</v>
      </c>
      <c r="N80" s="228">
        <v>2.5999999999999998E-4</v>
      </c>
      <c r="O80" s="228">
        <f>ROUND(E80*N80,2)</f>
        <v>0</v>
      </c>
      <c r="P80" s="228">
        <v>0</v>
      </c>
      <c r="Q80" s="228">
        <f>ROUND(E80*P80,2)</f>
        <v>0</v>
      </c>
      <c r="R80" s="228"/>
      <c r="S80" s="228" t="s">
        <v>171</v>
      </c>
      <c r="T80" s="228" t="s">
        <v>143</v>
      </c>
      <c r="U80" s="228">
        <v>0.09</v>
      </c>
      <c r="V80" s="228">
        <f>ROUND(E80*U80,2)</f>
        <v>1.44</v>
      </c>
      <c r="W80" s="228"/>
      <c r="X80" s="228" t="s">
        <v>172</v>
      </c>
      <c r="Y80" s="209"/>
      <c r="Z80" s="209"/>
      <c r="AA80" s="209"/>
      <c r="AB80" s="209"/>
      <c r="AC80" s="209"/>
      <c r="AD80" s="209"/>
      <c r="AE80" s="209"/>
      <c r="AF80" s="209"/>
      <c r="AG80" s="209" t="s">
        <v>173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5">
      <c r="A81" s="226"/>
      <c r="B81" s="227"/>
      <c r="C81" s="264" t="s">
        <v>257</v>
      </c>
      <c r="D81" s="260"/>
      <c r="E81" s="261">
        <v>2.94</v>
      </c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09"/>
      <c r="Z81" s="209"/>
      <c r="AA81" s="209"/>
      <c r="AB81" s="209"/>
      <c r="AC81" s="209"/>
      <c r="AD81" s="209"/>
      <c r="AE81" s="209"/>
      <c r="AF81" s="209"/>
      <c r="AG81" s="209" t="s">
        <v>175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5">
      <c r="A82" s="226"/>
      <c r="B82" s="227"/>
      <c r="C82" s="264" t="s">
        <v>258</v>
      </c>
      <c r="D82" s="260"/>
      <c r="E82" s="261">
        <v>13.02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09"/>
      <c r="Z82" s="209"/>
      <c r="AA82" s="209"/>
      <c r="AB82" s="209"/>
      <c r="AC82" s="209"/>
      <c r="AD82" s="209"/>
      <c r="AE82" s="209"/>
      <c r="AF82" s="209"/>
      <c r="AG82" s="209" t="s">
        <v>175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x14ac:dyDescent="0.25">
      <c r="A83" s="231" t="s">
        <v>137</v>
      </c>
      <c r="B83" s="232" t="s">
        <v>57</v>
      </c>
      <c r="C83" s="250" t="s">
        <v>58</v>
      </c>
      <c r="D83" s="233"/>
      <c r="E83" s="234"/>
      <c r="F83" s="235"/>
      <c r="G83" s="236">
        <f>SUMIF(AG84:AG103,"&lt;&gt;NOR",G84:G103)</f>
        <v>0</v>
      </c>
      <c r="H83" s="230"/>
      <c r="I83" s="230">
        <f>SUM(I84:I103)</f>
        <v>8620.15</v>
      </c>
      <c r="J83" s="230"/>
      <c r="K83" s="230">
        <f>SUM(K84:K103)</f>
        <v>6082.63</v>
      </c>
      <c r="L83" s="230"/>
      <c r="M83" s="230">
        <f>SUM(M84:M103)</f>
        <v>0</v>
      </c>
      <c r="N83" s="230"/>
      <c r="O83" s="230">
        <f>SUM(O84:O103)</f>
        <v>0.95000000000000007</v>
      </c>
      <c r="P83" s="230"/>
      <c r="Q83" s="230">
        <f>SUM(Q84:Q103)</f>
        <v>0</v>
      </c>
      <c r="R83" s="230"/>
      <c r="S83" s="230"/>
      <c r="T83" s="230"/>
      <c r="U83" s="230"/>
      <c r="V83" s="230">
        <f>SUM(V84:V103)</f>
        <v>11.12</v>
      </c>
      <c r="W83" s="230"/>
      <c r="X83" s="230"/>
      <c r="AG83" t="s">
        <v>138</v>
      </c>
    </row>
    <row r="84" spans="1:60" outlineLevel="1" x14ac:dyDescent="0.25">
      <c r="A84" s="237">
        <v>22</v>
      </c>
      <c r="B84" s="238" t="s">
        <v>259</v>
      </c>
      <c r="C84" s="252" t="s">
        <v>260</v>
      </c>
      <c r="D84" s="239" t="s">
        <v>187</v>
      </c>
      <c r="E84" s="240">
        <v>15.3</v>
      </c>
      <c r="F84" s="241"/>
      <c r="G84" s="242">
        <f>ROUND(E84*F84,2)</f>
        <v>0</v>
      </c>
      <c r="H84" s="229">
        <v>13.53</v>
      </c>
      <c r="I84" s="228">
        <f>ROUND(E84*H84,2)</f>
        <v>207.01</v>
      </c>
      <c r="J84" s="229">
        <v>35.47</v>
      </c>
      <c r="K84" s="228">
        <f>ROUND(E84*J84,2)</f>
        <v>542.69000000000005</v>
      </c>
      <c r="L84" s="228">
        <v>15</v>
      </c>
      <c r="M84" s="228">
        <f>G84*(1+L84/100)</f>
        <v>0</v>
      </c>
      <c r="N84" s="228">
        <v>3.6740000000000002E-2</v>
      </c>
      <c r="O84" s="228">
        <f>ROUND(E84*N84,2)</f>
        <v>0.56000000000000005</v>
      </c>
      <c r="P84" s="228">
        <v>0</v>
      </c>
      <c r="Q84" s="228">
        <f>ROUND(E84*P84,2)</f>
        <v>0</v>
      </c>
      <c r="R84" s="228"/>
      <c r="S84" s="228" t="s">
        <v>171</v>
      </c>
      <c r="T84" s="228" t="s">
        <v>143</v>
      </c>
      <c r="U84" s="228">
        <v>7.0999999999999994E-2</v>
      </c>
      <c r="V84" s="228">
        <f>ROUND(E84*U84,2)</f>
        <v>1.0900000000000001</v>
      </c>
      <c r="W84" s="228"/>
      <c r="X84" s="228" t="s">
        <v>172</v>
      </c>
      <c r="Y84" s="209"/>
      <c r="Z84" s="209"/>
      <c r="AA84" s="209"/>
      <c r="AB84" s="209"/>
      <c r="AC84" s="209"/>
      <c r="AD84" s="209"/>
      <c r="AE84" s="209"/>
      <c r="AF84" s="209"/>
      <c r="AG84" s="209" t="s">
        <v>173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5">
      <c r="A85" s="226"/>
      <c r="B85" s="227"/>
      <c r="C85" s="264" t="s">
        <v>261</v>
      </c>
      <c r="D85" s="260"/>
      <c r="E85" s="261">
        <v>15.3</v>
      </c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09"/>
      <c r="Z85" s="209"/>
      <c r="AA85" s="209"/>
      <c r="AB85" s="209"/>
      <c r="AC85" s="209"/>
      <c r="AD85" s="209"/>
      <c r="AE85" s="209"/>
      <c r="AF85" s="209"/>
      <c r="AG85" s="209" t="s">
        <v>175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37">
        <v>23</v>
      </c>
      <c r="B86" s="238" t="s">
        <v>255</v>
      </c>
      <c r="C86" s="252" t="s">
        <v>256</v>
      </c>
      <c r="D86" s="239" t="s">
        <v>187</v>
      </c>
      <c r="E86" s="240">
        <v>20.96</v>
      </c>
      <c r="F86" s="241"/>
      <c r="G86" s="242">
        <f>ROUND(E86*F86,2)</f>
        <v>0</v>
      </c>
      <c r="H86" s="229">
        <v>46.37</v>
      </c>
      <c r="I86" s="228">
        <f>ROUND(E86*H86,2)</f>
        <v>971.92</v>
      </c>
      <c r="J86" s="229">
        <v>49.33</v>
      </c>
      <c r="K86" s="228">
        <f>ROUND(E86*J86,2)</f>
        <v>1033.96</v>
      </c>
      <c r="L86" s="228">
        <v>15</v>
      </c>
      <c r="M86" s="228">
        <f>G86*(1+L86/100)</f>
        <v>0</v>
      </c>
      <c r="N86" s="228">
        <v>2.5999999999999998E-4</v>
      </c>
      <c r="O86" s="228">
        <f>ROUND(E86*N86,2)</f>
        <v>0.01</v>
      </c>
      <c r="P86" s="228">
        <v>0</v>
      </c>
      <c r="Q86" s="228">
        <f>ROUND(E86*P86,2)</f>
        <v>0</v>
      </c>
      <c r="R86" s="228"/>
      <c r="S86" s="228" t="s">
        <v>171</v>
      </c>
      <c r="T86" s="228" t="s">
        <v>143</v>
      </c>
      <c r="U86" s="228">
        <v>0.09</v>
      </c>
      <c r="V86" s="228">
        <f>ROUND(E86*U86,2)</f>
        <v>1.89</v>
      </c>
      <c r="W86" s="228"/>
      <c r="X86" s="228" t="s">
        <v>172</v>
      </c>
      <c r="Y86" s="209"/>
      <c r="Z86" s="209"/>
      <c r="AA86" s="209"/>
      <c r="AB86" s="209"/>
      <c r="AC86" s="209"/>
      <c r="AD86" s="209"/>
      <c r="AE86" s="209"/>
      <c r="AF86" s="209"/>
      <c r="AG86" s="209" t="s">
        <v>173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5">
      <c r="A87" s="226"/>
      <c r="B87" s="227"/>
      <c r="C87" s="264" t="s">
        <v>226</v>
      </c>
      <c r="D87" s="260"/>
      <c r="E87" s="261">
        <v>0.98</v>
      </c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09"/>
      <c r="Z87" s="209"/>
      <c r="AA87" s="209"/>
      <c r="AB87" s="209"/>
      <c r="AC87" s="209"/>
      <c r="AD87" s="209"/>
      <c r="AE87" s="209"/>
      <c r="AF87" s="209"/>
      <c r="AG87" s="209" t="s">
        <v>175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1" x14ac:dyDescent="0.25">
      <c r="A88" s="226"/>
      <c r="B88" s="227"/>
      <c r="C88" s="264" t="s">
        <v>228</v>
      </c>
      <c r="D88" s="260"/>
      <c r="E88" s="261">
        <v>8.4</v>
      </c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09"/>
      <c r="Z88" s="209"/>
      <c r="AA88" s="209"/>
      <c r="AB88" s="209"/>
      <c r="AC88" s="209"/>
      <c r="AD88" s="209"/>
      <c r="AE88" s="209"/>
      <c r="AF88" s="209"/>
      <c r="AG88" s="209" t="s">
        <v>175</v>
      </c>
      <c r="AH88" s="209">
        <v>0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5">
      <c r="A89" s="226"/>
      <c r="B89" s="227"/>
      <c r="C89" s="264" t="s">
        <v>262</v>
      </c>
      <c r="D89" s="260"/>
      <c r="E89" s="261">
        <v>6.3</v>
      </c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09"/>
      <c r="Z89" s="209"/>
      <c r="AA89" s="209"/>
      <c r="AB89" s="209"/>
      <c r="AC89" s="209"/>
      <c r="AD89" s="209"/>
      <c r="AE89" s="209"/>
      <c r="AF89" s="209"/>
      <c r="AG89" s="209" t="s">
        <v>175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5">
      <c r="A90" s="226"/>
      <c r="B90" s="227"/>
      <c r="C90" s="264" t="s">
        <v>192</v>
      </c>
      <c r="D90" s="260"/>
      <c r="E90" s="261">
        <v>4.2</v>
      </c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09"/>
      <c r="Z90" s="209"/>
      <c r="AA90" s="209"/>
      <c r="AB90" s="209"/>
      <c r="AC90" s="209"/>
      <c r="AD90" s="209"/>
      <c r="AE90" s="209"/>
      <c r="AF90" s="209"/>
      <c r="AG90" s="209" t="s">
        <v>175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5">
      <c r="A91" s="226"/>
      <c r="B91" s="227"/>
      <c r="C91" s="264" t="s">
        <v>193</v>
      </c>
      <c r="D91" s="260"/>
      <c r="E91" s="261">
        <v>1.08</v>
      </c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09"/>
      <c r="Z91" s="209"/>
      <c r="AA91" s="209"/>
      <c r="AB91" s="209"/>
      <c r="AC91" s="209"/>
      <c r="AD91" s="209"/>
      <c r="AE91" s="209"/>
      <c r="AF91" s="209"/>
      <c r="AG91" s="209" t="s">
        <v>175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5">
      <c r="A92" s="237">
        <v>24</v>
      </c>
      <c r="B92" s="238" t="s">
        <v>263</v>
      </c>
      <c r="C92" s="252" t="s">
        <v>264</v>
      </c>
      <c r="D92" s="239" t="s">
        <v>187</v>
      </c>
      <c r="E92" s="240">
        <v>20.96</v>
      </c>
      <c r="F92" s="241"/>
      <c r="G92" s="242">
        <f>ROUND(E92*F92,2)</f>
        <v>0</v>
      </c>
      <c r="H92" s="229">
        <v>355.02</v>
      </c>
      <c r="I92" s="228">
        <f>ROUND(E92*H92,2)</f>
        <v>7441.22</v>
      </c>
      <c r="J92" s="229">
        <v>206.78</v>
      </c>
      <c r="K92" s="228">
        <f>ROUND(E92*J92,2)</f>
        <v>4334.1099999999997</v>
      </c>
      <c r="L92" s="228">
        <v>15</v>
      </c>
      <c r="M92" s="228">
        <f>G92*(1+L92/100)</f>
        <v>0</v>
      </c>
      <c r="N92" s="228">
        <v>1.806E-2</v>
      </c>
      <c r="O92" s="228">
        <f>ROUND(E92*N92,2)</f>
        <v>0.38</v>
      </c>
      <c r="P92" s="228">
        <v>0</v>
      </c>
      <c r="Q92" s="228">
        <f>ROUND(E92*P92,2)</f>
        <v>0</v>
      </c>
      <c r="R92" s="228"/>
      <c r="S92" s="228" t="s">
        <v>171</v>
      </c>
      <c r="T92" s="228" t="s">
        <v>143</v>
      </c>
      <c r="U92" s="228">
        <v>0.372</v>
      </c>
      <c r="V92" s="228">
        <f>ROUND(E92*U92,2)</f>
        <v>7.8</v>
      </c>
      <c r="W92" s="228"/>
      <c r="X92" s="228" t="s">
        <v>172</v>
      </c>
      <c r="Y92" s="209"/>
      <c r="Z92" s="209"/>
      <c r="AA92" s="209"/>
      <c r="AB92" s="209"/>
      <c r="AC92" s="209"/>
      <c r="AD92" s="209"/>
      <c r="AE92" s="209"/>
      <c r="AF92" s="209"/>
      <c r="AG92" s="209" t="s">
        <v>173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5">
      <c r="A93" s="226"/>
      <c r="B93" s="227"/>
      <c r="C93" s="264" t="s">
        <v>226</v>
      </c>
      <c r="D93" s="260"/>
      <c r="E93" s="261">
        <v>0.98</v>
      </c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09"/>
      <c r="Z93" s="209"/>
      <c r="AA93" s="209"/>
      <c r="AB93" s="209"/>
      <c r="AC93" s="209"/>
      <c r="AD93" s="209"/>
      <c r="AE93" s="209"/>
      <c r="AF93" s="209"/>
      <c r="AG93" s="209" t="s">
        <v>175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5">
      <c r="A94" s="226"/>
      <c r="B94" s="227"/>
      <c r="C94" s="264" t="s">
        <v>228</v>
      </c>
      <c r="D94" s="260"/>
      <c r="E94" s="261">
        <v>8.4</v>
      </c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09"/>
      <c r="Z94" s="209"/>
      <c r="AA94" s="209"/>
      <c r="AB94" s="209"/>
      <c r="AC94" s="209"/>
      <c r="AD94" s="209"/>
      <c r="AE94" s="209"/>
      <c r="AF94" s="209"/>
      <c r="AG94" s="209" t="s">
        <v>175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5">
      <c r="A95" s="226"/>
      <c r="B95" s="227"/>
      <c r="C95" s="264" t="s">
        <v>262</v>
      </c>
      <c r="D95" s="260"/>
      <c r="E95" s="261">
        <v>6.3</v>
      </c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09"/>
      <c r="Z95" s="209"/>
      <c r="AA95" s="209"/>
      <c r="AB95" s="209"/>
      <c r="AC95" s="209"/>
      <c r="AD95" s="209"/>
      <c r="AE95" s="209"/>
      <c r="AF95" s="209"/>
      <c r="AG95" s="209" t="s">
        <v>175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5">
      <c r="A96" s="226"/>
      <c r="B96" s="227"/>
      <c r="C96" s="264" t="s">
        <v>192</v>
      </c>
      <c r="D96" s="260"/>
      <c r="E96" s="261">
        <v>4.2</v>
      </c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09"/>
      <c r="Z96" s="209"/>
      <c r="AA96" s="209"/>
      <c r="AB96" s="209"/>
      <c r="AC96" s="209"/>
      <c r="AD96" s="209"/>
      <c r="AE96" s="209"/>
      <c r="AF96" s="209"/>
      <c r="AG96" s="209" t="s">
        <v>175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5">
      <c r="A97" s="226"/>
      <c r="B97" s="227"/>
      <c r="C97" s="264" t="s">
        <v>193</v>
      </c>
      <c r="D97" s="260"/>
      <c r="E97" s="261">
        <v>1.08</v>
      </c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09"/>
      <c r="Z97" s="209"/>
      <c r="AA97" s="209"/>
      <c r="AB97" s="209"/>
      <c r="AC97" s="209"/>
      <c r="AD97" s="209"/>
      <c r="AE97" s="209"/>
      <c r="AF97" s="209"/>
      <c r="AG97" s="209" t="s">
        <v>175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5">
      <c r="A98" s="237">
        <v>25</v>
      </c>
      <c r="B98" s="238" t="s">
        <v>265</v>
      </c>
      <c r="C98" s="252" t="s">
        <v>266</v>
      </c>
      <c r="D98" s="239" t="s">
        <v>187</v>
      </c>
      <c r="E98" s="240">
        <v>20.96</v>
      </c>
      <c r="F98" s="241"/>
      <c r="G98" s="242">
        <f>ROUND(E98*F98,2)</f>
        <v>0</v>
      </c>
      <c r="H98" s="229">
        <v>0</v>
      </c>
      <c r="I98" s="228">
        <f>ROUND(E98*H98,2)</f>
        <v>0</v>
      </c>
      <c r="J98" s="229">
        <v>8.1999999999999993</v>
      </c>
      <c r="K98" s="228">
        <f>ROUND(E98*J98,2)</f>
        <v>171.87</v>
      </c>
      <c r="L98" s="228">
        <v>15</v>
      </c>
      <c r="M98" s="228">
        <f>G98*(1+L98/100)</f>
        <v>0</v>
      </c>
      <c r="N98" s="228">
        <v>0</v>
      </c>
      <c r="O98" s="228">
        <f>ROUND(E98*N98,2)</f>
        <v>0</v>
      </c>
      <c r="P98" s="228">
        <v>0</v>
      </c>
      <c r="Q98" s="228">
        <f>ROUND(E98*P98,2)</f>
        <v>0</v>
      </c>
      <c r="R98" s="228"/>
      <c r="S98" s="228" t="s">
        <v>142</v>
      </c>
      <c r="T98" s="228" t="s">
        <v>143</v>
      </c>
      <c r="U98" s="228">
        <v>1.6E-2</v>
      </c>
      <c r="V98" s="228">
        <f>ROUND(E98*U98,2)</f>
        <v>0.34</v>
      </c>
      <c r="W98" s="228"/>
      <c r="X98" s="228" t="s">
        <v>172</v>
      </c>
      <c r="Y98" s="209"/>
      <c r="Z98" s="209"/>
      <c r="AA98" s="209"/>
      <c r="AB98" s="209"/>
      <c r="AC98" s="209"/>
      <c r="AD98" s="209"/>
      <c r="AE98" s="209"/>
      <c r="AF98" s="209"/>
      <c r="AG98" s="209" t="s">
        <v>173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26"/>
      <c r="B99" s="227"/>
      <c r="C99" s="264" t="s">
        <v>226</v>
      </c>
      <c r="D99" s="260"/>
      <c r="E99" s="261">
        <v>0.98</v>
      </c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09"/>
      <c r="Z99" s="209"/>
      <c r="AA99" s="209"/>
      <c r="AB99" s="209"/>
      <c r="AC99" s="209"/>
      <c r="AD99" s="209"/>
      <c r="AE99" s="209"/>
      <c r="AF99" s="209"/>
      <c r="AG99" s="209" t="s">
        <v>175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5">
      <c r="A100" s="226"/>
      <c r="B100" s="227"/>
      <c r="C100" s="264" t="s">
        <v>228</v>
      </c>
      <c r="D100" s="260"/>
      <c r="E100" s="261">
        <v>8.4</v>
      </c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175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5">
      <c r="A101" s="226"/>
      <c r="B101" s="227"/>
      <c r="C101" s="264" t="s">
        <v>262</v>
      </c>
      <c r="D101" s="260"/>
      <c r="E101" s="261">
        <v>6.3</v>
      </c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09"/>
      <c r="Z101" s="209"/>
      <c r="AA101" s="209"/>
      <c r="AB101" s="209"/>
      <c r="AC101" s="209"/>
      <c r="AD101" s="209"/>
      <c r="AE101" s="209"/>
      <c r="AF101" s="209"/>
      <c r="AG101" s="209" t="s">
        <v>175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5">
      <c r="A102" s="226"/>
      <c r="B102" s="227"/>
      <c r="C102" s="264" t="s">
        <v>192</v>
      </c>
      <c r="D102" s="260"/>
      <c r="E102" s="261">
        <v>4.2</v>
      </c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09"/>
      <c r="Z102" s="209"/>
      <c r="AA102" s="209"/>
      <c r="AB102" s="209"/>
      <c r="AC102" s="209"/>
      <c r="AD102" s="209"/>
      <c r="AE102" s="209"/>
      <c r="AF102" s="209"/>
      <c r="AG102" s="209" t="s">
        <v>175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1" x14ac:dyDescent="0.25">
      <c r="A103" s="226"/>
      <c r="B103" s="227"/>
      <c r="C103" s="264" t="s">
        <v>193</v>
      </c>
      <c r="D103" s="260"/>
      <c r="E103" s="261">
        <v>1.08</v>
      </c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09"/>
      <c r="Z103" s="209"/>
      <c r="AA103" s="209"/>
      <c r="AB103" s="209"/>
      <c r="AC103" s="209"/>
      <c r="AD103" s="209"/>
      <c r="AE103" s="209"/>
      <c r="AF103" s="209"/>
      <c r="AG103" s="209" t="s">
        <v>175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ht="26.4" x14ac:dyDescent="0.25">
      <c r="A104" s="231" t="s">
        <v>137</v>
      </c>
      <c r="B104" s="232" t="s">
        <v>61</v>
      </c>
      <c r="C104" s="250" t="s">
        <v>62</v>
      </c>
      <c r="D104" s="233"/>
      <c r="E104" s="234"/>
      <c r="F104" s="235"/>
      <c r="G104" s="236">
        <f>SUMIF(AG105:AG114,"&lt;&gt;NOR",G105:G114)</f>
        <v>0</v>
      </c>
      <c r="H104" s="230"/>
      <c r="I104" s="230">
        <f>SUM(I105:I114)</f>
        <v>65.64</v>
      </c>
      <c r="J104" s="230"/>
      <c r="K104" s="230">
        <f>SUM(K105:K114)</f>
        <v>5396.75</v>
      </c>
      <c r="L104" s="230"/>
      <c r="M104" s="230">
        <f>SUM(M105:M114)</f>
        <v>0</v>
      </c>
      <c r="N104" s="230"/>
      <c r="O104" s="230">
        <f>SUM(O105:O114)</f>
        <v>0</v>
      </c>
      <c r="P104" s="230"/>
      <c r="Q104" s="230">
        <f>SUM(Q105:Q114)</f>
        <v>0</v>
      </c>
      <c r="R104" s="230"/>
      <c r="S104" s="230"/>
      <c r="T104" s="230"/>
      <c r="U104" s="230"/>
      <c r="V104" s="230">
        <f>SUM(V105:V114)</f>
        <v>11.84</v>
      </c>
      <c r="W104" s="230"/>
      <c r="X104" s="230"/>
      <c r="AG104" t="s">
        <v>138</v>
      </c>
    </row>
    <row r="105" spans="1:60" outlineLevel="1" x14ac:dyDescent="0.25">
      <c r="A105" s="237">
        <v>26</v>
      </c>
      <c r="B105" s="238" t="s">
        <v>267</v>
      </c>
      <c r="C105" s="252" t="s">
        <v>268</v>
      </c>
      <c r="D105" s="239" t="s">
        <v>187</v>
      </c>
      <c r="E105" s="240">
        <v>36.26</v>
      </c>
      <c r="F105" s="241"/>
      <c r="G105" s="242">
        <f>ROUND(E105*F105,2)</f>
        <v>0</v>
      </c>
      <c r="H105" s="229">
        <v>1.65</v>
      </c>
      <c r="I105" s="228">
        <f>ROUND(E105*H105,2)</f>
        <v>59.83</v>
      </c>
      <c r="J105" s="229">
        <v>140.35</v>
      </c>
      <c r="K105" s="228">
        <f>ROUND(E105*J105,2)</f>
        <v>5089.09</v>
      </c>
      <c r="L105" s="228">
        <v>15</v>
      </c>
      <c r="M105" s="228">
        <f>G105*(1+L105/100)</f>
        <v>0</v>
      </c>
      <c r="N105" s="228">
        <v>4.0000000000000003E-5</v>
      </c>
      <c r="O105" s="228">
        <f>ROUND(E105*N105,2)</f>
        <v>0</v>
      </c>
      <c r="P105" s="228">
        <v>0</v>
      </c>
      <c r="Q105" s="228">
        <f>ROUND(E105*P105,2)</f>
        <v>0</v>
      </c>
      <c r="R105" s="228"/>
      <c r="S105" s="228" t="s">
        <v>171</v>
      </c>
      <c r="T105" s="228" t="s">
        <v>143</v>
      </c>
      <c r="U105" s="228">
        <v>0.308</v>
      </c>
      <c r="V105" s="228">
        <f>ROUND(E105*U105,2)</f>
        <v>11.17</v>
      </c>
      <c r="W105" s="228"/>
      <c r="X105" s="228" t="s">
        <v>172</v>
      </c>
      <c r="Y105" s="209"/>
      <c r="Z105" s="209"/>
      <c r="AA105" s="209"/>
      <c r="AB105" s="209"/>
      <c r="AC105" s="209"/>
      <c r="AD105" s="209"/>
      <c r="AE105" s="209"/>
      <c r="AF105" s="209"/>
      <c r="AG105" s="209" t="s">
        <v>173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5">
      <c r="A106" s="226"/>
      <c r="B106" s="227"/>
      <c r="C106" s="264" t="s">
        <v>226</v>
      </c>
      <c r="D106" s="260"/>
      <c r="E106" s="261">
        <v>0.98</v>
      </c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175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1" x14ac:dyDescent="0.25">
      <c r="A107" s="226"/>
      <c r="B107" s="227"/>
      <c r="C107" s="264" t="s">
        <v>228</v>
      </c>
      <c r="D107" s="260"/>
      <c r="E107" s="261">
        <v>8.4</v>
      </c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09"/>
      <c r="Z107" s="209"/>
      <c r="AA107" s="209"/>
      <c r="AB107" s="209"/>
      <c r="AC107" s="209"/>
      <c r="AD107" s="209"/>
      <c r="AE107" s="209"/>
      <c r="AF107" s="209"/>
      <c r="AG107" s="209" t="s">
        <v>175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1" x14ac:dyDescent="0.25">
      <c r="A108" s="226"/>
      <c r="B108" s="227"/>
      <c r="C108" s="264" t="s">
        <v>262</v>
      </c>
      <c r="D108" s="260"/>
      <c r="E108" s="261">
        <v>6.3</v>
      </c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09"/>
      <c r="Z108" s="209"/>
      <c r="AA108" s="209"/>
      <c r="AB108" s="209"/>
      <c r="AC108" s="209"/>
      <c r="AD108" s="209"/>
      <c r="AE108" s="209"/>
      <c r="AF108" s="209"/>
      <c r="AG108" s="209" t="s">
        <v>175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1" x14ac:dyDescent="0.25">
      <c r="A109" s="226"/>
      <c r="B109" s="227"/>
      <c r="C109" s="264" t="s">
        <v>192</v>
      </c>
      <c r="D109" s="260"/>
      <c r="E109" s="261">
        <v>4.2</v>
      </c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09"/>
      <c r="Z109" s="209"/>
      <c r="AA109" s="209"/>
      <c r="AB109" s="209"/>
      <c r="AC109" s="209"/>
      <c r="AD109" s="209"/>
      <c r="AE109" s="209"/>
      <c r="AF109" s="209"/>
      <c r="AG109" s="209" t="s">
        <v>175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1" x14ac:dyDescent="0.25">
      <c r="A110" s="226"/>
      <c r="B110" s="227"/>
      <c r="C110" s="264" t="s">
        <v>193</v>
      </c>
      <c r="D110" s="260"/>
      <c r="E110" s="261">
        <v>1.08</v>
      </c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09"/>
      <c r="Z110" s="209"/>
      <c r="AA110" s="209"/>
      <c r="AB110" s="209"/>
      <c r="AC110" s="209"/>
      <c r="AD110" s="209"/>
      <c r="AE110" s="209"/>
      <c r="AF110" s="209"/>
      <c r="AG110" s="209" t="s">
        <v>175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5">
      <c r="A111" s="226"/>
      <c r="B111" s="227"/>
      <c r="C111" s="264" t="s">
        <v>261</v>
      </c>
      <c r="D111" s="260"/>
      <c r="E111" s="261">
        <v>15.3</v>
      </c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09"/>
      <c r="Z111" s="209"/>
      <c r="AA111" s="209"/>
      <c r="AB111" s="209"/>
      <c r="AC111" s="209"/>
      <c r="AD111" s="209"/>
      <c r="AE111" s="209"/>
      <c r="AF111" s="209"/>
      <c r="AG111" s="209" t="s">
        <v>175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5">
      <c r="A112" s="237">
        <v>27</v>
      </c>
      <c r="B112" s="238" t="s">
        <v>269</v>
      </c>
      <c r="C112" s="252" t="s">
        <v>270</v>
      </c>
      <c r="D112" s="239" t="s">
        <v>187</v>
      </c>
      <c r="E112" s="240">
        <v>5.19</v>
      </c>
      <c r="F112" s="241"/>
      <c r="G112" s="242">
        <f>ROUND(E112*F112,2)</f>
        <v>0</v>
      </c>
      <c r="H112" s="229">
        <v>1.1200000000000001</v>
      </c>
      <c r="I112" s="228">
        <f>ROUND(E112*H112,2)</f>
        <v>5.81</v>
      </c>
      <c r="J112" s="229">
        <v>59.28</v>
      </c>
      <c r="K112" s="228">
        <f>ROUND(E112*J112,2)</f>
        <v>307.66000000000003</v>
      </c>
      <c r="L112" s="228">
        <v>15</v>
      </c>
      <c r="M112" s="228">
        <f>G112*(1+L112/100)</f>
        <v>0</v>
      </c>
      <c r="N112" s="228">
        <v>1.0000000000000001E-5</v>
      </c>
      <c r="O112" s="228">
        <f>ROUND(E112*N112,2)</f>
        <v>0</v>
      </c>
      <c r="P112" s="228">
        <v>0</v>
      </c>
      <c r="Q112" s="228">
        <f>ROUND(E112*P112,2)</f>
        <v>0</v>
      </c>
      <c r="R112" s="228"/>
      <c r="S112" s="228" t="s">
        <v>171</v>
      </c>
      <c r="T112" s="228" t="s">
        <v>143</v>
      </c>
      <c r="U112" s="228">
        <v>0.13</v>
      </c>
      <c r="V112" s="228">
        <f>ROUND(E112*U112,2)</f>
        <v>0.67</v>
      </c>
      <c r="W112" s="228"/>
      <c r="X112" s="228" t="s">
        <v>172</v>
      </c>
      <c r="Y112" s="209"/>
      <c r="Z112" s="209"/>
      <c r="AA112" s="209"/>
      <c r="AB112" s="209"/>
      <c r="AC112" s="209"/>
      <c r="AD112" s="209"/>
      <c r="AE112" s="209"/>
      <c r="AF112" s="209"/>
      <c r="AG112" s="209" t="s">
        <v>173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5">
      <c r="A113" s="226"/>
      <c r="B113" s="227"/>
      <c r="C113" s="264" t="s">
        <v>222</v>
      </c>
      <c r="D113" s="260"/>
      <c r="E113" s="261">
        <v>2.08</v>
      </c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09"/>
      <c r="Z113" s="209"/>
      <c r="AA113" s="209"/>
      <c r="AB113" s="209"/>
      <c r="AC113" s="209"/>
      <c r="AD113" s="209"/>
      <c r="AE113" s="209"/>
      <c r="AF113" s="209"/>
      <c r="AG113" s="209" t="s">
        <v>175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5">
      <c r="A114" s="226"/>
      <c r="B114" s="227"/>
      <c r="C114" s="264" t="s">
        <v>223</v>
      </c>
      <c r="D114" s="260"/>
      <c r="E114" s="261">
        <v>3.11</v>
      </c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09"/>
      <c r="Z114" s="209"/>
      <c r="AA114" s="209"/>
      <c r="AB114" s="209"/>
      <c r="AC114" s="209"/>
      <c r="AD114" s="209"/>
      <c r="AE114" s="209"/>
      <c r="AF114" s="209"/>
      <c r="AG114" s="209" t="s">
        <v>175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x14ac:dyDescent="0.25">
      <c r="A115" s="231" t="s">
        <v>137</v>
      </c>
      <c r="B115" s="232" t="s">
        <v>63</v>
      </c>
      <c r="C115" s="250" t="s">
        <v>64</v>
      </c>
      <c r="D115" s="233"/>
      <c r="E115" s="234"/>
      <c r="F115" s="235"/>
      <c r="G115" s="236">
        <f>SUMIF(AG116:AG158,"&lt;&gt;NOR",G116:G158)</f>
        <v>0</v>
      </c>
      <c r="H115" s="230"/>
      <c r="I115" s="230">
        <f>SUM(I116:I158)</f>
        <v>903.59</v>
      </c>
      <c r="J115" s="230"/>
      <c r="K115" s="230">
        <f>SUM(K116:K158)</f>
        <v>17983.059999999998</v>
      </c>
      <c r="L115" s="230"/>
      <c r="M115" s="230">
        <f>SUM(M116:M158)</f>
        <v>0</v>
      </c>
      <c r="N115" s="230"/>
      <c r="O115" s="230">
        <f>SUM(O116:O158)</f>
        <v>0.03</v>
      </c>
      <c r="P115" s="230"/>
      <c r="Q115" s="230">
        <f>SUM(Q116:Q158)</f>
        <v>2.8099999999999996</v>
      </c>
      <c r="R115" s="230"/>
      <c r="S115" s="230"/>
      <c r="T115" s="230"/>
      <c r="U115" s="230"/>
      <c r="V115" s="230">
        <f>SUM(V116:V158)</f>
        <v>29.020000000000003</v>
      </c>
      <c r="W115" s="230"/>
      <c r="X115" s="230"/>
      <c r="AG115" t="s">
        <v>138</v>
      </c>
    </row>
    <row r="116" spans="1:60" outlineLevel="1" x14ac:dyDescent="0.25">
      <c r="A116" s="237">
        <v>28</v>
      </c>
      <c r="B116" s="238" t="s">
        <v>271</v>
      </c>
      <c r="C116" s="252" t="s">
        <v>272</v>
      </c>
      <c r="D116" s="239" t="s">
        <v>187</v>
      </c>
      <c r="E116" s="240">
        <v>2.8</v>
      </c>
      <c r="F116" s="241"/>
      <c r="G116" s="242">
        <f>ROUND(E116*F116,2)</f>
        <v>0</v>
      </c>
      <c r="H116" s="229">
        <v>30.35</v>
      </c>
      <c r="I116" s="228">
        <f>ROUND(E116*H116,2)</f>
        <v>84.98</v>
      </c>
      <c r="J116" s="229">
        <v>427.95</v>
      </c>
      <c r="K116" s="228">
        <f>ROUND(E116*J116,2)</f>
        <v>1198.26</v>
      </c>
      <c r="L116" s="228">
        <v>15</v>
      </c>
      <c r="M116" s="228">
        <f>G116*(1+L116/100)</f>
        <v>0</v>
      </c>
      <c r="N116" s="228">
        <v>1.17E-3</v>
      </c>
      <c r="O116" s="228">
        <f>ROUND(E116*N116,2)</f>
        <v>0</v>
      </c>
      <c r="P116" s="228">
        <v>7.5999999999999998E-2</v>
      </c>
      <c r="Q116" s="228">
        <f>ROUND(E116*P116,2)</f>
        <v>0.21</v>
      </c>
      <c r="R116" s="228"/>
      <c r="S116" s="228" t="s">
        <v>171</v>
      </c>
      <c r="T116" s="228" t="s">
        <v>143</v>
      </c>
      <c r="U116" s="228">
        <v>0.93899999999999995</v>
      </c>
      <c r="V116" s="228">
        <f>ROUND(E116*U116,2)</f>
        <v>2.63</v>
      </c>
      <c r="W116" s="228"/>
      <c r="X116" s="228" t="s">
        <v>172</v>
      </c>
      <c r="Y116" s="209"/>
      <c r="Z116" s="209"/>
      <c r="AA116" s="209"/>
      <c r="AB116" s="209"/>
      <c r="AC116" s="209"/>
      <c r="AD116" s="209"/>
      <c r="AE116" s="209"/>
      <c r="AF116" s="209"/>
      <c r="AG116" s="209" t="s">
        <v>173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5">
      <c r="A117" s="226"/>
      <c r="B117" s="227"/>
      <c r="C117" s="264" t="s">
        <v>273</v>
      </c>
      <c r="D117" s="260"/>
      <c r="E117" s="261">
        <v>1.6</v>
      </c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09"/>
      <c r="Z117" s="209"/>
      <c r="AA117" s="209"/>
      <c r="AB117" s="209"/>
      <c r="AC117" s="209"/>
      <c r="AD117" s="209"/>
      <c r="AE117" s="209"/>
      <c r="AF117" s="209"/>
      <c r="AG117" s="209" t="s">
        <v>175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1" x14ac:dyDescent="0.25">
      <c r="A118" s="226"/>
      <c r="B118" s="227"/>
      <c r="C118" s="264" t="s">
        <v>274</v>
      </c>
      <c r="D118" s="260"/>
      <c r="E118" s="261">
        <v>1.2</v>
      </c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09"/>
      <c r="Z118" s="209"/>
      <c r="AA118" s="209"/>
      <c r="AB118" s="209"/>
      <c r="AC118" s="209"/>
      <c r="AD118" s="209"/>
      <c r="AE118" s="209"/>
      <c r="AF118" s="209"/>
      <c r="AG118" s="209" t="s">
        <v>175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1" x14ac:dyDescent="0.25">
      <c r="A119" s="237">
        <v>29</v>
      </c>
      <c r="B119" s="238" t="s">
        <v>275</v>
      </c>
      <c r="C119" s="252" t="s">
        <v>276</v>
      </c>
      <c r="D119" s="239" t="s">
        <v>187</v>
      </c>
      <c r="E119" s="240">
        <v>5.28</v>
      </c>
      <c r="F119" s="241"/>
      <c r="G119" s="242">
        <f>ROUND(E119*F119,2)</f>
        <v>0</v>
      </c>
      <c r="H119" s="229">
        <v>0</v>
      </c>
      <c r="I119" s="228">
        <f>ROUND(E119*H119,2)</f>
        <v>0</v>
      </c>
      <c r="J119" s="229">
        <v>68.400000000000006</v>
      </c>
      <c r="K119" s="228">
        <f>ROUND(E119*J119,2)</f>
        <v>361.15</v>
      </c>
      <c r="L119" s="228">
        <v>15</v>
      </c>
      <c r="M119" s="228">
        <f>G119*(1+L119/100)</f>
        <v>0</v>
      </c>
      <c r="N119" s="228">
        <v>0</v>
      </c>
      <c r="O119" s="228">
        <f>ROUND(E119*N119,2)</f>
        <v>0</v>
      </c>
      <c r="P119" s="228">
        <v>1.75E-3</v>
      </c>
      <c r="Q119" s="228">
        <f>ROUND(E119*P119,2)</f>
        <v>0.01</v>
      </c>
      <c r="R119" s="228"/>
      <c r="S119" s="228" t="s">
        <v>171</v>
      </c>
      <c r="T119" s="228" t="s">
        <v>143</v>
      </c>
      <c r="U119" s="228">
        <v>0.16500000000000001</v>
      </c>
      <c r="V119" s="228">
        <f>ROUND(E119*U119,2)</f>
        <v>0.87</v>
      </c>
      <c r="W119" s="228"/>
      <c r="X119" s="228" t="s">
        <v>172</v>
      </c>
      <c r="Y119" s="209"/>
      <c r="Z119" s="209"/>
      <c r="AA119" s="209"/>
      <c r="AB119" s="209"/>
      <c r="AC119" s="209"/>
      <c r="AD119" s="209"/>
      <c r="AE119" s="209"/>
      <c r="AF119" s="209"/>
      <c r="AG119" s="209" t="s">
        <v>173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1" x14ac:dyDescent="0.25">
      <c r="A120" s="226"/>
      <c r="B120" s="227"/>
      <c r="C120" s="264" t="s">
        <v>206</v>
      </c>
      <c r="D120" s="260"/>
      <c r="E120" s="261">
        <v>4.2</v>
      </c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09"/>
      <c r="Z120" s="209"/>
      <c r="AA120" s="209"/>
      <c r="AB120" s="209"/>
      <c r="AC120" s="209"/>
      <c r="AD120" s="209"/>
      <c r="AE120" s="209"/>
      <c r="AF120" s="209"/>
      <c r="AG120" s="209" t="s">
        <v>175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1" x14ac:dyDescent="0.25">
      <c r="A121" s="226"/>
      <c r="B121" s="227"/>
      <c r="C121" s="264" t="s">
        <v>193</v>
      </c>
      <c r="D121" s="260"/>
      <c r="E121" s="261">
        <v>1.08</v>
      </c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09"/>
      <c r="Z121" s="209"/>
      <c r="AA121" s="209"/>
      <c r="AB121" s="209"/>
      <c r="AC121" s="209"/>
      <c r="AD121" s="209"/>
      <c r="AE121" s="209"/>
      <c r="AF121" s="209"/>
      <c r="AG121" s="209" t="s">
        <v>175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5">
      <c r="A122" s="237">
        <v>30</v>
      </c>
      <c r="B122" s="238" t="s">
        <v>277</v>
      </c>
      <c r="C122" s="252" t="s">
        <v>278</v>
      </c>
      <c r="D122" s="239" t="s">
        <v>187</v>
      </c>
      <c r="E122" s="240">
        <v>5.28</v>
      </c>
      <c r="F122" s="241"/>
      <c r="G122" s="242">
        <f>ROUND(E122*F122,2)</f>
        <v>0</v>
      </c>
      <c r="H122" s="229">
        <v>0</v>
      </c>
      <c r="I122" s="228">
        <f>ROUND(E122*H122,2)</f>
        <v>0</v>
      </c>
      <c r="J122" s="229">
        <v>77.400000000000006</v>
      </c>
      <c r="K122" s="228">
        <f>ROUND(E122*J122,2)</f>
        <v>408.67</v>
      </c>
      <c r="L122" s="228">
        <v>15</v>
      </c>
      <c r="M122" s="228">
        <f>G122*(1+L122/100)</f>
        <v>0</v>
      </c>
      <c r="N122" s="228">
        <v>0</v>
      </c>
      <c r="O122" s="228">
        <f>ROUND(E122*N122,2)</f>
        <v>0</v>
      </c>
      <c r="P122" s="228">
        <v>0.02</v>
      </c>
      <c r="Q122" s="228">
        <f>ROUND(E122*P122,2)</f>
        <v>0.11</v>
      </c>
      <c r="R122" s="228"/>
      <c r="S122" s="228" t="s">
        <v>171</v>
      </c>
      <c r="T122" s="228" t="s">
        <v>143</v>
      </c>
      <c r="U122" s="228">
        <v>0.14699999999999999</v>
      </c>
      <c r="V122" s="228">
        <f>ROUND(E122*U122,2)</f>
        <v>0.78</v>
      </c>
      <c r="W122" s="228"/>
      <c r="X122" s="228" t="s">
        <v>172</v>
      </c>
      <c r="Y122" s="209"/>
      <c r="Z122" s="209"/>
      <c r="AA122" s="209"/>
      <c r="AB122" s="209"/>
      <c r="AC122" s="209"/>
      <c r="AD122" s="209"/>
      <c r="AE122" s="209"/>
      <c r="AF122" s="209"/>
      <c r="AG122" s="209" t="s">
        <v>173</v>
      </c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1" x14ac:dyDescent="0.25">
      <c r="A123" s="226"/>
      <c r="B123" s="227"/>
      <c r="C123" s="264" t="s">
        <v>192</v>
      </c>
      <c r="D123" s="260"/>
      <c r="E123" s="261">
        <v>4.2</v>
      </c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09"/>
      <c r="Z123" s="209"/>
      <c r="AA123" s="209"/>
      <c r="AB123" s="209"/>
      <c r="AC123" s="209"/>
      <c r="AD123" s="209"/>
      <c r="AE123" s="209"/>
      <c r="AF123" s="209"/>
      <c r="AG123" s="209" t="s">
        <v>175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26"/>
      <c r="B124" s="227"/>
      <c r="C124" s="264" t="s">
        <v>193</v>
      </c>
      <c r="D124" s="260"/>
      <c r="E124" s="261">
        <v>1.08</v>
      </c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09"/>
      <c r="Z124" s="209"/>
      <c r="AA124" s="209"/>
      <c r="AB124" s="209"/>
      <c r="AC124" s="209"/>
      <c r="AD124" s="209"/>
      <c r="AE124" s="209"/>
      <c r="AF124" s="209"/>
      <c r="AG124" s="209" t="s">
        <v>175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1" x14ac:dyDescent="0.25">
      <c r="A125" s="237">
        <v>31</v>
      </c>
      <c r="B125" s="238" t="s">
        <v>279</v>
      </c>
      <c r="C125" s="252" t="s">
        <v>280</v>
      </c>
      <c r="D125" s="239" t="s">
        <v>183</v>
      </c>
      <c r="E125" s="240">
        <v>3.6</v>
      </c>
      <c r="F125" s="241"/>
      <c r="G125" s="242">
        <f>ROUND(E125*F125,2)</f>
        <v>0</v>
      </c>
      <c r="H125" s="229">
        <v>0</v>
      </c>
      <c r="I125" s="228">
        <f>ROUND(E125*H125,2)</f>
        <v>0</v>
      </c>
      <c r="J125" s="229">
        <v>31.1</v>
      </c>
      <c r="K125" s="228">
        <f>ROUND(E125*J125,2)</f>
        <v>111.96</v>
      </c>
      <c r="L125" s="228">
        <v>15</v>
      </c>
      <c r="M125" s="228">
        <f>G125*(1+L125/100)</f>
        <v>0</v>
      </c>
      <c r="N125" s="228">
        <v>0</v>
      </c>
      <c r="O125" s="228">
        <f>ROUND(E125*N125,2)</f>
        <v>0</v>
      </c>
      <c r="P125" s="228">
        <v>4.0000000000000002E-4</v>
      </c>
      <c r="Q125" s="228">
        <f>ROUND(E125*P125,2)</f>
        <v>0</v>
      </c>
      <c r="R125" s="228"/>
      <c r="S125" s="228" t="s">
        <v>171</v>
      </c>
      <c r="T125" s="228" t="s">
        <v>143</v>
      </c>
      <c r="U125" s="228">
        <v>7.0000000000000007E-2</v>
      </c>
      <c r="V125" s="228">
        <f>ROUND(E125*U125,2)</f>
        <v>0.25</v>
      </c>
      <c r="W125" s="228"/>
      <c r="X125" s="228" t="s">
        <v>172</v>
      </c>
      <c r="Y125" s="209"/>
      <c r="Z125" s="209"/>
      <c r="AA125" s="209"/>
      <c r="AB125" s="209"/>
      <c r="AC125" s="209"/>
      <c r="AD125" s="209"/>
      <c r="AE125" s="209"/>
      <c r="AF125" s="209"/>
      <c r="AG125" s="209" t="s">
        <v>173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5">
      <c r="A126" s="226"/>
      <c r="B126" s="227"/>
      <c r="C126" s="264" t="s">
        <v>281</v>
      </c>
      <c r="D126" s="260"/>
      <c r="E126" s="261">
        <v>3.6</v>
      </c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09"/>
      <c r="Z126" s="209"/>
      <c r="AA126" s="209"/>
      <c r="AB126" s="209"/>
      <c r="AC126" s="209"/>
      <c r="AD126" s="209"/>
      <c r="AE126" s="209"/>
      <c r="AF126" s="209"/>
      <c r="AG126" s="209" t="s">
        <v>175</v>
      </c>
      <c r="AH126" s="209">
        <v>0</v>
      </c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1" x14ac:dyDescent="0.25">
      <c r="A127" s="243">
        <v>32</v>
      </c>
      <c r="B127" s="244" t="s">
        <v>282</v>
      </c>
      <c r="C127" s="251" t="s">
        <v>283</v>
      </c>
      <c r="D127" s="245" t="s">
        <v>178</v>
      </c>
      <c r="E127" s="246">
        <v>6</v>
      </c>
      <c r="F127" s="247"/>
      <c r="G127" s="248">
        <f>ROUND(E127*F127,2)</f>
        <v>0</v>
      </c>
      <c r="H127" s="229">
        <v>0</v>
      </c>
      <c r="I127" s="228">
        <f>ROUND(E127*H127,2)</f>
        <v>0</v>
      </c>
      <c r="J127" s="229">
        <v>20.2</v>
      </c>
      <c r="K127" s="228">
        <f>ROUND(E127*J127,2)</f>
        <v>121.2</v>
      </c>
      <c r="L127" s="228">
        <v>15</v>
      </c>
      <c r="M127" s="228">
        <f>G127*(1+L127/100)</f>
        <v>0</v>
      </c>
      <c r="N127" s="228">
        <v>0</v>
      </c>
      <c r="O127" s="228">
        <f>ROUND(E127*N127,2)</f>
        <v>0</v>
      </c>
      <c r="P127" s="228">
        <v>0</v>
      </c>
      <c r="Q127" s="228">
        <f>ROUND(E127*P127,2)</f>
        <v>0</v>
      </c>
      <c r="R127" s="228"/>
      <c r="S127" s="228" t="s">
        <v>171</v>
      </c>
      <c r="T127" s="228" t="s">
        <v>143</v>
      </c>
      <c r="U127" s="228">
        <v>0.05</v>
      </c>
      <c r="V127" s="228">
        <f>ROUND(E127*U127,2)</f>
        <v>0.3</v>
      </c>
      <c r="W127" s="228"/>
      <c r="X127" s="228" t="s">
        <v>172</v>
      </c>
      <c r="Y127" s="209"/>
      <c r="Z127" s="209"/>
      <c r="AA127" s="209"/>
      <c r="AB127" s="209"/>
      <c r="AC127" s="209"/>
      <c r="AD127" s="209"/>
      <c r="AE127" s="209"/>
      <c r="AF127" s="209"/>
      <c r="AG127" s="209" t="s">
        <v>173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5">
      <c r="A128" s="243">
        <v>33</v>
      </c>
      <c r="B128" s="244" t="s">
        <v>284</v>
      </c>
      <c r="C128" s="251" t="s">
        <v>285</v>
      </c>
      <c r="D128" s="245" t="s">
        <v>183</v>
      </c>
      <c r="E128" s="246">
        <v>5</v>
      </c>
      <c r="F128" s="247"/>
      <c r="G128" s="248">
        <f>ROUND(E128*F128,2)</f>
        <v>0</v>
      </c>
      <c r="H128" s="229">
        <v>12.86</v>
      </c>
      <c r="I128" s="228">
        <f>ROUND(E128*H128,2)</f>
        <v>64.3</v>
      </c>
      <c r="J128" s="229">
        <v>117.14</v>
      </c>
      <c r="K128" s="228">
        <f>ROUND(E128*J128,2)</f>
        <v>585.70000000000005</v>
      </c>
      <c r="L128" s="228">
        <v>15</v>
      </c>
      <c r="M128" s="228">
        <f>G128*(1+L128/100)</f>
        <v>0</v>
      </c>
      <c r="N128" s="228">
        <v>4.8999999999999998E-4</v>
      </c>
      <c r="O128" s="228">
        <f>ROUND(E128*N128,2)</f>
        <v>0</v>
      </c>
      <c r="P128" s="228">
        <v>6.0000000000000001E-3</v>
      </c>
      <c r="Q128" s="228">
        <f>ROUND(E128*P128,2)</f>
        <v>0.03</v>
      </c>
      <c r="R128" s="228"/>
      <c r="S128" s="228" t="s">
        <v>171</v>
      </c>
      <c r="T128" s="228" t="s">
        <v>143</v>
      </c>
      <c r="U128" s="228">
        <v>0.27400000000000002</v>
      </c>
      <c r="V128" s="228">
        <f>ROUND(E128*U128,2)</f>
        <v>1.37</v>
      </c>
      <c r="W128" s="228"/>
      <c r="X128" s="228" t="s">
        <v>172</v>
      </c>
      <c r="Y128" s="209"/>
      <c r="Z128" s="209"/>
      <c r="AA128" s="209"/>
      <c r="AB128" s="209"/>
      <c r="AC128" s="209"/>
      <c r="AD128" s="209"/>
      <c r="AE128" s="209"/>
      <c r="AF128" s="209"/>
      <c r="AG128" s="209" t="s">
        <v>173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1" x14ac:dyDescent="0.25">
      <c r="A129" s="243">
        <v>34</v>
      </c>
      <c r="B129" s="244" t="s">
        <v>286</v>
      </c>
      <c r="C129" s="251" t="s">
        <v>287</v>
      </c>
      <c r="D129" s="245" t="s">
        <v>183</v>
      </c>
      <c r="E129" s="246">
        <v>2</v>
      </c>
      <c r="F129" s="247"/>
      <c r="G129" s="248">
        <f>ROUND(E129*F129,2)</f>
        <v>0</v>
      </c>
      <c r="H129" s="229">
        <v>12.78</v>
      </c>
      <c r="I129" s="228">
        <f>ROUND(E129*H129,2)</f>
        <v>25.56</v>
      </c>
      <c r="J129" s="229">
        <v>177.02</v>
      </c>
      <c r="K129" s="228">
        <f>ROUND(E129*J129,2)</f>
        <v>354.04</v>
      </c>
      <c r="L129" s="228">
        <v>15</v>
      </c>
      <c r="M129" s="228">
        <f>G129*(1+L129/100)</f>
        <v>0</v>
      </c>
      <c r="N129" s="228">
        <v>4.8999999999999998E-4</v>
      </c>
      <c r="O129" s="228">
        <f>ROUND(E129*N129,2)</f>
        <v>0</v>
      </c>
      <c r="P129" s="228">
        <v>2.7E-2</v>
      </c>
      <c r="Q129" s="228">
        <f>ROUND(E129*P129,2)</f>
        <v>0.05</v>
      </c>
      <c r="R129" s="228"/>
      <c r="S129" s="228" t="s">
        <v>171</v>
      </c>
      <c r="T129" s="228" t="s">
        <v>143</v>
      </c>
      <c r="U129" s="228">
        <v>0.42199999999999999</v>
      </c>
      <c r="V129" s="228">
        <f>ROUND(E129*U129,2)</f>
        <v>0.84</v>
      </c>
      <c r="W129" s="228"/>
      <c r="X129" s="228" t="s">
        <v>172</v>
      </c>
      <c r="Y129" s="209"/>
      <c r="Z129" s="209"/>
      <c r="AA129" s="209"/>
      <c r="AB129" s="209"/>
      <c r="AC129" s="209"/>
      <c r="AD129" s="209"/>
      <c r="AE129" s="209"/>
      <c r="AF129" s="209"/>
      <c r="AG129" s="209" t="s">
        <v>173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1" x14ac:dyDescent="0.25">
      <c r="A130" s="243">
        <v>35</v>
      </c>
      <c r="B130" s="244" t="s">
        <v>288</v>
      </c>
      <c r="C130" s="251" t="s">
        <v>289</v>
      </c>
      <c r="D130" s="245" t="s">
        <v>183</v>
      </c>
      <c r="E130" s="246">
        <v>35</v>
      </c>
      <c r="F130" s="247"/>
      <c r="G130" s="248">
        <f>ROUND(E130*F130,2)</f>
        <v>0</v>
      </c>
      <c r="H130" s="229">
        <v>14.57</v>
      </c>
      <c r="I130" s="228">
        <f>ROUND(E130*H130,2)</f>
        <v>509.95</v>
      </c>
      <c r="J130" s="229">
        <v>118.23</v>
      </c>
      <c r="K130" s="228">
        <f>ROUND(E130*J130,2)</f>
        <v>4138.05</v>
      </c>
      <c r="L130" s="228">
        <v>15</v>
      </c>
      <c r="M130" s="228">
        <f>G130*(1+L130/100)</f>
        <v>0</v>
      </c>
      <c r="N130" s="228">
        <v>0</v>
      </c>
      <c r="O130" s="228">
        <f>ROUND(E130*N130,2)</f>
        <v>0</v>
      </c>
      <c r="P130" s="228">
        <v>2.16E-3</v>
      </c>
      <c r="Q130" s="228">
        <f>ROUND(E130*P130,2)</f>
        <v>0.08</v>
      </c>
      <c r="R130" s="228"/>
      <c r="S130" s="228" t="s">
        <v>171</v>
      </c>
      <c r="T130" s="228" t="s">
        <v>143</v>
      </c>
      <c r="U130" s="228">
        <v>0.26500000000000001</v>
      </c>
      <c r="V130" s="228">
        <f>ROUND(E130*U130,2)</f>
        <v>9.2799999999999994</v>
      </c>
      <c r="W130" s="228"/>
      <c r="X130" s="228" t="s">
        <v>172</v>
      </c>
      <c r="Y130" s="209"/>
      <c r="Z130" s="209"/>
      <c r="AA130" s="209"/>
      <c r="AB130" s="209"/>
      <c r="AC130" s="209"/>
      <c r="AD130" s="209"/>
      <c r="AE130" s="209"/>
      <c r="AF130" s="209"/>
      <c r="AG130" s="209" t="s">
        <v>173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1" x14ac:dyDescent="0.25">
      <c r="A131" s="243">
        <v>36</v>
      </c>
      <c r="B131" s="244" t="s">
        <v>290</v>
      </c>
      <c r="C131" s="251" t="s">
        <v>291</v>
      </c>
      <c r="D131" s="245" t="s">
        <v>183</v>
      </c>
      <c r="E131" s="246">
        <v>15</v>
      </c>
      <c r="F131" s="247"/>
      <c r="G131" s="248">
        <f>ROUND(E131*F131,2)</f>
        <v>0</v>
      </c>
      <c r="H131" s="229">
        <v>13.08</v>
      </c>
      <c r="I131" s="228">
        <f>ROUND(E131*H131,2)</f>
        <v>196.2</v>
      </c>
      <c r="J131" s="229">
        <v>50.82</v>
      </c>
      <c r="K131" s="228">
        <f>ROUND(E131*J131,2)</f>
        <v>762.3</v>
      </c>
      <c r="L131" s="228">
        <v>15</v>
      </c>
      <c r="M131" s="228">
        <f>G131*(1+L131/100)</f>
        <v>0</v>
      </c>
      <c r="N131" s="228">
        <v>4.8999999999999998E-4</v>
      </c>
      <c r="O131" s="228">
        <f>ROUND(E131*N131,2)</f>
        <v>0.01</v>
      </c>
      <c r="P131" s="228">
        <v>1E-3</v>
      </c>
      <c r="Q131" s="228">
        <f>ROUND(E131*P131,2)</f>
        <v>0.02</v>
      </c>
      <c r="R131" s="228"/>
      <c r="S131" s="228" t="s">
        <v>171</v>
      </c>
      <c r="T131" s="228" t="s">
        <v>143</v>
      </c>
      <c r="U131" s="228">
        <v>0.111</v>
      </c>
      <c r="V131" s="228">
        <f>ROUND(E131*U131,2)</f>
        <v>1.67</v>
      </c>
      <c r="W131" s="228"/>
      <c r="X131" s="228" t="s">
        <v>172</v>
      </c>
      <c r="Y131" s="209"/>
      <c r="Z131" s="209"/>
      <c r="AA131" s="209"/>
      <c r="AB131" s="209"/>
      <c r="AC131" s="209"/>
      <c r="AD131" s="209"/>
      <c r="AE131" s="209"/>
      <c r="AF131" s="209"/>
      <c r="AG131" s="209" t="s">
        <v>173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1" x14ac:dyDescent="0.25">
      <c r="A132" s="237">
        <v>37</v>
      </c>
      <c r="B132" s="238" t="s">
        <v>292</v>
      </c>
      <c r="C132" s="252" t="s">
        <v>293</v>
      </c>
      <c r="D132" s="239" t="s">
        <v>187</v>
      </c>
      <c r="E132" s="240">
        <v>24.68</v>
      </c>
      <c r="F132" s="241"/>
      <c r="G132" s="242">
        <f>ROUND(E132*F132,2)</f>
        <v>0</v>
      </c>
      <c r="H132" s="229">
        <v>0</v>
      </c>
      <c r="I132" s="228">
        <f>ROUND(E132*H132,2)</f>
        <v>0</v>
      </c>
      <c r="J132" s="229">
        <v>12.1</v>
      </c>
      <c r="K132" s="228">
        <f>ROUND(E132*J132,2)</f>
        <v>298.63</v>
      </c>
      <c r="L132" s="228">
        <v>15</v>
      </c>
      <c r="M132" s="228">
        <f>G132*(1+L132/100)</f>
        <v>0</v>
      </c>
      <c r="N132" s="228">
        <v>0</v>
      </c>
      <c r="O132" s="228">
        <f>ROUND(E132*N132,2)</f>
        <v>0</v>
      </c>
      <c r="P132" s="228">
        <v>4.0000000000000001E-3</v>
      </c>
      <c r="Q132" s="228">
        <f>ROUND(E132*P132,2)</f>
        <v>0.1</v>
      </c>
      <c r="R132" s="228"/>
      <c r="S132" s="228" t="s">
        <v>171</v>
      </c>
      <c r="T132" s="228" t="s">
        <v>143</v>
      </c>
      <c r="U132" s="228">
        <v>0.03</v>
      </c>
      <c r="V132" s="228">
        <f>ROUND(E132*U132,2)</f>
        <v>0.74</v>
      </c>
      <c r="W132" s="228"/>
      <c r="X132" s="228" t="s">
        <v>172</v>
      </c>
      <c r="Y132" s="209"/>
      <c r="Z132" s="209"/>
      <c r="AA132" s="209"/>
      <c r="AB132" s="209"/>
      <c r="AC132" s="209"/>
      <c r="AD132" s="209"/>
      <c r="AE132" s="209"/>
      <c r="AF132" s="209"/>
      <c r="AG132" s="209" t="s">
        <v>173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5">
      <c r="A133" s="226"/>
      <c r="B133" s="227"/>
      <c r="C133" s="264" t="s">
        <v>226</v>
      </c>
      <c r="D133" s="260"/>
      <c r="E133" s="261">
        <v>0.98</v>
      </c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09"/>
      <c r="Z133" s="209"/>
      <c r="AA133" s="209"/>
      <c r="AB133" s="209"/>
      <c r="AC133" s="209"/>
      <c r="AD133" s="209"/>
      <c r="AE133" s="209"/>
      <c r="AF133" s="209"/>
      <c r="AG133" s="209" t="s">
        <v>175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1" x14ac:dyDescent="0.25">
      <c r="A134" s="226"/>
      <c r="B134" s="227"/>
      <c r="C134" s="264" t="s">
        <v>227</v>
      </c>
      <c r="D134" s="260"/>
      <c r="E134" s="261">
        <v>15.3</v>
      </c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09"/>
      <c r="Z134" s="209"/>
      <c r="AA134" s="209"/>
      <c r="AB134" s="209"/>
      <c r="AC134" s="209"/>
      <c r="AD134" s="209"/>
      <c r="AE134" s="209"/>
      <c r="AF134" s="209"/>
      <c r="AG134" s="209" t="s">
        <v>175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5">
      <c r="A135" s="226"/>
      <c r="B135" s="227"/>
      <c r="C135" s="264" t="s">
        <v>228</v>
      </c>
      <c r="D135" s="260"/>
      <c r="E135" s="261">
        <v>8.4</v>
      </c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09"/>
      <c r="Z135" s="209"/>
      <c r="AA135" s="209"/>
      <c r="AB135" s="209"/>
      <c r="AC135" s="209"/>
      <c r="AD135" s="209"/>
      <c r="AE135" s="209"/>
      <c r="AF135" s="209"/>
      <c r="AG135" s="209" t="s">
        <v>175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1" x14ac:dyDescent="0.25">
      <c r="A136" s="237">
        <v>38</v>
      </c>
      <c r="B136" s="238" t="s">
        <v>294</v>
      </c>
      <c r="C136" s="252" t="s">
        <v>295</v>
      </c>
      <c r="D136" s="239" t="s">
        <v>187</v>
      </c>
      <c r="E136" s="240">
        <v>101.52</v>
      </c>
      <c r="F136" s="241"/>
      <c r="G136" s="242">
        <f>ROUND(E136*F136,2)</f>
        <v>0</v>
      </c>
      <c r="H136" s="229">
        <v>0</v>
      </c>
      <c r="I136" s="228">
        <f>ROUND(E136*H136,2)</f>
        <v>0</v>
      </c>
      <c r="J136" s="229">
        <v>32.299999999999997</v>
      </c>
      <c r="K136" s="228">
        <f>ROUND(E136*J136,2)</f>
        <v>3279.1</v>
      </c>
      <c r="L136" s="228">
        <v>15</v>
      </c>
      <c r="M136" s="228">
        <f>G136*(1+L136/100)</f>
        <v>0</v>
      </c>
      <c r="N136" s="228">
        <v>0</v>
      </c>
      <c r="O136" s="228">
        <f>ROUND(E136*N136,2)</f>
        <v>0</v>
      </c>
      <c r="P136" s="228">
        <v>0.01</v>
      </c>
      <c r="Q136" s="228">
        <f>ROUND(E136*P136,2)</f>
        <v>1.02</v>
      </c>
      <c r="R136" s="228"/>
      <c r="S136" s="228" t="s">
        <v>171</v>
      </c>
      <c r="T136" s="228" t="s">
        <v>143</v>
      </c>
      <c r="U136" s="228">
        <v>0.08</v>
      </c>
      <c r="V136" s="228">
        <f>ROUND(E136*U136,2)</f>
        <v>8.1199999999999992</v>
      </c>
      <c r="W136" s="228"/>
      <c r="X136" s="228" t="s">
        <v>172</v>
      </c>
      <c r="Y136" s="209"/>
      <c r="Z136" s="209"/>
      <c r="AA136" s="209"/>
      <c r="AB136" s="209"/>
      <c r="AC136" s="209"/>
      <c r="AD136" s="209"/>
      <c r="AE136" s="209"/>
      <c r="AF136" s="209"/>
      <c r="AG136" s="209" t="s">
        <v>173</v>
      </c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1" x14ac:dyDescent="0.25">
      <c r="A137" s="226"/>
      <c r="B137" s="227"/>
      <c r="C137" s="264" t="s">
        <v>231</v>
      </c>
      <c r="D137" s="260"/>
      <c r="E137" s="261">
        <v>30.68</v>
      </c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09"/>
      <c r="Z137" s="209"/>
      <c r="AA137" s="209"/>
      <c r="AB137" s="209"/>
      <c r="AC137" s="209"/>
      <c r="AD137" s="209"/>
      <c r="AE137" s="209"/>
      <c r="AF137" s="209"/>
      <c r="AG137" s="209" t="s">
        <v>175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1" x14ac:dyDescent="0.25">
      <c r="A138" s="226"/>
      <c r="B138" s="227"/>
      <c r="C138" s="264" t="s">
        <v>232</v>
      </c>
      <c r="D138" s="260"/>
      <c r="E138" s="261">
        <v>-2.5</v>
      </c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09"/>
      <c r="Z138" s="209"/>
      <c r="AA138" s="209"/>
      <c r="AB138" s="209"/>
      <c r="AC138" s="209"/>
      <c r="AD138" s="209"/>
      <c r="AE138" s="209"/>
      <c r="AF138" s="209"/>
      <c r="AG138" s="209" t="s">
        <v>175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1" x14ac:dyDescent="0.25">
      <c r="A139" s="226"/>
      <c r="B139" s="227"/>
      <c r="C139" s="264" t="s">
        <v>233</v>
      </c>
      <c r="D139" s="260"/>
      <c r="E139" s="261">
        <v>-1.6</v>
      </c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09"/>
      <c r="Z139" s="209"/>
      <c r="AA139" s="209"/>
      <c r="AB139" s="209"/>
      <c r="AC139" s="209"/>
      <c r="AD139" s="209"/>
      <c r="AE139" s="209"/>
      <c r="AF139" s="209"/>
      <c r="AG139" s="209" t="s">
        <v>175</v>
      </c>
      <c r="AH139" s="209">
        <v>0</v>
      </c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26"/>
      <c r="B140" s="227"/>
      <c r="C140" s="264" t="s">
        <v>234</v>
      </c>
      <c r="D140" s="260"/>
      <c r="E140" s="261">
        <v>-3.6</v>
      </c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09"/>
      <c r="Z140" s="209"/>
      <c r="AA140" s="209"/>
      <c r="AB140" s="209"/>
      <c r="AC140" s="209"/>
      <c r="AD140" s="209"/>
      <c r="AE140" s="209"/>
      <c r="AF140" s="209"/>
      <c r="AG140" s="209" t="s">
        <v>175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1" x14ac:dyDescent="0.25">
      <c r="A141" s="226"/>
      <c r="B141" s="227"/>
      <c r="C141" s="264" t="s">
        <v>213</v>
      </c>
      <c r="D141" s="260"/>
      <c r="E141" s="261">
        <v>10.92</v>
      </c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09"/>
      <c r="Z141" s="209"/>
      <c r="AA141" s="209"/>
      <c r="AB141" s="209"/>
      <c r="AC141" s="209"/>
      <c r="AD141" s="209"/>
      <c r="AE141" s="209"/>
      <c r="AF141" s="209"/>
      <c r="AG141" s="209" t="s">
        <v>175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1" x14ac:dyDescent="0.25">
      <c r="A142" s="226"/>
      <c r="B142" s="227"/>
      <c r="C142" s="264" t="s">
        <v>214</v>
      </c>
      <c r="D142" s="260"/>
      <c r="E142" s="261">
        <v>-1.2</v>
      </c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09"/>
      <c r="Z142" s="209"/>
      <c r="AA142" s="209"/>
      <c r="AB142" s="209"/>
      <c r="AC142" s="209"/>
      <c r="AD142" s="209"/>
      <c r="AE142" s="209"/>
      <c r="AF142" s="209"/>
      <c r="AG142" s="209" t="s">
        <v>175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1" x14ac:dyDescent="0.25">
      <c r="A143" s="226"/>
      <c r="B143" s="227"/>
      <c r="C143" s="264" t="s">
        <v>235</v>
      </c>
      <c r="D143" s="260"/>
      <c r="E143" s="261">
        <v>42.12</v>
      </c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09"/>
      <c r="Z143" s="209"/>
      <c r="AA143" s="209"/>
      <c r="AB143" s="209"/>
      <c r="AC143" s="209"/>
      <c r="AD143" s="209"/>
      <c r="AE143" s="209"/>
      <c r="AF143" s="209"/>
      <c r="AG143" s="209" t="s">
        <v>175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1" x14ac:dyDescent="0.25">
      <c r="A144" s="226"/>
      <c r="B144" s="227"/>
      <c r="C144" s="264" t="s">
        <v>232</v>
      </c>
      <c r="D144" s="260"/>
      <c r="E144" s="261">
        <v>-2.5</v>
      </c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09"/>
      <c r="Z144" s="209"/>
      <c r="AA144" s="209"/>
      <c r="AB144" s="209"/>
      <c r="AC144" s="209"/>
      <c r="AD144" s="209"/>
      <c r="AE144" s="209"/>
      <c r="AF144" s="209"/>
      <c r="AG144" s="209" t="s">
        <v>175</v>
      </c>
      <c r="AH144" s="209">
        <v>0</v>
      </c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26"/>
      <c r="B145" s="227"/>
      <c r="C145" s="264" t="s">
        <v>233</v>
      </c>
      <c r="D145" s="260"/>
      <c r="E145" s="261">
        <v>-1.6</v>
      </c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09"/>
      <c r="Z145" s="209"/>
      <c r="AA145" s="209"/>
      <c r="AB145" s="209"/>
      <c r="AC145" s="209"/>
      <c r="AD145" s="209"/>
      <c r="AE145" s="209"/>
      <c r="AF145" s="209"/>
      <c r="AG145" s="209" t="s">
        <v>175</v>
      </c>
      <c r="AH145" s="209">
        <v>0</v>
      </c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5">
      <c r="A146" s="226"/>
      <c r="B146" s="227"/>
      <c r="C146" s="264" t="s">
        <v>236</v>
      </c>
      <c r="D146" s="260"/>
      <c r="E146" s="261">
        <v>-2.08</v>
      </c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09"/>
      <c r="Z146" s="209"/>
      <c r="AA146" s="209"/>
      <c r="AB146" s="209"/>
      <c r="AC146" s="209"/>
      <c r="AD146" s="209"/>
      <c r="AE146" s="209"/>
      <c r="AF146" s="209"/>
      <c r="AG146" s="209" t="s">
        <v>175</v>
      </c>
      <c r="AH146" s="209">
        <v>0</v>
      </c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1" x14ac:dyDescent="0.25">
      <c r="A147" s="226"/>
      <c r="B147" s="227"/>
      <c r="C147" s="264" t="s">
        <v>237</v>
      </c>
      <c r="D147" s="260"/>
      <c r="E147" s="261">
        <v>3.63</v>
      </c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09"/>
      <c r="Z147" s="209"/>
      <c r="AA147" s="209"/>
      <c r="AB147" s="209"/>
      <c r="AC147" s="209"/>
      <c r="AD147" s="209"/>
      <c r="AE147" s="209"/>
      <c r="AF147" s="209"/>
      <c r="AG147" s="209" t="s">
        <v>175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5">
      <c r="A148" s="226"/>
      <c r="B148" s="227"/>
      <c r="C148" s="264" t="s">
        <v>238</v>
      </c>
      <c r="D148" s="260"/>
      <c r="E148" s="261">
        <v>-0.3</v>
      </c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09"/>
      <c r="Z148" s="209"/>
      <c r="AA148" s="209"/>
      <c r="AB148" s="209"/>
      <c r="AC148" s="209"/>
      <c r="AD148" s="209"/>
      <c r="AE148" s="209"/>
      <c r="AF148" s="209"/>
      <c r="AG148" s="209" t="s">
        <v>175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1" x14ac:dyDescent="0.25">
      <c r="A149" s="226"/>
      <c r="B149" s="227"/>
      <c r="C149" s="264" t="s">
        <v>239</v>
      </c>
      <c r="D149" s="260"/>
      <c r="E149" s="261">
        <v>30.16</v>
      </c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09"/>
      <c r="Z149" s="209"/>
      <c r="AA149" s="209"/>
      <c r="AB149" s="209"/>
      <c r="AC149" s="209"/>
      <c r="AD149" s="209"/>
      <c r="AE149" s="209"/>
      <c r="AF149" s="209"/>
      <c r="AG149" s="209" t="s">
        <v>175</v>
      </c>
      <c r="AH149" s="209">
        <v>0</v>
      </c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1" x14ac:dyDescent="0.25">
      <c r="A150" s="226"/>
      <c r="B150" s="227"/>
      <c r="C150" s="264" t="s">
        <v>233</v>
      </c>
      <c r="D150" s="260"/>
      <c r="E150" s="261">
        <v>-1.6</v>
      </c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09"/>
      <c r="Z150" s="209"/>
      <c r="AA150" s="209"/>
      <c r="AB150" s="209"/>
      <c r="AC150" s="209"/>
      <c r="AD150" s="209"/>
      <c r="AE150" s="209"/>
      <c r="AF150" s="209"/>
      <c r="AG150" s="209" t="s">
        <v>175</v>
      </c>
      <c r="AH150" s="209">
        <v>0</v>
      </c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1" x14ac:dyDescent="0.25">
      <c r="A151" s="226"/>
      <c r="B151" s="227"/>
      <c r="C151" s="264" t="s">
        <v>240</v>
      </c>
      <c r="D151" s="260"/>
      <c r="E151" s="261">
        <v>-3.11</v>
      </c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09"/>
      <c r="Z151" s="209"/>
      <c r="AA151" s="209"/>
      <c r="AB151" s="209"/>
      <c r="AC151" s="209"/>
      <c r="AD151" s="209"/>
      <c r="AE151" s="209"/>
      <c r="AF151" s="209"/>
      <c r="AG151" s="209" t="s">
        <v>175</v>
      </c>
      <c r="AH151" s="209">
        <v>0</v>
      </c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5">
      <c r="A152" s="226"/>
      <c r="B152" s="227"/>
      <c r="C152" s="264" t="s">
        <v>241</v>
      </c>
      <c r="D152" s="260"/>
      <c r="E152" s="261">
        <v>4.0999999999999996</v>
      </c>
      <c r="F152" s="228"/>
      <c r="G152" s="228"/>
      <c r="H152" s="228"/>
      <c r="I152" s="228"/>
      <c r="J152" s="228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09"/>
      <c r="Z152" s="209"/>
      <c r="AA152" s="209"/>
      <c r="AB152" s="209"/>
      <c r="AC152" s="209"/>
      <c r="AD152" s="209"/>
      <c r="AE152" s="209"/>
      <c r="AF152" s="209"/>
      <c r="AG152" s="209" t="s">
        <v>175</v>
      </c>
      <c r="AH152" s="209">
        <v>0</v>
      </c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ht="20.399999999999999" outlineLevel="1" x14ac:dyDescent="0.25">
      <c r="A153" s="243">
        <v>39</v>
      </c>
      <c r="B153" s="244" t="s">
        <v>296</v>
      </c>
      <c r="C153" s="251" t="s">
        <v>297</v>
      </c>
      <c r="D153" s="245" t="s">
        <v>178</v>
      </c>
      <c r="E153" s="246">
        <v>5</v>
      </c>
      <c r="F153" s="247"/>
      <c r="G153" s="248">
        <f>ROUND(E153*F153,2)</f>
        <v>0</v>
      </c>
      <c r="H153" s="229">
        <v>4.5199999999999996</v>
      </c>
      <c r="I153" s="228">
        <f>ROUND(E153*H153,2)</f>
        <v>22.6</v>
      </c>
      <c r="J153" s="229">
        <v>223.18</v>
      </c>
      <c r="K153" s="228">
        <f>ROUND(E153*J153,2)</f>
        <v>1115.9000000000001</v>
      </c>
      <c r="L153" s="228">
        <v>15</v>
      </c>
      <c r="M153" s="228">
        <f>G153*(1+L153/100)</f>
        <v>0</v>
      </c>
      <c r="N153" s="228">
        <v>3.6700000000000001E-3</v>
      </c>
      <c r="O153" s="228">
        <f>ROUND(E153*N153,2)</f>
        <v>0.02</v>
      </c>
      <c r="P153" s="228">
        <v>0</v>
      </c>
      <c r="Q153" s="228">
        <f>ROUND(E153*P153,2)</f>
        <v>0</v>
      </c>
      <c r="R153" s="228"/>
      <c r="S153" s="228" t="s">
        <v>171</v>
      </c>
      <c r="T153" s="228" t="s">
        <v>143</v>
      </c>
      <c r="U153" s="228">
        <v>0.433</v>
      </c>
      <c r="V153" s="228">
        <f>ROUND(E153*U153,2)</f>
        <v>2.17</v>
      </c>
      <c r="W153" s="228"/>
      <c r="X153" s="228" t="s">
        <v>172</v>
      </c>
      <c r="Y153" s="209"/>
      <c r="Z153" s="209"/>
      <c r="AA153" s="209"/>
      <c r="AB153" s="209"/>
      <c r="AC153" s="209"/>
      <c r="AD153" s="209"/>
      <c r="AE153" s="209"/>
      <c r="AF153" s="209"/>
      <c r="AG153" s="209" t="s">
        <v>173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ht="20.399999999999999" outlineLevel="1" x14ac:dyDescent="0.25">
      <c r="A154" s="237">
        <v>40</v>
      </c>
      <c r="B154" s="238" t="s">
        <v>298</v>
      </c>
      <c r="C154" s="252" t="s">
        <v>299</v>
      </c>
      <c r="D154" s="239" t="s">
        <v>187</v>
      </c>
      <c r="E154" s="240">
        <v>19.38</v>
      </c>
      <c r="F154" s="241"/>
      <c r="G154" s="242">
        <f>ROUND(E154*F154,2)</f>
        <v>0</v>
      </c>
      <c r="H154" s="229">
        <v>0</v>
      </c>
      <c r="I154" s="228">
        <f>ROUND(E154*H154,2)</f>
        <v>0</v>
      </c>
      <c r="J154" s="229">
        <v>270.8</v>
      </c>
      <c r="K154" s="228">
        <f>ROUND(E154*J154,2)</f>
        <v>5248.1</v>
      </c>
      <c r="L154" s="228">
        <v>15</v>
      </c>
      <c r="M154" s="228">
        <f>G154*(1+L154/100)</f>
        <v>0</v>
      </c>
      <c r="N154" s="228">
        <v>0</v>
      </c>
      <c r="O154" s="228">
        <f>ROUND(E154*N154,2)</f>
        <v>0</v>
      </c>
      <c r="P154" s="228">
        <v>6.0999999999999999E-2</v>
      </c>
      <c r="Q154" s="228">
        <f>ROUND(E154*P154,2)</f>
        <v>1.18</v>
      </c>
      <c r="R154" s="228"/>
      <c r="S154" s="228" t="s">
        <v>171</v>
      </c>
      <c r="T154" s="228" t="s">
        <v>143</v>
      </c>
      <c r="U154" s="228">
        <v>0</v>
      </c>
      <c r="V154" s="228">
        <f>ROUND(E154*U154,2)</f>
        <v>0</v>
      </c>
      <c r="W154" s="228"/>
      <c r="X154" s="228" t="s">
        <v>199</v>
      </c>
      <c r="Y154" s="209"/>
      <c r="Z154" s="209"/>
      <c r="AA154" s="209"/>
      <c r="AB154" s="209"/>
      <c r="AC154" s="209"/>
      <c r="AD154" s="209"/>
      <c r="AE154" s="209"/>
      <c r="AF154" s="209"/>
      <c r="AG154" s="209" t="s">
        <v>200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1" x14ac:dyDescent="0.25">
      <c r="A155" s="226"/>
      <c r="B155" s="227"/>
      <c r="C155" s="264" t="s">
        <v>300</v>
      </c>
      <c r="D155" s="260"/>
      <c r="E155" s="261">
        <v>16.399999999999999</v>
      </c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09"/>
      <c r="Z155" s="209"/>
      <c r="AA155" s="209"/>
      <c r="AB155" s="209"/>
      <c r="AC155" s="209"/>
      <c r="AD155" s="209"/>
      <c r="AE155" s="209"/>
      <c r="AF155" s="209"/>
      <c r="AG155" s="209" t="s">
        <v>175</v>
      </c>
      <c r="AH155" s="209">
        <v>0</v>
      </c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1" x14ac:dyDescent="0.25">
      <c r="A156" s="226"/>
      <c r="B156" s="227"/>
      <c r="C156" s="264" t="s">
        <v>214</v>
      </c>
      <c r="D156" s="260"/>
      <c r="E156" s="261">
        <v>-1.2</v>
      </c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09"/>
      <c r="Z156" s="209"/>
      <c r="AA156" s="209"/>
      <c r="AB156" s="209"/>
      <c r="AC156" s="209"/>
      <c r="AD156" s="209"/>
      <c r="AE156" s="209"/>
      <c r="AF156" s="209"/>
      <c r="AG156" s="209" t="s">
        <v>175</v>
      </c>
      <c r="AH156" s="209">
        <v>0</v>
      </c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1" x14ac:dyDescent="0.25">
      <c r="A157" s="226"/>
      <c r="B157" s="227"/>
      <c r="C157" s="264" t="s">
        <v>301</v>
      </c>
      <c r="D157" s="260"/>
      <c r="E157" s="261">
        <v>1.38</v>
      </c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09"/>
      <c r="Z157" s="209"/>
      <c r="AA157" s="209"/>
      <c r="AB157" s="209"/>
      <c r="AC157" s="209"/>
      <c r="AD157" s="209"/>
      <c r="AE157" s="209"/>
      <c r="AF157" s="209"/>
      <c r="AG157" s="209" t="s">
        <v>175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5">
      <c r="A158" s="226"/>
      <c r="B158" s="227"/>
      <c r="C158" s="264" t="s">
        <v>302</v>
      </c>
      <c r="D158" s="260"/>
      <c r="E158" s="261">
        <v>2.8</v>
      </c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09"/>
      <c r="Z158" s="209"/>
      <c r="AA158" s="209"/>
      <c r="AB158" s="209"/>
      <c r="AC158" s="209"/>
      <c r="AD158" s="209"/>
      <c r="AE158" s="209"/>
      <c r="AF158" s="209"/>
      <c r="AG158" s="209" t="s">
        <v>175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x14ac:dyDescent="0.25">
      <c r="A159" s="231" t="s">
        <v>137</v>
      </c>
      <c r="B159" s="232" t="s">
        <v>65</v>
      </c>
      <c r="C159" s="250" t="s">
        <v>66</v>
      </c>
      <c r="D159" s="233"/>
      <c r="E159" s="234"/>
      <c r="F159" s="235"/>
      <c r="G159" s="236">
        <f>SUMIF(AG160:AG160,"&lt;&gt;NOR",G160:G160)</f>
        <v>0</v>
      </c>
      <c r="H159" s="230"/>
      <c r="I159" s="230">
        <f>SUM(I160:I160)</f>
        <v>0</v>
      </c>
      <c r="J159" s="230"/>
      <c r="K159" s="230">
        <f>SUM(K160:K160)</f>
        <v>3741.81</v>
      </c>
      <c r="L159" s="230"/>
      <c r="M159" s="230">
        <f>SUM(M160:M160)</f>
        <v>0</v>
      </c>
      <c r="N159" s="230"/>
      <c r="O159" s="230">
        <f>SUM(O160:O160)</f>
        <v>0</v>
      </c>
      <c r="P159" s="230"/>
      <c r="Q159" s="230">
        <f>SUM(Q160:Q160)</f>
        <v>0</v>
      </c>
      <c r="R159" s="230"/>
      <c r="S159" s="230"/>
      <c r="T159" s="230"/>
      <c r="U159" s="230"/>
      <c r="V159" s="230">
        <f>SUM(V160:V160)</f>
        <v>7.72</v>
      </c>
      <c r="W159" s="230"/>
      <c r="X159" s="230"/>
      <c r="AG159" t="s">
        <v>138</v>
      </c>
    </row>
    <row r="160" spans="1:60" outlineLevel="1" x14ac:dyDescent="0.25">
      <c r="A160" s="243">
        <v>41</v>
      </c>
      <c r="B160" s="244" t="s">
        <v>303</v>
      </c>
      <c r="C160" s="251" t="s">
        <v>304</v>
      </c>
      <c r="D160" s="245" t="s">
        <v>305</v>
      </c>
      <c r="E160" s="246">
        <v>3.6763699999999999</v>
      </c>
      <c r="F160" s="247"/>
      <c r="G160" s="248">
        <f>ROUND(E160*F160,2)</f>
        <v>0</v>
      </c>
      <c r="H160" s="229">
        <v>0</v>
      </c>
      <c r="I160" s="228">
        <f>ROUND(E160*H160,2)</f>
        <v>0</v>
      </c>
      <c r="J160" s="229">
        <v>1017.8</v>
      </c>
      <c r="K160" s="228">
        <f>ROUND(E160*J160,2)</f>
        <v>3741.81</v>
      </c>
      <c r="L160" s="228">
        <v>15</v>
      </c>
      <c r="M160" s="228">
        <f>G160*(1+L160/100)</f>
        <v>0</v>
      </c>
      <c r="N160" s="228">
        <v>0</v>
      </c>
      <c r="O160" s="228">
        <f>ROUND(E160*N160,2)</f>
        <v>0</v>
      </c>
      <c r="P160" s="228">
        <v>0</v>
      </c>
      <c r="Q160" s="228">
        <f>ROUND(E160*P160,2)</f>
        <v>0</v>
      </c>
      <c r="R160" s="228"/>
      <c r="S160" s="228" t="s">
        <v>171</v>
      </c>
      <c r="T160" s="228" t="s">
        <v>143</v>
      </c>
      <c r="U160" s="228">
        <v>2.1</v>
      </c>
      <c r="V160" s="228">
        <f>ROUND(E160*U160,2)</f>
        <v>7.72</v>
      </c>
      <c r="W160" s="228"/>
      <c r="X160" s="228" t="s">
        <v>306</v>
      </c>
      <c r="Y160" s="209"/>
      <c r="Z160" s="209"/>
      <c r="AA160" s="209"/>
      <c r="AB160" s="209"/>
      <c r="AC160" s="209"/>
      <c r="AD160" s="209"/>
      <c r="AE160" s="209"/>
      <c r="AF160" s="209"/>
      <c r="AG160" s="209" t="s">
        <v>307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x14ac:dyDescent="0.25">
      <c r="A161" s="231" t="s">
        <v>137</v>
      </c>
      <c r="B161" s="232" t="s">
        <v>67</v>
      </c>
      <c r="C161" s="250" t="s">
        <v>68</v>
      </c>
      <c r="D161" s="233"/>
      <c r="E161" s="234"/>
      <c r="F161" s="235"/>
      <c r="G161" s="236">
        <f>SUMIF(AG162:AG171,"&lt;&gt;NOR",G162:G171)</f>
        <v>0</v>
      </c>
      <c r="H161" s="230"/>
      <c r="I161" s="230">
        <f>SUM(I162:I171)</f>
        <v>5122.93</v>
      </c>
      <c r="J161" s="230"/>
      <c r="K161" s="230">
        <f>SUM(K162:K171)</f>
        <v>3743.5</v>
      </c>
      <c r="L161" s="230"/>
      <c r="M161" s="230">
        <f>SUM(M162:M171)</f>
        <v>0</v>
      </c>
      <c r="N161" s="230"/>
      <c r="O161" s="230">
        <f>SUM(O162:O171)</f>
        <v>0.04</v>
      </c>
      <c r="P161" s="230"/>
      <c r="Q161" s="230">
        <f>SUM(Q162:Q171)</f>
        <v>0</v>
      </c>
      <c r="R161" s="230"/>
      <c r="S161" s="230"/>
      <c r="T161" s="230"/>
      <c r="U161" s="230"/>
      <c r="V161" s="230">
        <f>SUM(V162:V171)</f>
        <v>5.56</v>
      </c>
      <c r="W161" s="230"/>
      <c r="X161" s="230"/>
      <c r="AG161" t="s">
        <v>138</v>
      </c>
    </row>
    <row r="162" spans="1:60" outlineLevel="1" x14ac:dyDescent="0.25">
      <c r="A162" s="237">
        <v>42</v>
      </c>
      <c r="B162" s="238" t="s">
        <v>308</v>
      </c>
      <c r="C162" s="252" t="s">
        <v>309</v>
      </c>
      <c r="D162" s="239" t="s">
        <v>187</v>
      </c>
      <c r="E162" s="240">
        <v>10.85</v>
      </c>
      <c r="F162" s="241"/>
      <c r="G162" s="242">
        <f>ROUND(E162*F162,2)</f>
        <v>0</v>
      </c>
      <c r="H162" s="229">
        <v>356.33</v>
      </c>
      <c r="I162" s="228">
        <f>ROUND(E162*H162,2)</f>
        <v>3866.18</v>
      </c>
      <c r="J162" s="229">
        <v>233.67</v>
      </c>
      <c r="K162" s="228">
        <f>ROUND(E162*J162,2)</f>
        <v>2535.3200000000002</v>
      </c>
      <c r="L162" s="228">
        <v>15</v>
      </c>
      <c r="M162" s="228">
        <f>G162*(1+L162/100)</f>
        <v>0</v>
      </c>
      <c r="N162" s="228">
        <v>3.6800000000000001E-3</v>
      </c>
      <c r="O162" s="228">
        <f>ROUND(E162*N162,2)</f>
        <v>0.04</v>
      </c>
      <c r="P162" s="228">
        <v>0</v>
      </c>
      <c r="Q162" s="228">
        <f>ROUND(E162*P162,2)</f>
        <v>0</v>
      </c>
      <c r="R162" s="228"/>
      <c r="S162" s="228" t="s">
        <v>171</v>
      </c>
      <c r="T162" s="228" t="s">
        <v>143</v>
      </c>
      <c r="U162" s="228">
        <v>0.38500000000000001</v>
      </c>
      <c r="V162" s="228">
        <f>ROUND(E162*U162,2)</f>
        <v>4.18</v>
      </c>
      <c r="W162" s="228"/>
      <c r="X162" s="228" t="s">
        <v>172</v>
      </c>
      <c r="Y162" s="209"/>
      <c r="Z162" s="209"/>
      <c r="AA162" s="209"/>
      <c r="AB162" s="209"/>
      <c r="AC162" s="209"/>
      <c r="AD162" s="209"/>
      <c r="AE162" s="209"/>
      <c r="AF162" s="209"/>
      <c r="AG162" s="209" t="s">
        <v>173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1" x14ac:dyDescent="0.25">
      <c r="A163" s="226"/>
      <c r="B163" s="227"/>
      <c r="C163" s="264" t="s">
        <v>206</v>
      </c>
      <c r="D163" s="260"/>
      <c r="E163" s="261">
        <v>4.2</v>
      </c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09"/>
      <c r="Z163" s="209"/>
      <c r="AA163" s="209"/>
      <c r="AB163" s="209"/>
      <c r="AC163" s="209"/>
      <c r="AD163" s="209"/>
      <c r="AE163" s="209"/>
      <c r="AF163" s="209"/>
      <c r="AG163" s="209" t="s">
        <v>175</v>
      </c>
      <c r="AH163" s="209">
        <v>0</v>
      </c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1" x14ac:dyDescent="0.25">
      <c r="A164" s="226"/>
      <c r="B164" s="227"/>
      <c r="C164" s="264" t="s">
        <v>310</v>
      </c>
      <c r="D164" s="260"/>
      <c r="E164" s="261">
        <v>0.76</v>
      </c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09"/>
      <c r="Z164" s="209"/>
      <c r="AA164" s="209"/>
      <c r="AB164" s="209"/>
      <c r="AC164" s="209"/>
      <c r="AD164" s="209"/>
      <c r="AE164" s="209"/>
      <c r="AF164" s="209"/>
      <c r="AG164" s="209" t="s">
        <v>175</v>
      </c>
      <c r="AH164" s="209">
        <v>0</v>
      </c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1" x14ac:dyDescent="0.25">
      <c r="A165" s="226"/>
      <c r="B165" s="227"/>
      <c r="C165" s="264" t="s">
        <v>311</v>
      </c>
      <c r="D165" s="260"/>
      <c r="E165" s="261">
        <v>5.89</v>
      </c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09"/>
      <c r="Z165" s="209"/>
      <c r="AA165" s="209"/>
      <c r="AB165" s="209"/>
      <c r="AC165" s="209"/>
      <c r="AD165" s="209"/>
      <c r="AE165" s="209"/>
      <c r="AF165" s="209"/>
      <c r="AG165" s="209" t="s">
        <v>175</v>
      </c>
      <c r="AH165" s="209">
        <v>0</v>
      </c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1" x14ac:dyDescent="0.25">
      <c r="A166" s="237">
        <v>43</v>
      </c>
      <c r="B166" s="238" t="s">
        <v>312</v>
      </c>
      <c r="C166" s="252" t="s">
        <v>313</v>
      </c>
      <c r="D166" s="239" t="s">
        <v>183</v>
      </c>
      <c r="E166" s="240">
        <v>12.5</v>
      </c>
      <c r="F166" s="241"/>
      <c r="G166" s="242">
        <f>ROUND(E166*F166,2)</f>
        <v>0</v>
      </c>
      <c r="H166" s="229">
        <v>100.54</v>
      </c>
      <c r="I166" s="228">
        <f>ROUND(E166*H166,2)</f>
        <v>1256.75</v>
      </c>
      <c r="J166" s="229">
        <v>66.760000000000005</v>
      </c>
      <c r="K166" s="228">
        <f>ROUND(E166*J166,2)</f>
        <v>834.5</v>
      </c>
      <c r="L166" s="228">
        <v>15</v>
      </c>
      <c r="M166" s="228">
        <f>G166*(1+L166/100)</f>
        <v>0</v>
      </c>
      <c r="N166" s="228">
        <v>3.2000000000000003E-4</v>
      </c>
      <c r="O166" s="228">
        <f>ROUND(E166*N166,2)</f>
        <v>0</v>
      </c>
      <c r="P166" s="228">
        <v>0</v>
      </c>
      <c r="Q166" s="228">
        <f>ROUND(E166*P166,2)</f>
        <v>0</v>
      </c>
      <c r="R166" s="228"/>
      <c r="S166" s="228" t="s">
        <v>171</v>
      </c>
      <c r="T166" s="228" t="s">
        <v>143</v>
      </c>
      <c r="U166" s="228">
        <v>0.11</v>
      </c>
      <c r="V166" s="228">
        <f>ROUND(E166*U166,2)</f>
        <v>1.38</v>
      </c>
      <c r="W166" s="228"/>
      <c r="X166" s="228" t="s">
        <v>172</v>
      </c>
      <c r="Y166" s="209"/>
      <c r="Z166" s="209"/>
      <c r="AA166" s="209"/>
      <c r="AB166" s="209"/>
      <c r="AC166" s="209"/>
      <c r="AD166" s="209"/>
      <c r="AE166" s="209"/>
      <c r="AF166" s="209"/>
      <c r="AG166" s="209" t="s">
        <v>173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5">
      <c r="A167" s="226"/>
      <c r="B167" s="227"/>
      <c r="C167" s="264" t="s">
        <v>314</v>
      </c>
      <c r="D167" s="260"/>
      <c r="E167" s="261">
        <v>7.6</v>
      </c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09"/>
      <c r="Z167" s="209"/>
      <c r="AA167" s="209"/>
      <c r="AB167" s="209"/>
      <c r="AC167" s="209"/>
      <c r="AD167" s="209"/>
      <c r="AE167" s="209"/>
      <c r="AF167" s="209"/>
      <c r="AG167" s="209" t="s">
        <v>175</v>
      </c>
      <c r="AH167" s="209">
        <v>0</v>
      </c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5">
      <c r="A168" s="226"/>
      <c r="B168" s="227"/>
      <c r="C168" s="264" t="s">
        <v>315</v>
      </c>
      <c r="D168" s="260"/>
      <c r="E168" s="261">
        <v>1.2</v>
      </c>
      <c r="F168" s="228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09"/>
      <c r="Z168" s="209"/>
      <c r="AA168" s="209"/>
      <c r="AB168" s="209"/>
      <c r="AC168" s="209"/>
      <c r="AD168" s="209"/>
      <c r="AE168" s="209"/>
      <c r="AF168" s="209"/>
      <c r="AG168" s="209" t="s">
        <v>175</v>
      </c>
      <c r="AH168" s="209">
        <v>0</v>
      </c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1" x14ac:dyDescent="0.25">
      <c r="A169" s="226"/>
      <c r="B169" s="227"/>
      <c r="C169" s="264" t="s">
        <v>316</v>
      </c>
      <c r="D169" s="260"/>
      <c r="E169" s="261">
        <v>1.4</v>
      </c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09"/>
      <c r="Z169" s="209"/>
      <c r="AA169" s="209"/>
      <c r="AB169" s="209"/>
      <c r="AC169" s="209"/>
      <c r="AD169" s="209"/>
      <c r="AE169" s="209"/>
      <c r="AF169" s="209"/>
      <c r="AG169" s="209" t="s">
        <v>175</v>
      </c>
      <c r="AH169" s="209">
        <v>0</v>
      </c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1" x14ac:dyDescent="0.25">
      <c r="A170" s="226"/>
      <c r="B170" s="227"/>
      <c r="C170" s="264" t="s">
        <v>317</v>
      </c>
      <c r="D170" s="260"/>
      <c r="E170" s="261">
        <v>2.2999999999999998</v>
      </c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09"/>
      <c r="Z170" s="209"/>
      <c r="AA170" s="209"/>
      <c r="AB170" s="209"/>
      <c r="AC170" s="209"/>
      <c r="AD170" s="209"/>
      <c r="AE170" s="209"/>
      <c r="AF170" s="209"/>
      <c r="AG170" s="209" t="s">
        <v>175</v>
      </c>
      <c r="AH170" s="209">
        <v>0</v>
      </c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1" x14ac:dyDescent="0.25">
      <c r="A171" s="243">
        <v>44</v>
      </c>
      <c r="B171" s="244" t="s">
        <v>318</v>
      </c>
      <c r="C171" s="251" t="s">
        <v>319</v>
      </c>
      <c r="D171" s="245" t="s">
        <v>0</v>
      </c>
      <c r="E171" s="246">
        <v>84.927499999999995</v>
      </c>
      <c r="F171" s="247"/>
      <c r="G171" s="248">
        <f>ROUND(E171*F171,2)</f>
        <v>0</v>
      </c>
      <c r="H171" s="229">
        <v>0</v>
      </c>
      <c r="I171" s="228">
        <f>ROUND(E171*H171,2)</f>
        <v>0</v>
      </c>
      <c r="J171" s="229">
        <v>4.4000000000000004</v>
      </c>
      <c r="K171" s="228">
        <f>ROUND(E171*J171,2)</f>
        <v>373.68</v>
      </c>
      <c r="L171" s="228">
        <v>15</v>
      </c>
      <c r="M171" s="228">
        <f>G171*(1+L171/100)</f>
        <v>0</v>
      </c>
      <c r="N171" s="228">
        <v>0</v>
      </c>
      <c r="O171" s="228">
        <f>ROUND(E171*N171,2)</f>
        <v>0</v>
      </c>
      <c r="P171" s="228">
        <v>0</v>
      </c>
      <c r="Q171" s="228">
        <f>ROUND(E171*P171,2)</f>
        <v>0</v>
      </c>
      <c r="R171" s="228"/>
      <c r="S171" s="228" t="s">
        <v>171</v>
      </c>
      <c r="T171" s="228" t="s">
        <v>143</v>
      </c>
      <c r="U171" s="228">
        <v>0</v>
      </c>
      <c r="V171" s="228">
        <f>ROUND(E171*U171,2)</f>
        <v>0</v>
      </c>
      <c r="W171" s="228"/>
      <c r="X171" s="228" t="s">
        <v>306</v>
      </c>
      <c r="Y171" s="209"/>
      <c r="Z171" s="209"/>
      <c r="AA171" s="209"/>
      <c r="AB171" s="209"/>
      <c r="AC171" s="209"/>
      <c r="AD171" s="209"/>
      <c r="AE171" s="209"/>
      <c r="AF171" s="209"/>
      <c r="AG171" s="209" t="s">
        <v>307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x14ac:dyDescent="0.25">
      <c r="A172" s="231" t="s">
        <v>137</v>
      </c>
      <c r="B172" s="232" t="s">
        <v>69</v>
      </c>
      <c r="C172" s="250" t="s">
        <v>70</v>
      </c>
      <c r="D172" s="233"/>
      <c r="E172" s="234"/>
      <c r="F172" s="235"/>
      <c r="G172" s="236">
        <f>SUMIF(AG173:AG174,"&lt;&gt;NOR",G173:G174)</f>
        <v>0</v>
      </c>
      <c r="H172" s="230"/>
      <c r="I172" s="230">
        <f>SUM(I173:I174)</f>
        <v>0</v>
      </c>
      <c r="J172" s="230"/>
      <c r="K172" s="230">
        <f>SUM(K173:K174)</f>
        <v>1376</v>
      </c>
      <c r="L172" s="230"/>
      <c r="M172" s="230">
        <f>SUM(M173:M174)</f>
        <v>0</v>
      </c>
      <c r="N172" s="230"/>
      <c r="O172" s="230">
        <f>SUM(O173:O174)</f>
        <v>0</v>
      </c>
      <c r="P172" s="230"/>
      <c r="Q172" s="230">
        <f>SUM(Q173:Q174)</f>
        <v>0.84</v>
      </c>
      <c r="R172" s="230"/>
      <c r="S172" s="230"/>
      <c r="T172" s="230"/>
      <c r="U172" s="230"/>
      <c r="V172" s="230">
        <f>SUM(V173:V174)</f>
        <v>3.12</v>
      </c>
      <c r="W172" s="230"/>
      <c r="X172" s="230"/>
      <c r="AG172" t="s">
        <v>138</v>
      </c>
    </row>
    <row r="173" spans="1:60" outlineLevel="1" x14ac:dyDescent="0.25">
      <c r="A173" s="237">
        <v>45</v>
      </c>
      <c r="B173" s="238" t="s">
        <v>320</v>
      </c>
      <c r="C173" s="252" t="s">
        <v>321</v>
      </c>
      <c r="D173" s="239" t="s">
        <v>187</v>
      </c>
      <c r="E173" s="240">
        <v>16</v>
      </c>
      <c r="F173" s="241"/>
      <c r="G173" s="242">
        <f>ROUND(E173*F173,2)</f>
        <v>0</v>
      </c>
      <c r="H173" s="229">
        <v>0</v>
      </c>
      <c r="I173" s="228">
        <f>ROUND(E173*H173,2)</f>
        <v>0</v>
      </c>
      <c r="J173" s="229">
        <v>86</v>
      </c>
      <c r="K173" s="228">
        <f>ROUND(E173*J173,2)</f>
        <v>1376</v>
      </c>
      <c r="L173" s="228">
        <v>15</v>
      </c>
      <c r="M173" s="228">
        <f>G173*(1+L173/100)</f>
        <v>0</v>
      </c>
      <c r="N173" s="228">
        <v>0</v>
      </c>
      <c r="O173" s="228">
        <f>ROUND(E173*N173,2)</f>
        <v>0</v>
      </c>
      <c r="P173" s="228">
        <v>5.2499999999999998E-2</v>
      </c>
      <c r="Q173" s="228">
        <f>ROUND(E173*P173,2)</f>
        <v>0.84</v>
      </c>
      <c r="R173" s="228"/>
      <c r="S173" s="228" t="s">
        <v>171</v>
      </c>
      <c r="T173" s="228" t="s">
        <v>143</v>
      </c>
      <c r="U173" s="228">
        <v>0.19500000000000001</v>
      </c>
      <c r="V173" s="228">
        <f>ROUND(E173*U173,2)</f>
        <v>3.12</v>
      </c>
      <c r="W173" s="228"/>
      <c r="X173" s="228" t="s">
        <v>172</v>
      </c>
      <c r="Y173" s="209"/>
      <c r="Z173" s="209"/>
      <c r="AA173" s="209"/>
      <c r="AB173" s="209"/>
      <c r="AC173" s="209"/>
      <c r="AD173" s="209"/>
      <c r="AE173" s="209"/>
      <c r="AF173" s="209"/>
      <c r="AG173" s="209" t="s">
        <v>173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1" x14ac:dyDescent="0.25">
      <c r="A174" s="226"/>
      <c r="B174" s="227"/>
      <c r="C174" s="264" t="s">
        <v>322</v>
      </c>
      <c r="D174" s="260"/>
      <c r="E174" s="261">
        <v>16</v>
      </c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09"/>
      <c r="Z174" s="209"/>
      <c r="AA174" s="209"/>
      <c r="AB174" s="209"/>
      <c r="AC174" s="209"/>
      <c r="AD174" s="209"/>
      <c r="AE174" s="209"/>
      <c r="AF174" s="209"/>
      <c r="AG174" s="209" t="s">
        <v>175</v>
      </c>
      <c r="AH174" s="209">
        <v>0</v>
      </c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x14ac:dyDescent="0.25">
      <c r="A175" s="231" t="s">
        <v>137</v>
      </c>
      <c r="B175" s="232" t="s">
        <v>71</v>
      </c>
      <c r="C175" s="250" t="s">
        <v>72</v>
      </c>
      <c r="D175" s="233"/>
      <c r="E175" s="234"/>
      <c r="F175" s="235"/>
      <c r="G175" s="236">
        <f>SUMIF(AG176:AG176,"&lt;&gt;NOR",G176:G176)</f>
        <v>0</v>
      </c>
      <c r="H175" s="230"/>
      <c r="I175" s="230">
        <f>SUM(I176:I176)</f>
        <v>0</v>
      </c>
      <c r="J175" s="230"/>
      <c r="K175" s="230">
        <f>SUM(K176:K176)</f>
        <v>2300</v>
      </c>
      <c r="L175" s="230"/>
      <c r="M175" s="230">
        <f>SUM(M176:M176)</f>
        <v>0</v>
      </c>
      <c r="N175" s="230"/>
      <c r="O175" s="230">
        <f>SUM(O176:O176)</f>
        <v>0</v>
      </c>
      <c r="P175" s="230"/>
      <c r="Q175" s="230">
        <f>SUM(Q176:Q176)</f>
        <v>0</v>
      </c>
      <c r="R175" s="230"/>
      <c r="S175" s="230"/>
      <c r="T175" s="230"/>
      <c r="U175" s="230"/>
      <c r="V175" s="230">
        <f>SUM(V176:V176)</f>
        <v>0.16</v>
      </c>
      <c r="W175" s="230"/>
      <c r="X175" s="230"/>
      <c r="AG175" t="s">
        <v>138</v>
      </c>
    </row>
    <row r="176" spans="1:60" outlineLevel="1" x14ac:dyDescent="0.25">
      <c r="A176" s="243">
        <v>46</v>
      </c>
      <c r="B176" s="244" t="s">
        <v>323</v>
      </c>
      <c r="C176" s="251" t="s">
        <v>324</v>
      </c>
      <c r="D176" s="245" t="s">
        <v>325</v>
      </c>
      <c r="E176" s="246">
        <v>1</v>
      </c>
      <c r="F176" s="247"/>
      <c r="G176" s="248">
        <f>ROUND(E176*F176,2)</f>
        <v>0</v>
      </c>
      <c r="H176" s="229">
        <v>0</v>
      </c>
      <c r="I176" s="228">
        <f>ROUND(E176*H176,2)</f>
        <v>0</v>
      </c>
      <c r="J176" s="229">
        <v>2300</v>
      </c>
      <c r="K176" s="228">
        <f>ROUND(E176*J176,2)</f>
        <v>2300</v>
      </c>
      <c r="L176" s="228">
        <v>15</v>
      </c>
      <c r="M176" s="228">
        <f>G176*(1+L176/100)</f>
        <v>0</v>
      </c>
      <c r="N176" s="228">
        <v>0</v>
      </c>
      <c r="O176" s="228">
        <f>ROUND(E176*N176,2)</f>
        <v>0</v>
      </c>
      <c r="P176" s="228">
        <v>0</v>
      </c>
      <c r="Q176" s="228">
        <f>ROUND(E176*P176,2)</f>
        <v>0</v>
      </c>
      <c r="R176" s="228"/>
      <c r="S176" s="228" t="s">
        <v>142</v>
      </c>
      <c r="T176" s="228" t="s">
        <v>143</v>
      </c>
      <c r="U176" s="228">
        <v>0.157</v>
      </c>
      <c r="V176" s="228">
        <f>ROUND(E176*U176,2)</f>
        <v>0.16</v>
      </c>
      <c r="W176" s="228"/>
      <c r="X176" s="228" t="s">
        <v>172</v>
      </c>
      <c r="Y176" s="209"/>
      <c r="Z176" s="209"/>
      <c r="AA176" s="209"/>
      <c r="AB176" s="209"/>
      <c r="AC176" s="209"/>
      <c r="AD176" s="209"/>
      <c r="AE176" s="209"/>
      <c r="AF176" s="209"/>
      <c r="AG176" s="209" t="s">
        <v>173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x14ac:dyDescent="0.25">
      <c r="A177" s="231" t="s">
        <v>137</v>
      </c>
      <c r="B177" s="232" t="s">
        <v>73</v>
      </c>
      <c r="C177" s="250" t="s">
        <v>74</v>
      </c>
      <c r="D177" s="233"/>
      <c r="E177" s="234"/>
      <c r="F177" s="235"/>
      <c r="G177" s="236">
        <f>SUMIF(AG178:AG185,"&lt;&gt;NOR",G178:G185)</f>
        <v>0</v>
      </c>
      <c r="H177" s="230"/>
      <c r="I177" s="230">
        <f>SUM(I178:I185)</f>
        <v>1701.12</v>
      </c>
      <c r="J177" s="230"/>
      <c r="K177" s="230">
        <f>SUM(K178:K185)</f>
        <v>7351.5800000000008</v>
      </c>
      <c r="L177" s="230"/>
      <c r="M177" s="230">
        <f>SUM(M178:M185)</f>
        <v>0</v>
      </c>
      <c r="N177" s="230"/>
      <c r="O177" s="230">
        <f>SUM(O178:O185)</f>
        <v>0</v>
      </c>
      <c r="P177" s="230"/>
      <c r="Q177" s="230">
        <f>SUM(Q178:Q185)</f>
        <v>0</v>
      </c>
      <c r="R177" s="230"/>
      <c r="S177" s="230"/>
      <c r="T177" s="230"/>
      <c r="U177" s="230"/>
      <c r="V177" s="230">
        <f>SUM(V178:V185)</f>
        <v>6.09</v>
      </c>
      <c r="W177" s="230"/>
      <c r="X177" s="230"/>
      <c r="AG177" t="s">
        <v>138</v>
      </c>
    </row>
    <row r="178" spans="1:60" outlineLevel="1" x14ac:dyDescent="0.25">
      <c r="A178" s="243">
        <v>47</v>
      </c>
      <c r="B178" s="244" t="s">
        <v>326</v>
      </c>
      <c r="C178" s="251" t="s">
        <v>327</v>
      </c>
      <c r="D178" s="245" t="s">
        <v>178</v>
      </c>
      <c r="E178" s="246">
        <v>1</v>
      </c>
      <c r="F178" s="247"/>
      <c r="G178" s="248">
        <f>ROUND(E178*F178,2)</f>
        <v>0</v>
      </c>
      <c r="H178" s="229">
        <v>0</v>
      </c>
      <c r="I178" s="228">
        <f>ROUND(E178*H178,2)</f>
        <v>0</v>
      </c>
      <c r="J178" s="229">
        <v>1725</v>
      </c>
      <c r="K178" s="228">
        <f>ROUND(E178*J178,2)</f>
        <v>1725</v>
      </c>
      <c r="L178" s="228">
        <v>15</v>
      </c>
      <c r="M178" s="228">
        <f>G178*(1+L178/100)</f>
        <v>0</v>
      </c>
      <c r="N178" s="228">
        <v>0</v>
      </c>
      <c r="O178" s="228">
        <f>ROUND(E178*N178,2)</f>
        <v>0</v>
      </c>
      <c r="P178" s="228">
        <v>0</v>
      </c>
      <c r="Q178" s="228">
        <f>ROUND(E178*P178,2)</f>
        <v>0</v>
      </c>
      <c r="R178" s="228"/>
      <c r="S178" s="228" t="s">
        <v>171</v>
      </c>
      <c r="T178" s="228" t="s">
        <v>143</v>
      </c>
      <c r="U178" s="228">
        <v>0.45</v>
      </c>
      <c r="V178" s="228">
        <f>ROUND(E178*U178,2)</f>
        <v>0.45</v>
      </c>
      <c r="W178" s="228"/>
      <c r="X178" s="228" t="s">
        <v>172</v>
      </c>
      <c r="Y178" s="209"/>
      <c r="Z178" s="209"/>
      <c r="AA178" s="209"/>
      <c r="AB178" s="209"/>
      <c r="AC178" s="209"/>
      <c r="AD178" s="209"/>
      <c r="AE178" s="209"/>
      <c r="AF178" s="209"/>
      <c r="AG178" s="209" t="s">
        <v>173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1" x14ac:dyDescent="0.25">
      <c r="A179" s="243">
        <v>48</v>
      </c>
      <c r="B179" s="244" t="s">
        <v>328</v>
      </c>
      <c r="C179" s="251" t="s">
        <v>329</v>
      </c>
      <c r="D179" s="245" t="s">
        <v>330</v>
      </c>
      <c r="E179" s="246">
        <v>4</v>
      </c>
      <c r="F179" s="247"/>
      <c r="G179" s="248">
        <f>ROUND(E179*F179,2)</f>
        <v>0</v>
      </c>
      <c r="H179" s="229">
        <v>0</v>
      </c>
      <c r="I179" s="228">
        <f>ROUND(E179*H179,2)</f>
        <v>0</v>
      </c>
      <c r="J179" s="229">
        <v>517.5</v>
      </c>
      <c r="K179" s="228">
        <f>ROUND(E179*J179,2)</f>
        <v>2070</v>
      </c>
      <c r="L179" s="228">
        <v>15</v>
      </c>
      <c r="M179" s="228">
        <f>G179*(1+L179/100)</f>
        <v>0</v>
      </c>
      <c r="N179" s="228">
        <v>0</v>
      </c>
      <c r="O179" s="228">
        <f>ROUND(E179*N179,2)</f>
        <v>0</v>
      </c>
      <c r="P179" s="228">
        <v>0</v>
      </c>
      <c r="Q179" s="228">
        <f>ROUND(E179*P179,2)</f>
        <v>0</v>
      </c>
      <c r="R179" s="228"/>
      <c r="S179" s="228" t="s">
        <v>142</v>
      </c>
      <c r="T179" s="228" t="s">
        <v>143</v>
      </c>
      <c r="U179" s="228">
        <v>0</v>
      </c>
      <c r="V179" s="228">
        <f>ROUND(E179*U179,2)</f>
        <v>0</v>
      </c>
      <c r="W179" s="228"/>
      <c r="X179" s="228" t="s">
        <v>172</v>
      </c>
      <c r="Y179" s="209"/>
      <c r="Z179" s="209"/>
      <c r="AA179" s="209"/>
      <c r="AB179" s="209"/>
      <c r="AC179" s="209"/>
      <c r="AD179" s="209"/>
      <c r="AE179" s="209"/>
      <c r="AF179" s="209"/>
      <c r="AG179" s="209" t="s">
        <v>173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1" x14ac:dyDescent="0.25">
      <c r="A180" s="243">
        <v>49</v>
      </c>
      <c r="B180" s="244" t="s">
        <v>331</v>
      </c>
      <c r="C180" s="251" t="s">
        <v>332</v>
      </c>
      <c r="D180" s="245" t="s">
        <v>183</v>
      </c>
      <c r="E180" s="246">
        <v>1</v>
      </c>
      <c r="F180" s="247"/>
      <c r="G180" s="248">
        <f>ROUND(E180*F180,2)</f>
        <v>0</v>
      </c>
      <c r="H180" s="229">
        <v>314.56</v>
      </c>
      <c r="I180" s="228">
        <f>ROUND(E180*H180,2)</f>
        <v>314.56</v>
      </c>
      <c r="J180" s="229">
        <v>691.74</v>
      </c>
      <c r="K180" s="228">
        <f>ROUND(E180*J180,2)</f>
        <v>691.74</v>
      </c>
      <c r="L180" s="228">
        <v>15</v>
      </c>
      <c r="M180" s="228">
        <f>G180*(1+L180/100)</f>
        <v>0</v>
      </c>
      <c r="N180" s="228">
        <v>1.5200000000000001E-3</v>
      </c>
      <c r="O180" s="228">
        <f>ROUND(E180*N180,2)</f>
        <v>0</v>
      </c>
      <c r="P180" s="228">
        <v>0</v>
      </c>
      <c r="Q180" s="228">
        <f>ROUND(E180*P180,2)</f>
        <v>0</v>
      </c>
      <c r="R180" s="228"/>
      <c r="S180" s="228" t="s">
        <v>171</v>
      </c>
      <c r="T180" s="228" t="s">
        <v>143</v>
      </c>
      <c r="U180" s="228">
        <v>1.173</v>
      </c>
      <c r="V180" s="228">
        <f>ROUND(E180*U180,2)</f>
        <v>1.17</v>
      </c>
      <c r="W180" s="228"/>
      <c r="X180" s="228" t="s">
        <v>172</v>
      </c>
      <c r="Y180" s="209"/>
      <c r="Z180" s="209"/>
      <c r="AA180" s="209"/>
      <c r="AB180" s="209"/>
      <c r="AC180" s="209"/>
      <c r="AD180" s="209"/>
      <c r="AE180" s="209"/>
      <c r="AF180" s="209"/>
      <c r="AG180" s="209" t="s">
        <v>173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1" x14ac:dyDescent="0.25">
      <c r="A181" s="243">
        <v>50</v>
      </c>
      <c r="B181" s="244" t="s">
        <v>333</v>
      </c>
      <c r="C181" s="251" t="s">
        <v>334</v>
      </c>
      <c r="D181" s="245" t="s">
        <v>183</v>
      </c>
      <c r="E181" s="246">
        <v>7</v>
      </c>
      <c r="F181" s="247"/>
      <c r="G181" s="248">
        <f>ROUND(E181*F181,2)</f>
        <v>0</v>
      </c>
      <c r="H181" s="229">
        <v>198.08</v>
      </c>
      <c r="I181" s="228">
        <f>ROUND(E181*H181,2)</f>
        <v>1386.56</v>
      </c>
      <c r="J181" s="229">
        <v>320.62</v>
      </c>
      <c r="K181" s="228">
        <f>ROUND(E181*J181,2)</f>
        <v>2244.34</v>
      </c>
      <c r="L181" s="228">
        <v>15</v>
      </c>
      <c r="M181" s="228">
        <f>G181*(1+L181/100)</f>
        <v>0</v>
      </c>
      <c r="N181" s="228">
        <v>5.1999999999999995E-4</v>
      </c>
      <c r="O181" s="228">
        <f>ROUND(E181*N181,2)</f>
        <v>0</v>
      </c>
      <c r="P181" s="228">
        <v>0</v>
      </c>
      <c r="Q181" s="228">
        <f>ROUND(E181*P181,2)</f>
        <v>0</v>
      </c>
      <c r="R181" s="228"/>
      <c r="S181" s="228" t="s">
        <v>171</v>
      </c>
      <c r="T181" s="228" t="s">
        <v>143</v>
      </c>
      <c r="U181" s="228">
        <v>0.52900000000000003</v>
      </c>
      <c r="V181" s="228">
        <f>ROUND(E181*U181,2)</f>
        <v>3.7</v>
      </c>
      <c r="W181" s="228"/>
      <c r="X181" s="228" t="s">
        <v>172</v>
      </c>
      <c r="Y181" s="209"/>
      <c r="Z181" s="209"/>
      <c r="AA181" s="209"/>
      <c r="AB181" s="209"/>
      <c r="AC181" s="209"/>
      <c r="AD181" s="209"/>
      <c r="AE181" s="209"/>
      <c r="AF181" s="209"/>
      <c r="AG181" s="209" t="s">
        <v>173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5">
      <c r="A182" s="243">
        <v>51</v>
      </c>
      <c r="B182" s="244" t="s">
        <v>335</v>
      </c>
      <c r="C182" s="251" t="s">
        <v>336</v>
      </c>
      <c r="D182" s="245" t="s">
        <v>178</v>
      </c>
      <c r="E182" s="246">
        <v>1</v>
      </c>
      <c r="F182" s="247"/>
      <c r="G182" s="248">
        <f>ROUND(E182*F182,2)</f>
        <v>0</v>
      </c>
      <c r="H182" s="229">
        <v>0</v>
      </c>
      <c r="I182" s="228">
        <f>ROUND(E182*H182,2)</f>
        <v>0</v>
      </c>
      <c r="J182" s="229">
        <v>91.1</v>
      </c>
      <c r="K182" s="228">
        <f>ROUND(E182*J182,2)</f>
        <v>91.1</v>
      </c>
      <c r="L182" s="228">
        <v>15</v>
      </c>
      <c r="M182" s="228">
        <f>G182*(1+L182/100)</f>
        <v>0</v>
      </c>
      <c r="N182" s="228">
        <v>0</v>
      </c>
      <c r="O182" s="228">
        <f>ROUND(E182*N182,2)</f>
        <v>0</v>
      </c>
      <c r="P182" s="228">
        <v>0</v>
      </c>
      <c r="Q182" s="228">
        <f>ROUND(E182*P182,2)</f>
        <v>0</v>
      </c>
      <c r="R182" s="228"/>
      <c r="S182" s="228" t="s">
        <v>171</v>
      </c>
      <c r="T182" s="228" t="s">
        <v>143</v>
      </c>
      <c r="U182" s="228">
        <v>0.157</v>
      </c>
      <c r="V182" s="228">
        <f>ROUND(E182*U182,2)</f>
        <v>0.16</v>
      </c>
      <c r="W182" s="228"/>
      <c r="X182" s="228" t="s">
        <v>172</v>
      </c>
      <c r="Y182" s="209"/>
      <c r="Z182" s="209"/>
      <c r="AA182" s="209"/>
      <c r="AB182" s="209"/>
      <c r="AC182" s="209"/>
      <c r="AD182" s="209"/>
      <c r="AE182" s="209"/>
      <c r="AF182" s="209"/>
      <c r="AG182" s="209" t="s">
        <v>173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1" x14ac:dyDescent="0.25">
      <c r="A183" s="243">
        <v>52</v>
      </c>
      <c r="B183" s="244" t="s">
        <v>337</v>
      </c>
      <c r="C183" s="251" t="s">
        <v>338</v>
      </c>
      <c r="D183" s="245" t="s">
        <v>178</v>
      </c>
      <c r="E183" s="246">
        <v>2</v>
      </c>
      <c r="F183" s="247"/>
      <c r="G183" s="248">
        <f>ROUND(E183*F183,2)</f>
        <v>0</v>
      </c>
      <c r="H183" s="229">
        <v>0</v>
      </c>
      <c r="I183" s="228">
        <f>ROUND(E183*H183,2)</f>
        <v>0</v>
      </c>
      <c r="J183" s="229">
        <v>100.9</v>
      </c>
      <c r="K183" s="228">
        <f>ROUND(E183*J183,2)</f>
        <v>201.8</v>
      </c>
      <c r="L183" s="228">
        <v>15</v>
      </c>
      <c r="M183" s="228">
        <f>G183*(1+L183/100)</f>
        <v>0</v>
      </c>
      <c r="N183" s="228">
        <v>0</v>
      </c>
      <c r="O183" s="228">
        <f>ROUND(E183*N183,2)</f>
        <v>0</v>
      </c>
      <c r="P183" s="228">
        <v>0</v>
      </c>
      <c r="Q183" s="228">
        <f>ROUND(E183*P183,2)</f>
        <v>0</v>
      </c>
      <c r="R183" s="228"/>
      <c r="S183" s="228" t="s">
        <v>171</v>
      </c>
      <c r="T183" s="228" t="s">
        <v>143</v>
      </c>
      <c r="U183" s="228">
        <v>0.17399999999999999</v>
      </c>
      <c r="V183" s="228">
        <f>ROUND(E183*U183,2)</f>
        <v>0.35</v>
      </c>
      <c r="W183" s="228"/>
      <c r="X183" s="228" t="s">
        <v>172</v>
      </c>
      <c r="Y183" s="209"/>
      <c r="Z183" s="209"/>
      <c r="AA183" s="209"/>
      <c r="AB183" s="209"/>
      <c r="AC183" s="209"/>
      <c r="AD183" s="209"/>
      <c r="AE183" s="209"/>
      <c r="AF183" s="209"/>
      <c r="AG183" s="209" t="s">
        <v>173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5">
      <c r="A184" s="243">
        <v>53</v>
      </c>
      <c r="B184" s="244" t="s">
        <v>339</v>
      </c>
      <c r="C184" s="251" t="s">
        <v>340</v>
      </c>
      <c r="D184" s="245" t="s">
        <v>178</v>
      </c>
      <c r="E184" s="246">
        <v>1</v>
      </c>
      <c r="F184" s="247"/>
      <c r="G184" s="248">
        <f>ROUND(E184*F184,2)</f>
        <v>0</v>
      </c>
      <c r="H184" s="229">
        <v>0</v>
      </c>
      <c r="I184" s="228">
        <f>ROUND(E184*H184,2)</f>
        <v>0</v>
      </c>
      <c r="J184" s="229">
        <v>150.1</v>
      </c>
      <c r="K184" s="228">
        <f>ROUND(E184*J184,2)</f>
        <v>150.1</v>
      </c>
      <c r="L184" s="228">
        <v>15</v>
      </c>
      <c r="M184" s="228">
        <f>G184*(1+L184/100)</f>
        <v>0</v>
      </c>
      <c r="N184" s="228">
        <v>0</v>
      </c>
      <c r="O184" s="228">
        <f>ROUND(E184*N184,2)</f>
        <v>0</v>
      </c>
      <c r="P184" s="228">
        <v>0</v>
      </c>
      <c r="Q184" s="228">
        <f>ROUND(E184*P184,2)</f>
        <v>0</v>
      </c>
      <c r="R184" s="228"/>
      <c r="S184" s="228" t="s">
        <v>171</v>
      </c>
      <c r="T184" s="228" t="s">
        <v>143</v>
      </c>
      <c r="U184" s="228">
        <v>0.25900000000000001</v>
      </c>
      <c r="V184" s="228">
        <f>ROUND(E184*U184,2)</f>
        <v>0.26</v>
      </c>
      <c r="W184" s="228"/>
      <c r="X184" s="228" t="s">
        <v>172</v>
      </c>
      <c r="Y184" s="209"/>
      <c r="Z184" s="209"/>
      <c r="AA184" s="209"/>
      <c r="AB184" s="209"/>
      <c r="AC184" s="209"/>
      <c r="AD184" s="209"/>
      <c r="AE184" s="209"/>
      <c r="AF184" s="209"/>
      <c r="AG184" s="209" t="s">
        <v>173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1" x14ac:dyDescent="0.25">
      <c r="A185" s="243">
        <v>54</v>
      </c>
      <c r="B185" s="244" t="s">
        <v>341</v>
      </c>
      <c r="C185" s="251" t="s">
        <v>342</v>
      </c>
      <c r="D185" s="245" t="s">
        <v>0</v>
      </c>
      <c r="E185" s="246">
        <v>88.751999999999995</v>
      </c>
      <c r="F185" s="247"/>
      <c r="G185" s="248">
        <f>ROUND(E185*F185,2)</f>
        <v>0</v>
      </c>
      <c r="H185" s="229">
        <v>0</v>
      </c>
      <c r="I185" s="228">
        <f>ROUND(E185*H185,2)</f>
        <v>0</v>
      </c>
      <c r="J185" s="229">
        <v>2</v>
      </c>
      <c r="K185" s="228">
        <f>ROUND(E185*J185,2)</f>
        <v>177.5</v>
      </c>
      <c r="L185" s="228">
        <v>15</v>
      </c>
      <c r="M185" s="228">
        <f>G185*(1+L185/100)</f>
        <v>0</v>
      </c>
      <c r="N185" s="228">
        <v>0</v>
      </c>
      <c r="O185" s="228">
        <f>ROUND(E185*N185,2)</f>
        <v>0</v>
      </c>
      <c r="P185" s="228">
        <v>0</v>
      </c>
      <c r="Q185" s="228">
        <f>ROUND(E185*P185,2)</f>
        <v>0</v>
      </c>
      <c r="R185" s="228"/>
      <c r="S185" s="228" t="s">
        <v>171</v>
      </c>
      <c r="T185" s="228" t="s">
        <v>143</v>
      </c>
      <c r="U185" s="228">
        <v>0</v>
      </c>
      <c r="V185" s="228">
        <f>ROUND(E185*U185,2)</f>
        <v>0</v>
      </c>
      <c r="W185" s="228"/>
      <c r="X185" s="228" t="s">
        <v>306</v>
      </c>
      <c r="Y185" s="209"/>
      <c r="Z185" s="209"/>
      <c r="AA185" s="209"/>
      <c r="AB185" s="209"/>
      <c r="AC185" s="209"/>
      <c r="AD185" s="209"/>
      <c r="AE185" s="209"/>
      <c r="AF185" s="209"/>
      <c r="AG185" s="209" t="s">
        <v>307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x14ac:dyDescent="0.25">
      <c r="A186" s="231" t="s">
        <v>137</v>
      </c>
      <c r="B186" s="232" t="s">
        <v>75</v>
      </c>
      <c r="C186" s="250" t="s">
        <v>76</v>
      </c>
      <c r="D186" s="233"/>
      <c r="E186" s="234"/>
      <c r="F186" s="235"/>
      <c r="G186" s="236">
        <f>SUMIF(AG187:AG200,"&lt;&gt;NOR",G187:G200)</f>
        <v>0</v>
      </c>
      <c r="H186" s="230"/>
      <c r="I186" s="230">
        <f>SUM(I187:I200)</f>
        <v>2739.95</v>
      </c>
      <c r="J186" s="230"/>
      <c r="K186" s="230">
        <f>SUM(K187:K200)</f>
        <v>8157.2000000000007</v>
      </c>
      <c r="L186" s="230"/>
      <c r="M186" s="230">
        <f>SUM(M187:M200)</f>
        <v>0</v>
      </c>
      <c r="N186" s="230"/>
      <c r="O186" s="230">
        <f>SUM(O187:O200)</f>
        <v>0.06</v>
      </c>
      <c r="P186" s="230"/>
      <c r="Q186" s="230">
        <f>SUM(Q187:Q200)</f>
        <v>0.02</v>
      </c>
      <c r="R186" s="230"/>
      <c r="S186" s="230"/>
      <c r="T186" s="230"/>
      <c r="U186" s="230"/>
      <c r="V186" s="230">
        <f>SUM(V187:V200)</f>
        <v>14.93</v>
      </c>
      <c r="W186" s="230"/>
      <c r="X186" s="230"/>
      <c r="AG186" t="s">
        <v>138</v>
      </c>
    </row>
    <row r="187" spans="1:60" outlineLevel="1" x14ac:dyDescent="0.25">
      <c r="A187" s="243">
        <v>55</v>
      </c>
      <c r="B187" s="244" t="s">
        <v>343</v>
      </c>
      <c r="C187" s="251" t="s">
        <v>344</v>
      </c>
      <c r="D187" s="245" t="s">
        <v>183</v>
      </c>
      <c r="E187" s="246">
        <v>14</v>
      </c>
      <c r="F187" s="247"/>
      <c r="G187" s="248">
        <f>ROUND(E187*F187,2)</f>
        <v>0</v>
      </c>
      <c r="H187" s="229">
        <v>80.400000000000006</v>
      </c>
      <c r="I187" s="228">
        <f>ROUND(E187*H187,2)</f>
        <v>1125.5999999999999</v>
      </c>
      <c r="J187" s="229">
        <v>306</v>
      </c>
      <c r="K187" s="228">
        <f>ROUND(E187*J187,2)</f>
        <v>4284</v>
      </c>
      <c r="L187" s="228">
        <v>15</v>
      </c>
      <c r="M187" s="228">
        <f>G187*(1+L187/100)</f>
        <v>0</v>
      </c>
      <c r="N187" s="228">
        <v>3.9899999999999996E-3</v>
      </c>
      <c r="O187" s="228">
        <f>ROUND(E187*N187,2)</f>
        <v>0.06</v>
      </c>
      <c r="P187" s="228">
        <v>0</v>
      </c>
      <c r="Q187" s="228">
        <f>ROUND(E187*P187,2)</f>
        <v>0</v>
      </c>
      <c r="R187" s="228"/>
      <c r="S187" s="228" t="s">
        <v>171</v>
      </c>
      <c r="T187" s="228" t="s">
        <v>143</v>
      </c>
      <c r="U187" s="228">
        <v>0.54290000000000005</v>
      </c>
      <c r="V187" s="228">
        <f>ROUND(E187*U187,2)</f>
        <v>7.6</v>
      </c>
      <c r="W187" s="228"/>
      <c r="X187" s="228" t="s">
        <v>172</v>
      </c>
      <c r="Y187" s="209"/>
      <c r="Z187" s="209"/>
      <c r="AA187" s="209"/>
      <c r="AB187" s="209"/>
      <c r="AC187" s="209"/>
      <c r="AD187" s="209"/>
      <c r="AE187" s="209"/>
      <c r="AF187" s="209"/>
      <c r="AG187" s="209" t="s">
        <v>173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ht="20.399999999999999" outlineLevel="1" x14ac:dyDescent="0.25">
      <c r="A188" s="243">
        <v>56</v>
      </c>
      <c r="B188" s="244" t="s">
        <v>345</v>
      </c>
      <c r="C188" s="251" t="s">
        <v>346</v>
      </c>
      <c r="D188" s="245" t="s">
        <v>183</v>
      </c>
      <c r="E188" s="246">
        <v>14</v>
      </c>
      <c r="F188" s="247"/>
      <c r="G188" s="248">
        <f>ROUND(E188*F188,2)</f>
        <v>0</v>
      </c>
      <c r="H188" s="229">
        <v>31.06</v>
      </c>
      <c r="I188" s="228">
        <f>ROUND(E188*H188,2)</f>
        <v>434.84</v>
      </c>
      <c r="J188" s="229">
        <v>68.64</v>
      </c>
      <c r="K188" s="228">
        <f>ROUND(E188*J188,2)</f>
        <v>960.96</v>
      </c>
      <c r="L188" s="228">
        <v>15</v>
      </c>
      <c r="M188" s="228">
        <f>G188*(1+L188/100)</f>
        <v>0</v>
      </c>
      <c r="N188" s="228">
        <v>4.0000000000000003E-5</v>
      </c>
      <c r="O188" s="228">
        <f>ROUND(E188*N188,2)</f>
        <v>0</v>
      </c>
      <c r="P188" s="228">
        <v>0</v>
      </c>
      <c r="Q188" s="228">
        <f>ROUND(E188*P188,2)</f>
        <v>0</v>
      </c>
      <c r="R188" s="228"/>
      <c r="S188" s="228" t="s">
        <v>171</v>
      </c>
      <c r="T188" s="228" t="s">
        <v>143</v>
      </c>
      <c r="U188" s="228">
        <v>0.129</v>
      </c>
      <c r="V188" s="228">
        <f>ROUND(E188*U188,2)</f>
        <v>1.81</v>
      </c>
      <c r="W188" s="228"/>
      <c r="X188" s="228" t="s">
        <v>172</v>
      </c>
      <c r="Y188" s="209"/>
      <c r="Z188" s="209"/>
      <c r="AA188" s="209"/>
      <c r="AB188" s="209"/>
      <c r="AC188" s="209"/>
      <c r="AD188" s="209"/>
      <c r="AE188" s="209"/>
      <c r="AF188" s="209"/>
      <c r="AG188" s="209" t="s">
        <v>173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1" x14ac:dyDescent="0.25">
      <c r="A189" s="243">
        <v>57</v>
      </c>
      <c r="B189" s="244" t="s">
        <v>347</v>
      </c>
      <c r="C189" s="251" t="s">
        <v>348</v>
      </c>
      <c r="D189" s="245" t="s">
        <v>178</v>
      </c>
      <c r="E189" s="246">
        <v>2</v>
      </c>
      <c r="F189" s="247"/>
      <c r="G189" s="248">
        <f>ROUND(E189*F189,2)</f>
        <v>0</v>
      </c>
      <c r="H189" s="229">
        <v>128.41</v>
      </c>
      <c r="I189" s="228">
        <f>ROUND(E189*H189,2)</f>
        <v>256.82</v>
      </c>
      <c r="J189" s="229">
        <v>137.29</v>
      </c>
      <c r="K189" s="228">
        <f>ROUND(E189*J189,2)</f>
        <v>274.58</v>
      </c>
      <c r="L189" s="228">
        <v>15</v>
      </c>
      <c r="M189" s="228">
        <f>G189*(1+L189/100)</f>
        <v>0</v>
      </c>
      <c r="N189" s="228">
        <v>6.3000000000000003E-4</v>
      </c>
      <c r="O189" s="228">
        <f>ROUND(E189*N189,2)</f>
        <v>0</v>
      </c>
      <c r="P189" s="228">
        <v>0</v>
      </c>
      <c r="Q189" s="228">
        <f>ROUND(E189*P189,2)</f>
        <v>0</v>
      </c>
      <c r="R189" s="228"/>
      <c r="S189" s="228" t="s">
        <v>171</v>
      </c>
      <c r="T189" s="228" t="s">
        <v>143</v>
      </c>
      <c r="U189" s="228">
        <v>0.27200000000000002</v>
      </c>
      <c r="V189" s="228">
        <f>ROUND(E189*U189,2)</f>
        <v>0.54</v>
      </c>
      <c r="W189" s="228"/>
      <c r="X189" s="228" t="s">
        <v>172</v>
      </c>
      <c r="Y189" s="209"/>
      <c r="Z189" s="209"/>
      <c r="AA189" s="209"/>
      <c r="AB189" s="209"/>
      <c r="AC189" s="209"/>
      <c r="AD189" s="209"/>
      <c r="AE189" s="209"/>
      <c r="AF189" s="209"/>
      <c r="AG189" s="209" t="s">
        <v>173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5">
      <c r="A190" s="243">
        <v>58</v>
      </c>
      <c r="B190" s="244" t="s">
        <v>349</v>
      </c>
      <c r="C190" s="251" t="s">
        <v>350</v>
      </c>
      <c r="D190" s="245" t="s">
        <v>351</v>
      </c>
      <c r="E190" s="246">
        <v>3</v>
      </c>
      <c r="F190" s="247"/>
      <c r="G190" s="248">
        <f>ROUND(E190*F190,2)</f>
        <v>0</v>
      </c>
      <c r="H190" s="229">
        <v>262.47000000000003</v>
      </c>
      <c r="I190" s="228">
        <f>ROUND(E190*H190,2)</f>
        <v>787.41</v>
      </c>
      <c r="J190" s="229">
        <v>272.83</v>
      </c>
      <c r="K190" s="228">
        <f>ROUND(E190*J190,2)</f>
        <v>818.49</v>
      </c>
      <c r="L190" s="228">
        <v>15</v>
      </c>
      <c r="M190" s="228">
        <f>G190*(1+L190/100)</f>
        <v>0</v>
      </c>
      <c r="N190" s="228">
        <v>1.48E-3</v>
      </c>
      <c r="O190" s="228">
        <f>ROUND(E190*N190,2)</f>
        <v>0</v>
      </c>
      <c r="P190" s="228">
        <v>0</v>
      </c>
      <c r="Q190" s="228">
        <f>ROUND(E190*P190,2)</f>
        <v>0</v>
      </c>
      <c r="R190" s="228"/>
      <c r="S190" s="228" t="s">
        <v>171</v>
      </c>
      <c r="T190" s="228" t="s">
        <v>143</v>
      </c>
      <c r="U190" s="228">
        <v>0.54</v>
      </c>
      <c r="V190" s="228">
        <f>ROUND(E190*U190,2)</f>
        <v>1.62</v>
      </c>
      <c r="W190" s="228"/>
      <c r="X190" s="228" t="s">
        <v>172</v>
      </c>
      <c r="Y190" s="209"/>
      <c r="Z190" s="209"/>
      <c r="AA190" s="209"/>
      <c r="AB190" s="209"/>
      <c r="AC190" s="209"/>
      <c r="AD190" s="209"/>
      <c r="AE190" s="209"/>
      <c r="AF190" s="209"/>
      <c r="AG190" s="209" t="s">
        <v>173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1" x14ac:dyDescent="0.25">
      <c r="A191" s="243">
        <v>59</v>
      </c>
      <c r="B191" s="244" t="s">
        <v>352</v>
      </c>
      <c r="C191" s="251" t="s">
        <v>353</v>
      </c>
      <c r="D191" s="245" t="s">
        <v>178</v>
      </c>
      <c r="E191" s="246">
        <v>2</v>
      </c>
      <c r="F191" s="247"/>
      <c r="G191" s="248">
        <f>ROUND(E191*F191,2)</f>
        <v>0</v>
      </c>
      <c r="H191" s="229">
        <v>0</v>
      </c>
      <c r="I191" s="228">
        <f>ROUND(E191*H191,2)</f>
        <v>0</v>
      </c>
      <c r="J191" s="229">
        <v>37.799999999999997</v>
      </c>
      <c r="K191" s="228">
        <f>ROUND(E191*J191,2)</f>
        <v>75.599999999999994</v>
      </c>
      <c r="L191" s="228">
        <v>15</v>
      </c>
      <c r="M191" s="228">
        <f>G191*(1+L191/100)</f>
        <v>0</v>
      </c>
      <c r="N191" s="228">
        <v>0</v>
      </c>
      <c r="O191" s="228">
        <f>ROUND(E191*N191,2)</f>
        <v>0</v>
      </c>
      <c r="P191" s="228">
        <v>5.11E-3</v>
      </c>
      <c r="Q191" s="228">
        <f>ROUND(E191*P191,2)</f>
        <v>0.01</v>
      </c>
      <c r="R191" s="228"/>
      <c r="S191" s="228" t="s">
        <v>171</v>
      </c>
      <c r="T191" s="228" t="s">
        <v>143</v>
      </c>
      <c r="U191" s="228">
        <v>8.3000000000000004E-2</v>
      </c>
      <c r="V191" s="228">
        <f>ROUND(E191*U191,2)</f>
        <v>0.17</v>
      </c>
      <c r="W191" s="228"/>
      <c r="X191" s="228" t="s">
        <v>172</v>
      </c>
      <c r="Y191" s="209"/>
      <c r="Z191" s="209"/>
      <c r="AA191" s="209"/>
      <c r="AB191" s="209"/>
      <c r="AC191" s="209"/>
      <c r="AD191" s="209"/>
      <c r="AE191" s="209"/>
      <c r="AF191" s="209"/>
      <c r="AG191" s="209" t="s">
        <v>173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ht="20.399999999999999" outlineLevel="1" x14ac:dyDescent="0.25">
      <c r="A192" s="243">
        <v>60</v>
      </c>
      <c r="B192" s="244" t="s">
        <v>354</v>
      </c>
      <c r="C192" s="251" t="s">
        <v>355</v>
      </c>
      <c r="D192" s="245" t="s">
        <v>178</v>
      </c>
      <c r="E192" s="246">
        <v>2</v>
      </c>
      <c r="F192" s="247"/>
      <c r="G192" s="248">
        <f>ROUND(E192*F192,2)</f>
        <v>0</v>
      </c>
      <c r="H192" s="229">
        <v>62.95</v>
      </c>
      <c r="I192" s="228">
        <f>ROUND(E192*H192,2)</f>
        <v>125.9</v>
      </c>
      <c r="J192" s="229">
        <v>121.05</v>
      </c>
      <c r="K192" s="228">
        <f>ROUND(E192*J192,2)</f>
        <v>242.1</v>
      </c>
      <c r="L192" s="228">
        <v>15</v>
      </c>
      <c r="M192" s="228">
        <f>G192*(1+L192/100)</f>
        <v>0</v>
      </c>
      <c r="N192" s="228">
        <v>6.0000000000000002E-5</v>
      </c>
      <c r="O192" s="228">
        <f>ROUND(E192*N192,2)</f>
        <v>0</v>
      </c>
      <c r="P192" s="228">
        <v>0</v>
      </c>
      <c r="Q192" s="228">
        <f>ROUND(E192*P192,2)</f>
        <v>0</v>
      </c>
      <c r="R192" s="228"/>
      <c r="S192" s="228" t="s">
        <v>171</v>
      </c>
      <c r="T192" s="228" t="s">
        <v>143</v>
      </c>
      <c r="U192" s="228">
        <v>0.20699999999999999</v>
      </c>
      <c r="V192" s="228">
        <f>ROUND(E192*U192,2)</f>
        <v>0.41</v>
      </c>
      <c r="W192" s="228"/>
      <c r="X192" s="228" t="s">
        <v>172</v>
      </c>
      <c r="Y192" s="209"/>
      <c r="Z192" s="209"/>
      <c r="AA192" s="209"/>
      <c r="AB192" s="209"/>
      <c r="AC192" s="209"/>
      <c r="AD192" s="209"/>
      <c r="AE192" s="209"/>
      <c r="AF192" s="209"/>
      <c r="AG192" s="209" t="s">
        <v>173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5">
      <c r="A193" s="243">
        <v>61</v>
      </c>
      <c r="B193" s="244" t="s">
        <v>356</v>
      </c>
      <c r="C193" s="251" t="s">
        <v>357</v>
      </c>
      <c r="D193" s="245" t="s">
        <v>178</v>
      </c>
      <c r="E193" s="246">
        <v>2</v>
      </c>
      <c r="F193" s="247"/>
      <c r="G193" s="248">
        <f>ROUND(E193*F193,2)</f>
        <v>0</v>
      </c>
      <c r="H193" s="229">
        <v>0</v>
      </c>
      <c r="I193" s="228">
        <f>ROUND(E193*H193,2)</f>
        <v>0</v>
      </c>
      <c r="J193" s="229">
        <v>32.799999999999997</v>
      </c>
      <c r="K193" s="228">
        <f>ROUND(E193*J193,2)</f>
        <v>65.599999999999994</v>
      </c>
      <c r="L193" s="228">
        <v>15</v>
      </c>
      <c r="M193" s="228">
        <f>G193*(1+L193/100)</f>
        <v>0</v>
      </c>
      <c r="N193" s="228">
        <v>0</v>
      </c>
      <c r="O193" s="228">
        <f>ROUND(E193*N193,2)</f>
        <v>0</v>
      </c>
      <c r="P193" s="228">
        <v>5.5999999999999999E-3</v>
      </c>
      <c r="Q193" s="228">
        <f>ROUND(E193*P193,2)</f>
        <v>0.01</v>
      </c>
      <c r="R193" s="228"/>
      <c r="S193" s="228" t="s">
        <v>171</v>
      </c>
      <c r="T193" s="228" t="s">
        <v>143</v>
      </c>
      <c r="U193" s="228">
        <v>7.1999999999999995E-2</v>
      </c>
      <c r="V193" s="228">
        <f>ROUND(E193*U193,2)</f>
        <v>0.14000000000000001</v>
      </c>
      <c r="W193" s="228"/>
      <c r="X193" s="228" t="s">
        <v>172</v>
      </c>
      <c r="Y193" s="209"/>
      <c r="Z193" s="209"/>
      <c r="AA193" s="209"/>
      <c r="AB193" s="209"/>
      <c r="AC193" s="209"/>
      <c r="AD193" s="209"/>
      <c r="AE193" s="209"/>
      <c r="AF193" s="209"/>
      <c r="AG193" s="209" t="s">
        <v>173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1" x14ac:dyDescent="0.25">
      <c r="A194" s="243">
        <v>62</v>
      </c>
      <c r="B194" s="244" t="s">
        <v>358</v>
      </c>
      <c r="C194" s="251" t="s">
        <v>359</v>
      </c>
      <c r="D194" s="245" t="s">
        <v>178</v>
      </c>
      <c r="E194" s="246">
        <v>2</v>
      </c>
      <c r="F194" s="247"/>
      <c r="G194" s="248">
        <f>ROUND(E194*F194,2)</f>
        <v>0</v>
      </c>
      <c r="H194" s="229">
        <v>2.73</v>
      </c>
      <c r="I194" s="228">
        <f>ROUND(E194*H194,2)</f>
        <v>5.46</v>
      </c>
      <c r="J194" s="229">
        <v>101.77</v>
      </c>
      <c r="K194" s="228">
        <f>ROUND(E194*J194,2)</f>
        <v>203.54</v>
      </c>
      <c r="L194" s="228">
        <v>15</v>
      </c>
      <c r="M194" s="228">
        <f>G194*(1+L194/100)</f>
        <v>0</v>
      </c>
      <c r="N194" s="228">
        <v>2.0000000000000002E-5</v>
      </c>
      <c r="O194" s="228">
        <f>ROUND(E194*N194,2)</f>
        <v>0</v>
      </c>
      <c r="P194" s="228">
        <v>0</v>
      </c>
      <c r="Q194" s="228">
        <f>ROUND(E194*P194,2)</f>
        <v>0</v>
      </c>
      <c r="R194" s="228"/>
      <c r="S194" s="228" t="s">
        <v>171</v>
      </c>
      <c r="T194" s="228" t="s">
        <v>143</v>
      </c>
      <c r="U194" s="228">
        <v>0.17499999999999999</v>
      </c>
      <c r="V194" s="228">
        <f>ROUND(E194*U194,2)</f>
        <v>0.35</v>
      </c>
      <c r="W194" s="228"/>
      <c r="X194" s="228" t="s">
        <v>172</v>
      </c>
      <c r="Y194" s="209"/>
      <c r="Z194" s="209"/>
      <c r="AA194" s="209"/>
      <c r="AB194" s="209"/>
      <c r="AC194" s="209"/>
      <c r="AD194" s="209"/>
      <c r="AE194" s="209"/>
      <c r="AF194" s="209"/>
      <c r="AG194" s="209" t="s">
        <v>173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1" x14ac:dyDescent="0.25">
      <c r="A195" s="243">
        <v>63</v>
      </c>
      <c r="B195" s="244" t="s">
        <v>360</v>
      </c>
      <c r="C195" s="251" t="s">
        <v>361</v>
      </c>
      <c r="D195" s="245" t="s">
        <v>183</v>
      </c>
      <c r="E195" s="246">
        <v>14</v>
      </c>
      <c r="F195" s="247"/>
      <c r="G195" s="248">
        <f>ROUND(E195*F195,2)</f>
        <v>0</v>
      </c>
      <c r="H195" s="229">
        <v>0.28000000000000003</v>
      </c>
      <c r="I195" s="228">
        <f>ROUND(E195*H195,2)</f>
        <v>3.92</v>
      </c>
      <c r="J195" s="229">
        <v>12.22</v>
      </c>
      <c r="K195" s="228">
        <f>ROUND(E195*J195,2)</f>
        <v>171.08</v>
      </c>
      <c r="L195" s="228">
        <v>15</v>
      </c>
      <c r="M195" s="228">
        <f>G195*(1+L195/100)</f>
        <v>0</v>
      </c>
      <c r="N195" s="228">
        <v>0</v>
      </c>
      <c r="O195" s="228">
        <f>ROUND(E195*N195,2)</f>
        <v>0</v>
      </c>
      <c r="P195" s="228">
        <v>0</v>
      </c>
      <c r="Q195" s="228">
        <f>ROUND(E195*P195,2)</f>
        <v>0</v>
      </c>
      <c r="R195" s="228"/>
      <c r="S195" s="228" t="s">
        <v>171</v>
      </c>
      <c r="T195" s="228" t="s">
        <v>143</v>
      </c>
      <c r="U195" s="228">
        <v>2.1000000000000001E-2</v>
      </c>
      <c r="V195" s="228">
        <f>ROUND(E195*U195,2)</f>
        <v>0.28999999999999998</v>
      </c>
      <c r="W195" s="228"/>
      <c r="X195" s="228" t="s">
        <v>172</v>
      </c>
      <c r="Y195" s="209"/>
      <c r="Z195" s="209"/>
      <c r="AA195" s="209"/>
      <c r="AB195" s="209"/>
      <c r="AC195" s="209"/>
      <c r="AD195" s="209"/>
      <c r="AE195" s="209"/>
      <c r="AF195" s="209"/>
      <c r="AG195" s="209" t="s">
        <v>173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1" x14ac:dyDescent="0.25">
      <c r="A196" s="237">
        <v>64</v>
      </c>
      <c r="B196" s="238" t="s">
        <v>362</v>
      </c>
      <c r="C196" s="252" t="s">
        <v>363</v>
      </c>
      <c r="D196" s="239" t="s">
        <v>364</v>
      </c>
      <c r="E196" s="240">
        <v>2</v>
      </c>
      <c r="F196" s="241"/>
      <c r="G196" s="242">
        <f>ROUND(E196*F196,2)</f>
        <v>0</v>
      </c>
      <c r="H196" s="229">
        <v>0</v>
      </c>
      <c r="I196" s="228">
        <f>ROUND(E196*H196,2)</f>
        <v>0</v>
      </c>
      <c r="J196" s="229">
        <v>455.4</v>
      </c>
      <c r="K196" s="228">
        <f>ROUND(E196*J196,2)</f>
        <v>910.8</v>
      </c>
      <c r="L196" s="228">
        <v>15</v>
      </c>
      <c r="M196" s="228">
        <f>G196*(1+L196/100)</f>
        <v>0</v>
      </c>
      <c r="N196" s="228">
        <v>0</v>
      </c>
      <c r="O196" s="228">
        <f>ROUND(E196*N196,2)</f>
        <v>0</v>
      </c>
      <c r="P196" s="228">
        <v>0</v>
      </c>
      <c r="Q196" s="228">
        <f>ROUND(E196*P196,2)</f>
        <v>0</v>
      </c>
      <c r="R196" s="228"/>
      <c r="S196" s="228" t="s">
        <v>171</v>
      </c>
      <c r="T196" s="228" t="s">
        <v>143</v>
      </c>
      <c r="U196" s="228">
        <v>1</v>
      </c>
      <c r="V196" s="228">
        <f>ROUND(E196*U196,2)</f>
        <v>2</v>
      </c>
      <c r="W196" s="228"/>
      <c r="X196" s="228" t="s">
        <v>172</v>
      </c>
      <c r="Y196" s="209"/>
      <c r="Z196" s="209"/>
      <c r="AA196" s="209"/>
      <c r="AB196" s="209"/>
      <c r="AC196" s="209"/>
      <c r="AD196" s="209"/>
      <c r="AE196" s="209"/>
      <c r="AF196" s="209"/>
      <c r="AG196" s="209" t="s">
        <v>173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5">
      <c r="A197" s="226"/>
      <c r="B197" s="227"/>
      <c r="C197" s="264" t="s">
        <v>365</v>
      </c>
      <c r="D197" s="260"/>
      <c r="E197" s="261">
        <v>2</v>
      </c>
      <c r="F197" s="228"/>
      <c r="G197" s="228"/>
      <c r="H197" s="228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09"/>
      <c r="Z197" s="209"/>
      <c r="AA197" s="209"/>
      <c r="AB197" s="209"/>
      <c r="AC197" s="209"/>
      <c r="AD197" s="209"/>
      <c r="AE197" s="209"/>
      <c r="AF197" s="209"/>
      <c r="AG197" s="209" t="s">
        <v>175</v>
      </c>
      <c r="AH197" s="209">
        <v>0</v>
      </c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1" x14ac:dyDescent="0.25">
      <c r="A198" s="226"/>
      <c r="B198" s="227"/>
      <c r="C198" s="264" t="s">
        <v>366</v>
      </c>
      <c r="D198" s="260"/>
      <c r="E198" s="261"/>
      <c r="F198" s="228"/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09"/>
      <c r="Z198" s="209"/>
      <c r="AA198" s="209"/>
      <c r="AB198" s="209"/>
      <c r="AC198" s="209"/>
      <c r="AD198" s="209"/>
      <c r="AE198" s="209"/>
      <c r="AF198" s="209"/>
      <c r="AG198" s="209" t="s">
        <v>175</v>
      </c>
      <c r="AH198" s="209">
        <v>0</v>
      </c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5">
      <c r="A199" s="226"/>
      <c r="B199" s="227"/>
      <c r="C199" s="264" t="s">
        <v>367</v>
      </c>
      <c r="D199" s="260"/>
      <c r="E199" s="261"/>
      <c r="F199" s="228"/>
      <c r="G199" s="228"/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09"/>
      <c r="Z199" s="209"/>
      <c r="AA199" s="209"/>
      <c r="AB199" s="209"/>
      <c r="AC199" s="209"/>
      <c r="AD199" s="209"/>
      <c r="AE199" s="209"/>
      <c r="AF199" s="209"/>
      <c r="AG199" s="209" t="s">
        <v>175</v>
      </c>
      <c r="AH199" s="209">
        <v>0</v>
      </c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43">
        <v>65</v>
      </c>
      <c r="B200" s="244" t="s">
        <v>368</v>
      </c>
      <c r="C200" s="251" t="s">
        <v>369</v>
      </c>
      <c r="D200" s="245" t="s">
        <v>0</v>
      </c>
      <c r="E200" s="246">
        <v>107.467</v>
      </c>
      <c r="F200" s="247"/>
      <c r="G200" s="248">
        <f>ROUND(E200*F200,2)</f>
        <v>0</v>
      </c>
      <c r="H200" s="229">
        <v>0</v>
      </c>
      <c r="I200" s="228">
        <f>ROUND(E200*H200,2)</f>
        <v>0</v>
      </c>
      <c r="J200" s="229">
        <v>1.4</v>
      </c>
      <c r="K200" s="228">
        <f>ROUND(E200*J200,2)</f>
        <v>150.44999999999999</v>
      </c>
      <c r="L200" s="228">
        <v>15</v>
      </c>
      <c r="M200" s="228">
        <f>G200*(1+L200/100)</f>
        <v>0</v>
      </c>
      <c r="N200" s="228">
        <v>0</v>
      </c>
      <c r="O200" s="228">
        <f>ROUND(E200*N200,2)</f>
        <v>0</v>
      </c>
      <c r="P200" s="228">
        <v>0</v>
      </c>
      <c r="Q200" s="228">
        <f>ROUND(E200*P200,2)</f>
        <v>0</v>
      </c>
      <c r="R200" s="228"/>
      <c r="S200" s="228" t="s">
        <v>171</v>
      </c>
      <c r="T200" s="228" t="s">
        <v>143</v>
      </c>
      <c r="U200" s="228">
        <v>0</v>
      </c>
      <c r="V200" s="228">
        <f>ROUND(E200*U200,2)</f>
        <v>0</v>
      </c>
      <c r="W200" s="228"/>
      <c r="X200" s="228" t="s">
        <v>306</v>
      </c>
      <c r="Y200" s="209"/>
      <c r="Z200" s="209"/>
      <c r="AA200" s="209"/>
      <c r="AB200" s="209"/>
      <c r="AC200" s="209"/>
      <c r="AD200" s="209"/>
      <c r="AE200" s="209"/>
      <c r="AF200" s="209"/>
      <c r="AG200" s="209" t="s">
        <v>307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x14ac:dyDescent="0.25">
      <c r="A201" s="231" t="s">
        <v>137</v>
      </c>
      <c r="B201" s="232" t="s">
        <v>77</v>
      </c>
      <c r="C201" s="250" t="s">
        <v>78</v>
      </c>
      <c r="D201" s="233"/>
      <c r="E201" s="234"/>
      <c r="F201" s="235"/>
      <c r="G201" s="236">
        <f>SUMIF(AG202:AG210,"&lt;&gt;NOR",G202:G210)</f>
        <v>0</v>
      </c>
      <c r="H201" s="230"/>
      <c r="I201" s="230">
        <f>SUM(I202:I210)</f>
        <v>5048.1899999999996</v>
      </c>
      <c r="J201" s="230"/>
      <c r="K201" s="230">
        <f>SUM(K202:K210)</f>
        <v>6204.1699999999983</v>
      </c>
      <c r="L201" s="230"/>
      <c r="M201" s="230">
        <f>SUM(M202:M210)</f>
        <v>0</v>
      </c>
      <c r="N201" s="230"/>
      <c r="O201" s="230">
        <f>SUM(O202:O210)</f>
        <v>0</v>
      </c>
      <c r="P201" s="230"/>
      <c r="Q201" s="230">
        <f>SUM(Q202:Q210)</f>
        <v>0</v>
      </c>
      <c r="R201" s="230"/>
      <c r="S201" s="230"/>
      <c r="T201" s="230"/>
      <c r="U201" s="230"/>
      <c r="V201" s="230">
        <f>SUM(V202:V210)</f>
        <v>4.1900000000000004</v>
      </c>
      <c r="W201" s="230"/>
      <c r="X201" s="230"/>
      <c r="AG201" t="s">
        <v>138</v>
      </c>
    </row>
    <row r="202" spans="1:60" outlineLevel="1" x14ac:dyDescent="0.25">
      <c r="A202" s="243">
        <v>66</v>
      </c>
      <c r="B202" s="244" t="s">
        <v>370</v>
      </c>
      <c r="C202" s="251" t="s">
        <v>371</v>
      </c>
      <c r="D202" s="245" t="s">
        <v>325</v>
      </c>
      <c r="E202" s="246">
        <v>1</v>
      </c>
      <c r="F202" s="247"/>
      <c r="G202" s="248">
        <f>ROUND(E202*F202,2)</f>
        <v>0</v>
      </c>
      <c r="H202" s="229">
        <v>0</v>
      </c>
      <c r="I202" s="228">
        <f>ROUND(E202*H202,2)</f>
        <v>0</v>
      </c>
      <c r="J202" s="229">
        <v>3450</v>
      </c>
      <c r="K202" s="228">
        <f>ROUND(E202*J202,2)</f>
        <v>3450</v>
      </c>
      <c r="L202" s="228">
        <v>15</v>
      </c>
      <c r="M202" s="228">
        <f>G202*(1+L202/100)</f>
        <v>0</v>
      </c>
      <c r="N202" s="228">
        <v>0</v>
      </c>
      <c r="O202" s="228">
        <f>ROUND(E202*N202,2)</f>
        <v>0</v>
      </c>
      <c r="P202" s="228">
        <v>0</v>
      </c>
      <c r="Q202" s="228">
        <f>ROUND(E202*P202,2)</f>
        <v>0</v>
      </c>
      <c r="R202" s="228"/>
      <c r="S202" s="228" t="s">
        <v>142</v>
      </c>
      <c r="T202" s="228" t="s">
        <v>143</v>
      </c>
      <c r="U202" s="228">
        <v>0</v>
      </c>
      <c r="V202" s="228">
        <f>ROUND(E202*U202,2)</f>
        <v>0</v>
      </c>
      <c r="W202" s="228"/>
      <c r="X202" s="228" t="s">
        <v>172</v>
      </c>
      <c r="Y202" s="209"/>
      <c r="Z202" s="209"/>
      <c r="AA202" s="209"/>
      <c r="AB202" s="209"/>
      <c r="AC202" s="209"/>
      <c r="AD202" s="209"/>
      <c r="AE202" s="209"/>
      <c r="AF202" s="209"/>
      <c r="AG202" s="209" t="s">
        <v>173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ht="20.399999999999999" outlineLevel="1" x14ac:dyDescent="0.25">
      <c r="A203" s="243">
        <v>67</v>
      </c>
      <c r="B203" s="244" t="s">
        <v>372</v>
      </c>
      <c r="C203" s="251" t="s">
        <v>373</v>
      </c>
      <c r="D203" s="245" t="s">
        <v>374</v>
      </c>
      <c r="E203" s="246">
        <v>1</v>
      </c>
      <c r="F203" s="247"/>
      <c r="G203" s="248">
        <f>ROUND(E203*F203,2)</f>
        <v>0</v>
      </c>
      <c r="H203" s="229">
        <v>1021.57</v>
      </c>
      <c r="I203" s="228">
        <f>ROUND(E203*H203,2)</f>
        <v>1021.57</v>
      </c>
      <c r="J203" s="229">
        <v>1108.23</v>
      </c>
      <c r="K203" s="228">
        <f>ROUND(E203*J203,2)</f>
        <v>1108.23</v>
      </c>
      <c r="L203" s="228">
        <v>15</v>
      </c>
      <c r="M203" s="228">
        <f>G203*(1+L203/100)</f>
        <v>0</v>
      </c>
      <c r="N203" s="228">
        <v>3.2499999999999999E-3</v>
      </c>
      <c r="O203" s="228">
        <f>ROUND(E203*N203,2)</f>
        <v>0</v>
      </c>
      <c r="P203" s="228">
        <v>0</v>
      </c>
      <c r="Q203" s="228">
        <f>ROUND(E203*P203,2)</f>
        <v>0</v>
      </c>
      <c r="R203" s="228"/>
      <c r="S203" s="228" t="s">
        <v>171</v>
      </c>
      <c r="T203" s="228" t="s">
        <v>143</v>
      </c>
      <c r="U203" s="228">
        <v>1.78</v>
      </c>
      <c r="V203" s="228">
        <f>ROUND(E203*U203,2)</f>
        <v>1.78</v>
      </c>
      <c r="W203" s="228"/>
      <c r="X203" s="228" t="s">
        <v>172</v>
      </c>
      <c r="Y203" s="209"/>
      <c r="Z203" s="209"/>
      <c r="AA203" s="209"/>
      <c r="AB203" s="209"/>
      <c r="AC203" s="209"/>
      <c r="AD203" s="209"/>
      <c r="AE203" s="209"/>
      <c r="AF203" s="209"/>
      <c r="AG203" s="209" t="s">
        <v>173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1" x14ac:dyDescent="0.25">
      <c r="A204" s="243">
        <v>68</v>
      </c>
      <c r="B204" s="244" t="s">
        <v>375</v>
      </c>
      <c r="C204" s="251" t="s">
        <v>376</v>
      </c>
      <c r="D204" s="245" t="s">
        <v>374</v>
      </c>
      <c r="E204" s="246">
        <v>1</v>
      </c>
      <c r="F204" s="247"/>
      <c r="G204" s="248">
        <f>ROUND(E204*F204,2)</f>
        <v>0</v>
      </c>
      <c r="H204" s="229">
        <v>36.68</v>
      </c>
      <c r="I204" s="228">
        <f>ROUND(E204*H204,2)</f>
        <v>36.68</v>
      </c>
      <c r="J204" s="229">
        <v>496.92</v>
      </c>
      <c r="K204" s="228">
        <f>ROUND(E204*J204,2)</f>
        <v>496.92</v>
      </c>
      <c r="L204" s="228">
        <v>15</v>
      </c>
      <c r="M204" s="228">
        <f>G204*(1+L204/100)</f>
        <v>0</v>
      </c>
      <c r="N204" s="228">
        <v>1.8000000000000001E-4</v>
      </c>
      <c r="O204" s="228">
        <f>ROUND(E204*N204,2)</f>
        <v>0</v>
      </c>
      <c r="P204" s="228">
        <v>0</v>
      </c>
      <c r="Q204" s="228">
        <f>ROUND(E204*P204,2)</f>
        <v>0</v>
      </c>
      <c r="R204" s="228"/>
      <c r="S204" s="228" t="s">
        <v>171</v>
      </c>
      <c r="T204" s="228" t="s">
        <v>143</v>
      </c>
      <c r="U204" s="228">
        <v>0.83799999999999997</v>
      </c>
      <c r="V204" s="228">
        <f>ROUND(E204*U204,2)</f>
        <v>0.84</v>
      </c>
      <c r="W204" s="228"/>
      <c r="X204" s="228" t="s">
        <v>172</v>
      </c>
      <c r="Y204" s="209"/>
      <c r="Z204" s="209"/>
      <c r="AA204" s="209"/>
      <c r="AB204" s="209"/>
      <c r="AC204" s="209"/>
      <c r="AD204" s="209"/>
      <c r="AE204" s="209"/>
      <c r="AF204" s="209"/>
      <c r="AG204" s="209" t="s">
        <v>173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1" x14ac:dyDescent="0.25">
      <c r="A205" s="243">
        <v>69</v>
      </c>
      <c r="B205" s="244" t="s">
        <v>377</v>
      </c>
      <c r="C205" s="251" t="s">
        <v>378</v>
      </c>
      <c r="D205" s="245" t="s">
        <v>183</v>
      </c>
      <c r="E205" s="246">
        <v>2</v>
      </c>
      <c r="F205" s="247"/>
      <c r="G205" s="248">
        <f>ROUND(E205*F205,2)</f>
        <v>0</v>
      </c>
      <c r="H205" s="229">
        <v>301.89</v>
      </c>
      <c r="I205" s="228">
        <f>ROUND(E205*H205,2)</f>
        <v>603.78</v>
      </c>
      <c r="J205" s="229">
        <v>194.91</v>
      </c>
      <c r="K205" s="228">
        <f>ROUND(E205*J205,2)</f>
        <v>389.82</v>
      </c>
      <c r="L205" s="228">
        <v>15</v>
      </c>
      <c r="M205" s="228">
        <f>G205*(1+L205/100)</f>
        <v>0</v>
      </c>
      <c r="N205" s="228">
        <v>7.9000000000000001E-4</v>
      </c>
      <c r="O205" s="228">
        <f>ROUND(E205*N205,2)</f>
        <v>0</v>
      </c>
      <c r="P205" s="228">
        <v>0</v>
      </c>
      <c r="Q205" s="228">
        <f>ROUND(E205*P205,2)</f>
        <v>0</v>
      </c>
      <c r="R205" s="228"/>
      <c r="S205" s="228" t="s">
        <v>171</v>
      </c>
      <c r="T205" s="228" t="s">
        <v>143</v>
      </c>
      <c r="U205" s="228">
        <v>0.30869000000000002</v>
      </c>
      <c r="V205" s="228">
        <f>ROUND(E205*U205,2)</f>
        <v>0.62</v>
      </c>
      <c r="W205" s="228"/>
      <c r="X205" s="228" t="s">
        <v>172</v>
      </c>
      <c r="Y205" s="209"/>
      <c r="Z205" s="209"/>
      <c r="AA205" s="209"/>
      <c r="AB205" s="209"/>
      <c r="AC205" s="209"/>
      <c r="AD205" s="209"/>
      <c r="AE205" s="209"/>
      <c r="AF205" s="209"/>
      <c r="AG205" s="209" t="s">
        <v>173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43">
        <v>70</v>
      </c>
      <c r="B206" s="244" t="s">
        <v>379</v>
      </c>
      <c r="C206" s="251" t="s">
        <v>380</v>
      </c>
      <c r="D206" s="245" t="s">
        <v>178</v>
      </c>
      <c r="E206" s="246">
        <v>1</v>
      </c>
      <c r="F206" s="247"/>
      <c r="G206" s="248">
        <f>ROUND(E206*F206,2)</f>
        <v>0</v>
      </c>
      <c r="H206" s="229">
        <v>143.06</v>
      </c>
      <c r="I206" s="228">
        <f>ROUND(E206*H206,2)</f>
        <v>143.06</v>
      </c>
      <c r="J206" s="229">
        <v>271.54000000000002</v>
      </c>
      <c r="K206" s="228">
        <f>ROUND(E206*J206,2)</f>
        <v>271.54000000000002</v>
      </c>
      <c r="L206" s="228">
        <v>15</v>
      </c>
      <c r="M206" s="228">
        <f>G206*(1+L206/100)</f>
        <v>0</v>
      </c>
      <c r="N206" s="228">
        <v>9.3000000000000005E-4</v>
      </c>
      <c r="O206" s="228">
        <f>ROUND(E206*N206,2)</f>
        <v>0</v>
      </c>
      <c r="P206" s="228">
        <v>0</v>
      </c>
      <c r="Q206" s="228">
        <f>ROUND(E206*P206,2)</f>
        <v>0</v>
      </c>
      <c r="R206" s="228"/>
      <c r="S206" s="228" t="s">
        <v>171</v>
      </c>
      <c r="T206" s="228" t="s">
        <v>143</v>
      </c>
      <c r="U206" s="228">
        <v>0.42399999999999999</v>
      </c>
      <c r="V206" s="228">
        <f>ROUND(E206*U206,2)</f>
        <v>0.42</v>
      </c>
      <c r="W206" s="228"/>
      <c r="X206" s="228" t="s">
        <v>172</v>
      </c>
      <c r="Y206" s="209"/>
      <c r="Z206" s="209"/>
      <c r="AA206" s="209"/>
      <c r="AB206" s="209"/>
      <c r="AC206" s="209"/>
      <c r="AD206" s="209"/>
      <c r="AE206" s="209"/>
      <c r="AF206" s="209"/>
      <c r="AG206" s="209" t="s">
        <v>173</v>
      </c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1" x14ac:dyDescent="0.25">
      <c r="A207" s="243">
        <v>71</v>
      </c>
      <c r="B207" s="244" t="s">
        <v>381</v>
      </c>
      <c r="C207" s="251" t="s">
        <v>382</v>
      </c>
      <c r="D207" s="245" t="s">
        <v>374</v>
      </c>
      <c r="E207" s="246">
        <v>1</v>
      </c>
      <c r="F207" s="247"/>
      <c r="G207" s="248">
        <f>ROUND(E207*F207,2)</f>
        <v>0</v>
      </c>
      <c r="H207" s="229">
        <v>2070.94</v>
      </c>
      <c r="I207" s="228">
        <f>ROUND(E207*H207,2)</f>
        <v>2070.94</v>
      </c>
      <c r="J207" s="229">
        <v>93.36</v>
      </c>
      <c r="K207" s="228">
        <f>ROUND(E207*J207,2)</f>
        <v>93.36</v>
      </c>
      <c r="L207" s="228">
        <v>15</v>
      </c>
      <c r="M207" s="228">
        <f>G207*(1+L207/100)</f>
        <v>0</v>
      </c>
      <c r="N207" s="228">
        <v>1E-3</v>
      </c>
      <c r="O207" s="228">
        <f>ROUND(E207*N207,2)</f>
        <v>0</v>
      </c>
      <c r="P207" s="228">
        <v>0</v>
      </c>
      <c r="Q207" s="228">
        <f>ROUND(E207*P207,2)</f>
        <v>0</v>
      </c>
      <c r="R207" s="228"/>
      <c r="S207" s="228" t="s">
        <v>171</v>
      </c>
      <c r="T207" s="228" t="s">
        <v>143</v>
      </c>
      <c r="U207" s="228">
        <v>0.14499999999999999</v>
      </c>
      <c r="V207" s="228">
        <f>ROUND(E207*U207,2)</f>
        <v>0.15</v>
      </c>
      <c r="W207" s="228"/>
      <c r="X207" s="228" t="s">
        <v>172</v>
      </c>
      <c r="Y207" s="209"/>
      <c r="Z207" s="209"/>
      <c r="AA207" s="209"/>
      <c r="AB207" s="209"/>
      <c r="AC207" s="209"/>
      <c r="AD207" s="209"/>
      <c r="AE207" s="209"/>
      <c r="AF207" s="209"/>
      <c r="AG207" s="209" t="s">
        <v>173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1" x14ac:dyDescent="0.25">
      <c r="A208" s="243">
        <v>72</v>
      </c>
      <c r="B208" s="244" t="s">
        <v>383</v>
      </c>
      <c r="C208" s="251" t="s">
        <v>384</v>
      </c>
      <c r="D208" s="245" t="s">
        <v>374</v>
      </c>
      <c r="E208" s="246">
        <v>1</v>
      </c>
      <c r="F208" s="247"/>
      <c r="G208" s="248">
        <f>ROUND(E208*F208,2)</f>
        <v>0</v>
      </c>
      <c r="H208" s="229">
        <v>849.66</v>
      </c>
      <c r="I208" s="228">
        <f>ROUND(E208*H208,2)</f>
        <v>849.66</v>
      </c>
      <c r="J208" s="229">
        <v>106.04</v>
      </c>
      <c r="K208" s="228">
        <f>ROUND(E208*J208,2)</f>
        <v>106.04</v>
      </c>
      <c r="L208" s="228">
        <v>15</v>
      </c>
      <c r="M208" s="228">
        <f>G208*(1+L208/100)</f>
        <v>0</v>
      </c>
      <c r="N208" s="228">
        <v>5.0000000000000001E-4</v>
      </c>
      <c r="O208" s="228">
        <f>ROUND(E208*N208,2)</f>
        <v>0</v>
      </c>
      <c r="P208" s="228">
        <v>0</v>
      </c>
      <c r="Q208" s="228">
        <f>ROUND(E208*P208,2)</f>
        <v>0</v>
      </c>
      <c r="R208" s="228"/>
      <c r="S208" s="228" t="s">
        <v>171</v>
      </c>
      <c r="T208" s="228" t="s">
        <v>143</v>
      </c>
      <c r="U208" s="228">
        <v>0.16500000000000001</v>
      </c>
      <c r="V208" s="228">
        <f>ROUND(E208*U208,2)</f>
        <v>0.17</v>
      </c>
      <c r="W208" s="228"/>
      <c r="X208" s="228" t="s">
        <v>172</v>
      </c>
      <c r="Y208" s="209"/>
      <c r="Z208" s="209"/>
      <c r="AA208" s="209"/>
      <c r="AB208" s="209"/>
      <c r="AC208" s="209"/>
      <c r="AD208" s="209"/>
      <c r="AE208" s="209"/>
      <c r="AF208" s="209"/>
      <c r="AG208" s="209" t="s">
        <v>173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5">
      <c r="A209" s="243">
        <v>73</v>
      </c>
      <c r="B209" s="244" t="s">
        <v>385</v>
      </c>
      <c r="C209" s="251" t="s">
        <v>386</v>
      </c>
      <c r="D209" s="245" t="s">
        <v>178</v>
      </c>
      <c r="E209" s="246">
        <v>1</v>
      </c>
      <c r="F209" s="247"/>
      <c r="G209" s="248">
        <f>ROUND(E209*F209,2)</f>
        <v>0</v>
      </c>
      <c r="H209" s="229">
        <v>322.5</v>
      </c>
      <c r="I209" s="228">
        <f>ROUND(E209*H209,2)</f>
        <v>322.5</v>
      </c>
      <c r="J209" s="229">
        <v>132.9</v>
      </c>
      <c r="K209" s="228">
        <f>ROUND(E209*J209,2)</f>
        <v>132.9</v>
      </c>
      <c r="L209" s="228">
        <v>15</v>
      </c>
      <c r="M209" s="228">
        <f>G209*(1+L209/100)</f>
        <v>0</v>
      </c>
      <c r="N209" s="228">
        <v>2.5000000000000001E-4</v>
      </c>
      <c r="O209" s="228">
        <f>ROUND(E209*N209,2)</f>
        <v>0</v>
      </c>
      <c r="P209" s="228">
        <v>0</v>
      </c>
      <c r="Q209" s="228">
        <f>ROUND(E209*P209,2)</f>
        <v>0</v>
      </c>
      <c r="R209" s="228"/>
      <c r="S209" s="228" t="s">
        <v>171</v>
      </c>
      <c r="T209" s="228" t="s">
        <v>143</v>
      </c>
      <c r="U209" s="228">
        <v>0.20599999999999999</v>
      </c>
      <c r="V209" s="228">
        <f>ROUND(E209*U209,2)</f>
        <v>0.21</v>
      </c>
      <c r="W209" s="228"/>
      <c r="X209" s="228" t="s">
        <v>172</v>
      </c>
      <c r="Y209" s="209"/>
      <c r="Z209" s="209"/>
      <c r="AA209" s="209"/>
      <c r="AB209" s="209"/>
      <c r="AC209" s="209"/>
      <c r="AD209" s="209"/>
      <c r="AE209" s="209"/>
      <c r="AF209" s="209"/>
      <c r="AG209" s="209" t="s">
        <v>173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5">
      <c r="A210" s="243">
        <v>74</v>
      </c>
      <c r="B210" s="244" t="s">
        <v>387</v>
      </c>
      <c r="C210" s="251" t="s">
        <v>388</v>
      </c>
      <c r="D210" s="245" t="s">
        <v>0</v>
      </c>
      <c r="E210" s="246">
        <v>110.97</v>
      </c>
      <c r="F210" s="247"/>
      <c r="G210" s="248">
        <f>ROUND(E210*F210,2)</f>
        <v>0</v>
      </c>
      <c r="H210" s="229">
        <v>0</v>
      </c>
      <c r="I210" s="228">
        <f>ROUND(E210*H210,2)</f>
        <v>0</v>
      </c>
      <c r="J210" s="229">
        <v>1.4</v>
      </c>
      <c r="K210" s="228">
        <f>ROUND(E210*J210,2)</f>
        <v>155.36000000000001</v>
      </c>
      <c r="L210" s="228">
        <v>15</v>
      </c>
      <c r="M210" s="228">
        <f>G210*(1+L210/100)</f>
        <v>0</v>
      </c>
      <c r="N210" s="228">
        <v>0</v>
      </c>
      <c r="O210" s="228">
        <f>ROUND(E210*N210,2)</f>
        <v>0</v>
      </c>
      <c r="P210" s="228">
        <v>0</v>
      </c>
      <c r="Q210" s="228">
        <f>ROUND(E210*P210,2)</f>
        <v>0</v>
      </c>
      <c r="R210" s="228"/>
      <c r="S210" s="228" t="s">
        <v>171</v>
      </c>
      <c r="T210" s="228" t="s">
        <v>143</v>
      </c>
      <c r="U210" s="228">
        <v>0</v>
      </c>
      <c r="V210" s="228">
        <f>ROUND(E210*U210,2)</f>
        <v>0</v>
      </c>
      <c r="W210" s="228"/>
      <c r="X210" s="228" t="s">
        <v>306</v>
      </c>
      <c r="Y210" s="209"/>
      <c r="Z210" s="209"/>
      <c r="AA210" s="209"/>
      <c r="AB210" s="209"/>
      <c r="AC210" s="209"/>
      <c r="AD210" s="209"/>
      <c r="AE210" s="209"/>
      <c r="AF210" s="209"/>
      <c r="AG210" s="209" t="s">
        <v>307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x14ac:dyDescent="0.25">
      <c r="A211" s="231" t="s">
        <v>137</v>
      </c>
      <c r="B211" s="232" t="s">
        <v>79</v>
      </c>
      <c r="C211" s="250" t="s">
        <v>80</v>
      </c>
      <c r="D211" s="233"/>
      <c r="E211" s="234"/>
      <c r="F211" s="235"/>
      <c r="G211" s="236">
        <f>SUMIF(AG212:AG241,"&lt;&gt;NOR",G212:G241)</f>
        <v>0</v>
      </c>
      <c r="H211" s="230"/>
      <c r="I211" s="230">
        <f>SUM(I212:I241)</f>
        <v>17436.120000000003</v>
      </c>
      <c r="J211" s="230"/>
      <c r="K211" s="230">
        <f>SUM(K212:K241)</f>
        <v>15917.569999999994</v>
      </c>
      <c r="L211" s="230"/>
      <c r="M211" s="230">
        <f>SUM(M212:M241)</f>
        <v>0</v>
      </c>
      <c r="N211" s="230"/>
      <c r="O211" s="230">
        <f>SUM(O212:O241)</f>
        <v>0.11</v>
      </c>
      <c r="P211" s="230"/>
      <c r="Q211" s="230">
        <f>SUM(Q212:Q241)</f>
        <v>0.28000000000000003</v>
      </c>
      <c r="R211" s="230"/>
      <c r="S211" s="230"/>
      <c r="T211" s="230"/>
      <c r="U211" s="230"/>
      <c r="V211" s="230">
        <f>SUM(V212:V241)</f>
        <v>12.120000000000001</v>
      </c>
      <c r="W211" s="230"/>
      <c r="X211" s="230"/>
      <c r="AG211" t="s">
        <v>138</v>
      </c>
    </row>
    <row r="212" spans="1:60" ht="20.399999999999999" outlineLevel="1" x14ac:dyDescent="0.25">
      <c r="A212" s="243">
        <v>75</v>
      </c>
      <c r="B212" s="244" t="s">
        <v>389</v>
      </c>
      <c r="C212" s="251" t="s">
        <v>390</v>
      </c>
      <c r="D212" s="245" t="s">
        <v>178</v>
      </c>
      <c r="E212" s="246">
        <v>1</v>
      </c>
      <c r="F212" s="247"/>
      <c r="G212" s="248">
        <f>ROUND(E212*F212,2)</f>
        <v>0</v>
      </c>
      <c r="H212" s="229">
        <v>0</v>
      </c>
      <c r="I212" s="228">
        <f>ROUND(E212*H212,2)</f>
        <v>0</v>
      </c>
      <c r="J212" s="229">
        <v>6440</v>
      </c>
      <c r="K212" s="228">
        <f>ROUND(E212*J212,2)</f>
        <v>6440</v>
      </c>
      <c r="L212" s="228">
        <v>15</v>
      </c>
      <c r="M212" s="228">
        <f>G212*(1+L212/100)</f>
        <v>0</v>
      </c>
      <c r="N212" s="228">
        <v>1.2999999999999999E-2</v>
      </c>
      <c r="O212" s="228">
        <f>ROUND(E212*N212,2)</f>
        <v>0.01</v>
      </c>
      <c r="P212" s="228">
        <v>0</v>
      </c>
      <c r="Q212" s="228">
        <f>ROUND(E212*P212,2)</f>
        <v>0</v>
      </c>
      <c r="R212" s="228"/>
      <c r="S212" s="228" t="s">
        <v>142</v>
      </c>
      <c r="T212" s="228" t="s">
        <v>143</v>
      </c>
      <c r="U212" s="228">
        <v>0</v>
      </c>
      <c r="V212" s="228">
        <f>ROUND(E212*U212,2)</f>
        <v>0</v>
      </c>
      <c r="W212" s="228"/>
      <c r="X212" s="228" t="s">
        <v>172</v>
      </c>
      <c r="Y212" s="209"/>
      <c r="Z212" s="209"/>
      <c r="AA212" s="209"/>
      <c r="AB212" s="209"/>
      <c r="AC212" s="209"/>
      <c r="AD212" s="209"/>
      <c r="AE212" s="209"/>
      <c r="AF212" s="209"/>
      <c r="AG212" s="209" t="s">
        <v>173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5">
      <c r="A213" s="243">
        <v>76</v>
      </c>
      <c r="B213" s="244" t="s">
        <v>391</v>
      </c>
      <c r="C213" s="251" t="s">
        <v>392</v>
      </c>
      <c r="D213" s="245" t="s">
        <v>178</v>
      </c>
      <c r="E213" s="246">
        <v>1</v>
      </c>
      <c r="F213" s="247"/>
      <c r="G213" s="248">
        <f>ROUND(E213*F213,2)</f>
        <v>0</v>
      </c>
      <c r="H213" s="229">
        <v>396.8</v>
      </c>
      <c r="I213" s="228">
        <f>ROUND(E213*H213,2)</f>
        <v>396.8</v>
      </c>
      <c r="J213" s="229">
        <v>0</v>
      </c>
      <c r="K213" s="228">
        <f>ROUND(E213*J213,2)</f>
        <v>0</v>
      </c>
      <c r="L213" s="228">
        <v>15</v>
      </c>
      <c r="M213" s="228">
        <f>G213*(1+L213/100)</f>
        <v>0</v>
      </c>
      <c r="N213" s="228">
        <v>8.9999999999999998E-4</v>
      </c>
      <c r="O213" s="228">
        <f>ROUND(E213*N213,2)</f>
        <v>0</v>
      </c>
      <c r="P213" s="228">
        <v>0</v>
      </c>
      <c r="Q213" s="228">
        <f>ROUND(E213*P213,2)</f>
        <v>0</v>
      </c>
      <c r="R213" s="228"/>
      <c r="S213" s="228" t="s">
        <v>142</v>
      </c>
      <c r="T213" s="228" t="s">
        <v>143</v>
      </c>
      <c r="U213" s="228">
        <v>0</v>
      </c>
      <c r="V213" s="228">
        <f>ROUND(E213*U213,2)</f>
        <v>0</v>
      </c>
      <c r="W213" s="228"/>
      <c r="X213" s="228" t="s">
        <v>166</v>
      </c>
      <c r="Y213" s="209"/>
      <c r="Z213" s="209"/>
      <c r="AA213" s="209"/>
      <c r="AB213" s="209"/>
      <c r="AC213" s="209"/>
      <c r="AD213" s="209"/>
      <c r="AE213" s="209"/>
      <c r="AF213" s="209"/>
      <c r="AG213" s="209" t="s">
        <v>167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43">
        <v>77</v>
      </c>
      <c r="B214" s="244" t="s">
        <v>393</v>
      </c>
      <c r="C214" s="251" t="s">
        <v>394</v>
      </c>
      <c r="D214" s="245" t="s">
        <v>178</v>
      </c>
      <c r="E214" s="246">
        <v>1</v>
      </c>
      <c r="F214" s="247"/>
      <c r="G214" s="248">
        <f>ROUND(E214*F214,2)</f>
        <v>0</v>
      </c>
      <c r="H214" s="229">
        <v>552</v>
      </c>
      <c r="I214" s="228">
        <f>ROUND(E214*H214,2)</f>
        <v>552</v>
      </c>
      <c r="J214" s="229">
        <v>0</v>
      </c>
      <c r="K214" s="228">
        <f>ROUND(E214*J214,2)</f>
        <v>0</v>
      </c>
      <c r="L214" s="228">
        <v>15</v>
      </c>
      <c r="M214" s="228">
        <f>G214*(1+L214/100)</f>
        <v>0</v>
      </c>
      <c r="N214" s="228">
        <v>2E-3</v>
      </c>
      <c r="O214" s="228">
        <f>ROUND(E214*N214,2)</f>
        <v>0</v>
      </c>
      <c r="P214" s="228">
        <v>0</v>
      </c>
      <c r="Q214" s="228">
        <f>ROUND(E214*P214,2)</f>
        <v>0</v>
      </c>
      <c r="R214" s="228"/>
      <c r="S214" s="228" t="s">
        <v>142</v>
      </c>
      <c r="T214" s="228" t="s">
        <v>143</v>
      </c>
      <c r="U214" s="228">
        <v>0</v>
      </c>
      <c r="V214" s="228">
        <f>ROUND(E214*U214,2)</f>
        <v>0</v>
      </c>
      <c r="W214" s="228"/>
      <c r="X214" s="228" t="s">
        <v>166</v>
      </c>
      <c r="Y214" s="209"/>
      <c r="Z214" s="209"/>
      <c r="AA214" s="209"/>
      <c r="AB214" s="209"/>
      <c r="AC214" s="209"/>
      <c r="AD214" s="209"/>
      <c r="AE214" s="209"/>
      <c r="AF214" s="209"/>
      <c r="AG214" s="209" t="s">
        <v>167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43">
        <v>78</v>
      </c>
      <c r="B215" s="244" t="s">
        <v>395</v>
      </c>
      <c r="C215" s="251" t="s">
        <v>396</v>
      </c>
      <c r="D215" s="245" t="s">
        <v>165</v>
      </c>
      <c r="E215" s="246">
        <v>1</v>
      </c>
      <c r="F215" s="247"/>
      <c r="G215" s="248">
        <f>ROUND(E215*F215,2)</f>
        <v>0</v>
      </c>
      <c r="H215" s="229">
        <v>1437.5</v>
      </c>
      <c r="I215" s="228">
        <f>ROUND(E215*H215,2)</f>
        <v>1437.5</v>
      </c>
      <c r="J215" s="229">
        <v>0</v>
      </c>
      <c r="K215" s="228">
        <f>ROUND(E215*J215,2)</f>
        <v>0</v>
      </c>
      <c r="L215" s="228">
        <v>15</v>
      </c>
      <c r="M215" s="228">
        <f>G215*(1+L215/100)</f>
        <v>0</v>
      </c>
      <c r="N215" s="228">
        <v>0.01</v>
      </c>
      <c r="O215" s="228">
        <f>ROUND(E215*N215,2)</f>
        <v>0.01</v>
      </c>
      <c r="P215" s="228">
        <v>0</v>
      </c>
      <c r="Q215" s="228">
        <f>ROUND(E215*P215,2)</f>
        <v>0</v>
      </c>
      <c r="R215" s="228" t="s">
        <v>196</v>
      </c>
      <c r="S215" s="228" t="s">
        <v>171</v>
      </c>
      <c r="T215" s="228" t="s">
        <v>143</v>
      </c>
      <c r="U215" s="228">
        <v>0</v>
      </c>
      <c r="V215" s="228">
        <f>ROUND(E215*U215,2)</f>
        <v>0</v>
      </c>
      <c r="W215" s="228"/>
      <c r="X215" s="228" t="s">
        <v>166</v>
      </c>
      <c r="Y215" s="209"/>
      <c r="Z215" s="209"/>
      <c r="AA215" s="209"/>
      <c r="AB215" s="209"/>
      <c r="AC215" s="209"/>
      <c r="AD215" s="209"/>
      <c r="AE215" s="209"/>
      <c r="AF215" s="209"/>
      <c r="AG215" s="209" t="s">
        <v>167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1" x14ac:dyDescent="0.25">
      <c r="A216" s="243">
        <v>79</v>
      </c>
      <c r="B216" s="244" t="s">
        <v>397</v>
      </c>
      <c r="C216" s="251" t="s">
        <v>398</v>
      </c>
      <c r="D216" s="245" t="s">
        <v>374</v>
      </c>
      <c r="E216" s="246">
        <v>1</v>
      </c>
      <c r="F216" s="247"/>
      <c r="G216" s="248">
        <f>ROUND(E216*F216,2)</f>
        <v>0</v>
      </c>
      <c r="H216" s="229">
        <v>546.54</v>
      </c>
      <c r="I216" s="228">
        <f>ROUND(E216*H216,2)</f>
        <v>546.54</v>
      </c>
      <c r="J216" s="229">
        <v>874.86</v>
      </c>
      <c r="K216" s="228">
        <f>ROUND(E216*J216,2)</f>
        <v>874.86</v>
      </c>
      <c r="L216" s="228">
        <v>15</v>
      </c>
      <c r="M216" s="228">
        <f>G216*(1+L216/100)</f>
        <v>0</v>
      </c>
      <c r="N216" s="228">
        <v>1.8600000000000001E-3</v>
      </c>
      <c r="O216" s="228">
        <f>ROUND(E216*N216,2)</f>
        <v>0</v>
      </c>
      <c r="P216" s="228">
        <v>0</v>
      </c>
      <c r="Q216" s="228">
        <f>ROUND(E216*P216,2)</f>
        <v>0</v>
      </c>
      <c r="R216" s="228"/>
      <c r="S216" s="228" t="s">
        <v>171</v>
      </c>
      <c r="T216" s="228" t="s">
        <v>143</v>
      </c>
      <c r="U216" s="228">
        <v>1.3340000000000001</v>
      </c>
      <c r="V216" s="228">
        <f>ROUND(E216*U216,2)</f>
        <v>1.33</v>
      </c>
      <c r="W216" s="228"/>
      <c r="X216" s="228" t="s">
        <v>172</v>
      </c>
      <c r="Y216" s="209"/>
      <c r="Z216" s="209"/>
      <c r="AA216" s="209"/>
      <c r="AB216" s="209"/>
      <c r="AC216" s="209"/>
      <c r="AD216" s="209"/>
      <c r="AE216" s="209"/>
      <c r="AF216" s="209"/>
      <c r="AG216" s="209" t="s">
        <v>173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5">
      <c r="A217" s="243">
        <v>80</v>
      </c>
      <c r="B217" s="244" t="s">
        <v>399</v>
      </c>
      <c r="C217" s="251" t="s">
        <v>400</v>
      </c>
      <c r="D217" s="245" t="s">
        <v>374</v>
      </c>
      <c r="E217" s="246">
        <v>1</v>
      </c>
      <c r="F217" s="247"/>
      <c r="G217" s="248">
        <f>ROUND(E217*F217,2)</f>
        <v>0</v>
      </c>
      <c r="H217" s="229">
        <v>153.32</v>
      </c>
      <c r="I217" s="228">
        <f>ROUND(E217*H217,2)</f>
        <v>153.32</v>
      </c>
      <c r="J217" s="229">
        <v>1540.68</v>
      </c>
      <c r="K217" s="228">
        <f>ROUND(E217*J217,2)</f>
        <v>1540.68</v>
      </c>
      <c r="L217" s="228">
        <v>15</v>
      </c>
      <c r="M217" s="228">
        <f>G217*(1+L217/100)</f>
        <v>0</v>
      </c>
      <c r="N217" s="228">
        <v>1.65E-3</v>
      </c>
      <c r="O217" s="228">
        <f>ROUND(E217*N217,2)</f>
        <v>0</v>
      </c>
      <c r="P217" s="228">
        <v>0</v>
      </c>
      <c r="Q217" s="228">
        <f>ROUND(E217*P217,2)</f>
        <v>0</v>
      </c>
      <c r="R217" s="228"/>
      <c r="S217" s="228" t="s">
        <v>171</v>
      </c>
      <c r="T217" s="228" t="s">
        <v>143</v>
      </c>
      <c r="U217" s="228">
        <v>2.5209999999999999</v>
      </c>
      <c r="V217" s="228">
        <f>ROUND(E217*U217,2)</f>
        <v>2.52</v>
      </c>
      <c r="W217" s="228"/>
      <c r="X217" s="228" t="s">
        <v>172</v>
      </c>
      <c r="Y217" s="209"/>
      <c r="Z217" s="209"/>
      <c r="AA217" s="209"/>
      <c r="AB217" s="209"/>
      <c r="AC217" s="209"/>
      <c r="AD217" s="209"/>
      <c r="AE217" s="209"/>
      <c r="AF217" s="209"/>
      <c r="AG217" s="209" t="s">
        <v>173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1" x14ac:dyDescent="0.25">
      <c r="A218" s="243">
        <v>81</v>
      </c>
      <c r="B218" s="244" t="s">
        <v>401</v>
      </c>
      <c r="C218" s="251" t="s">
        <v>402</v>
      </c>
      <c r="D218" s="245" t="s">
        <v>374</v>
      </c>
      <c r="E218" s="246">
        <v>1</v>
      </c>
      <c r="F218" s="247"/>
      <c r="G218" s="248">
        <f>ROUND(E218*F218,2)</f>
        <v>0</v>
      </c>
      <c r="H218" s="229">
        <v>0</v>
      </c>
      <c r="I218" s="228">
        <f>ROUND(E218*H218,2)</f>
        <v>0</v>
      </c>
      <c r="J218" s="229">
        <v>523.79999999999995</v>
      </c>
      <c r="K218" s="228">
        <f>ROUND(E218*J218,2)</f>
        <v>523.79999999999995</v>
      </c>
      <c r="L218" s="228">
        <v>15</v>
      </c>
      <c r="M218" s="228">
        <f>G218*(1+L218/100)</f>
        <v>0</v>
      </c>
      <c r="N218" s="228">
        <v>0</v>
      </c>
      <c r="O218" s="228">
        <f>ROUND(E218*N218,2)</f>
        <v>0</v>
      </c>
      <c r="P218" s="228">
        <v>0.125</v>
      </c>
      <c r="Q218" s="228">
        <f>ROUND(E218*P218,2)</f>
        <v>0.13</v>
      </c>
      <c r="R218" s="228"/>
      <c r="S218" s="228" t="s">
        <v>171</v>
      </c>
      <c r="T218" s="228" t="s">
        <v>143</v>
      </c>
      <c r="U218" s="228">
        <v>1.1499999999999999</v>
      </c>
      <c r="V218" s="228">
        <f>ROUND(E218*U218,2)</f>
        <v>1.1499999999999999</v>
      </c>
      <c r="W218" s="228"/>
      <c r="X218" s="228" t="s">
        <v>172</v>
      </c>
      <c r="Y218" s="209"/>
      <c r="Z218" s="209"/>
      <c r="AA218" s="209"/>
      <c r="AB218" s="209"/>
      <c r="AC218" s="209"/>
      <c r="AD218" s="209"/>
      <c r="AE218" s="209"/>
      <c r="AF218" s="209"/>
      <c r="AG218" s="209" t="s">
        <v>173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5">
      <c r="A219" s="243">
        <v>82</v>
      </c>
      <c r="B219" s="244" t="s">
        <v>403</v>
      </c>
      <c r="C219" s="251" t="s">
        <v>404</v>
      </c>
      <c r="D219" s="245" t="s">
        <v>374</v>
      </c>
      <c r="E219" s="246">
        <v>2</v>
      </c>
      <c r="F219" s="247"/>
      <c r="G219" s="248">
        <f>ROUND(E219*F219,2)</f>
        <v>0</v>
      </c>
      <c r="H219" s="229">
        <v>21</v>
      </c>
      <c r="I219" s="228">
        <f>ROUND(E219*H219,2)</f>
        <v>42</v>
      </c>
      <c r="J219" s="229">
        <v>197.5</v>
      </c>
      <c r="K219" s="228">
        <f>ROUND(E219*J219,2)</f>
        <v>395</v>
      </c>
      <c r="L219" s="228">
        <v>15</v>
      </c>
      <c r="M219" s="228">
        <f>G219*(1+L219/100)</f>
        <v>0</v>
      </c>
      <c r="N219" s="228">
        <v>3.0000000000000001E-5</v>
      </c>
      <c r="O219" s="228">
        <f>ROUND(E219*N219,2)</f>
        <v>0</v>
      </c>
      <c r="P219" s="228">
        <v>0</v>
      </c>
      <c r="Q219" s="228">
        <f>ROUND(E219*P219,2)</f>
        <v>0</v>
      </c>
      <c r="R219" s="228"/>
      <c r="S219" s="228" t="s">
        <v>171</v>
      </c>
      <c r="T219" s="228" t="s">
        <v>143</v>
      </c>
      <c r="U219" s="228">
        <v>0.33</v>
      </c>
      <c r="V219" s="228">
        <f>ROUND(E219*U219,2)</f>
        <v>0.66</v>
      </c>
      <c r="W219" s="228"/>
      <c r="X219" s="228" t="s">
        <v>172</v>
      </c>
      <c r="Y219" s="209"/>
      <c r="Z219" s="209"/>
      <c r="AA219" s="209"/>
      <c r="AB219" s="209"/>
      <c r="AC219" s="209"/>
      <c r="AD219" s="209"/>
      <c r="AE219" s="209"/>
      <c r="AF219" s="209"/>
      <c r="AG219" s="209" t="s">
        <v>173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5">
      <c r="A220" s="243">
        <v>83</v>
      </c>
      <c r="B220" s="244" t="s">
        <v>405</v>
      </c>
      <c r="C220" s="251" t="s">
        <v>406</v>
      </c>
      <c r="D220" s="245" t="s">
        <v>374</v>
      </c>
      <c r="E220" s="246">
        <v>5</v>
      </c>
      <c r="F220" s="247"/>
      <c r="G220" s="248">
        <f>ROUND(E220*F220,2)</f>
        <v>0</v>
      </c>
      <c r="H220" s="229">
        <v>146.51</v>
      </c>
      <c r="I220" s="228">
        <f>ROUND(E220*H220,2)</f>
        <v>732.55</v>
      </c>
      <c r="J220" s="229">
        <v>133.49</v>
      </c>
      <c r="K220" s="228">
        <f>ROUND(E220*J220,2)</f>
        <v>667.45</v>
      </c>
      <c r="L220" s="228">
        <v>15</v>
      </c>
      <c r="M220" s="228">
        <f>G220*(1+L220/100)</f>
        <v>0</v>
      </c>
      <c r="N220" s="228">
        <v>1.7000000000000001E-4</v>
      </c>
      <c r="O220" s="228">
        <f>ROUND(E220*N220,2)</f>
        <v>0</v>
      </c>
      <c r="P220" s="228">
        <v>0</v>
      </c>
      <c r="Q220" s="228">
        <f>ROUND(E220*P220,2)</f>
        <v>0</v>
      </c>
      <c r="R220" s="228"/>
      <c r="S220" s="228" t="s">
        <v>171</v>
      </c>
      <c r="T220" s="228" t="s">
        <v>143</v>
      </c>
      <c r="U220" s="228">
        <v>0.22700000000000001</v>
      </c>
      <c r="V220" s="228">
        <f>ROUND(E220*U220,2)</f>
        <v>1.1399999999999999</v>
      </c>
      <c r="W220" s="228"/>
      <c r="X220" s="228" t="s">
        <v>172</v>
      </c>
      <c r="Y220" s="209"/>
      <c r="Z220" s="209"/>
      <c r="AA220" s="209"/>
      <c r="AB220" s="209"/>
      <c r="AC220" s="209"/>
      <c r="AD220" s="209"/>
      <c r="AE220" s="209"/>
      <c r="AF220" s="209"/>
      <c r="AG220" s="209" t="s">
        <v>173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1" x14ac:dyDescent="0.25">
      <c r="A221" s="243">
        <v>84</v>
      </c>
      <c r="B221" s="244" t="s">
        <v>407</v>
      </c>
      <c r="C221" s="251" t="s">
        <v>408</v>
      </c>
      <c r="D221" s="245" t="s">
        <v>374</v>
      </c>
      <c r="E221" s="246">
        <v>1</v>
      </c>
      <c r="F221" s="247"/>
      <c r="G221" s="248">
        <f>ROUND(E221*F221,2)</f>
        <v>0</v>
      </c>
      <c r="H221" s="229">
        <v>224.68</v>
      </c>
      <c r="I221" s="228">
        <f>ROUND(E221*H221,2)</f>
        <v>224.68</v>
      </c>
      <c r="J221" s="229">
        <v>73.22</v>
      </c>
      <c r="K221" s="228">
        <f>ROUND(E221*J221,2)</f>
        <v>73.22</v>
      </c>
      <c r="L221" s="228">
        <v>15</v>
      </c>
      <c r="M221" s="228">
        <f>G221*(1+L221/100)</f>
        <v>0</v>
      </c>
      <c r="N221" s="228">
        <v>2.4000000000000001E-4</v>
      </c>
      <c r="O221" s="228">
        <f>ROUND(E221*N221,2)</f>
        <v>0</v>
      </c>
      <c r="P221" s="228">
        <v>0</v>
      </c>
      <c r="Q221" s="228">
        <f>ROUND(E221*P221,2)</f>
        <v>0</v>
      </c>
      <c r="R221" s="228"/>
      <c r="S221" s="228" t="s">
        <v>171</v>
      </c>
      <c r="T221" s="228" t="s">
        <v>143</v>
      </c>
      <c r="U221" s="228">
        <v>0.124</v>
      </c>
      <c r="V221" s="228">
        <f>ROUND(E221*U221,2)</f>
        <v>0.12</v>
      </c>
      <c r="W221" s="228"/>
      <c r="X221" s="228" t="s">
        <v>172</v>
      </c>
      <c r="Y221" s="209"/>
      <c r="Z221" s="209"/>
      <c r="AA221" s="209"/>
      <c r="AB221" s="209"/>
      <c r="AC221" s="209"/>
      <c r="AD221" s="209"/>
      <c r="AE221" s="209"/>
      <c r="AF221" s="209"/>
      <c r="AG221" s="209" t="s">
        <v>173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ht="20.399999999999999" outlineLevel="1" x14ac:dyDescent="0.25">
      <c r="A222" s="243">
        <v>85</v>
      </c>
      <c r="B222" s="244" t="s">
        <v>409</v>
      </c>
      <c r="C222" s="251" t="s">
        <v>410</v>
      </c>
      <c r="D222" s="245" t="s">
        <v>178</v>
      </c>
      <c r="E222" s="246">
        <v>1</v>
      </c>
      <c r="F222" s="247"/>
      <c r="G222" s="248">
        <f>ROUND(E222*F222,2)</f>
        <v>0</v>
      </c>
      <c r="H222" s="229">
        <v>2056.89</v>
      </c>
      <c r="I222" s="228">
        <f>ROUND(E222*H222,2)</f>
        <v>2056.89</v>
      </c>
      <c r="J222" s="229">
        <v>271.91000000000003</v>
      </c>
      <c r="K222" s="228">
        <f>ROUND(E222*J222,2)</f>
        <v>271.91000000000003</v>
      </c>
      <c r="L222" s="228">
        <v>15</v>
      </c>
      <c r="M222" s="228">
        <f>G222*(1+L222/100)</f>
        <v>0</v>
      </c>
      <c r="N222" s="228">
        <v>1.64E-3</v>
      </c>
      <c r="O222" s="228">
        <f>ROUND(E222*N222,2)</f>
        <v>0</v>
      </c>
      <c r="P222" s="228">
        <v>0</v>
      </c>
      <c r="Q222" s="228">
        <f>ROUND(E222*P222,2)</f>
        <v>0</v>
      </c>
      <c r="R222" s="228"/>
      <c r="S222" s="228" t="s">
        <v>171</v>
      </c>
      <c r="T222" s="228" t="s">
        <v>143</v>
      </c>
      <c r="U222" s="228">
        <v>0.44500000000000001</v>
      </c>
      <c r="V222" s="228">
        <f>ROUND(E222*U222,2)</f>
        <v>0.45</v>
      </c>
      <c r="W222" s="228"/>
      <c r="X222" s="228" t="s">
        <v>172</v>
      </c>
      <c r="Y222" s="209"/>
      <c r="Z222" s="209"/>
      <c r="AA222" s="209"/>
      <c r="AB222" s="209"/>
      <c r="AC222" s="209"/>
      <c r="AD222" s="209"/>
      <c r="AE222" s="209"/>
      <c r="AF222" s="209"/>
      <c r="AG222" s="209" t="s">
        <v>173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1" x14ac:dyDescent="0.25">
      <c r="A223" s="243">
        <v>86</v>
      </c>
      <c r="B223" s="244" t="s">
        <v>411</v>
      </c>
      <c r="C223" s="251" t="s">
        <v>412</v>
      </c>
      <c r="D223" s="245" t="s">
        <v>178</v>
      </c>
      <c r="E223" s="246">
        <v>1</v>
      </c>
      <c r="F223" s="247"/>
      <c r="G223" s="248">
        <f>ROUND(E223*F223,2)</f>
        <v>0</v>
      </c>
      <c r="H223" s="229">
        <v>2422.9899999999998</v>
      </c>
      <c r="I223" s="228">
        <f>ROUND(E223*H223,2)</f>
        <v>2422.9899999999998</v>
      </c>
      <c r="J223" s="229">
        <v>296.81</v>
      </c>
      <c r="K223" s="228">
        <f>ROUND(E223*J223,2)</f>
        <v>296.81</v>
      </c>
      <c r="L223" s="228">
        <v>15</v>
      </c>
      <c r="M223" s="228">
        <f>G223*(1+L223/100)</f>
        <v>0</v>
      </c>
      <c r="N223" s="228">
        <v>8.4999999999999995E-4</v>
      </c>
      <c r="O223" s="228">
        <f>ROUND(E223*N223,2)</f>
        <v>0</v>
      </c>
      <c r="P223" s="228">
        <v>0</v>
      </c>
      <c r="Q223" s="228">
        <f>ROUND(E223*P223,2)</f>
        <v>0</v>
      </c>
      <c r="R223" s="228"/>
      <c r="S223" s="228" t="s">
        <v>171</v>
      </c>
      <c r="T223" s="228" t="s">
        <v>143</v>
      </c>
      <c r="U223" s="228">
        <v>0.48499999999999999</v>
      </c>
      <c r="V223" s="228">
        <f>ROUND(E223*U223,2)</f>
        <v>0.49</v>
      </c>
      <c r="W223" s="228"/>
      <c r="X223" s="228" t="s">
        <v>172</v>
      </c>
      <c r="Y223" s="209"/>
      <c r="Z223" s="209"/>
      <c r="AA223" s="209"/>
      <c r="AB223" s="209"/>
      <c r="AC223" s="209"/>
      <c r="AD223" s="209"/>
      <c r="AE223" s="209"/>
      <c r="AF223" s="209"/>
      <c r="AG223" s="209" t="s">
        <v>173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5">
      <c r="A224" s="243">
        <v>87</v>
      </c>
      <c r="B224" s="244" t="s">
        <v>413</v>
      </c>
      <c r="C224" s="251" t="s">
        <v>414</v>
      </c>
      <c r="D224" s="245" t="s">
        <v>178</v>
      </c>
      <c r="E224" s="246">
        <v>2</v>
      </c>
      <c r="F224" s="247"/>
      <c r="G224" s="248">
        <f>ROUND(E224*F224,2)</f>
        <v>0</v>
      </c>
      <c r="H224" s="229">
        <v>7.43</v>
      </c>
      <c r="I224" s="228">
        <f>ROUND(E224*H224,2)</f>
        <v>14.86</v>
      </c>
      <c r="J224" s="229">
        <v>258.77</v>
      </c>
      <c r="K224" s="228">
        <f>ROUND(E224*J224,2)</f>
        <v>517.54</v>
      </c>
      <c r="L224" s="228">
        <v>15</v>
      </c>
      <c r="M224" s="228">
        <f>G224*(1+L224/100)</f>
        <v>0</v>
      </c>
      <c r="N224" s="228">
        <v>4.0000000000000003E-5</v>
      </c>
      <c r="O224" s="228">
        <f>ROUND(E224*N224,2)</f>
        <v>0</v>
      </c>
      <c r="P224" s="228">
        <v>0</v>
      </c>
      <c r="Q224" s="228">
        <f>ROUND(E224*P224,2)</f>
        <v>0</v>
      </c>
      <c r="R224" s="228"/>
      <c r="S224" s="228" t="s">
        <v>171</v>
      </c>
      <c r="T224" s="228" t="s">
        <v>143</v>
      </c>
      <c r="U224" s="228">
        <v>0.44500000000000001</v>
      </c>
      <c r="V224" s="228">
        <f>ROUND(E224*U224,2)</f>
        <v>0.89</v>
      </c>
      <c r="W224" s="228"/>
      <c r="X224" s="228" t="s">
        <v>172</v>
      </c>
      <c r="Y224" s="209"/>
      <c r="Z224" s="209"/>
      <c r="AA224" s="209"/>
      <c r="AB224" s="209"/>
      <c r="AC224" s="209"/>
      <c r="AD224" s="209"/>
      <c r="AE224" s="209"/>
      <c r="AF224" s="209"/>
      <c r="AG224" s="209" t="s">
        <v>173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1" x14ac:dyDescent="0.25">
      <c r="A225" s="243">
        <v>88</v>
      </c>
      <c r="B225" s="244" t="s">
        <v>415</v>
      </c>
      <c r="C225" s="251" t="s">
        <v>416</v>
      </c>
      <c r="D225" s="245" t="s">
        <v>374</v>
      </c>
      <c r="E225" s="246">
        <v>2</v>
      </c>
      <c r="F225" s="247"/>
      <c r="G225" s="248">
        <f>ROUND(E225*F225,2)</f>
        <v>0</v>
      </c>
      <c r="H225" s="229">
        <v>0</v>
      </c>
      <c r="I225" s="228">
        <f>ROUND(E225*H225,2)</f>
        <v>0</v>
      </c>
      <c r="J225" s="229">
        <v>98.9</v>
      </c>
      <c r="K225" s="228">
        <f>ROUND(E225*J225,2)</f>
        <v>197.8</v>
      </c>
      <c r="L225" s="228">
        <v>15</v>
      </c>
      <c r="M225" s="228">
        <f>G225*(1+L225/100)</f>
        <v>0</v>
      </c>
      <c r="N225" s="228">
        <v>0</v>
      </c>
      <c r="O225" s="228">
        <f>ROUND(E225*N225,2)</f>
        <v>0</v>
      </c>
      <c r="P225" s="228">
        <v>1.56E-3</v>
      </c>
      <c r="Q225" s="228">
        <f>ROUND(E225*P225,2)</f>
        <v>0</v>
      </c>
      <c r="R225" s="228"/>
      <c r="S225" s="228" t="s">
        <v>171</v>
      </c>
      <c r="T225" s="228" t="s">
        <v>143</v>
      </c>
      <c r="U225" s="228">
        <v>0.217</v>
      </c>
      <c r="V225" s="228">
        <f>ROUND(E225*U225,2)</f>
        <v>0.43</v>
      </c>
      <c r="W225" s="228"/>
      <c r="X225" s="228" t="s">
        <v>172</v>
      </c>
      <c r="Y225" s="209"/>
      <c r="Z225" s="209"/>
      <c r="AA225" s="209"/>
      <c r="AB225" s="209"/>
      <c r="AC225" s="209"/>
      <c r="AD225" s="209"/>
      <c r="AE225" s="209"/>
      <c r="AF225" s="209"/>
      <c r="AG225" s="209" t="s">
        <v>173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5">
      <c r="A226" s="243">
        <v>89</v>
      </c>
      <c r="B226" s="244" t="s">
        <v>417</v>
      </c>
      <c r="C226" s="251" t="s">
        <v>418</v>
      </c>
      <c r="D226" s="245" t="s">
        <v>374</v>
      </c>
      <c r="E226" s="246">
        <v>1</v>
      </c>
      <c r="F226" s="247"/>
      <c r="G226" s="248">
        <f>ROUND(E226*F226,2)</f>
        <v>0</v>
      </c>
      <c r="H226" s="229">
        <v>0</v>
      </c>
      <c r="I226" s="228">
        <f>ROUND(E226*H226,2)</f>
        <v>0</v>
      </c>
      <c r="J226" s="229">
        <v>101.1</v>
      </c>
      <c r="K226" s="228">
        <f>ROUND(E226*J226,2)</f>
        <v>101.1</v>
      </c>
      <c r="L226" s="228">
        <v>15</v>
      </c>
      <c r="M226" s="228">
        <f>G226*(1+L226/100)</f>
        <v>0</v>
      </c>
      <c r="N226" s="228">
        <v>0</v>
      </c>
      <c r="O226" s="228">
        <f>ROUND(E226*N226,2)</f>
        <v>0</v>
      </c>
      <c r="P226" s="228">
        <v>8.5999999999999998E-4</v>
      </c>
      <c r="Q226" s="228">
        <f>ROUND(E226*P226,2)</f>
        <v>0</v>
      </c>
      <c r="R226" s="228"/>
      <c r="S226" s="228" t="s">
        <v>171</v>
      </c>
      <c r="T226" s="228" t="s">
        <v>143</v>
      </c>
      <c r="U226" s="228">
        <v>0.222</v>
      </c>
      <c r="V226" s="228">
        <f>ROUND(E226*U226,2)</f>
        <v>0.22</v>
      </c>
      <c r="W226" s="228"/>
      <c r="X226" s="228" t="s">
        <v>172</v>
      </c>
      <c r="Y226" s="209"/>
      <c r="Z226" s="209"/>
      <c r="AA226" s="209"/>
      <c r="AB226" s="209"/>
      <c r="AC226" s="209"/>
      <c r="AD226" s="209"/>
      <c r="AE226" s="209"/>
      <c r="AF226" s="209"/>
      <c r="AG226" s="209" t="s">
        <v>173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ht="20.399999999999999" outlineLevel="1" x14ac:dyDescent="0.25">
      <c r="A227" s="243">
        <v>90</v>
      </c>
      <c r="B227" s="244" t="s">
        <v>419</v>
      </c>
      <c r="C227" s="251" t="s">
        <v>420</v>
      </c>
      <c r="D227" s="245" t="s">
        <v>178</v>
      </c>
      <c r="E227" s="246">
        <v>1</v>
      </c>
      <c r="F227" s="247"/>
      <c r="G227" s="248">
        <f>ROUND(E227*F227,2)</f>
        <v>0</v>
      </c>
      <c r="H227" s="229">
        <v>499.03</v>
      </c>
      <c r="I227" s="228">
        <f>ROUND(E227*H227,2)</f>
        <v>499.03</v>
      </c>
      <c r="J227" s="229">
        <v>144.97</v>
      </c>
      <c r="K227" s="228">
        <f>ROUND(E227*J227,2)</f>
        <v>144.97</v>
      </c>
      <c r="L227" s="228">
        <v>15</v>
      </c>
      <c r="M227" s="228">
        <f>G227*(1+L227/100)</f>
        <v>0</v>
      </c>
      <c r="N227" s="228">
        <v>2.0000000000000001E-4</v>
      </c>
      <c r="O227" s="228">
        <f>ROUND(E227*N227,2)</f>
        <v>0</v>
      </c>
      <c r="P227" s="228">
        <v>0</v>
      </c>
      <c r="Q227" s="228">
        <f>ROUND(E227*P227,2)</f>
        <v>0</v>
      </c>
      <c r="R227" s="228"/>
      <c r="S227" s="228" t="s">
        <v>171</v>
      </c>
      <c r="T227" s="228" t="s">
        <v>143</v>
      </c>
      <c r="U227" s="228">
        <v>0.246</v>
      </c>
      <c r="V227" s="228">
        <f>ROUND(E227*U227,2)</f>
        <v>0.25</v>
      </c>
      <c r="W227" s="228"/>
      <c r="X227" s="228" t="s">
        <v>172</v>
      </c>
      <c r="Y227" s="209"/>
      <c r="Z227" s="209"/>
      <c r="AA227" s="209"/>
      <c r="AB227" s="209"/>
      <c r="AC227" s="209"/>
      <c r="AD227" s="209"/>
      <c r="AE227" s="209"/>
      <c r="AF227" s="209"/>
      <c r="AG227" s="209" t="s">
        <v>173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ht="20.399999999999999" outlineLevel="1" x14ac:dyDescent="0.25">
      <c r="A228" s="243">
        <v>91</v>
      </c>
      <c r="B228" s="244" t="s">
        <v>421</v>
      </c>
      <c r="C228" s="251" t="s">
        <v>422</v>
      </c>
      <c r="D228" s="245" t="s">
        <v>178</v>
      </c>
      <c r="E228" s="246">
        <v>1</v>
      </c>
      <c r="F228" s="247"/>
      <c r="G228" s="248">
        <f>ROUND(E228*F228,2)</f>
        <v>0</v>
      </c>
      <c r="H228" s="229">
        <v>353.26</v>
      </c>
      <c r="I228" s="228">
        <f>ROUND(E228*H228,2)</f>
        <v>353.26</v>
      </c>
      <c r="J228" s="229">
        <v>144.74</v>
      </c>
      <c r="K228" s="228">
        <f>ROUND(E228*J228,2)</f>
        <v>144.74</v>
      </c>
      <c r="L228" s="228">
        <v>15</v>
      </c>
      <c r="M228" s="228">
        <f>G228*(1+L228/100)</f>
        <v>0</v>
      </c>
      <c r="N228" s="228">
        <v>9.0000000000000006E-5</v>
      </c>
      <c r="O228" s="228">
        <f>ROUND(E228*N228,2)</f>
        <v>0</v>
      </c>
      <c r="P228" s="228">
        <v>0</v>
      </c>
      <c r="Q228" s="228">
        <f>ROUND(E228*P228,2)</f>
        <v>0</v>
      </c>
      <c r="R228" s="228"/>
      <c r="S228" s="228" t="s">
        <v>171</v>
      </c>
      <c r="T228" s="228" t="s">
        <v>143</v>
      </c>
      <c r="U228" s="228">
        <v>0.246</v>
      </c>
      <c r="V228" s="228">
        <f>ROUND(E228*U228,2)</f>
        <v>0.25</v>
      </c>
      <c r="W228" s="228"/>
      <c r="X228" s="228" t="s">
        <v>172</v>
      </c>
      <c r="Y228" s="209"/>
      <c r="Z228" s="209"/>
      <c r="AA228" s="209"/>
      <c r="AB228" s="209"/>
      <c r="AC228" s="209"/>
      <c r="AD228" s="209"/>
      <c r="AE228" s="209"/>
      <c r="AF228" s="209"/>
      <c r="AG228" s="209" t="s">
        <v>173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1" x14ac:dyDescent="0.25">
      <c r="A229" s="243">
        <v>92</v>
      </c>
      <c r="B229" s="244" t="s">
        <v>423</v>
      </c>
      <c r="C229" s="251" t="s">
        <v>424</v>
      </c>
      <c r="D229" s="245" t="s">
        <v>178</v>
      </c>
      <c r="E229" s="246">
        <v>1</v>
      </c>
      <c r="F229" s="247"/>
      <c r="G229" s="248">
        <f>ROUND(E229*F229,2)</f>
        <v>0</v>
      </c>
      <c r="H229" s="229">
        <v>406.77</v>
      </c>
      <c r="I229" s="228">
        <f>ROUND(E229*H229,2)</f>
        <v>406.77</v>
      </c>
      <c r="J229" s="229">
        <v>148.13</v>
      </c>
      <c r="K229" s="228">
        <f>ROUND(E229*J229,2)</f>
        <v>148.13</v>
      </c>
      <c r="L229" s="228">
        <v>15</v>
      </c>
      <c r="M229" s="228">
        <f>G229*(1+L229/100)</f>
        <v>0</v>
      </c>
      <c r="N229" s="228">
        <v>2.5999999999999998E-4</v>
      </c>
      <c r="O229" s="228">
        <f>ROUND(E229*N229,2)</f>
        <v>0</v>
      </c>
      <c r="P229" s="228">
        <v>0</v>
      </c>
      <c r="Q229" s="228">
        <f>ROUND(E229*P229,2)</f>
        <v>0</v>
      </c>
      <c r="R229" s="228"/>
      <c r="S229" s="228" t="s">
        <v>171</v>
      </c>
      <c r="T229" s="228" t="s">
        <v>143</v>
      </c>
      <c r="U229" s="228">
        <v>0.246</v>
      </c>
      <c r="V229" s="228">
        <f>ROUND(E229*U229,2)</f>
        <v>0.25</v>
      </c>
      <c r="W229" s="228"/>
      <c r="X229" s="228" t="s">
        <v>172</v>
      </c>
      <c r="Y229" s="209"/>
      <c r="Z229" s="209"/>
      <c r="AA229" s="209"/>
      <c r="AB229" s="209"/>
      <c r="AC229" s="209"/>
      <c r="AD229" s="209"/>
      <c r="AE229" s="209"/>
      <c r="AF229" s="209"/>
      <c r="AG229" s="209" t="s">
        <v>173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1" x14ac:dyDescent="0.25">
      <c r="A230" s="243">
        <v>93</v>
      </c>
      <c r="B230" s="244" t="s">
        <v>425</v>
      </c>
      <c r="C230" s="251" t="s">
        <v>426</v>
      </c>
      <c r="D230" s="245" t="s">
        <v>178</v>
      </c>
      <c r="E230" s="246">
        <v>1</v>
      </c>
      <c r="F230" s="247"/>
      <c r="G230" s="248">
        <f>ROUND(E230*F230,2)</f>
        <v>0</v>
      </c>
      <c r="H230" s="229">
        <v>277.95</v>
      </c>
      <c r="I230" s="228">
        <f>ROUND(E230*H230,2)</f>
        <v>277.95</v>
      </c>
      <c r="J230" s="229">
        <v>144.65</v>
      </c>
      <c r="K230" s="228">
        <f>ROUND(E230*J230,2)</f>
        <v>144.65</v>
      </c>
      <c r="L230" s="228">
        <v>15</v>
      </c>
      <c r="M230" s="228">
        <f>G230*(1+L230/100)</f>
        <v>0</v>
      </c>
      <c r="N230" s="228">
        <v>2.0000000000000001E-4</v>
      </c>
      <c r="O230" s="228">
        <f>ROUND(E230*N230,2)</f>
        <v>0</v>
      </c>
      <c r="P230" s="228">
        <v>0</v>
      </c>
      <c r="Q230" s="228">
        <f>ROUND(E230*P230,2)</f>
        <v>0</v>
      </c>
      <c r="R230" s="228"/>
      <c r="S230" s="228" t="s">
        <v>171</v>
      </c>
      <c r="T230" s="228" t="s">
        <v>143</v>
      </c>
      <c r="U230" s="228">
        <v>0.246</v>
      </c>
      <c r="V230" s="228">
        <f>ROUND(E230*U230,2)</f>
        <v>0.25</v>
      </c>
      <c r="W230" s="228"/>
      <c r="X230" s="228" t="s">
        <v>172</v>
      </c>
      <c r="Y230" s="209"/>
      <c r="Z230" s="209"/>
      <c r="AA230" s="209"/>
      <c r="AB230" s="209"/>
      <c r="AC230" s="209"/>
      <c r="AD230" s="209"/>
      <c r="AE230" s="209"/>
      <c r="AF230" s="209"/>
      <c r="AG230" s="209" t="s">
        <v>173</v>
      </c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1" x14ac:dyDescent="0.25">
      <c r="A231" s="243">
        <v>94</v>
      </c>
      <c r="B231" s="244" t="s">
        <v>427</v>
      </c>
      <c r="C231" s="251" t="s">
        <v>428</v>
      </c>
      <c r="D231" s="245" t="s">
        <v>178</v>
      </c>
      <c r="E231" s="246">
        <v>1</v>
      </c>
      <c r="F231" s="247"/>
      <c r="G231" s="248">
        <f>ROUND(E231*F231,2)</f>
        <v>0</v>
      </c>
      <c r="H231" s="229">
        <v>2699.68</v>
      </c>
      <c r="I231" s="228">
        <f>ROUND(E231*H231,2)</f>
        <v>2699.68</v>
      </c>
      <c r="J231" s="229">
        <v>393.82</v>
      </c>
      <c r="K231" s="228">
        <f>ROUND(E231*J231,2)</f>
        <v>393.82</v>
      </c>
      <c r="L231" s="228">
        <v>15</v>
      </c>
      <c r="M231" s="228">
        <f>G231*(1+L231/100)</f>
        <v>0</v>
      </c>
      <c r="N231" s="228">
        <v>4.453E-2</v>
      </c>
      <c r="O231" s="228">
        <f>ROUND(E231*N231,2)</f>
        <v>0.04</v>
      </c>
      <c r="P231" s="228">
        <v>4.2529999999999998E-2</v>
      </c>
      <c r="Q231" s="228">
        <f>ROUND(E231*P231,2)</f>
        <v>0.04</v>
      </c>
      <c r="R231" s="228"/>
      <c r="S231" s="228" t="s">
        <v>171</v>
      </c>
      <c r="T231" s="228" t="s">
        <v>143</v>
      </c>
      <c r="U231" s="228">
        <v>0.65400000000000003</v>
      </c>
      <c r="V231" s="228">
        <f>ROUND(E231*U231,2)</f>
        <v>0.65</v>
      </c>
      <c r="W231" s="228"/>
      <c r="X231" s="228" t="s">
        <v>172</v>
      </c>
      <c r="Y231" s="209"/>
      <c r="Z231" s="209"/>
      <c r="AA231" s="209"/>
      <c r="AB231" s="209"/>
      <c r="AC231" s="209"/>
      <c r="AD231" s="209"/>
      <c r="AE231" s="209"/>
      <c r="AF231" s="209"/>
      <c r="AG231" s="209" t="s">
        <v>173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1" x14ac:dyDescent="0.25">
      <c r="A232" s="237">
        <v>95</v>
      </c>
      <c r="B232" s="238" t="s">
        <v>429</v>
      </c>
      <c r="C232" s="252" t="s">
        <v>430</v>
      </c>
      <c r="D232" s="239" t="s">
        <v>187</v>
      </c>
      <c r="E232" s="240">
        <v>0.48</v>
      </c>
      <c r="F232" s="241"/>
      <c r="G232" s="242">
        <f>ROUND(E232*F232,2)</f>
        <v>0</v>
      </c>
      <c r="H232" s="229">
        <v>33.65</v>
      </c>
      <c r="I232" s="228">
        <f>ROUND(E232*H232,2)</f>
        <v>16.149999999999999</v>
      </c>
      <c r="J232" s="229">
        <v>1238.25</v>
      </c>
      <c r="K232" s="228">
        <f>ROUND(E232*J232,2)</f>
        <v>594.36</v>
      </c>
      <c r="L232" s="228">
        <v>15</v>
      </c>
      <c r="M232" s="228">
        <f>G232*(1+L232/100)</f>
        <v>0</v>
      </c>
      <c r="N232" s="228">
        <v>8.0000000000000007E-5</v>
      </c>
      <c r="O232" s="228">
        <f>ROUND(E232*N232,2)</f>
        <v>0</v>
      </c>
      <c r="P232" s="228">
        <v>0</v>
      </c>
      <c r="Q232" s="228">
        <f>ROUND(E232*P232,2)</f>
        <v>0</v>
      </c>
      <c r="R232" s="228"/>
      <c r="S232" s="228" t="s">
        <v>171</v>
      </c>
      <c r="T232" s="228" t="s">
        <v>143</v>
      </c>
      <c r="U232" s="228">
        <v>2.1</v>
      </c>
      <c r="V232" s="228">
        <f>ROUND(E232*U232,2)</f>
        <v>1.01</v>
      </c>
      <c r="W232" s="228"/>
      <c r="X232" s="228" t="s">
        <v>172</v>
      </c>
      <c r="Y232" s="209"/>
      <c r="Z232" s="209"/>
      <c r="AA232" s="209"/>
      <c r="AB232" s="209"/>
      <c r="AC232" s="209"/>
      <c r="AD232" s="209"/>
      <c r="AE232" s="209"/>
      <c r="AF232" s="209"/>
      <c r="AG232" s="209" t="s">
        <v>173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1" x14ac:dyDescent="0.25">
      <c r="A233" s="226"/>
      <c r="B233" s="227"/>
      <c r="C233" s="264" t="s">
        <v>431</v>
      </c>
      <c r="D233" s="260"/>
      <c r="E233" s="261">
        <v>0.48</v>
      </c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09"/>
      <c r="Z233" s="209"/>
      <c r="AA233" s="209"/>
      <c r="AB233" s="209"/>
      <c r="AC233" s="209"/>
      <c r="AD233" s="209"/>
      <c r="AE233" s="209"/>
      <c r="AF233" s="209"/>
      <c r="AG233" s="209" t="s">
        <v>175</v>
      </c>
      <c r="AH233" s="209">
        <v>0</v>
      </c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ht="20.399999999999999" outlineLevel="1" x14ac:dyDescent="0.25">
      <c r="A234" s="243">
        <v>96</v>
      </c>
      <c r="B234" s="244" t="s">
        <v>432</v>
      </c>
      <c r="C234" s="251" t="s">
        <v>433</v>
      </c>
      <c r="D234" s="245" t="s">
        <v>178</v>
      </c>
      <c r="E234" s="246">
        <v>1</v>
      </c>
      <c r="F234" s="247"/>
      <c r="G234" s="248">
        <f>ROUND(E234*F234,2)</f>
        <v>0</v>
      </c>
      <c r="H234" s="229">
        <v>1920.5</v>
      </c>
      <c r="I234" s="228">
        <f>ROUND(E234*H234,2)</f>
        <v>1920.5</v>
      </c>
      <c r="J234" s="229">
        <v>0</v>
      </c>
      <c r="K234" s="228">
        <f>ROUND(E234*J234,2)</f>
        <v>0</v>
      </c>
      <c r="L234" s="228">
        <v>15</v>
      </c>
      <c r="M234" s="228">
        <f>G234*(1+L234/100)</f>
        <v>0</v>
      </c>
      <c r="N234" s="228">
        <v>8.0000000000000004E-4</v>
      </c>
      <c r="O234" s="228">
        <f>ROUND(E234*N234,2)</f>
        <v>0</v>
      </c>
      <c r="P234" s="228">
        <v>0</v>
      </c>
      <c r="Q234" s="228">
        <f>ROUND(E234*P234,2)</f>
        <v>0</v>
      </c>
      <c r="R234" s="228" t="s">
        <v>196</v>
      </c>
      <c r="S234" s="228" t="s">
        <v>171</v>
      </c>
      <c r="T234" s="228" t="s">
        <v>143</v>
      </c>
      <c r="U234" s="228">
        <v>0</v>
      </c>
      <c r="V234" s="228">
        <f>ROUND(E234*U234,2)</f>
        <v>0</v>
      </c>
      <c r="W234" s="228"/>
      <c r="X234" s="228" t="s">
        <v>166</v>
      </c>
      <c r="Y234" s="209"/>
      <c r="Z234" s="209"/>
      <c r="AA234" s="209"/>
      <c r="AB234" s="209"/>
      <c r="AC234" s="209"/>
      <c r="AD234" s="209"/>
      <c r="AE234" s="209"/>
      <c r="AF234" s="209"/>
      <c r="AG234" s="209" t="s">
        <v>167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1" x14ac:dyDescent="0.25">
      <c r="A235" s="243">
        <v>97</v>
      </c>
      <c r="B235" s="244" t="s">
        <v>434</v>
      </c>
      <c r="C235" s="251" t="s">
        <v>435</v>
      </c>
      <c r="D235" s="245" t="s">
        <v>178</v>
      </c>
      <c r="E235" s="246">
        <v>1</v>
      </c>
      <c r="F235" s="247"/>
      <c r="G235" s="248">
        <f>ROUND(E235*F235,2)</f>
        <v>0</v>
      </c>
      <c r="H235" s="229">
        <v>2633.5</v>
      </c>
      <c r="I235" s="228">
        <f>ROUND(E235*H235,2)</f>
        <v>2633.5</v>
      </c>
      <c r="J235" s="229">
        <v>0</v>
      </c>
      <c r="K235" s="228">
        <f>ROUND(E235*J235,2)</f>
        <v>0</v>
      </c>
      <c r="L235" s="228">
        <v>15</v>
      </c>
      <c r="M235" s="228">
        <f>G235*(1+L235/100)</f>
        <v>0</v>
      </c>
      <c r="N235" s="228">
        <v>4.5999999999999999E-2</v>
      </c>
      <c r="O235" s="228">
        <f>ROUND(E235*N235,2)</f>
        <v>0.05</v>
      </c>
      <c r="P235" s="228">
        <v>0</v>
      </c>
      <c r="Q235" s="228">
        <f>ROUND(E235*P235,2)</f>
        <v>0</v>
      </c>
      <c r="R235" s="228" t="s">
        <v>196</v>
      </c>
      <c r="S235" s="228" t="s">
        <v>171</v>
      </c>
      <c r="T235" s="228" t="s">
        <v>143</v>
      </c>
      <c r="U235" s="228">
        <v>0</v>
      </c>
      <c r="V235" s="228">
        <f>ROUND(E235*U235,2)</f>
        <v>0</v>
      </c>
      <c r="W235" s="228"/>
      <c r="X235" s="228" t="s">
        <v>166</v>
      </c>
      <c r="Y235" s="209"/>
      <c r="Z235" s="209"/>
      <c r="AA235" s="209"/>
      <c r="AB235" s="209"/>
      <c r="AC235" s="209"/>
      <c r="AD235" s="209"/>
      <c r="AE235" s="209"/>
      <c r="AF235" s="209"/>
      <c r="AG235" s="209" t="s">
        <v>167</v>
      </c>
      <c r="AH235" s="209"/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1" x14ac:dyDescent="0.25">
      <c r="A236" s="243">
        <v>98</v>
      </c>
      <c r="B236" s="244" t="s">
        <v>436</v>
      </c>
      <c r="C236" s="251" t="s">
        <v>437</v>
      </c>
      <c r="D236" s="245" t="s">
        <v>374</v>
      </c>
      <c r="E236" s="246">
        <v>1</v>
      </c>
      <c r="F236" s="247"/>
      <c r="G236" s="248">
        <f>ROUND(E236*F236,2)</f>
        <v>0</v>
      </c>
      <c r="H236" s="229">
        <v>0</v>
      </c>
      <c r="I236" s="228">
        <f>ROUND(E236*H236,2)</f>
        <v>0</v>
      </c>
      <c r="J236" s="229">
        <v>268.5</v>
      </c>
      <c r="K236" s="228">
        <f>ROUND(E236*J236,2)</f>
        <v>268.5</v>
      </c>
      <c r="L236" s="228">
        <v>15</v>
      </c>
      <c r="M236" s="228">
        <f>G236*(1+L236/100)</f>
        <v>0</v>
      </c>
      <c r="N236" s="228">
        <v>0</v>
      </c>
      <c r="O236" s="228">
        <f>ROUND(E236*N236,2)</f>
        <v>0</v>
      </c>
      <c r="P236" s="228">
        <v>1.933E-2</v>
      </c>
      <c r="Q236" s="228">
        <f>ROUND(E236*P236,2)</f>
        <v>0.02</v>
      </c>
      <c r="R236" s="228"/>
      <c r="S236" s="228" t="s">
        <v>171</v>
      </c>
      <c r="T236" s="228" t="s">
        <v>143</v>
      </c>
      <c r="U236" s="228">
        <v>0</v>
      </c>
      <c r="V236" s="228">
        <f>ROUND(E236*U236,2)</f>
        <v>0</v>
      </c>
      <c r="W236" s="228"/>
      <c r="X236" s="228" t="s">
        <v>199</v>
      </c>
      <c r="Y236" s="209"/>
      <c r="Z236" s="209"/>
      <c r="AA236" s="209"/>
      <c r="AB236" s="209"/>
      <c r="AC236" s="209"/>
      <c r="AD236" s="209"/>
      <c r="AE236" s="209"/>
      <c r="AF236" s="209"/>
      <c r="AG236" s="209" t="s">
        <v>200</v>
      </c>
      <c r="AH236" s="209"/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outlineLevel="1" x14ac:dyDescent="0.25">
      <c r="A237" s="243">
        <v>99</v>
      </c>
      <c r="B237" s="244" t="s">
        <v>438</v>
      </c>
      <c r="C237" s="251" t="s">
        <v>439</v>
      </c>
      <c r="D237" s="245" t="s">
        <v>374</v>
      </c>
      <c r="E237" s="246">
        <v>1</v>
      </c>
      <c r="F237" s="247"/>
      <c r="G237" s="248">
        <f>ROUND(E237*F237,2)</f>
        <v>0</v>
      </c>
      <c r="H237" s="229">
        <v>0</v>
      </c>
      <c r="I237" s="228">
        <f>ROUND(E237*H237,2)</f>
        <v>0</v>
      </c>
      <c r="J237" s="229">
        <v>174.2</v>
      </c>
      <c r="K237" s="228">
        <f>ROUND(E237*J237,2)</f>
        <v>174.2</v>
      </c>
      <c r="L237" s="228">
        <v>15</v>
      </c>
      <c r="M237" s="228">
        <f>G237*(1+L237/100)</f>
        <v>0</v>
      </c>
      <c r="N237" s="228">
        <v>0</v>
      </c>
      <c r="O237" s="228">
        <f>ROUND(E237*N237,2)</f>
        <v>0</v>
      </c>
      <c r="P237" s="228">
        <v>1.9460000000000002E-2</v>
      </c>
      <c r="Q237" s="228">
        <f>ROUND(E237*P237,2)</f>
        <v>0.02</v>
      </c>
      <c r="R237" s="228"/>
      <c r="S237" s="228" t="s">
        <v>171</v>
      </c>
      <c r="T237" s="228" t="s">
        <v>143</v>
      </c>
      <c r="U237" s="228">
        <v>0</v>
      </c>
      <c r="V237" s="228">
        <f>ROUND(E237*U237,2)</f>
        <v>0</v>
      </c>
      <c r="W237" s="228"/>
      <c r="X237" s="228" t="s">
        <v>199</v>
      </c>
      <c r="Y237" s="209"/>
      <c r="Z237" s="209"/>
      <c r="AA237" s="209"/>
      <c r="AB237" s="209"/>
      <c r="AC237" s="209"/>
      <c r="AD237" s="209"/>
      <c r="AE237" s="209"/>
      <c r="AF237" s="209"/>
      <c r="AG237" s="209" t="s">
        <v>200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1" x14ac:dyDescent="0.25">
      <c r="A238" s="243">
        <v>100</v>
      </c>
      <c r="B238" s="244" t="s">
        <v>440</v>
      </c>
      <c r="C238" s="251" t="s">
        <v>441</v>
      </c>
      <c r="D238" s="245" t="s">
        <v>178</v>
      </c>
      <c r="E238" s="246">
        <v>1</v>
      </c>
      <c r="F238" s="247"/>
      <c r="G238" s="248">
        <f>ROUND(E238*F238,2)</f>
        <v>0</v>
      </c>
      <c r="H238" s="229">
        <v>0</v>
      </c>
      <c r="I238" s="228">
        <f>ROUND(E238*H238,2)</f>
        <v>0</v>
      </c>
      <c r="J238" s="229">
        <v>1278.8</v>
      </c>
      <c r="K238" s="228">
        <f>ROUND(E238*J238,2)</f>
        <v>1278.8</v>
      </c>
      <c r="L238" s="228">
        <v>15</v>
      </c>
      <c r="M238" s="228">
        <f>G238*(1+L238/100)</f>
        <v>0</v>
      </c>
      <c r="N238" s="228">
        <v>1.82E-3</v>
      </c>
      <c r="O238" s="228">
        <f>ROUND(E238*N238,2)</f>
        <v>0</v>
      </c>
      <c r="P238" s="228">
        <v>0</v>
      </c>
      <c r="Q238" s="228">
        <f>ROUND(E238*P238,2)</f>
        <v>0</v>
      </c>
      <c r="R238" s="228"/>
      <c r="S238" s="228" t="s">
        <v>171</v>
      </c>
      <c r="T238" s="228" t="s">
        <v>143</v>
      </c>
      <c r="U238" s="228">
        <v>0</v>
      </c>
      <c r="V238" s="228">
        <f>ROUND(E238*U238,2)</f>
        <v>0</v>
      </c>
      <c r="W238" s="228"/>
      <c r="X238" s="228" t="s">
        <v>199</v>
      </c>
      <c r="Y238" s="209"/>
      <c r="Z238" s="209"/>
      <c r="AA238" s="209"/>
      <c r="AB238" s="209"/>
      <c r="AC238" s="209"/>
      <c r="AD238" s="209"/>
      <c r="AE238" s="209"/>
      <c r="AF238" s="209"/>
      <c r="AG238" s="209" t="s">
        <v>200</v>
      </c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1" x14ac:dyDescent="0.25">
      <c r="A239" s="243">
        <v>101</v>
      </c>
      <c r="B239" s="244" t="s">
        <v>442</v>
      </c>
      <c r="C239" s="251" t="s">
        <v>443</v>
      </c>
      <c r="D239" s="245" t="s">
        <v>374</v>
      </c>
      <c r="E239" s="246">
        <v>1</v>
      </c>
      <c r="F239" s="247"/>
      <c r="G239" s="248">
        <f>ROUND(E239*F239,2)</f>
        <v>0</v>
      </c>
      <c r="H239" s="229">
        <v>0</v>
      </c>
      <c r="I239" s="228">
        <f>ROUND(E239*H239,2)</f>
        <v>0</v>
      </c>
      <c r="J239" s="229">
        <v>141.5</v>
      </c>
      <c r="K239" s="228">
        <f>ROUND(E239*J239,2)</f>
        <v>141.5</v>
      </c>
      <c r="L239" s="228">
        <v>15</v>
      </c>
      <c r="M239" s="228">
        <f>G239*(1+L239/100)</f>
        <v>0</v>
      </c>
      <c r="N239" s="228">
        <v>0</v>
      </c>
      <c r="O239" s="228">
        <f>ROUND(E239*N239,2)</f>
        <v>0</v>
      </c>
      <c r="P239" s="228">
        <v>6.7000000000000004E-2</v>
      </c>
      <c r="Q239" s="228">
        <f>ROUND(E239*P239,2)</f>
        <v>7.0000000000000007E-2</v>
      </c>
      <c r="R239" s="228"/>
      <c r="S239" s="228" t="s">
        <v>171</v>
      </c>
      <c r="T239" s="228" t="s">
        <v>143</v>
      </c>
      <c r="U239" s="228">
        <v>0</v>
      </c>
      <c r="V239" s="228">
        <f>ROUND(E239*U239,2)</f>
        <v>0</v>
      </c>
      <c r="W239" s="228"/>
      <c r="X239" s="228" t="s">
        <v>199</v>
      </c>
      <c r="Y239" s="209"/>
      <c r="Z239" s="209"/>
      <c r="AA239" s="209"/>
      <c r="AB239" s="209"/>
      <c r="AC239" s="209"/>
      <c r="AD239" s="209"/>
      <c r="AE239" s="209"/>
      <c r="AF239" s="209"/>
      <c r="AG239" s="209" t="s">
        <v>200</v>
      </c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ht="20.399999999999999" outlineLevel="1" x14ac:dyDescent="0.25">
      <c r="A240" s="243">
        <v>102</v>
      </c>
      <c r="B240" s="244" t="s">
        <v>444</v>
      </c>
      <c r="C240" s="251" t="s">
        <v>445</v>
      </c>
      <c r="D240" s="245" t="s">
        <v>178</v>
      </c>
      <c r="E240" s="246">
        <v>1</v>
      </c>
      <c r="F240" s="247"/>
      <c r="G240" s="248">
        <f>ROUND(E240*F240,2)</f>
        <v>0</v>
      </c>
      <c r="H240" s="229">
        <v>49.15</v>
      </c>
      <c r="I240" s="228">
        <f>ROUND(E240*H240,2)</f>
        <v>49.15</v>
      </c>
      <c r="J240" s="229">
        <v>450.85</v>
      </c>
      <c r="K240" s="228">
        <f>ROUND(E240*J240,2)</f>
        <v>450.85</v>
      </c>
      <c r="L240" s="228">
        <v>15</v>
      </c>
      <c r="M240" s="228">
        <f>G240*(1+L240/100)</f>
        <v>0</v>
      </c>
      <c r="N240" s="228">
        <v>5.0000000000000002E-5</v>
      </c>
      <c r="O240" s="228">
        <f>ROUND(E240*N240,2)</f>
        <v>0</v>
      </c>
      <c r="P240" s="228">
        <v>0</v>
      </c>
      <c r="Q240" s="228">
        <f>ROUND(E240*P240,2)</f>
        <v>0</v>
      </c>
      <c r="R240" s="228"/>
      <c r="S240" s="228" t="s">
        <v>142</v>
      </c>
      <c r="T240" s="228" t="s">
        <v>143</v>
      </c>
      <c r="U240" s="228">
        <v>6.3E-2</v>
      </c>
      <c r="V240" s="228">
        <f>ROUND(E240*U240,2)</f>
        <v>0.06</v>
      </c>
      <c r="W240" s="228"/>
      <c r="X240" s="228" t="s">
        <v>172</v>
      </c>
      <c r="Y240" s="209"/>
      <c r="Z240" s="209"/>
      <c r="AA240" s="209"/>
      <c r="AB240" s="209"/>
      <c r="AC240" s="209"/>
      <c r="AD240" s="209"/>
      <c r="AE240" s="209"/>
      <c r="AF240" s="209"/>
      <c r="AG240" s="209" t="s">
        <v>173</v>
      </c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1" x14ac:dyDescent="0.25">
      <c r="A241" s="243">
        <v>103</v>
      </c>
      <c r="B241" s="244" t="s">
        <v>446</v>
      </c>
      <c r="C241" s="251" t="s">
        <v>447</v>
      </c>
      <c r="D241" s="245" t="s">
        <v>0</v>
      </c>
      <c r="E241" s="246">
        <v>332.2081</v>
      </c>
      <c r="F241" s="247"/>
      <c r="G241" s="248">
        <f>ROUND(E241*F241,2)</f>
        <v>0</v>
      </c>
      <c r="H241" s="229">
        <v>0</v>
      </c>
      <c r="I241" s="228">
        <f>ROUND(E241*H241,2)</f>
        <v>0</v>
      </c>
      <c r="J241" s="229">
        <v>0.4</v>
      </c>
      <c r="K241" s="228">
        <f>ROUND(E241*J241,2)</f>
        <v>132.88</v>
      </c>
      <c r="L241" s="228">
        <v>15</v>
      </c>
      <c r="M241" s="228">
        <f>G241*(1+L241/100)</f>
        <v>0</v>
      </c>
      <c r="N241" s="228">
        <v>0</v>
      </c>
      <c r="O241" s="228">
        <f>ROUND(E241*N241,2)</f>
        <v>0</v>
      </c>
      <c r="P241" s="228">
        <v>0</v>
      </c>
      <c r="Q241" s="228">
        <f>ROUND(E241*P241,2)</f>
        <v>0</v>
      </c>
      <c r="R241" s="228"/>
      <c r="S241" s="228" t="s">
        <v>171</v>
      </c>
      <c r="T241" s="228" t="s">
        <v>143</v>
      </c>
      <c r="U241" s="228">
        <v>0</v>
      </c>
      <c r="V241" s="228">
        <f>ROUND(E241*U241,2)</f>
        <v>0</v>
      </c>
      <c r="W241" s="228"/>
      <c r="X241" s="228" t="s">
        <v>306</v>
      </c>
      <c r="Y241" s="209"/>
      <c r="Z241" s="209"/>
      <c r="AA241" s="209"/>
      <c r="AB241" s="209"/>
      <c r="AC241" s="209"/>
      <c r="AD241" s="209"/>
      <c r="AE241" s="209"/>
      <c r="AF241" s="209"/>
      <c r="AG241" s="209" t="s">
        <v>307</v>
      </c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x14ac:dyDescent="0.25">
      <c r="A242" s="231" t="s">
        <v>137</v>
      </c>
      <c r="B242" s="232" t="s">
        <v>81</v>
      </c>
      <c r="C242" s="250" t="s">
        <v>82</v>
      </c>
      <c r="D242" s="233"/>
      <c r="E242" s="234"/>
      <c r="F242" s="235"/>
      <c r="G242" s="236">
        <f>SUMIF(AG243:AG248,"&lt;&gt;NOR",G243:G248)</f>
        <v>0</v>
      </c>
      <c r="H242" s="230"/>
      <c r="I242" s="230">
        <f>SUM(I243:I248)</f>
        <v>621</v>
      </c>
      <c r="J242" s="230"/>
      <c r="K242" s="230">
        <f>SUM(K243:K248)</f>
        <v>5563.28</v>
      </c>
      <c r="L242" s="230"/>
      <c r="M242" s="230">
        <f>SUM(M243:M248)</f>
        <v>0</v>
      </c>
      <c r="N242" s="230"/>
      <c r="O242" s="230">
        <f>SUM(O243:O248)</f>
        <v>0</v>
      </c>
      <c r="P242" s="230"/>
      <c r="Q242" s="230">
        <f>SUM(Q243:Q248)</f>
        <v>0.14000000000000001</v>
      </c>
      <c r="R242" s="230"/>
      <c r="S242" s="230"/>
      <c r="T242" s="230"/>
      <c r="U242" s="230"/>
      <c r="V242" s="230">
        <f>SUM(V243:V248)</f>
        <v>9.2199999999999989</v>
      </c>
      <c r="W242" s="230"/>
      <c r="X242" s="230"/>
      <c r="AG242" t="s">
        <v>138</v>
      </c>
    </row>
    <row r="243" spans="1:60" ht="20.399999999999999" outlineLevel="1" x14ac:dyDescent="0.25">
      <c r="A243" s="243">
        <v>104</v>
      </c>
      <c r="B243" s="244" t="s">
        <v>448</v>
      </c>
      <c r="C243" s="251" t="s">
        <v>449</v>
      </c>
      <c r="D243" s="245" t="s">
        <v>325</v>
      </c>
      <c r="E243" s="246">
        <v>1</v>
      </c>
      <c r="F243" s="247"/>
      <c r="G243" s="248">
        <f>ROUND(E243*F243,2)</f>
        <v>0</v>
      </c>
      <c r="H243" s="229">
        <v>0</v>
      </c>
      <c r="I243" s="228">
        <f>ROUND(E243*H243,2)</f>
        <v>0</v>
      </c>
      <c r="J243" s="229">
        <v>920</v>
      </c>
      <c r="K243" s="228">
        <f>ROUND(E243*J243,2)</f>
        <v>920</v>
      </c>
      <c r="L243" s="228">
        <v>15</v>
      </c>
      <c r="M243" s="228">
        <f>G243*(1+L243/100)</f>
        <v>0</v>
      </c>
      <c r="N243" s="228">
        <v>0</v>
      </c>
      <c r="O243" s="228">
        <f>ROUND(E243*N243,2)</f>
        <v>0</v>
      </c>
      <c r="P243" s="228">
        <v>0</v>
      </c>
      <c r="Q243" s="228">
        <f>ROUND(E243*P243,2)</f>
        <v>0</v>
      </c>
      <c r="R243" s="228"/>
      <c r="S243" s="228" t="s">
        <v>142</v>
      </c>
      <c r="T243" s="228" t="s">
        <v>143</v>
      </c>
      <c r="U243" s="228">
        <v>0.5</v>
      </c>
      <c r="V243" s="228">
        <f>ROUND(E243*U243,2)</f>
        <v>0.5</v>
      </c>
      <c r="W243" s="228"/>
      <c r="X243" s="228" t="s">
        <v>172</v>
      </c>
      <c r="Y243" s="209"/>
      <c r="Z243" s="209"/>
      <c r="AA243" s="209"/>
      <c r="AB243" s="209"/>
      <c r="AC243" s="209"/>
      <c r="AD243" s="209"/>
      <c r="AE243" s="209"/>
      <c r="AF243" s="209"/>
      <c r="AG243" s="209" t="s">
        <v>173</v>
      </c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1" x14ac:dyDescent="0.25">
      <c r="A244" s="243">
        <v>105</v>
      </c>
      <c r="B244" s="244" t="s">
        <v>450</v>
      </c>
      <c r="C244" s="251" t="s">
        <v>451</v>
      </c>
      <c r="D244" s="245" t="s">
        <v>178</v>
      </c>
      <c r="E244" s="246">
        <v>3</v>
      </c>
      <c r="F244" s="247"/>
      <c r="G244" s="248">
        <f>ROUND(E244*F244,2)</f>
        <v>0</v>
      </c>
      <c r="H244" s="229">
        <v>207</v>
      </c>
      <c r="I244" s="228">
        <f>ROUND(E244*H244,2)</f>
        <v>621</v>
      </c>
      <c r="J244" s="229">
        <v>0</v>
      </c>
      <c r="K244" s="228">
        <f>ROUND(E244*J244,2)</f>
        <v>0</v>
      </c>
      <c r="L244" s="228">
        <v>15</v>
      </c>
      <c r="M244" s="228">
        <f>G244*(1+L244/100)</f>
        <v>0</v>
      </c>
      <c r="N244" s="228">
        <v>8.0000000000000007E-5</v>
      </c>
      <c r="O244" s="228">
        <f>ROUND(E244*N244,2)</f>
        <v>0</v>
      </c>
      <c r="P244" s="228">
        <v>0</v>
      </c>
      <c r="Q244" s="228">
        <f>ROUND(E244*P244,2)</f>
        <v>0</v>
      </c>
      <c r="R244" s="228"/>
      <c r="S244" s="228" t="s">
        <v>142</v>
      </c>
      <c r="T244" s="228" t="s">
        <v>143</v>
      </c>
      <c r="U244" s="228">
        <v>0</v>
      </c>
      <c r="V244" s="228">
        <f>ROUND(E244*U244,2)</f>
        <v>0</v>
      </c>
      <c r="W244" s="228"/>
      <c r="X244" s="228" t="s">
        <v>166</v>
      </c>
      <c r="Y244" s="209"/>
      <c r="Z244" s="209"/>
      <c r="AA244" s="209"/>
      <c r="AB244" s="209"/>
      <c r="AC244" s="209"/>
      <c r="AD244" s="209"/>
      <c r="AE244" s="209"/>
      <c r="AF244" s="209"/>
      <c r="AG244" s="209" t="s">
        <v>167</v>
      </c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1" x14ac:dyDescent="0.25">
      <c r="A245" s="243">
        <v>106</v>
      </c>
      <c r="B245" s="244" t="s">
        <v>452</v>
      </c>
      <c r="C245" s="251" t="s">
        <v>453</v>
      </c>
      <c r="D245" s="245" t="s">
        <v>178</v>
      </c>
      <c r="E245" s="246">
        <v>3</v>
      </c>
      <c r="F245" s="247"/>
      <c r="G245" s="248">
        <f>ROUND(E245*F245,2)</f>
        <v>0</v>
      </c>
      <c r="H245" s="229">
        <v>0</v>
      </c>
      <c r="I245" s="228">
        <f>ROUND(E245*H245,2)</f>
        <v>0</v>
      </c>
      <c r="J245" s="229">
        <v>396.2</v>
      </c>
      <c r="K245" s="228">
        <f>ROUND(E245*J245,2)</f>
        <v>1188.5999999999999</v>
      </c>
      <c r="L245" s="228">
        <v>15</v>
      </c>
      <c r="M245" s="228">
        <f>G245*(1+L245/100)</f>
        <v>0</v>
      </c>
      <c r="N245" s="228">
        <v>0</v>
      </c>
      <c r="O245" s="228">
        <f>ROUND(E245*N245,2)</f>
        <v>0</v>
      </c>
      <c r="P245" s="228">
        <v>0</v>
      </c>
      <c r="Q245" s="228">
        <f>ROUND(E245*P245,2)</f>
        <v>0</v>
      </c>
      <c r="R245" s="228"/>
      <c r="S245" s="228" t="s">
        <v>171</v>
      </c>
      <c r="T245" s="228" t="s">
        <v>143</v>
      </c>
      <c r="U245" s="228">
        <v>0.75</v>
      </c>
      <c r="V245" s="228">
        <f>ROUND(E245*U245,2)</f>
        <v>2.25</v>
      </c>
      <c r="W245" s="228"/>
      <c r="X245" s="228" t="s">
        <v>172</v>
      </c>
      <c r="Y245" s="209"/>
      <c r="Z245" s="209"/>
      <c r="AA245" s="209"/>
      <c r="AB245" s="209"/>
      <c r="AC245" s="209"/>
      <c r="AD245" s="209"/>
      <c r="AE245" s="209"/>
      <c r="AF245" s="209"/>
      <c r="AG245" s="209" t="s">
        <v>173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1" x14ac:dyDescent="0.25">
      <c r="A246" s="243">
        <v>107</v>
      </c>
      <c r="B246" s="244" t="s">
        <v>454</v>
      </c>
      <c r="C246" s="251" t="s">
        <v>455</v>
      </c>
      <c r="D246" s="245" t="s">
        <v>178</v>
      </c>
      <c r="E246" s="246">
        <v>3</v>
      </c>
      <c r="F246" s="247"/>
      <c r="G246" s="248">
        <f>ROUND(E246*F246,2)</f>
        <v>0</v>
      </c>
      <c r="H246" s="229">
        <v>0</v>
      </c>
      <c r="I246" s="228">
        <f>ROUND(E246*H246,2)</f>
        <v>0</v>
      </c>
      <c r="J246" s="229">
        <v>257.60000000000002</v>
      </c>
      <c r="K246" s="228">
        <f>ROUND(E246*J246,2)</f>
        <v>772.8</v>
      </c>
      <c r="L246" s="228">
        <v>15</v>
      </c>
      <c r="M246" s="228">
        <f>G246*(1+L246/100)</f>
        <v>0</v>
      </c>
      <c r="N246" s="228">
        <v>0</v>
      </c>
      <c r="O246" s="228">
        <f>ROUND(E246*N246,2)</f>
        <v>0</v>
      </c>
      <c r="P246" s="228">
        <v>2E-3</v>
      </c>
      <c r="Q246" s="228">
        <f>ROUND(E246*P246,2)</f>
        <v>0.01</v>
      </c>
      <c r="R246" s="228"/>
      <c r="S246" s="228" t="s">
        <v>171</v>
      </c>
      <c r="T246" s="228" t="s">
        <v>143</v>
      </c>
      <c r="U246" s="228">
        <v>0.48749999999999999</v>
      </c>
      <c r="V246" s="228">
        <f>ROUND(E246*U246,2)</f>
        <v>1.46</v>
      </c>
      <c r="W246" s="228"/>
      <c r="X246" s="228" t="s">
        <v>172</v>
      </c>
      <c r="Y246" s="209"/>
      <c r="Z246" s="209"/>
      <c r="AA246" s="209"/>
      <c r="AB246" s="209"/>
      <c r="AC246" s="209"/>
      <c r="AD246" s="209"/>
      <c r="AE246" s="209"/>
      <c r="AF246" s="209"/>
      <c r="AG246" s="209" t="s">
        <v>173</v>
      </c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1" x14ac:dyDescent="0.25">
      <c r="A247" s="243">
        <v>108</v>
      </c>
      <c r="B247" s="244" t="s">
        <v>456</v>
      </c>
      <c r="C247" s="251" t="s">
        <v>457</v>
      </c>
      <c r="D247" s="245" t="s">
        <v>178</v>
      </c>
      <c r="E247" s="246">
        <v>1</v>
      </c>
      <c r="F247" s="247"/>
      <c r="G247" s="248">
        <f>ROUND(E247*F247,2)</f>
        <v>0</v>
      </c>
      <c r="H247" s="229">
        <v>0</v>
      </c>
      <c r="I247" s="228">
        <f>ROUND(E247*H247,2)</f>
        <v>0</v>
      </c>
      <c r="J247" s="229">
        <v>2645</v>
      </c>
      <c r="K247" s="228">
        <f>ROUND(E247*J247,2)</f>
        <v>2645</v>
      </c>
      <c r="L247" s="228">
        <v>15</v>
      </c>
      <c r="M247" s="228">
        <f>G247*(1+L247/100)</f>
        <v>0</v>
      </c>
      <c r="N247" s="228">
        <v>0</v>
      </c>
      <c r="O247" s="228">
        <f>ROUND(E247*N247,2)</f>
        <v>0</v>
      </c>
      <c r="P247" s="228">
        <v>0.12634999999999999</v>
      </c>
      <c r="Q247" s="228">
        <f>ROUND(E247*P247,2)</f>
        <v>0.13</v>
      </c>
      <c r="R247" s="228"/>
      <c r="S247" s="228" t="s">
        <v>171</v>
      </c>
      <c r="T247" s="228" t="s">
        <v>143</v>
      </c>
      <c r="U247" s="228">
        <v>5.0049999999999999</v>
      </c>
      <c r="V247" s="228">
        <f>ROUND(E247*U247,2)</f>
        <v>5.01</v>
      </c>
      <c r="W247" s="228"/>
      <c r="X247" s="228" t="s">
        <v>172</v>
      </c>
      <c r="Y247" s="209"/>
      <c r="Z247" s="209"/>
      <c r="AA247" s="209"/>
      <c r="AB247" s="209"/>
      <c r="AC247" s="209"/>
      <c r="AD247" s="209"/>
      <c r="AE247" s="209"/>
      <c r="AF247" s="209"/>
      <c r="AG247" s="209" t="s">
        <v>173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1" x14ac:dyDescent="0.25">
      <c r="A248" s="243">
        <v>109</v>
      </c>
      <c r="B248" s="244" t="s">
        <v>458</v>
      </c>
      <c r="C248" s="251" t="s">
        <v>459</v>
      </c>
      <c r="D248" s="245" t="s">
        <v>0</v>
      </c>
      <c r="E248" s="246">
        <v>61.473999999999997</v>
      </c>
      <c r="F248" s="247"/>
      <c r="G248" s="248">
        <f>ROUND(E248*F248,2)</f>
        <v>0</v>
      </c>
      <c r="H248" s="229">
        <v>0</v>
      </c>
      <c r="I248" s="228">
        <f>ROUND(E248*H248,2)</f>
        <v>0</v>
      </c>
      <c r="J248" s="229">
        <v>0.6</v>
      </c>
      <c r="K248" s="228">
        <f>ROUND(E248*J248,2)</f>
        <v>36.880000000000003</v>
      </c>
      <c r="L248" s="228">
        <v>15</v>
      </c>
      <c r="M248" s="228">
        <f>G248*(1+L248/100)</f>
        <v>0</v>
      </c>
      <c r="N248" s="228">
        <v>0</v>
      </c>
      <c r="O248" s="228">
        <f>ROUND(E248*N248,2)</f>
        <v>0</v>
      </c>
      <c r="P248" s="228">
        <v>0</v>
      </c>
      <c r="Q248" s="228">
        <f>ROUND(E248*P248,2)</f>
        <v>0</v>
      </c>
      <c r="R248" s="228"/>
      <c r="S248" s="228" t="s">
        <v>171</v>
      </c>
      <c r="T248" s="228" t="s">
        <v>143</v>
      </c>
      <c r="U248" s="228">
        <v>0</v>
      </c>
      <c r="V248" s="228">
        <f>ROUND(E248*U248,2)</f>
        <v>0</v>
      </c>
      <c r="W248" s="228"/>
      <c r="X248" s="228" t="s">
        <v>306</v>
      </c>
      <c r="Y248" s="209"/>
      <c r="Z248" s="209"/>
      <c r="AA248" s="209"/>
      <c r="AB248" s="209"/>
      <c r="AC248" s="209"/>
      <c r="AD248" s="209"/>
      <c r="AE248" s="209"/>
      <c r="AF248" s="209"/>
      <c r="AG248" s="209" t="s">
        <v>307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x14ac:dyDescent="0.25">
      <c r="A249" s="231" t="s">
        <v>137</v>
      </c>
      <c r="B249" s="232" t="s">
        <v>83</v>
      </c>
      <c r="C249" s="250" t="s">
        <v>84</v>
      </c>
      <c r="D249" s="233"/>
      <c r="E249" s="234"/>
      <c r="F249" s="235"/>
      <c r="G249" s="236">
        <f>SUMIF(AG250:AG256,"&lt;&gt;NOR",G250:G256)</f>
        <v>0</v>
      </c>
      <c r="H249" s="230"/>
      <c r="I249" s="230">
        <f>SUM(I250:I256)</f>
        <v>11004.07</v>
      </c>
      <c r="J249" s="230"/>
      <c r="K249" s="230">
        <f>SUM(K250:K256)</f>
        <v>3686.23</v>
      </c>
      <c r="L249" s="230"/>
      <c r="M249" s="230">
        <f>SUM(M250:M256)</f>
        <v>0</v>
      </c>
      <c r="N249" s="230"/>
      <c r="O249" s="230">
        <f>SUM(O250:O256)</f>
        <v>0.33999999999999997</v>
      </c>
      <c r="P249" s="230"/>
      <c r="Q249" s="230">
        <f>SUM(Q250:Q256)</f>
        <v>0</v>
      </c>
      <c r="R249" s="230"/>
      <c r="S249" s="230"/>
      <c r="T249" s="230"/>
      <c r="U249" s="230"/>
      <c r="V249" s="230">
        <f>SUM(V250:V256)</f>
        <v>8.31</v>
      </c>
      <c r="W249" s="230"/>
      <c r="X249" s="230"/>
      <c r="AG249" t="s">
        <v>138</v>
      </c>
    </row>
    <row r="250" spans="1:60" ht="20.399999999999999" outlineLevel="1" x14ac:dyDescent="0.25">
      <c r="A250" s="237">
        <v>110</v>
      </c>
      <c r="B250" s="238" t="s">
        <v>460</v>
      </c>
      <c r="C250" s="252" t="s">
        <v>461</v>
      </c>
      <c r="D250" s="239" t="s">
        <v>187</v>
      </c>
      <c r="E250" s="240">
        <v>15.3</v>
      </c>
      <c r="F250" s="241"/>
      <c r="G250" s="242">
        <f>ROUND(E250*F250,2)</f>
        <v>0</v>
      </c>
      <c r="H250" s="229">
        <v>13.23</v>
      </c>
      <c r="I250" s="228">
        <f>ROUND(E250*H250,2)</f>
        <v>202.42</v>
      </c>
      <c r="J250" s="229">
        <v>135.77000000000001</v>
      </c>
      <c r="K250" s="228">
        <f>ROUND(E250*J250,2)</f>
        <v>2077.2800000000002</v>
      </c>
      <c r="L250" s="228">
        <v>15</v>
      </c>
      <c r="M250" s="228">
        <f>G250*(1+L250/100)</f>
        <v>0</v>
      </c>
      <c r="N250" s="228">
        <v>3.0000000000000001E-5</v>
      </c>
      <c r="O250" s="228">
        <f>ROUND(E250*N250,2)</f>
        <v>0</v>
      </c>
      <c r="P250" s="228">
        <v>0</v>
      </c>
      <c r="Q250" s="228">
        <f>ROUND(E250*P250,2)</f>
        <v>0</v>
      </c>
      <c r="R250" s="228"/>
      <c r="S250" s="228" t="s">
        <v>171</v>
      </c>
      <c r="T250" s="228" t="s">
        <v>143</v>
      </c>
      <c r="U250" s="228">
        <v>0.223</v>
      </c>
      <c r="V250" s="228">
        <f>ROUND(E250*U250,2)</f>
        <v>3.41</v>
      </c>
      <c r="W250" s="228"/>
      <c r="X250" s="228" t="s">
        <v>172</v>
      </c>
      <c r="Y250" s="209"/>
      <c r="Z250" s="209"/>
      <c r="AA250" s="209"/>
      <c r="AB250" s="209"/>
      <c r="AC250" s="209"/>
      <c r="AD250" s="209"/>
      <c r="AE250" s="209"/>
      <c r="AF250" s="209"/>
      <c r="AG250" s="209" t="s">
        <v>173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1" x14ac:dyDescent="0.25">
      <c r="A251" s="226"/>
      <c r="B251" s="227"/>
      <c r="C251" s="264" t="s">
        <v>261</v>
      </c>
      <c r="D251" s="260"/>
      <c r="E251" s="261">
        <v>15.3</v>
      </c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09"/>
      <c r="Z251" s="209"/>
      <c r="AA251" s="209"/>
      <c r="AB251" s="209"/>
      <c r="AC251" s="209"/>
      <c r="AD251" s="209"/>
      <c r="AE251" s="209"/>
      <c r="AF251" s="209"/>
      <c r="AG251" s="209" t="s">
        <v>175</v>
      </c>
      <c r="AH251" s="209">
        <v>0</v>
      </c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1" x14ac:dyDescent="0.25">
      <c r="A252" s="237">
        <v>111</v>
      </c>
      <c r="B252" s="238" t="s">
        <v>462</v>
      </c>
      <c r="C252" s="252" t="s">
        <v>463</v>
      </c>
      <c r="D252" s="239" t="s">
        <v>187</v>
      </c>
      <c r="E252" s="240">
        <v>16.065000000000001</v>
      </c>
      <c r="F252" s="241"/>
      <c r="G252" s="242">
        <f>ROUND(E252*F252,2)</f>
        <v>0</v>
      </c>
      <c r="H252" s="229">
        <v>640</v>
      </c>
      <c r="I252" s="228">
        <f>ROUND(E252*H252,2)</f>
        <v>10281.6</v>
      </c>
      <c r="J252" s="229">
        <v>0</v>
      </c>
      <c r="K252" s="228">
        <f>ROUND(E252*J252,2)</f>
        <v>0</v>
      </c>
      <c r="L252" s="228">
        <v>15</v>
      </c>
      <c r="M252" s="228">
        <f>G252*(1+L252/100)</f>
        <v>0</v>
      </c>
      <c r="N252" s="228">
        <v>1.09E-2</v>
      </c>
      <c r="O252" s="228">
        <f>ROUND(E252*N252,2)</f>
        <v>0.18</v>
      </c>
      <c r="P252" s="228">
        <v>0</v>
      </c>
      <c r="Q252" s="228">
        <f>ROUND(E252*P252,2)</f>
        <v>0</v>
      </c>
      <c r="R252" s="228" t="s">
        <v>196</v>
      </c>
      <c r="S252" s="228" t="s">
        <v>171</v>
      </c>
      <c r="T252" s="228" t="s">
        <v>143</v>
      </c>
      <c r="U252" s="228">
        <v>0</v>
      </c>
      <c r="V252" s="228">
        <f>ROUND(E252*U252,2)</f>
        <v>0</v>
      </c>
      <c r="W252" s="228"/>
      <c r="X252" s="228" t="s">
        <v>166</v>
      </c>
      <c r="Y252" s="209"/>
      <c r="Z252" s="209"/>
      <c r="AA252" s="209"/>
      <c r="AB252" s="209"/>
      <c r="AC252" s="209"/>
      <c r="AD252" s="209"/>
      <c r="AE252" s="209"/>
      <c r="AF252" s="209"/>
      <c r="AG252" s="209" t="s">
        <v>167</v>
      </c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1" x14ac:dyDescent="0.25">
      <c r="A253" s="226"/>
      <c r="B253" s="227"/>
      <c r="C253" s="264" t="s">
        <v>464</v>
      </c>
      <c r="D253" s="260"/>
      <c r="E253" s="261">
        <v>16.065000000000001</v>
      </c>
      <c r="F253" s="228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09"/>
      <c r="Z253" s="209"/>
      <c r="AA253" s="209"/>
      <c r="AB253" s="209"/>
      <c r="AC253" s="209"/>
      <c r="AD253" s="209"/>
      <c r="AE253" s="209"/>
      <c r="AF253" s="209"/>
      <c r="AG253" s="209" t="s">
        <v>175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1" x14ac:dyDescent="0.25">
      <c r="A254" s="243">
        <v>112</v>
      </c>
      <c r="B254" s="244" t="s">
        <v>465</v>
      </c>
      <c r="C254" s="251" t="s">
        <v>466</v>
      </c>
      <c r="D254" s="245" t="s">
        <v>0</v>
      </c>
      <c r="E254" s="246">
        <v>132.345</v>
      </c>
      <c r="F254" s="247"/>
      <c r="G254" s="248">
        <f>ROUND(E254*F254,2)</f>
        <v>0</v>
      </c>
      <c r="H254" s="229">
        <v>0</v>
      </c>
      <c r="I254" s="228">
        <f>ROUND(E254*H254,2)</f>
        <v>0</v>
      </c>
      <c r="J254" s="229">
        <v>11</v>
      </c>
      <c r="K254" s="228">
        <f>ROUND(E254*J254,2)</f>
        <v>1455.8</v>
      </c>
      <c r="L254" s="228">
        <v>15</v>
      </c>
      <c r="M254" s="228">
        <f>G254*(1+L254/100)</f>
        <v>0</v>
      </c>
      <c r="N254" s="228">
        <v>0</v>
      </c>
      <c r="O254" s="228">
        <f>ROUND(E254*N254,2)</f>
        <v>0</v>
      </c>
      <c r="P254" s="228">
        <v>0</v>
      </c>
      <c r="Q254" s="228">
        <f>ROUND(E254*P254,2)</f>
        <v>0</v>
      </c>
      <c r="R254" s="228"/>
      <c r="S254" s="228" t="s">
        <v>171</v>
      </c>
      <c r="T254" s="228" t="s">
        <v>143</v>
      </c>
      <c r="U254" s="228">
        <v>0</v>
      </c>
      <c r="V254" s="228">
        <f>ROUND(E254*U254,2)</f>
        <v>0</v>
      </c>
      <c r="W254" s="228"/>
      <c r="X254" s="228" t="s">
        <v>306</v>
      </c>
      <c r="Y254" s="209"/>
      <c r="Z254" s="209"/>
      <c r="AA254" s="209"/>
      <c r="AB254" s="209"/>
      <c r="AC254" s="209"/>
      <c r="AD254" s="209"/>
      <c r="AE254" s="209"/>
      <c r="AF254" s="209"/>
      <c r="AG254" s="209" t="s">
        <v>307</v>
      </c>
      <c r="AH254" s="209"/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1" x14ac:dyDescent="0.25">
      <c r="A255" s="237">
        <v>113</v>
      </c>
      <c r="B255" s="238" t="s">
        <v>467</v>
      </c>
      <c r="C255" s="252" t="s">
        <v>468</v>
      </c>
      <c r="D255" s="239" t="s">
        <v>187</v>
      </c>
      <c r="E255" s="240">
        <v>15.3</v>
      </c>
      <c r="F255" s="241"/>
      <c r="G255" s="242">
        <f>ROUND(E255*F255,2)</f>
        <v>0</v>
      </c>
      <c r="H255" s="229">
        <v>33.99</v>
      </c>
      <c r="I255" s="228">
        <f>ROUND(E255*H255,2)</f>
        <v>520.04999999999995</v>
      </c>
      <c r="J255" s="229">
        <v>10.01</v>
      </c>
      <c r="K255" s="228">
        <f>ROUND(E255*J255,2)</f>
        <v>153.15</v>
      </c>
      <c r="L255" s="228">
        <v>15</v>
      </c>
      <c r="M255" s="228">
        <f>G255*(1+L255/100)</f>
        <v>0</v>
      </c>
      <c r="N255" s="228">
        <v>1.0500000000000001E-2</v>
      </c>
      <c r="O255" s="228">
        <f>ROUND(E255*N255,2)</f>
        <v>0.16</v>
      </c>
      <c r="P255" s="228">
        <v>0</v>
      </c>
      <c r="Q255" s="228">
        <f>ROUND(E255*P255,2)</f>
        <v>0</v>
      </c>
      <c r="R255" s="228"/>
      <c r="S255" s="228" t="s">
        <v>142</v>
      </c>
      <c r="T255" s="228" t="s">
        <v>143</v>
      </c>
      <c r="U255" s="228">
        <v>0.32</v>
      </c>
      <c r="V255" s="228">
        <f>ROUND(E255*U255,2)</f>
        <v>4.9000000000000004</v>
      </c>
      <c r="W255" s="228"/>
      <c r="X255" s="228" t="s">
        <v>172</v>
      </c>
      <c r="Y255" s="209"/>
      <c r="Z255" s="209"/>
      <c r="AA255" s="209"/>
      <c r="AB255" s="209"/>
      <c r="AC255" s="209"/>
      <c r="AD255" s="209"/>
      <c r="AE255" s="209"/>
      <c r="AF255" s="209"/>
      <c r="AG255" s="209" t="s">
        <v>173</v>
      </c>
      <c r="AH255" s="209"/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1" x14ac:dyDescent="0.25">
      <c r="A256" s="226"/>
      <c r="B256" s="227"/>
      <c r="C256" s="264" t="s">
        <v>261</v>
      </c>
      <c r="D256" s="260"/>
      <c r="E256" s="261">
        <v>15.3</v>
      </c>
      <c r="F256" s="228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09"/>
      <c r="Z256" s="209"/>
      <c r="AA256" s="209"/>
      <c r="AB256" s="209"/>
      <c r="AC256" s="209"/>
      <c r="AD256" s="209"/>
      <c r="AE256" s="209"/>
      <c r="AF256" s="209"/>
      <c r="AG256" s="209" t="s">
        <v>175</v>
      </c>
      <c r="AH256" s="209">
        <v>0</v>
      </c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x14ac:dyDescent="0.25">
      <c r="A257" s="231" t="s">
        <v>137</v>
      </c>
      <c r="B257" s="232" t="s">
        <v>85</v>
      </c>
      <c r="C257" s="250" t="s">
        <v>86</v>
      </c>
      <c r="D257" s="233"/>
      <c r="E257" s="234"/>
      <c r="F257" s="235"/>
      <c r="G257" s="236">
        <f>SUMIF(AG258:AG296,"&lt;&gt;NOR",G258:G296)</f>
        <v>0</v>
      </c>
      <c r="H257" s="230"/>
      <c r="I257" s="230">
        <f>SUM(I258:I296)</f>
        <v>30717.630000000005</v>
      </c>
      <c r="J257" s="230"/>
      <c r="K257" s="230">
        <f>SUM(K258:K296)</f>
        <v>87026.989999999991</v>
      </c>
      <c r="L257" s="230"/>
      <c r="M257" s="230">
        <f>SUM(M258:M296)</f>
        <v>0</v>
      </c>
      <c r="N257" s="230"/>
      <c r="O257" s="230">
        <f>SUM(O258:O296)</f>
        <v>0.08</v>
      </c>
      <c r="P257" s="230"/>
      <c r="Q257" s="230">
        <f>SUM(Q258:Q296)</f>
        <v>0.23</v>
      </c>
      <c r="R257" s="230"/>
      <c r="S257" s="230"/>
      <c r="T257" s="230"/>
      <c r="U257" s="230"/>
      <c r="V257" s="230">
        <f>SUM(V258:V296)</f>
        <v>37.58</v>
      </c>
      <c r="W257" s="230"/>
      <c r="X257" s="230"/>
      <c r="AG257" t="s">
        <v>138</v>
      </c>
    </row>
    <row r="258" spans="1:60" outlineLevel="1" x14ac:dyDescent="0.25">
      <c r="A258" s="243">
        <v>114</v>
      </c>
      <c r="B258" s="244" t="s">
        <v>469</v>
      </c>
      <c r="C258" s="251" t="s">
        <v>470</v>
      </c>
      <c r="D258" s="245" t="s">
        <v>178</v>
      </c>
      <c r="E258" s="246">
        <v>6</v>
      </c>
      <c r="F258" s="247"/>
      <c r="G258" s="248">
        <f>ROUND(E258*F258,2)</f>
        <v>0</v>
      </c>
      <c r="H258" s="229">
        <v>0</v>
      </c>
      <c r="I258" s="228">
        <f>ROUND(E258*H258,2)</f>
        <v>0</v>
      </c>
      <c r="J258" s="229">
        <v>1100</v>
      </c>
      <c r="K258" s="228">
        <f>ROUND(E258*J258,2)</f>
        <v>6600</v>
      </c>
      <c r="L258" s="228">
        <v>15</v>
      </c>
      <c r="M258" s="228">
        <f>G258*(1+L258/100)</f>
        <v>0</v>
      </c>
      <c r="N258" s="228">
        <v>0</v>
      </c>
      <c r="O258" s="228">
        <f>ROUND(E258*N258,2)</f>
        <v>0</v>
      </c>
      <c r="P258" s="228">
        <v>0</v>
      </c>
      <c r="Q258" s="228">
        <f>ROUND(E258*P258,2)</f>
        <v>0</v>
      </c>
      <c r="R258" s="228"/>
      <c r="S258" s="228" t="s">
        <v>142</v>
      </c>
      <c r="T258" s="228" t="s">
        <v>143</v>
      </c>
      <c r="U258" s="228">
        <v>1.585</v>
      </c>
      <c r="V258" s="228">
        <f>ROUND(E258*U258,2)</f>
        <v>9.51</v>
      </c>
      <c r="W258" s="228"/>
      <c r="X258" s="228" t="s">
        <v>172</v>
      </c>
      <c r="Y258" s="209"/>
      <c r="Z258" s="209"/>
      <c r="AA258" s="209"/>
      <c r="AB258" s="209"/>
      <c r="AC258" s="209"/>
      <c r="AD258" s="209"/>
      <c r="AE258" s="209"/>
      <c r="AF258" s="209"/>
      <c r="AG258" s="209" t="s">
        <v>173</v>
      </c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1" x14ac:dyDescent="0.25">
      <c r="A259" s="243">
        <v>115</v>
      </c>
      <c r="B259" s="244" t="s">
        <v>471</v>
      </c>
      <c r="C259" s="251" t="s">
        <v>472</v>
      </c>
      <c r="D259" s="245" t="s">
        <v>178</v>
      </c>
      <c r="E259" s="246">
        <v>4</v>
      </c>
      <c r="F259" s="247"/>
      <c r="G259" s="248">
        <f>ROUND(E259*F259,2)</f>
        <v>0</v>
      </c>
      <c r="H259" s="229">
        <v>5.55</v>
      </c>
      <c r="I259" s="228">
        <f>ROUND(E259*H259,2)</f>
        <v>22.2</v>
      </c>
      <c r="J259" s="229">
        <v>159.44999999999999</v>
      </c>
      <c r="K259" s="228">
        <f>ROUND(E259*J259,2)</f>
        <v>637.79999999999995</v>
      </c>
      <c r="L259" s="228">
        <v>15</v>
      </c>
      <c r="M259" s="228">
        <f>G259*(1+L259/100)</f>
        <v>0</v>
      </c>
      <c r="N259" s="228">
        <v>1.0000000000000001E-5</v>
      </c>
      <c r="O259" s="228">
        <f>ROUND(E259*N259,2)</f>
        <v>0</v>
      </c>
      <c r="P259" s="228">
        <v>0</v>
      </c>
      <c r="Q259" s="228">
        <f>ROUND(E259*P259,2)</f>
        <v>0</v>
      </c>
      <c r="R259" s="228"/>
      <c r="S259" s="228" t="s">
        <v>171</v>
      </c>
      <c r="T259" s="228" t="s">
        <v>143</v>
      </c>
      <c r="U259" s="228">
        <v>0.26</v>
      </c>
      <c r="V259" s="228">
        <f>ROUND(E259*U259,2)</f>
        <v>1.04</v>
      </c>
      <c r="W259" s="228"/>
      <c r="X259" s="228" t="s">
        <v>172</v>
      </c>
      <c r="Y259" s="209"/>
      <c r="Z259" s="209"/>
      <c r="AA259" s="209"/>
      <c r="AB259" s="209"/>
      <c r="AC259" s="209"/>
      <c r="AD259" s="209"/>
      <c r="AE259" s="209"/>
      <c r="AF259" s="209"/>
      <c r="AG259" s="209" t="s">
        <v>173</v>
      </c>
      <c r="AH259" s="209"/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1" x14ac:dyDescent="0.25">
      <c r="A260" s="243">
        <v>116</v>
      </c>
      <c r="B260" s="244" t="s">
        <v>473</v>
      </c>
      <c r="C260" s="251" t="s">
        <v>474</v>
      </c>
      <c r="D260" s="245" t="s">
        <v>178</v>
      </c>
      <c r="E260" s="246">
        <v>1</v>
      </c>
      <c r="F260" s="247"/>
      <c r="G260" s="248">
        <f>ROUND(E260*F260,2)</f>
        <v>0</v>
      </c>
      <c r="H260" s="229">
        <v>9.35</v>
      </c>
      <c r="I260" s="228">
        <f>ROUND(E260*H260,2)</f>
        <v>9.35</v>
      </c>
      <c r="J260" s="229">
        <v>180.65</v>
      </c>
      <c r="K260" s="228">
        <f>ROUND(E260*J260,2)</f>
        <v>180.65</v>
      </c>
      <c r="L260" s="228">
        <v>15</v>
      </c>
      <c r="M260" s="228">
        <f>G260*(1+L260/100)</f>
        <v>0</v>
      </c>
      <c r="N260" s="228">
        <v>2.0000000000000002E-5</v>
      </c>
      <c r="O260" s="228">
        <f>ROUND(E260*N260,2)</f>
        <v>0</v>
      </c>
      <c r="P260" s="228">
        <v>0</v>
      </c>
      <c r="Q260" s="228">
        <f>ROUND(E260*P260,2)</f>
        <v>0</v>
      </c>
      <c r="R260" s="228"/>
      <c r="S260" s="228" t="s">
        <v>171</v>
      </c>
      <c r="T260" s="228" t="s">
        <v>143</v>
      </c>
      <c r="U260" s="228">
        <v>0.35</v>
      </c>
      <c r="V260" s="228">
        <f>ROUND(E260*U260,2)</f>
        <v>0.35</v>
      </c>
      <c r="W260" s="228"/>
      <c r="X260" s="228" t="s">
        <v>172</v>
      </c>
      <c r="Y260" s="209"/>
      <c r="Z260" s="209"/>
      <c r="AA260" s="209"/>
      <c r="AB260" s="209"/>
      <c r="AC260" s="209"/>
      <c r="AD260" s="209"/>
      <c r="AE260" s="209"/>
      <c r="AF260" s="209"/>
      <c r="AG260" s="209" t="s">
        <v>173</v>
      </c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1" x14ac:dyDescent="0.25">
      <c r="A261" s="243">
        <v>117</v>
      </c>
      <c r="B261" s="244" t="s">
        <v>475</v>
      </c>
      <c r="C261" s="251" t="s">
        <v>476</v>
      </c>
      <c r="D261" s="245" t="s">
        <v>178</v>
      </c>
      <c r="E261" s="246">
        <v>1</v>
      </c>
      <c r="F261" s="247"/>
      <c r="G261" s="248">
        <f>ROUND(E261*F261,2)</f>
        <v>0</v>
      </c>
      <c r="H261" s="229">
        <v>188</v>
      </c>
      <c r="I261" s="228">
        <f>ROUND(E261*H261,2)</f>
        <v>188</v>
      </c>
      <c r="J261" s="229">
        <v>0</v>
      </c>
      <c r="K261" s="228">
        <f>ROUND(E261*J261,2)</f>
        <v>0</v>
      </c>
      <c r="L261" s="228">
        <v>15</v>
      </c>
      <c r="M261" s="228">
        <f>G261*(1+L261/100)</f>
        <v>0</v>
      </c>
      <c r="N261" s="228">
        <v>1.5499999999999999E-3</v>
      </c>
      <c r="O261" s="228">
        <f>ROUND(E261*N261,2)</f>
        <v>0</v>
      </c>
      <c r="P261" s="228">
        <v>0</v>
      </c>
      <c r="Q261" s="228">
        <f>ROUND(E261*P261,2)</f>
        <v>0</v>
      </c>
      <c r="R261" s="228" t="s">
        <v>196</v>
      </c>
      <c r="S261" s="228" t="s">
        <v>171</v>
      </c>
      <c r="T261" s="228" t="s">
        <v>143</v>
      </c>
      <c r="U261" s="228">
        <v>0</v>
      </c>
      <c r="V261" s="228">
        <f>ROUND(E261*U261,2)</f>
        <v>0</v>
      </c>
      <c r="W261" s="228"/>
      <c r="X261" s="228" t="s">
        <v>166</v>
      </c>
      <c r="Y261" s="209"/>
      <c r="Z261" s="209"/>
      <c r="AA261" s="209"/>
      <c r="AB261" s="209"/>
      <c r="AC261" s="209"/>
      <c r="AD261" s="209"/>
      <c r="AE261" s="209"/>
      <c r="AF261" s="209"/>
      <c r="AG261" s="209" t="s">
        <v>167</v>
      </c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1" x14ac:dyDescent="0.25">
      <c r="A262" s="243">
        <v>118</v>
      </c>
      <c r="B262" s="244" t="s">
        <v>477</v>
      </c>
      <c r="C262" s="251" t="s">
        <v>478</v>
      </c>
      <c r="D262" s="245" t="s">
        <v>178</v>
      </c>
      <c r="E262" s="246">
        <v>1</v>
      </c>
      <c r="F262" s="247"/>
      <c r="G262" s="248">
        <f>ROUND(E262*F262,2)</f>
        <v>0</v>
      </c>
      <c r="H262" s="229">
        <v>105</v>
      </c>
      <c r="I262" s="228">
        <f>ROUND(E262*H262,2)</f>
        <v>105</v>
      </c>
      <c r="J262" s="229">
        <v>0</v>
      </c>
      <c r="K262" s="228">
        <f>ROUND(E262*J262,2)</f>
        <v>0</v>
      </c>
      <c r="L262" s="228">
        <v>15</v>
      </c>
      <c r="M262" s="228">
        <f>G262*(1+L262/100)</f>
        <v>0</v>
      </c>
      <c r="N262" s="228">
        <v>8.5999999999999998E-4</v>
      </c>
      <c r="O262" s="228">
        <f>ROUND(E262*N262,2)</f>
        <v>0</v>
      </c>
      <c r="P262" s="228">
        <v>0</v>
      </c>
      <c r="Q262" s="228">
        <f>ROUND(E262*P262,2)</f>
        <v>0</v>
      </c>
      <c r="R262" s="228" t="s">
        <v>196</v>
      </c>
      <c r="S262" s="228" t="s">
        <v>171</v>
      </c>
      <c r="T262" s="228" t="s">
        <v>143</v>
      </c>
      <c r="U262" s="228">
        <v>0</v>
      </c>
      <c r="V262" s="228">
        <f>ROUND(E262*U262,2)</f>
        <v>0</v>
      </c>
      <c r="W262" s="228"/>
      <c r="X262" s="228" t="s">
        <v>166</v>
      </c>
      <c r="Y262" s="209"/>
      <c r="Z262" s="209"/>
      <c r="AA262" s="209"/>
      <c r="AB262" s="209"/>
      <c r="AC262" s="209"/>
      <c r="AD262" s="209"/>
      <c r="AE262" s="209"/>
      <c r="AF262" s="209"/>
      <c r="AG262" s="209" t="s">
        <v>167</v>
      </c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1" x14ac:dyDescent="0.25">
      <c r="A263" s="243">
        <v>119</v>
      </c>
      <c r="B263" s="244" t="s">
        <v>479</v>
      </c>
      <c r="C263" s="251" t="s">
        <v>480</v>
      </c>
      <c r="D263" s="245" t="s">
        <v>178</v>
      </c>
      <c r="E263" s="246">
        <v>3</v>
      </c>
      <c r="F263" s="247"/>
      <c r="G263" s="248">
        <f>ROUND(E263*F263,2)</f>
        <v>0</v>
      </c>
      <c r="H263" s="229">
        <v>97</v>
      </c>
      <c r="I263" s="228">
        <f>ROUND(E263*H263,2)</f>
        <v>291</v>
      </c>
      <c r="J263" s="229">
        <v>0</v>
      </c>
      <c r="K263" s="228">
        <f>ROUND(E263*J263,2)</f>
        <v>0</v>
      </c>
      <c r="L263" s="228">
        <v>15</v>
      </c>
      <c r="M263" s="228">
        <f>G263*(1+L263/100)</f>
        <v>0</v>
      </c>
      <c r="N263" s="228">
        <v>6.4000000000000005E-4</v>
      </c>
      <c r="O263" s="228">
        <f>ROUND(E263*N263,2)</f>
        <v>0</v>
      </c>
      <c r="P263" s="228">
        <v>0</v>
      </c>
      <c r="Q263" s="228">
        <f>ROUND(E263*P263,2)</f>
        <v>0</v>
      </c>
      <c r="R263" s="228" t="s">
        <v>196</v>
      </c>
      <c r="S263" s="228" t="s">
        <v>171</v>
      </c>
      <c r="T263" s="228" t="s">
        <v>143</v>
      </c>
      <c r="U263" s="228">
        <v>0</v>
      </c>
      <c r="V263" s="228">
        <f>ROUND(E263*U263,2)</f>
        <v>0</v>
      </c>
      <c r="W263" s="228"/>
      <c r="X263" s="228" t="s">
        <v>166</v>
      </c>
      <c r="Y263" s="209"/>
      <c r="Z263" s="209"/>
      <c r="AA263" s="209"/>
      <c r="AB263" s="209"/>
      <c r="AC263" s="209"/>
      <c r="AD263" s="209"/>
      <c r="AE263" s="209"/>
      <c r="AF263" s="209"/>
      <c r="AG263" s="209" t="s">
        <v>167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1" x14ac:dyDescent="0.25">
      <c r="A264" s="243">
        <v>120</v>
      </c>
      <c r="B264" s="244" t="s">
        <v>481</v>
      </c>
      <c r="C264" s="251" t="s">
        <v>482</v>
      </c>
      <c r="D264" s="245" t="s">
        <v>178</v>
      </c>
      <c r="E264" s="246">
        <v>2</v>
      </c>
      <c r="F264" s="247"/>
      <c r="G264" s="248">
        <f>ROUND(E264*F264,2)</f>
        <v>0</v>
      </c>
      <c r="H264" s="229">
        <v>0</v>
      </c>
      <c r="I264" s="228">
        <f>ROUND(E264*H264,2)</f>
        <v>0</v>
      </c>
      <c r="J264" s="229">
        <v>563.5</v>
      </c>
      <c r="K264" s="228">
        <f>ROUND(E264*J264,2)</f>
        <v>1127</v>
      </c>
      <c r="L264" s="228">
        <v>15</v>
      </c>
      <c r="M264" s="228">
        <f>G264*(1+L264/100)</f>
        <v>0</v>
      </c>
      <c r="N264" s="228">
        <v>0</v>
      </c>
      <c r="O264" s="228">
        <f>ROUND(E264*N264,2)</f>
        <v>0</v>
      </c>
      <c r="P264" s="228">
        <v>0</v>
      </c>
      <c r="Q264" s="228">
        <f>ROUND(E264*P264,2)</f>
        <v>0</v>
      </c>
      <c r="R264" s="228"/>
      <c r="S264" s="228" t="s">
        <v>171</v>
      </c>
      <c r="T264" s="228" t="s">
        <v>143</v>
      </c>
      <c r="U264" s="228">
        <v>0.08</v>
      </c>
      <c r="V264" s="228">
        <f>ROUND(E264*U264,2)</f>
        <v>0.16</v>
      </c>
      <c r="W264" s="228"/>
      <c r="X264" s="228" t="s">
        <v>172</v>
      </c>
      <c r="Y264" s="209"/>
      <c r="Z264" s="209"/>
      <c r="AA264" s="209"/>
      <c r="AB264" s="209"/>
      <c r="AC264" s="209"/>
      <c r="AD264" s="209"/>
      <c r="AE264" s="209"/>
      <c r="AF264" s="209"/>
      <c r="AG264" s="209" t="s">
        <v>173</v>
      </c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1" x14ac:dyDescent="0.25">
      <c r="A265" s="243">
        <v>121</v>
      </c>
      <c r="B265" s="244" t="s">
        <v>483</v>
      </c>
      <c r="C265" s="251" t="s">
        <v>484</v>
      </c>
      <c r="D265" s="245" t="s">
        <v>165</v>
      </c>
      <c r="E265" s="246">
        <v>2</v>
      </c>
      <c r="F265" s="247"/>
      <c r="G265" s="248">
        <f>ROUND(E265*F265,2)</f>
        <v>0</v>
      </c>
      <c r="H265" s="229">
        <v>13.63</v>
      </c>
      <c r="I265" s="228">
        <f>ROUND(E265*H265,2)</f>
        <v>27.26</v>
      </c>
      <c r="J265" s="229">
        <v>216.37</v>
      </c>
      <c r="K265" s="228">
        <f>ROUND(E265*J265,2)</f>
        <v>432.74</v>
      </c>
      <c r="L265" s="228">
        <v>15</v>
      </c>
      <c r="M265" s="228">
        <f>G265*(1+L265/100)</f>
        <v>0</v>
      </c>
      <c r="N265" s="228">
        <v>8.9999999999999998E-4</v>
      </c>
      <c r="O265" s="228">
        <f>ROUND(E265*N265,2)</f>
        <v>0</v>
      </c>
      <c r="P265" s="228">
        <v>0</v>
      </c>
      <c r="Q265" s="228">
        <f>ROUND(E265*P265,2)</f>
        <v>0</v>
      </c>
      <c r="R265" s="228"/>
      <c r="S265" s="228" t="s">
        <v>142</v>
      </c>
      <c r="T265" s="228" t="s">
        <v>143</v>
      </c>
      <c r="U265" s="228">
        <v>2.29</v>
      </c>
      <c r="V265" s="228">
        <f>ROUND(E265*U265,2)</f>
        <v>4.58</v>
      </c>
      <c r="W265" s="228"/>
      <c r="X265" s="228" t="s">
        <v>172</v>
      </c>
      <c r="Y265" s="209"/>
      <c r="Z265" s="209"/>
      <c r="AA265" s="209"/>
      <c r="AB265" s="209"/>
      <c r="AC265" s="209"/>
      <c r="AD265" s="209"/>
      <c r="AE265" s="209"/>
      <c r="AF265" s="209"/>
      <c r="AG265" s="209" t="s">
        <v>173</v>
      </c>
      <c r="AH265" s="209"/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ht="20.399999999999999" outlineLevel="1" x14ac:dyDescent="0.25">
      <c r="A266" s="243">
        <v>122</v>
      </c>
      <c r="B266" s="244" t="s">
        <v>485</v>
      </c>
      <c r="C266" s="251" t="s">
        <v>486</v>
      </c>
      <c r="D266" s="245" t="s">
        <v>178</v>
      </c>
      <c r="E266" s="246">
        <v>8</v>
      </c>
      <c r="F266" s="247"/>
      <c r="G266" s="248">
        <f>ROUND(E266*F266,2)</f>
        <v>0</v>
      </c>
      <c r="H266" s="229">
        <v>0</v>
      </c>
      <c r="I266" s="228">
        <f>ROUND(E266*H266,2)</f>
        <v>0</v>
      </c>
      <c r="J266" s="229">
        <v>402.5</v>
      </c>
      <c r="K266" s="228">
        <f>ROUND(E266*J266,2)</f>
        <v>3220</v>
      </c>
      <c r="L266" s="228">
        <v>15</v>
      </c>
      <c r="M266" s="228">
        <f>G266*(1+L266/100)</f>
        <v>0</v>
      </c>
      <c r="N266" s="228">
        <v>0</v>
      </c>
      <c r="O266" s="228">
        <f>ROUND(E266*N266,2)</f>
        <v>0</v>
      </c>
      <c r="P266" s="228">
        <v>0</v>
      </c>
      <c r="Q266" s="228">
        <f>ROUND(E266*P266,2)</f>
        <v>0</v>
      </c>
      <c r="R266" s="228"/>
      <c r="S266" s="228" t="s">
        <v>142</v>
      </c>
      <c r="T266" s="228" t="s">
        <v>143</v>
      </c>
      <c r="U266" s="228">
        <v>0</v>
      </c>
      <c r="V266" s="228">
        <f>ROUND(E266*U266,2)</f>
        <v>0</v>
      </c>
      <c r="W266" s="228"/>
      <c r="X266" s="228" t="s">
        <v>172</v>
      </c>
      <c r="Y266" s="209"/>
      <c r="Z266" s="209"/>
      <c r="AA266" s="209"/>
      <c r="AB266" s="209"/>
      <c r="AC266" s="209"/>
      <c r="AD266" s="209"/>
      <c r="AE266" s="209"/>
      <c r="AF266" s="209"/>
      <c r="AG266" s="209" t="s">
        <v>173</v>
      </c>
      <c r="AH266" s="209"/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ht="40.799999999999997" outlineLevel="1" x14ac:dyDescent="0.25">
      <c r="A267" s="243">
        <v>123</v>
      </c>
      <c r="B267" s="244" t="s">
        <v>487</v>
      </c>
      <c r="C267" s="251" t="s">
        <v>488</v>
      </c>
      <c r="D267" s="245" t="s">
        <v>178</v>
      </c>
      <c r="E267" s="246">
        <v>1</v>
      </c>
      <c r="F267" s="247"/>
      <c r="G267" s="248">
        <f>ROUND(E267*F267,2)</f>
        <v>0</v>
      </c>
      <c r="H267" s="229">
        <v>0</v>
      </c>
      <c r="I267" s="228">
        <f>ROUND(E267*H267,2)</f>
        <v>0</v>
      </c>
      <c r="J267" s="229">
        <v>14352</v>
      </c>
      <c r="K267" s="228">
        <f>ROUND(E267*J267,2)</f>
        <v>14352</v>
      </c>
      <c r="L267" s="228">
        <v>15</v>
      </c>
      <c r="M267" s="228">
        <f>G267*(1+L267/100)</f>
        <v>0</v>
      </c>
      <c r="N267" s="228">
        <v>0</v>
      </c>
      <c r="O267" s="228">
        <f>ROUND(E267*N267,2)</f>
        <v>0</v>
      </c>
      <c r="P267" s="228">
        <v>0</v>
      </c>
      <c r="Q267" s="228">
        <f>ROUND(E267*P267,2)</f>
        <v>0</v>
      </c>
      <c r="R267" s="228"/>
      <c r="S267" s="228" t="s">
        <v>142</v>
      </c>
      <c r="T267" s="228" t="s">
        <v>143</v>
      </c>
      <c r="U267" s="228">
        <v>0.95</v>
      </c>
      <c r="V267" s="228">
        <f>ROUND(E267*U267,2)</f>
        <v>0.95</v>
      </c>
      <c r="W267" s="228"/>
      <c r="X267" s="228" t="s">
        <v>172</v>
      </c>
      <c r="Y267" s="209"/>
      <c r="Z267" s="209"/>
      <c r="AA267" s="209"/>
      <c r="AB267" s="209"/>
      <c r="AC267" s="209"/>
      <c r="AD267" s="209"/>
      <c r="AE267" s="209"/>
      <c r="AF267" s="209"/>
      <c r="AG267" s="209" t="s">
        <v>173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ht="20.399999999999999" outlineLevel="1" x14ac:dyDescent="0.25">
      <c r="A268" s="243">
        <v>124</v>
      </c>
      <c r="B268" s="244" t="s">
        <v>489</v>
      </c>
      <c r="C268" s="251" t="s">
        <v>490</v>
      </c>
      <c r="D268" s="245" t="s">
        <v>178</v>
      </c>
      <c r="E268" s="246">
        <v>8</v>
      </c>
      <c r="F268" s="247"/>
      <c r="G268" s="248">
        <f>ROUND(E268*F268,2)</f>
        <v>0</v>
      </c>
      <c r="H268" s="229">
        <v>0</v>
      </c>
      <c r="I268" s="228">
        <f>ROUND(E268*H268,2)</f>
        <v>0</v>
      </c>
      <c r="J268" s="229">
        <v>402.5</v>
      </c>
      <c r="K268" s="228">
        <f>ROUND(E268*J268,2)</f>
        <v>3220</v>
      </c>
      <c r="L268" s="228">
        <v>15</v>
      </c>
      <c r="M268" s="228">
        <f>G268*(1+L268/100)</f>
        <v>0</v>
      </c>
      <c r="N268" s="228">
        <v>0</v>
      </c>
      <c r="O268" s="228">
        <f>ROUND(E268*N268,2)</f>
        <v>0</v>
      </c>
      <c r="P268" s="228">
        <v>0</v>
      </c>
      <c r="Q268" s="228">
        <f>ROUND(E268*P268,2)</f>
        <v>0</v>
      </c>
      <c r="R268" s="228"/>
      <c r="S268" s="228" t="s">
        <v>142</v>
      </c>
      <c r="T268" s="228" t="s">
        <v>143</v>
      </c>
      <c r="U268" s="228">
        <v>0.95</v>
      </c>
      <c r="V268" s="228">
        <f>ROUND(E268*U268,2)</f>
        <v>7.6</v>
      </c>
      <c r="W268" s="228"/>
      <c r="X268" s="228" t="s">
        <v>172</v>
      </c>
      <c r="Y268" s="209"/>
      <c r="Z268" s="209"/>
      <c r="AA268" s="209"/>
      <c r="AB268" s="209"/>
      <c r="AC268" s="209"/>
      <c r="AD268" s="209"/>
      <c r="AE268" s="209"/>
      <c r="AF268" s="209"/>
      <c r="AG268" s="209" t="s">
        <v>173</v>
      </c>
      <c r="AH268" s="209"/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ht="20.399999999999999" outlineLevel="1" x14ac:dyDescent="0.25">
      <c r="A269" s="243">
        <v>125</v>
      </c>
      <c r="B269" s="244" t="s">
        <v>491</v>
      </c>
      <c r="C269" s="251" t="s">
        <v>492</v>
      </c>
      <c r="D269" s="245" t="s">
        <v>178</v>
      </c>
      <c r="E269" s="246">
        <v>3</v>
      </c>
      <c r="F269" s="247"/>
      <c r="G269" s="248">
        <f>ROUND(E269*F269,2)</f>
        <v>0</v>
      </c>
      <c r="H269" s="229">
        <v>2676.4</v>
      </c>
      <c r="I269" s="228">
        <f>ROUND(E269*H269,2)</f>
        <v>8029.2</v>
      </c>
      <c r="J269" s="229">
        <v>0</v>
      </c>
      <c r="K269" s="228">
        <f>ROUND(E269*J269,2)</f>
        <v>0</v>
      </c>
      <c r="L269" s="228">
        <v>15</v>
      </c>
      <c r="M269" s="228">
        <f>G269*(1+L269/100)</f>
        <v>0</v>
      </c>
      <c r="N269" s="228">
        <v>1.2999999999999999E-2</v>
      </c>
      <c r="O269" s="228">
        <f>ROUND(E269*N269,2)</f>
        <v>0.04</v>
      </c>
      <c r="P269" s="228">
        <v>0</v>
      </c>
      <c r="Q269" s="228">
        <f>ROUND(E269*P269,2)</f>
        <v>0</v>
      </c>
      <c r="R269" s="228"/>
      <c r="S269" s="228" t="s">
        <v>142</v>
      </c>
      <c r="T269" s="228" t="s">
        <v>143</v>
      </c>
      <c r="U269" s="228">
        <v>0</v>
      </c>
      <c r="V269" s="228">
        <f>ROUND(E269*U269,2)</f>
        <v>0</v>
      </c>
      <c r="W269" s="228"/>
      <c r="X269" s="228" t="s">
        <v>199</v>
      </c>
      <c r="Y269" s="209"/>
      <c r="Z269" s="209"/>
      <c r="AA269" s="209"/>
      <c r="AB269" s="209"/>
      <c r="AC269" s="209"/>
      <c r="AD269" s="209"/>
      <c r="AE269" s="209"/>
      <c r="AF269" s="209"/>
      <c r="AG269" s="209" t="s">
        <v>493</v>
      </c>
      <c r="AH269" s="209"/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ht="40.799999999999997" outlineLevel="1" x14ac:dyDescent="0.25">
      <c r="A270" s="243">
        <v>126</v>
      </c>
      <c r="B270" s="244" t="s">
        <v>494</v>
      </c>
      <c r="C270" s="251" t="s">
        <v>495</v>
      </c>
      <c r="D270" s="245" t="s">
        <v>325</v>
      </c>
      <c r="E270" s="246">
        <v>1</v>
      </c>
      <c r="F270" s="247"/>
      <c r="G270" s="248">
        <f>ROUND(E270*F270,2)</f>
        <v>0</v>
      </c>
      <c r="H270" s="229">
        <v>14375</v>
      </c>
      <c r="I270" s="228">
        <f>ROUND(E270*H270,2)</f>
        <v>14375</v>
      </c>
      <c r="J270" s="229">
        <v>0</v>
      </c>
      <c r="K270" s="228">
        <f>ROUND(E270*J270,2)</f>
        <v>0</v>
      </c>
      <c r="L270" s="228">
        <v>15</v>
      </c>
      <c r="M270" s="228">
        <f>G270*(1+L270/100)</f>
        <v>0</v>
      </c>
      <c r="N270" s="228">
        <v>0</v>
      </c>
      <c r="O270" s="228">
        <f>ROUND(E270*N270,2)</f>
        <v>0</v>
      </c>
      <c r="P270" s="228">
        <v>0</v>
      </c>
      <c r="Q270" s="228">
        <f>ROUND(E270*P270,2)</f>
        <v>0</v>
      </c>
      <c r="R270" s="228"/>
      <c r="S270" s="228" t="s">
        <v>142</v>
      </c>
      <c r="T270" s="228" t="s">
        <v>143</v>
      </c>
      <c r="U270" s="228">
        <v>0</v>
      </c>
      <c r="V270" s="228">
        <f>ROUND(E270*U270,2)</f>
        <v>0</v>
      </c>
      <c r="W270" s="228"/>
      <c r="X270" s="228" t="s">
        <v>199</v>
      </c>
      <c r="Y270" s="209"/>
      <c r="Z270" s="209"/>
      <c r="AA270" s="209"/>
      <c r="AB270" s="209"/>
      <c r="AC270" s="209"/>
      <c r="AD270" s="209"/>
      <c r="AE270" s="209"/>
      <c r="AF270" s="209"/>
      <c r="AG270" s="209" t="s">
        <v>493</v>
      </c>
      <c r="AH270" s="209"/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ht="20.399999999999999" outlineLevel="1" x14ac:dyDescent="0.25">
      <c r="A271" s="243">
        <v>127</v>
      </c>
      <c r="B271" s="244" t="s">
        <v>496</v>
      </c>
      <c r="C271" s="251" t="s">
        <v>497</v>
      </c>
      <c r="D271" s="245" t="s">
        <v>178</v>
      </c>
      <c r="E271" s="246">
        <v>1</v>
      </c>
      <c r="F271" s="247"/>
      <c r="G271" s="248">
        <f>ROUND(E271*F271,2)</f>
        <v>0</v>
      </c>
      <c r="H271" s="229">
        <v>3122.4</v>
      </c>
      <c r="I271" s="228">
        <f>ROUND(E271*H271,2)</f>
        <v>3122.4</v>
      </c>
      <c r="J271" s="229">
        <v>0</v>
      </c>
      <c r="K271" s="228">
        <f>ROUND(E271*J271,2)</f>
        <v>0</v>
      </c>
      <c r="L271" s="228">
        <v>15</v>
      </c>
      <c r="M271" s="228">
        <f>G271*(1+L271/100)</f>
        <v>0</v>
      </c>
      <c r="N271" s="228">
        <v>0.02</v>
      </c>
      <c r="O271" s="228">
        <f>ROUND(E271*N271,2)</f>
        <v>0.02</v>
      </c>
      <c r="P271" s="228">
        <v>0</v>
      </c>
      <c r="Q271" s="228">
        <f>ROUND(E271*P271,2)</f>
        <v>0</v>
      </c>
      <c r="R271" s="228"/>
      <c r="S271" s="228" t="s">
        <v>142</v>
      </c>
      <c r="T271" s="228" t="s">
        <v>143</v>
      </c>
      <c r="U271" s="228">
        <v>0</v>
      </c>
      <c r="V271" s="228">
        <f>ROUND(E271*U271,2)</f>
        <v>0</v>
      </c>
      <c r="W271" s="228"/>
      <c r="X271" s="228" t="s">
        <v>166</v>
      </c>
      <c r="Y271" s="209"/>
      <c r="Z271" s="209"/>
      <c r="AA271" s="209"/>
      <c r="AB271" s="209"/>
      <c r="AC271" s="209"/>
      <c r="AD271" s="209"/>
      <c r="AE271" s="209"/>
      <c r="AF271" s="209"/>
      <c r="AG271" s="209" t="s">
        <v>167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ht="20.399999999999999" outlineLevel="1" x14ac:dyDescent="0.25">
      <c r="A272" s="243">
        <v>128</v>
      </c>
      <c r="B272" s="244" t="s">
        <v>498</v>
      </c>
      <c r="C272" s="251" t="s">
        <v>499</v>
      </c>
      <c r="D272" s="245" t="s">
        <v>178</v>
      </c>
      <c r="E272" s="246">
        <v>1</v>
      </c>
      <c r="F272" s="247"/>
      <c r="G272" s="248">
        <f>ROUND(E272*F272,2)</f>
        <v>0</v>
      </c>
      <c r="H272" s="229">
        <v>4427.5</v>
      </c>
      <c r="I272" s="228">
        <f>ROUND(E272*H272,2)</f>
        <v>4427.5</v>
      </c>
      <c r="J272" s="229">
        <v>0</v>
      </c>
      <c r="K272" s="228">
        <f>ROUND(E272*J272,2)</f>
        <v>0</v>
      </c>
      <c r="L272" s="228">
        <v>15</v>
      </c>
      <c r="M272" s="228">
        <f>G272*(1+L272/100)</f>
        <v>0</v>
      </c>
      <c r="N272" s="228">
        <v>0.02</v>
      </c>
      <c r="O272" s="228">
        <f>ROUND(E272*N272,2)</f>
        <v>0.02</v>
      </c>
      <c r="P272" s="228">
        <v>0</v>
      </c>
      <c r="Q272" s="228">
        <f>ROUND(E272*P272,2)</f>
        <v>0</v>
      </c>
      <c r="R272" s="228"/>
      <c r="S272" s="228" t="s">
        <v>142</v>
      </c>
      <c r="T272" s="228" t="s">
        <v>143</v>
      </c>
      <c r="U272" s="228">
        <v>0</v>
      </c>
      <c r="V272" s="228">
        <f>ROUND(E272*U272,2)</f>
        <v>0</v>
      </c>
      <c r="W272" s="228"/>
      <c r="X272" s="228" t="s">
        <v>166</v>
      </c>
      <c r="Y272" s="209"/>
      <c r="Z272" s="209"/>
      <c r="AA272" s="209"/>
      <c r="AB272" s="209"/>
      <c r="AC272" s="209"/>
      <c r="AD272" s="209"/>
      <c r="AE272" s="209"/>
      <c r="AF272" s="209"/>
      <c r="AG272" s="209" t="s">
        <v>167</v>
      </c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43">
        <v>129</v>
      </c>
      <c r="B273" s="244" t="s">
        <v>500</v>
      </c>
      <c r="C273" s="251" t="s">
        <v>501</v>
      </c>
      <c r="D273" s="245" t="s">
        <v>178</v>
      </c>
      <c r="E273" s="246">
        <v>1</v>
      </c>
      <c r="F273" s="247"/>
      <c r="G273" s="248">
        <f>ROUND(E273*F273,2)</f>
        <v>0</v>
      </c>
      <c r="H273" s="229">
        <v>0</v>
      </c>
      <c r="I273" s="228">
        <f>ROUND(E273*H273,2)</f>
        <v>0</v>
      </c>
      <c r="J273" s="229">
        <v>2288.5</v>
      </c>
      <c r="K273" s="228">
        <f>ROUND(E273*J273,2)</f>
        <v>2288.5</v>
      </c>
      <c r="L273" s="228">
        <v>15</v>
      </c>
      <c r="M273" s="228">
        <f>G273*(1+L273/100)</f>
        <v>0</v>
      </c>
      <c r="N273" s="228">
        <v>0</v>
      </c>
      <c r="O273" s="228">
        <f>ROUND(E273*N273,2)</f>
        <v>0</v>
      </c>
      <c r="P273" s="228">
        <v>0</v>
      </c>
      <c r="Q273" s="228">
        <f>ROUND(E273*P273,2)</f>
        <v>0</v>
      </c>
      <c r="R273" s="228"/>
      <c r="S273" s="228" t="s">
        <v>142</v>
      </c>
      <c r="T273" s="228" t="s">
        <v>143</v>
      </c>
      <c r="U273" s="228">
        <v>0</v>
      </c>
      <c r="V273" s="228">
        <f>ROUND(E273*U273,2)</f>
        <v>0</v>
      </c>
      <c r="W273" s="228"/>
      <c r="X273" s="228" t="s">
        <v>199</v>
      </c>
      <c r="Y273" s="209"/>
      <c r="Z273" s="209"/>
      <c r="AA273" s="209"/>
      <c r="AB273" s="209"/>
      <c r="AC273" s="209"/>
      <c r="AD273" s="209"/>
      <c r="AE273" s="209"/>
      <c r="AF273" s="209"/>
      <c r="AG273" s="209" t="s">
        <v>200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ht="20.399999999999999" outlineLevel="1" x14ac:dyDescent="0.25">
      <c r="A274" s="243">
        <v>130</v>
      </c>
      <c r="B274" s="244" t="s">
        <v>502</v>
      </c>
      <c r="C274" s="251" t="s">
        <v>503</v>
      </c>
      <c r="D274" s="245" t="s">
        <v>325</v>
      </c>
      <c r="E274" s="246">
        <v>1</v>
      </c>
      <c r="F274" s="247"/>
      <c r="G274" s="248">
        <f>ROUND(E274*F274,2)</f>
        <v>0</v>
      </c>
      <c r="H274" s="229">
        <v>0</v>
      </c>
      <c r="I274" s="228">
        <f>ROUND(E274*H274,2)</f>
        <v>0</v>
      </c>
      <c r="J274" s="229">
        <v>1725</v>
      </c>
      <c r="K274" s="228">
        <f>ROUND(E274*J274,2)</f>
        <v>1725</v>
      </c>
      <c r="L274" s="228">
        <v>15</v>
      </c>
      <c r="M274" s="228">
        <f>G274*(1+L274/100)</f>
        <v>0</v>
      </c>
      <c r="N274" s="228">
        <v>0</v>
      </c>
      <c r="O274" s="228">
        <f>ROUND(E274*N274,2)</f>
        <v>0</v>
      </c>
      <c r="P274" s="228">
        <v>0</v>
      </c>
      <c r="Q274" s="228">
        <f>ROUND(E274*P274,2)</f>
        <v>0</v>
      </c>
      <c r="R274" s="228"/>
      <c r="S274" s="228" t="s">
        <v>142</v>
      </c>
      <c r="T274" s="228" t="s">
        <v>143</v>
      </c>
      <c r="U274" s="228">
        <v>0</v>
      </c>
      <c r="V274" s="228">
        <f>ROUND(E274*U274,2)</f>
        <v>0</v>
      </c>
      <c r="W274" s="228"/>
      <c r="X274" s="228" t="s">
        <v>199</v>
      </c>
      <c r="Y274" s="209"/>
      <c r="Z274" s="209"/>
      <c r="AA274" s="209"/>
      <c r="AB274" s="209"/>
      <c r="AC274" s="209"/>
      <c r="AD274" s="209"/>
      <c r="AE274" s="209"/>
      <c r="AF274" s="209"/>
      <c r="AG274" s="209" t="s">
        <v>200</v>
      </c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ht="20.399999999999999" outlineLevel="1" x14ac:dyDescent="0.25">
      <c r="A275" s="243">
        <v>131</v>
      </c>
      <c r="B275" s="244" t="s">
        <v>504</v>
      </c>
      <c r="C275" s="251" t="s">
        <v>505</v>
      </c>
      <c r="D275" s="245" t="s">
        <v>325</v>
      </c>
      <c r="E275" s="246">
        <v>1</v>
      </c>
      <c r="F275" s="247"/>
      <c r="G275" s="248">
        <f>ROUND(E275*F275,2)</f>
        <v>0</v>
      </c>
      <c r="H275" s="229">
        <v>0</v>
      </c>
      <c r="I275" s="228">
        <f>ROUND(E275*H275,2)</f>
        <v>0</v>
      </c>
      <c r="J275" s="229">
        <v>3427</v>
      </c>
      <c r="K275" s="228">
        <f>ROUND(E275*J275,2)</f>
        <v>3427</v>
      </c>
      <c r="L275" s="228">
        <v>15</v>
      </c>
      <c r="M275" s="228">
        <f>G275*(1+L275/100)</f>
        <v>0</v>
      </c>
      <c r="N275" s="228">
        <v>0</v>
      </c>
      <c r="O275" s="228">
        <f>ROUND(E275*N275,2)</f>
        <v>0</v>
      </c>
      <c r="P275" s="228">
        <v>0</v>
      </c>
      <c r="Q275" s="228">
        <f>ROUND(E275*P275,2)</f>
        <v>0</v>
      </c>
      <c r="R275" s="228"/>
      <c r="S275" s="228" t="s">
        <v>142</v>
      </c>
      <c r="T275" s="228" t="s">
        <v>143</v>
      </c>
      <c r="U275" s="228">
        <v>0</v>
      </c>
      <c r="V275" s="228">
        <f>ROUND(E275*U275,2)</f>
        <v>0</v>
      </c>
      <c r="W275" s="228"/>
      <c r="X275" s="228" t="s">
        <v>199</v>
      </c>
      <c r="Y275" s="209"/>
      <c r="Z275" s="209"/>
      <c r="AA275" s="209"/>
      <c r="AB275" s="209"/>
      <c r="AC275" s="209"/>
      <c r="AD275" s="209"/>
      <c r="AE275" s="209"/>
      <c r="AF275" s="209"/>
      <c r="AG275" s="209" t="s">
        <v>200</v>
      </c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ht="20.399999999999999" outlineLevel="1" x14ac:dyDescent="0.25">
      <c r="A276" s="237">
        <v>132</v>
      </c>
      <c r="B276" s="238" t="s">
        <v>506</v>
      </c>
      <c r="C276" s="252" t="s">
        <v>507</v>
      </c>
      <c r="D276" s="239" t="s">
        <v>183</v>
      </c>
      <c r="E276" s="240">
        <v>2.9</v>
      </c>
      <c r="F276" s="241"/>
      <c r="G276" s="242">
        <f>ROUND(E276*F276,2)</f>
        <v>0</v>
      </c>
      <c r="H276" s="229">
        <v>0</v>
      </c>
      <c r="I276" s="228">
        <f>ROUND(E276*H276,2)</f>
        <v>0</v>
      </c>
      <c r="J276" s="229">
        <v>14189</v>
      </c>
      <c r="K276" s="228">
        <f>ROUND(E276*J276,2)</f>
        <v>41148.1</v>
      </c>
      <c r="L276" s="228">
        <v>15</v>
      </c>
      <c r="M276" s="228">
        <f>G276*(1+L276/100)</f>
        <v>0</v>
      </c>
      <c r="N276" s="228">
        <v>0</v>
      </c>
      <c r="O276" s="228">
        <f>ROUND(E276*N276,2)</f>
        <v>0</v>
      </c>
      <c r="P276" s="228">
        <v>0</v>
      </c>
      <c r="Q276" s="228">
        <f>ROUND(E276*P276,2)</f>
        <v>0</v>
      </c>
      <c r="R276" s="228"/>
      <c r="S276" s="228" t="s">
        <v>142</v>
      </c>
      <c r="T276" s="228" t="s">
        <v>143</v>
      </c>
      <c r="U276" s="228">
        <v>0</v>
      </c>
      <c r="V276" s="228">
        <f>ROUND(E276*U276,2)</f>
        <v>0</v>
      </c>
      <c r="W276" s="228"/>
      <c r="X276" s="228" t="s">
        <v>199</v>
      </c>
      <c r="Y276" s="209"/>
      <c r="Z276" s="209"/>
      <c r="AA276" s="209"/>
      <c r="AB276" s="209"/>
      <c r="AC276" s="209"/>
      <c r="AD276" s="209"/>
      <c r="AE276" s="209"/>
      <c r="AF276" s="209"/>
      <c r="AG276" s="209" t="s">
        <v>200</v>
      </c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1" x14ac:dyDescent="0.25">
      <c r="A277" s="226"/>
      <c r="B277" s="227"/>
      <c r="C277" s="264" t="s">
        <v>508</v>
      </c>
      <c r="D277" s="260"/>
      <c r="E277" s="261">
        <v>2.9</v>
      </c>
      <c r="F277" s="228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09"/>
      <c r="Z277" s="209"/>
      <c r="AA277" s="209"/>
      <c r="AB277" s="209"/>
      <c r="AC277" s="209"/>
      <c r="AD277" s="209"/>
      <c r="AE277" s="209"/>
      <c r="AF277" s="209"/>
      <c r="AG277" s="209" t="s">
        <v>175</v>
      </c>
      <c r="AH277" s="209">
        <v>0</v>
      </c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1" x14ac:dyDescent="0.25">
      <c r="A278" s="226"/>
      <c r="B278" s="227"/>
      <c r="C278" s="264" t="s">
        <v>509</v>
      </c>
      <c r="D278" s="260"/>
      <c r="E278" s="261"/>
      <c r="F278" s="228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09"/>
      <c r="Z278" s="209"/>
      <c r="AA278" s="209"/>
      <c r="AB278" s="209"/>
      <c r="AC278" s="209"/>
      <c r="AD278" s="209"/>
      <c r="AE278" s="209"/>
      <c r="AF278" s="209"/>
      <c r="AG278" s="209" t="s">
        <v>175</v>
      </c>
      <c r="AH278" s="209">
        <v>0</v>
      </c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5">
      <c r="A279" s="226"/>
      <c r="B279" s="227"/>
      <c r="C279" s="264" t="s">
        <v>510</v>
      </c>
      <c r="D279" s="260"/>
      <c r="E279" s="261"/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09"/>
      <c r="Z279" s="209"/>
      <c r="AA279" s="209"/>
      <c r="AB279" s="209"/>
      <c r="AC279" s="209"/>
      <c r="AD279" s="209"/>
      <c r="AE279" s="209"/>
      <c r="AF279" s="209"/>
      <c r="AG279" s="209" t="s">
        <v>175</v>
      </c>
      <c r="AH279" s="209">
        <v>0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ht="20.399999999999999" outlineLevel="1" x14ac:dyDescent="0.25">
      <c r="A280" s="226"/>
      <c r="B280" s="227"/>
      <c r="C280" s="264" t="s">
        <v>511</v>
      </c>
      <c r="D280" s="260"/>
      <c r="E280" s="261"/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09"/>
      <c r="Z280" s="209"/>
      <c r="AA280" s="209"/>
      <c r="AB280" s="209"/>
      <c r="AC280" s="209"/>
      <c r="AD280" s="209"/>
      <c r="AE280" s="209"/>
      <c r="AF280" s="209"/>
      <c r="AG280" s="209" t="s">
        <v>175</v>
      </c>
      <c r="AH280" s="209">
        <v>0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1" x14ac:dyDescent="0.25">
      <c r="A281" s="226"/>
      <c r="B281" s="227"/>
      <c r="C281" s="264" t="s">
        <v>512</v>
      </c>
      <c r="D281" s="260"/>
      <c r="E281" s="261"/>
      <c r="F281" s="228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09"/>
      <c r="Z281" s="209"/>
      <c r="AA281" s="209"/>
      <c r="AB281" s="209"/>
      <c r="AC281" s="209"/>
      <c r="AD281" s="209"/>
      <c r="AE281" s="209"/>
      <c r="AF281" s="209"/>
      <c r="AG281" s="209" t="s">
        <v>175</v>
      </c>
      <c r="AH281" s="209">
        <v>0</v>
      </c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ht="20.399999999999999" outlineLevel="1" x14ac:dyDescent="0.25">
      <c r="A282" s="226"/>
      <c r="B282" s="227"/>
      <c r="C282" s="264" t="s">
        <v>513</v>
      </c>
      <c r="D282" s="260"/>
      <c r="E282" s="261"/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09"/>
      <c r="Z282" s="209"/>
      <c r="AA282" s="209"/>
      <c r="AB282" s="209"/>
      <c r="AC282" s="209"/>
      <c r="AD282" s="209"/>
      <c r="AE282" s="209"/>
      <c r="AF282" s="209"/>
      <c r="AG282" s="209" t="s">
        <v>175</v>
      </c>
      <c r="AH282" s="209">
        <v>0</v>
      </c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1" x14ac:dyDescent="0.25">
      <c r="A283" s="226"/>
      <c r="B283" s="227"/>
      <c r="C283" s="264" t="s">
        <v>514</v>
      </c>
      <c r="D283" s="260"/>
      <c r="E283" s="261"/>
      <c r="F283" s="228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09"/>
      <c r="Z283" s="209"/>
      <c r="AA283" s="209"/>
      <c r="AB283" s="209"/>
      <c r="AC283" s="209"/>
      <c r="AD283" s="209"/>
      <c r="AE283" s="209"/>
      <c r="AF283" s="209"/>
      <c r="AG283" s="209" t="s">
        <v>175</v>
      </c>
      <c r="AH283" s="209">
        <v>0</v>
      </c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1" x14ac:dyDescent="0.25">
      <c r="A284" s="226"/>
      <c r="B284" s="227"/>
      <c r="C284" s="264" t="s">
        <v>515</v>
      </c>
      <c r="D284" s="260"/>
      <c r="E284" s="261"/>
      <c r="F284" s="228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09"/>
      <c r="Z284" s="209"/>
      <c r="AA284" s="209"/>
      <c r="AB284" s="209"/>
      <c r="AC284" s="209"/>
      <c r="AD284" s="209"/>
      <c r="AE284" s="209"/>
      <c r="AF284" s="209"/>
      <c r="AG284" s="209" t="s">
        <v>175</v>
      </c>
      <c r="AH284" s="209">
        <v>0</v>
      </c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1" x14ac:dyDescent="0.25">
      <c r="A285" s="226"/>
      <c r="B285" s="227"/>
      <c r="C285" s="264" t="s">
        <v>516</v>
      </c>
      <c r="D285" s="260"/>
      <c r="E285" s="261"/>
      <c r="F285" s="228"/>
      <c r="G285" s="228"/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09"/>
      <c r="Z285" s="209"/>
      <c r="AA285" s="209"/>
      <c r="AB285" s="209"/>
      <c r="AC285" s="209"/>
      <c r="AD285" s="209"/>
      <c r="AE285" s="209"/>
      <c r="AF285" s="209"/>
      <c r="AG285" s="209" t="s">
        <v>175</v>
      </c>
      <c r="AH285" s="209">
        <v>0</v>
      </c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ht="20.399999999999999" outlineLevel="1" x14ac:dyDescent="0.25">
      <c r="A286" s="226"/>
      <c r="B286" s="227"/>
      <c r="C286" s="264" t="s">
        <v>517</v>
      </c>
      <c r="D286" s="260"/>
      <c r="E286" s="261"/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09"/>
      <c r="Z286" s="209"/>
      <c r="AA286" s="209"/>
      <c r="AB286" s="209"/>
      <c r="AC286" s="209"/>
      <c r="AD286" s="209"/>
      <c r="AE286" s="209"/>
      <c r="AF286" s="209"/>
      <c r="AG286" s="209" t="s">
        <v>175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ht="20.399999999999999" outlineLevel="1" x14ac:dyDescent="0.25">
      <c r="A287" s="226"/>
      <c r="B287" s="227"/>
      <c r="C287" s="264" t="s">
        <v>518</v>
      </c>
      <c r="D287" s="260"/>
      <c r="E287" s="261"/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09"/>
      <c r="Z287" s="209"/>
      <c r="AA287" s="209"/>
      <c r="AB287" s="209"/>
      <c r="AC287" s="209"/>
      <c r="AD287" s="209"/>
      <c r="AE287" s="209"/>
      <c r="AF287" s="209"/>
      <c r="AG287" s="209" t="s">
        <v>175</v>
      </c>
      <c r="AH287" s="209">
        <v>0</v>
      </c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1" x14ac:dyDescent="0.25">
      <c r="A288" s="226"/>
      <c r="B288" s="227"/>
      <c r="C288" s="264" t="s">
        <v>519</v>
      </c>
      <c r="D288" s="260"/>
      <c r="E288" s="261"/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09"/>
      <c r="Z288" s="209"/>
      <c r="AA288" s="209"/>
      <c r="AB288" s="209"/>
      <c r="AC288" s="209"/>
      <c r="AD288" s="209"/>
      <c r="AE288" s="209"/>
      <c r="AF288" s="209"/>
      <c r="AG288" s="209" t="s">
        <v>175</v>
      </c>
      <c r="AH288" s="209">
        <v>0</v>
      </c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1" x14ac:dyDescent="0.25">
      <c r="A289" s="237">
        <v>133</v>
      </c>
      <c r="B289" s="238" t="s">
        <v>520</v>
      </c>
      <c r="C289" s="252" t="s">
        <v>521</v>
      </c>
      <c r="D289" s="239" t="s">
        <v>183</v>
      </c>
      <c r="E289" s="240">
        <v>4.8</v>
      </c>
      <c r="F289" s="241"/>
      <c r="G289" s="242">
        <f>ROUND(E289*F289,2)</f>
        <v>0</v>
      </c>
      <c r="H289" s="229">
        <v>25.15</v>
      </c>
      <c r="I289" s="228">
        <f>ROUND(E289*H289,2)</f>
        <v>120.72</v>
      </c>
      <c r="J289" s="229">
        <v>440.65</v>
      </c>
      <c r="K289" s="228">
        <f>ROUND(E289*J289,2)</f>
        <v>2115.12</v>
      </c>
      <c r="L289" s="228">
        <v>15</v>
      </c>
      <c r="M289" s="228">
        <f>G289*(1+L289/100)</f>
        <v>0</v>
      </c>
      <c r="N289" s="228">
        <v>2.0000000000000002E-5</v>
      </c>
      <c r="O289" s="228">
        <f>ROUND(E289*N289,2)</f>
        <v>0</v>
      </c>
      <c r="P289" s="228">
        <v>0</v>
      </c>
      <c r="Q289" s="228">
        <f>ROUND(E289*P289,2)</f>
        <v>0</v>
      </c>
      <c r="R289" s="228"/>
      <c r="S289" s="228" t="s">
        <v>171</v>
      </c>
      <c r="T289" s="228" t="s">
        <v>143</v>
      </c>
      <c r="U289" s="228">
        <v>0.75700000000000001</v>
      </c>
      <c r="V289" s="228">
        <f>ROUND(E289*U289,2)</f>
        <v>3.63</v>
      </c>
      <c r="W289" s="228"/>
      <c r="X289" s="228" t="s">
        <v>172</v>
      </c>
      <c r="Y289" s="209"/>
      <c r="Z289" s="209"/>
      <c r="AA289" s="209"/>
      <c r="AB289" s="209"/>
      <c r="AC289" s="209"/>
      <c r="AD289" s="209"/>
      <c r="AE289" s="209"/>
      <c r="AF289" s="209"/>
      <c r="AG289" s="209" t="s">
        <v>173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1" x14ac:dyDescent="0.25">
      <c r="A290" s="226"/>
      <c r="B290" s="227"/>
      <c r="C290" s="264" t="s">
        <v>522</v>
      </c>
      <c r="D290" s="260"/>
      <c r="E290" s="261">
        <v>4.8</v>
      </c>
      <c r="F290" s="228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09"/>
      <c r="Z290" s="209"/>
      <c r="AA290" s="209"/>
      <c r="AB290" s="209"/>
      <c r="AC290" s="209"/>
      <c r="AD290" s="209"/>
      <c r="AE290" s="209"/>
      <c r="AF290" s="209"/>
      <c r="AG290" s="209" t="s">
        <v>175</v>
      </c>
      <c r="AH290" s="209">
        <v>0</v>
      </c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1" x14ac:dyDescent="0.25">
      <c r="A291" s="243">
        <v>134</v>
      </c>
      <c r="B291" s="244" t="s">
        <v>523</v>
      </c>
      <c r="C291" s="251" t="s">
        <v>524</v>
      </c>
      <c r="D291" s="245" t="s">
        <v>178</v>
      </c>
      <c r="E291" s="246">
        <v>4</v>
      </c>
      <c r="F291" s="247"/>
      <c r="G291" s="248">
        <f>ROUND(E291*F291,2)</f>
        <v>0</v>
      </c>
      <c r="H291" s="229">
        <v>0</v>
      </c>
      <c r="I291" s="228">
        <f>ROUND(E291*H291,2)</f>
        <v>0</v>
      </c>
      <c r="J291" s="229">
        <v>765.9</v>
      </c>
      <c r="K291" s="228">
        <f>ROUND(E291*J291,2)</f>
        <v>3063.6</v>
      </c>
      <c r="L291" s="228">
        <v>15</v>
      </c>
      <c r="M291" s="228">
        <f>G291*(1+L291/100)</f>
        <v>0</v>
      </c>
      <c r="N291" s="228">
        <v>0</v>
      </c>
      <c r="O291" s="228">
        <f>ROUND(E291*N291,2)</f>
        <v>0</v>
      </c>
      <c r="P291" s="228">
        <v>0</v>
      </c>
      <c r="Q291" s="228">
        <f>ROUND(E291*P291,2)</f>
        <v>0</v>
      </c>
      <c r="R291" s="228"/>
      <c r="S291" s="228" t="s">
        <v>171</v>
      </c>
      <c r="T291" s="228" t="s">
        <v>143</v>
      </c>
      <c r="U291" s="228">
        <v>1.45</v>
      </c>
      <c r="V291" s="228">
        <f>ROUND(E291*U291,2)</f>
        <v>5.8</v>
      </c>
      <c r="W291" s="228"/>
      <c r="X291" s="228" t="s">
        <v>172</v>
      </c>
      <c r="Y291" s="209"/>
      <c r="Z291" s="209"/>
      <c r="AA291" s="209"/>
      <c r="AB291" s="209"/>
      <c r="AC291" s="209"/>
      <c r="AD291" s="209"/>
      <c r="AE291" s="209"/>
      <c r="AF291" s="209"/>
      <c r="AG291" s="209" t="s">
        <v>173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1" x14ac:dyDescent="0.25">
      <c r="A292" s="243">
        <v>135</v>
      </c>
      <c r="B292" s="244" t="s">
        <v>525</v>
      </c>
      <c r="C292" s="251" t="s">
        <v>526</v>
      </c>
      <c r="D292" s="245" t="s">
        <v>178</v>
      </c>
      <c r="E292" s="246">
        <v>1</v>
      </c>
      <c r="F292" s="247"/>
      <c r="G292" s="248">
        <f>ROUND(E292*F292,2)</f>
        <v>0</v>
      </c>
      <c r="H292" s="229">
        <v>0</v>
      </c>
      <c r="I292" s="228">
        <f>ROUND(E292*H292,2)</f>
        <v>0</v>
      </c>
      <c r="J292" s="229">
        <v>1294.9000000000001</v>
      </c>
      <c r="K292" s="228">
        <f>ROUND(E292*J292,2)</f>
        <v>1294.9000000000001</v>
      </c>
      <c r="L292" s="228">
        <v>15</v>
      </c>
      <c r="M292" s="228">
        <f>G292*(1+L292/100)</f>
        <v>0</v>
      </c>
      <c r="N292" s="228">
        <v>0</v>
      </c>
      <c r="O292" s="228">
        <f>ROUND(E292*N292,2)</f>
        <v>0</v>
      </c>
      <c r="P292" s="228">
        <v>0</v>
      </c>
      <c r="Q292" s="228">
        <f>ROUND(E292*P292,2)</f>
        <v>0</v>
      </c>
      <c r="R292" s="228"/>
      <c r="S292" s="228" t="s">
        <v>171</v>
      </c>
      <c r="T292" s="228" t="s">
        <v>143</v>
      </c>
      <c r="U292" s="228">
        <v>2.4500000000000002</v>
      </c>
      <c r="V292" s="228">
        <f>ROUND(E292*U292,2)</f>
        <v>2.4500000000000002</v>
      </c>
      <c r="W292" s="228"/>
      <c r="X292" s="228" t="s">
        <v>172</v>
      </c>
      <c r="Y292" s="209"/>
      <c r="Z292" s="209"/>
      <c r="AA292" s="209"/>
      <c r="AB292" s="209"/>
      <c r="AC292" s="209"/>
      <c r="AD292" s="209"/>
      <c r="AE292" s="209"/>
      <c r="AF292" s="209"/>
      <c r="AG292" s="209" t="s">
        <v>173</v>
      </c>
      <c r="AH292" s="209"/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1" x14ac:dyDescent="0.25">
      <c r="A293" s="243">
        <v>136</v>
      </c>
      <c r="B293" s="244" t="s">
        <v>527</v>
      </c>
      <c r="C293" s="251" t="s">
        <v>528</v>
      </c>
      <c r="D293" s="245" t="s">
        <v>178</v>
      </c>
      <c r="E293" s="246">
        <v>4</v>
      </c>
      <c r="F293" s="247"/>
      <c r="G293" s="248">
        <f>ROUND(E293*F293,2)</f>
        <v>0</v>
      </c>
      <c r="H293" s="229">
        <v>0</v>
      </c>
      <c r="I293" s="228">
        <f>ROUND(E293*H293,2)</f>
        <v>0</v>
      </c>
      <c r="J293" s="229">
        <v>58.2</v>
      </c>
      <c r="K293" s="228">
        <f>ROUND(E293*J293,2)</f>
        <v>232.8</v>
      </c>
      <c r="L293" s="228">
        <v>15</v>
      </c>
      <c r="M293" s="228">
        <f>G293*(1+L293/100)</f>
        <v>0</v>
      </c>
      <c r="N293" s="228">
        <v>0</v>
      </c>
      <c r="O293" s="228">
        <f>ROUND(E293*N293,2)</f>
        <v>0</v>
      </c>
      <c r="P293" s="228">
        <v>1.8E-3</v>
      </c>
      <c r="Q293" s="228">
        <f>ROUND(E293*P293,2)</f>
        <v>0.01</v>
      </c>
      <c r="R293" s="228"/>
      <c r="S293" s="228" t="s">
        <v>171</v>
      </c>
      <c r="T293" s="228" t="s">
        <v>143</v>
      </c>
      <c r="U293" s="228">
        <v>0.11</v>
      </c>
      <c r="V293" s="228">
        <f>ROUND(E293*U293,2)</f>
        <v>0.44</v>
      </c>
      <c r="W293" s="228"/>
      <c r="X293" s="228" t="s">
        <v>172</v>
      </c>
      <c r="Y293" s="209"/>
      <c r="Z293" s="209"/>
      <c r="AA293" s="209"/>
      <c r="AB293" s="209"/>
      <c r="AC293" s="209"/>
      <c r="AD293" s="209"/>
      <c r="AE293" s="209"/>
      <c r="AF293" s="209"/>
      <c r="AG293" s="209" t="s">
        <v>173</v>
      </c>
      <c r="AH293" s="209"/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5">
      <c r="A294" s="243">
        <v>137</v>
      </c>
      <c r="B294" s="244" t="s">
        <v>529</v>
      </c>
      <c r="C294" s="251" t="s">
        <v>530</v>
      </c>
      <c r="D294" s="245" t="s">
        <v>178</v>
      </c>
      <c r="E294" s="246">
        <v>1</v>
      </c>
      <c r="F294" s="247"/>
      <c r="G294" s="248">
        <f>ROUND(E294*F294,2)</f>
        <v>0</v>
      </c>
      <c r="H294" s="229">
        <v>0</v>
      </c>
      <c r="I294" s="228">
        <f>ROUND(E294*H294,2)</f>
        <v>0</v>
      </c>
      <c r="J294" s="229">
        <v>79.2</v>
      </c>
      <c r="K294" s="228">
        <f>ROUND(E294*J294,2)</f>
        <v>79.2</v>
      </c>
      <c r="L294" s="228">
        <v>15</v>
      </c>
      <c r="M294" s="228">
        <f>G294*(1+L294/100)</f>
        <v>0</v>
      </c>
      <c r="N294" s="228">
        <v>0</v>
      </c>
      <c r="O294" s="228">
        <f>ROUND(E294*N294,2)</f>
        <v>0</v>
      </c>
      <c r="P294" s="228">
        <v>2.2300000000000002E-3</v>
      </c>
      <c r="Q294" s="228">
        <f>ROUND(E294*P294,2)</f>
        <v>0</v>
      </c>
      <c r="R294" s="228"/>
      <c r="S294" s="228" t="s">
        <v>171</v>
      </c>
      <c r="T294" s="228" t="s">
        <v>143</v>
      </c>
      <c r="U294" s="228">
        <v>0.15</v>
      </c>
      <c r="V294" s="228">
        <f>ROUND(E294*U294,2)</f>
        <v>0.15</v>
      </c>
      <c r="W294" s="228"/>
      <c r="X294" s="228" t="s">
        <v>172</v>
      </c>
      <c r="Y294" s="209"/>
      <c r="Z294" s="209"/>
      <c r="AA294" s="209"/>
      <c r="AB294" s="209"/>
      <c r="AC294" s="209"/>
      <c r="AD294" s="209"/>
      <c r="AE294" s="209"/>
      <c r="AF294" s="209"/>
      <c r="AG294" s="209" t="s">
        <v>173</v>
      </c>
      <c r="AH294" s="209"/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5">
      <c r="A295" s="243">
        <v>138</v>
      </c>
      <c r="B295" s="244" t="s">
        <v>531</v>
      </c>
      <c r="C295" s="251" t="s">
        <v>532</v>
      </c>
      <c r="D295" s="245" t="s">
        <v>178</v>
      </c>
      <c r="E295" s="246">
        <v>2</v>
      </c>
      <c r="F295" s="247"/>
      <c r="G295" s="248">
        <f>ROUND(E295*F295,2)</f>
        <v>0</v>
      </c>
      <c r="H295" s="229">
        <v>0</v>
      </c>
      <c r="I295" s="228">
        <f>ROUND(E295*H295,2)</f>
        <v>0</v>
      </c>
      <c r="J295" s="229">
        <v>243.2</v>
      </c>
      <c r="K295" s="228">
        <f>ROUND(E295*J295,2)</f>
        <v>486.4</v>
      </c>
      <c r="L295" s="228">
        <v>15</v>
      </c>
      <c r="M295" s="228">
        <f>G295*(1+L295/100)</f>
        <v>0</v>
      </c>
      <c r="N295" s="228">
        <v>0</v>
      </c>
      <c r="O295" s="228">
        <f>ROUND(E295*N295,2)</f>
        <v>0</v>
      </c>
      <c r="P295" s="228">
        <v>0.1104</v>
      </c>
      <c r="Q295" s="228">
        <f>ROUND(E295*P295,2)</f>
        <v>0.22</v>
      </c>
      <c r="R295" s="228"/>
      <c r="S295" s="228" t="s">
        <v>171</v>
      </c>
      <c r="T295" s="228" t="s">
        <v>143</v>
      </c>
      <c r="U295" s="228">
        <v>0.46</v>
      </c>
      <c r="V295" s="228">
        <f>ROUND(E295*U295,2)</f>
        <v>0.92</v>
      </c>
      <c r="W295" s="228"/>
      <c r="X295" s="228" t="s">
        <v>172</v>
      </c>
      <c r="Y295" s="209"/>
      <c r="Z295" s="209"/>
      <c r="AA295" s="209"/>
      <c r="AB295" s="209"/>
      <c r="AC295" s="209"/>
      <c r="AD295" s="209"/>
      <c r="AE295" s="209"/>
      <c r="AF295" s="209"/>
      <c r="AG295" s="209" t="s">
        <v>173</v>
      </c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1" x14ac:dyDescent="0.25">
      <c r="A296" s="243">
        <v>139</v>
      </c>
      <c r="B296" s="244" t="s">
        <v>533</v>
      </c>
      <c r="C296" s="251" t="s">
        <v>534</v>
      </c>
      <c r="D296" s="245" t="s">
        <v>0</v>
      </c>
      <c r="E296" s="246">
        <v>1163.4844000000001</v>
      </c>
      <c r="F296" s="247"/>
      <c r="G296" s="248">
        <f>ROUND(E296*F296,2)</f>
        <v>0</v>
      </c>
      <c r="H296" s="229">
        <v>0</v>
      </c>
      <c r="I296" s="228">
        <f>ROUND(E296*H296,2)</f>
        <v>0</v>
      </c>
      <c r="J296" s="229">
        <v>1.2</v>
      </c>
      <c r="K296" s="228">
        <f>ROUND(E296*J296,2)</f>
        <v>1396.18</v>
      </c>
      <c r="L296" s="228">
        <v>15</v>
      </c>
      <c r="M296" s="228">
        <f>G296*(1+L296/100)</f>
        <v>0</v>
      </c>
      <c r="N296" s="228">
        <v>0</v>
      </c>
      <c r="O296" s="228">
        <f>ROUND(E296*N296,2)</f>
        <v>0</v>
      </c>
      <c r="P296" s="228">
        <v>0</v>
      </c>
      <c r="Q296" s="228">
        <f>ROUND(E296*P296,2)</f>
        <v>0</v>
      </c>
      <c r="R296" s="228"/>
      <c r="S296" s="228" t="s">
        <v>171</v>
      </c>
      <c r="T296" s="228" t="s">
        <v>143</v>
      </c>
      <c r="U296" s="228">
        <v>0</v>
      </c>
      <c r="V296" s="228">
        <f>ROUND(E296*U296,2)</f>
        <v>0</v>
      </c>
      <c r="W296" s="228"/>
      <c r="X296" s="228" t="s">
        <v>306</v>
      </c>
      <c r="Y296" s="209"/>
      <c r="Z296" s="209"/>
      <c r="AA296" s="209"/>
      <c r="AB296" s="209"/>
      <c r="AC296" s="209"/>
      <c r="AD296" s="209"/>
      <c r="AE296" s="209"/>
      <c r="AF296" s="209"/>
      <c r="AG296" s="209" t="s">
        <v>307</v>
      </c>
      <c r="AH296" s="209"/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x14ac:dyDescent="0.25">
      <c r="A297" s="231" t="s">
        <v>137</v>
      </c>
      <c r="B297" s="232" t="s">
        <v>87</v>
      </c>
      <c r="C297" s="250" t="s">
        <v>88</v>
      </c>
      <c r="D297" s="233"/>
      <c r="E297" s="234"/>
      <c r="F297" s="235"/>
      <c r="G297" s="236">
        <f>SUMIF(AG298:AG300,"&lt;&gt;NOR",G298:G300)</f>
        <v>0</v>
      </c>
      <c r="H297" s="230"/>
      <c r="I297" s="230">
        <f>SUM(I298:I300)</f>
        <v>0</v>
      </c>
      <c r="J297" s="230"/>
      <c r="K297" s="230">
        <f>SUM(K298:K300)</f>
        <v>179.89999999999998</v>
      </c>
      <c r="L297" s="230"/>
      <c r="M297" s="230">
        <f>SUM(M298:M300)</f>
        <v>0</v>
      </c>
      <c r="N297" s="230"/>
      <c r="O297" s="230">
        <f>SUM(O298:O300)</f>
        <v>0</v>
      </c>
      <c r="P297" s="230"/>
      <c r="Q297" s="230">
        <f>SUM(Q298:Q300)</f>
        <v>0.03</v>
      </c>
      <c r="R297" s="230"/>
      <c r="S297" s="230"/>
      <c r="T297" s="230"/>
      <c r="U297" s="230"/>
      <c r="V297" s="230">
        <f>SUM(V298:V300)</f>
        <v>0</v>
      </c>
      <c r="W297" s="230"/>
      <c r="X297" s="230"/>
      <c r="AG297" t="s">
        <v>138</v>
      </c>
    </row>
    <row r="298" spans="1:60" outlineLevel="1" x14ac:dyDescent="0.25">
      <c r="A298" s="237">
        <v>140</v>
      </c>
      <c r="B298" s="238" t="s">
        <v>535</v>
      </c>
      <c r="C298" s="252" t="s">
        <v>536</v>
      </c>
      <c r="D298" s="239" t="s">
        <v>187</v>
      </c>
      <c r="E298" s="240">
        <v>2.34</v>
      </c>
      <c r="F298" s="241"/>
      <c r="G298" s="242">
        <f>ROUND(E298*F298,2)</f>
        <v>0</v>
      </c>
      <c r="H298" s="229">
        <v>0</v>
      </c>
      <c r="I298" s="228">
        <f>ROUND(E298*H298,2)</f>
        <v>0</v>
      </c>
      <c r="J298" s="229">
        <v>75.3</v>
      </c>
      <c r="K298" s="228">
        <f>ROUND(E298*J298,2)</f>
        <v>176.2</v>
      </c>
      <c r="L298" s="228">
        <v>15</v>
      </c>
      <c r="M298" s="228">
        <f>G298*(1+L298/100)</f>
        <v>0</v>
      </c>
      <c r="N298" s="228">
        <v>0</v>
      </c>
      <c r="O298" s="228">
        <f>ROUND(E298*N298,2)</f>
        <v>0</v>
      </c>
      <c r="P298" s="228">
        <v>1.2E-2</v>
      </c>
      <c r="Q298" s="228">
        <f>ROUND(E298*P298,2)</f>
        <v>0.03</v>
      </c>
      <c r="R298" s="228"/>
      <c r="S298" s="228" t="s">
        <v>171</v>
      </c>
      <c r="T298" s="228" t="s">
        <v>143</v>
      </c>
      <c r="U298" s="228">
        <v>0</v>
      </c>
      <c r="V298" s="228">
        <f>ROUND(E298*U298,2)</f>
        <v>0</v>
      </c>
      <c r="W298" s="228"/>
      <c r="X298" s="228" t="s">
        <v>199</v>
      </c>
      <c r="Y298" s="209"/>
      <c r="Z298" s="209"/>
      <c r="AA298" s="209"/>
      <c r="AB298" s="209"/>
      <c r="AC298" s="209"/>
      <c r="AD298" s="209"/>
      <c r="AE298" s="209"/>
      <c r="AF298" s="209"/>
      <c r="AG298" s="209" t="s">
        <v>200</v>
      </c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1" x14ac:dyDescent="0.25">
      <c r="A299" s="226"/>
      <c r="B299" s="227"/>
      <c r="C299" s="264" t="s">
        <v>201</v>
      </c>
      <c r="D299" s="260"/>
      <c r="E299" s="261">
        <v>2.34</v>
      </c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09"/>
      <c r="Z299" s="209"/>
      <c r="AA299" s="209"/>
      <c r="AB299" s="209"/>
      <c r="AC299" s="209"/>
      <c r="AD299" s="209"/>
      <c r="AE299" s="209"/>
      <c r="AF299" s="209"/>
      <c r="AG299" s="209" t="s">
        <v>175</v>
      </c>
      <c r="AH299" s="209">
        <v>0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43">
        <v>141</v>
      </c>
      <c r="B300" s="244" t="s">
        <v>537</v>
      </c>
      <c r="C300" s="251" t="s">
        <v>538</v>
      </c>
      <c r="D300" s="245" t="s">
        <v>0</v>
      </c>
      <c r="E300" s="246">
        <v>1.762</v>
      </c>
      <c r="F300" s="247"/>
      <c r="G300" s="248">
        <f>ROUND(E300*F300,2)</f>
        <v>0</v>
      </c>
      <c r="H300" s="229">
        <v>0</v>
      </c>
      <c r="I300" s="228">
        <f>ROUND(E300*H300,2)</f>
        <v>0</v>
      </c>
      <c r="J300" s="229">
        <v>2.1</v>
      </c>
      <c r="K300" s="228">
        <f>ROUND(E300*J300,2)</f>
        <v>3.7</v>
      </c>
      <c r="L300" s="228">
        <v>15</v>
      </c>
      <c r="M300" s="228">
        <f>G300*(1+L300/100)</f>
        <v>0</v>
      </c>
      <c r="N300" s="228">
        <v>0</v>
      </c>
      <c r="O300" s="228">
        <f>ROUND(E300*N300,2)</f>
        <v>0</v>
      </c>
      <c r="P300" s="228">
        <v>0</v>
      </c>
      <c r="Q300" s="228">
        <f>ROUND(E300*P300,2)</f>
        <v>0</v>
      </c>
      <c r="R300" s="228"/>
      <c r="S300" s="228" t="s">
        <v>171</v>
      </c>
      <c r="T300" s="228" t="s">
        <v>143</v>
      </c>
      <c r="U300" s="228">
        <v>0</v>
      </c>
      <c r="V300" s="228">
        <f>ROUND(E300*U300,2)</f>
        <v>0</v>
      </c>
      <c r="W300" s="228"/>
      <c r="X300" s="228" t="s">
        <v>306</v>
      </c>
      <c r="Y300" s="209"/>
      <c r="Z300" s="209"/>
      <c r="AA300" s="209"/>
      <c r="AB300" s="209"/>
      <c r="AC300" s="209"/>
      <c r="AD300" s="209"/>
      <c r="AE300" s="209"/>
      <c r="AF300" s="209"/>
      <c r="AG300" s="209" t="s">
        <v>307</v>
      </c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x14ac:dyDescent="0.25">
      <c r="A301" s="231" t="s">
        <v>137</v>
      </c>
      <c r="B301" s="232" t="s">
        <v>89</v>
      </c>
      <c r="C301" s="250" t="s">
        <v>90</v>
      </c>
      <c r="D301" s="233"/>
      <c r="E301" s="234"/>
      <c r="F301" s="235"/>
      <c r="G301" s="236">
        <f>SUMIF(AG302:AG328,"&lt;&gt;NOR",G302:G328)</f>
        <v>0</v>
      </c>
      <c r="H301" s="230"/>
      <c r="I301" s="230">
        <f>SUM(I302:I328)</f>
        <v>4456.1399999999994</v>
      </c>
      <c r="J301" s="230"/>
      <c r="K301" s="230">
        <f>SUM(K302:K328)</f>
        <v>4731.2300000000005</v>
      </c>
      <c r="L301" s="230"/>
      <c r="M301" s="230">
        <f>SUM(M302:M328)</f>
        <v>0</v>
      </c>
      <c r="N301" s="230"/>
      <c r="O301" s="230">
        <f>SUM(O302:O328)</f>
        <v>0.04</v>
      </c>
      <c r="P301" s="230"/>
      <c r="Q301" s="230">
        <f>SUM(Q302:Q328)</f>
        <v>0</v>
      </c>
      <c r="R301" s="230"/>
      <c r="S301" s="230"/>
      <c r="T301" s="230"/>
      <c r="U301" s="230"/>
      <c r="V301" s="230">
        <f>SUM(V302:V328)</f>
        <v>6.98</v>
      </c>
      <c r="W301" s="230"/>
      <c r="X301" s="230"/>
      <c r="AG301" t="s">
        <v>138</v>
      </c>
    </row>
    <row r="302" spans="1:60" outlineLevel="1" x14ac:dyDescent="0.25">
      <c r="A302" s="237">
        <v>142</v>
      </c>
      <c r="B302" s="238" t="s">
        <v>539</v>
      </c>
      <c r="C302" s="252" t="s">
        <v>540</v>
      </c>
      <c r="D302" s="239" t="s">
        <v>187</v>
      </c>
      <c r="E302" s="240">
        <v>6.2039999999999997</v>
      </c>
      <c r="F302" s="241"/>
      <c r="G302" s="242">
        <f>ROUND(E302*F302,2)</f>
        <v>0</v>
      </c>
      <c r="H302" s="229">
        <v>500</v>
      </c>
      <c r="I302" s="228">
        <f>ROUND(E302*H302,2)</f>
        <v>3102</v>
      </c>
      <c r="J302" s="229">
        <v>0</v>
      </c>
      <c r="K302" s="228">
        <f>ROUND(E302*J302,2)</f>
        <v>0</v>
      </c>
      <c r="L302" s="228">
        <v>15</v>
      </c>
      <c r="M302" s="228">
        <f>G302*(1+L302/100)</f>
        <v>0</v>
      </c>
      <c r="N302" s="228">
        <v>0</v>
      </c>
      <c r="O302" s="228">
        <f>ROUND(E302*N302,2)</f>
        <v>0</v>
      </c>
      <c r="P302" s="228">
        <v>0</v>
      </c>
      <c r="Q302" s="228">
        <f>ROUND(E302*P302,2)</f>
        <v>0</v>
      </c>
      <c r="R302" s="228"/>
      <c r="S302" s="228" t="s">
        <v>142</v>
      </c>
      <c r="T302" s="228" t="s">
        <v>143</v>
      </c>
      <c r="U302" s="228">
        <v>0</v>
      </c>
      <c r="V302" s="228">
        <f>ROUND(E302*U302,2)</f>
        <v>0</v>
      </c>
      <c r="W302" s="228"/>
      <c r="X302" s="228" t="s">
        <v>166</v>
      </c>
      <c r="Y302" s="209"/>
      <c r="Z302" s="209"/>
      <c r="AA302" s="209"/>
      <c r="AB302" s="209"/>
      <c r="AC302" s="209"/>
      <c r="AD302" s="209"/>
      <c r="AE302" s="209"/>
      <c r="AF302" s="209"/>
      <c r="AG302" s="209" t="s">
        <v>167</v>
      </c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1" x14ac:dyDescent="0.25">
      <c r="A303" s="226"/>
      <c r="B303" s="227"/>
      <c r="C303" s="265" t="s">
        <v>541</v>
      </c>
      <c r="D303" s="262"/>
      <c r="E303" s="263"/>
      <c r="F303" s="228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09"/>
      <c r="Z303" s="209"/>
      <c r="AA303" s="209"/>
      <c r="AB303" s="209"/>
      <c r="AC303" s="209"/>
      <c r="AD303" s="209"/>
      <c r="AE303" s="209"/>
      <c r="AF303" s="209"/>
      <c r="AG303" s="209" t="s">
        <v>175</v>
      </c>
      <c r="AH303" s="209"/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1" x14ac:dyDescent="0.25">
      <c r="A304" s="226"/>
      <c r="B304" s="227"/>
      <c r="C304" s="266" t="s">
        <v>542</v>
      </c>
      <c r="D304" s="262"/>
      <c r="E304" s="263">
        <v>4.2</v>
      </c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09"/>
      <c r="Z304" s="209"/>
      <c r="AA304" s="209"/>
      <c r="AB304" s="209"/>
      <c r="AC304" s="209"/>
      <c r="AD304" s="209"/>
      <c r="AE304" s="209"/>
      <c r="AF304" s="209"/>
      <c r="AG304" s="209" t="s">
        <v>175</v>
      </c>
      <c r="AH304" s="209">
        <v>2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1" x14ac:dyDescent="0.25">
      <c r="A305" s="226"/>
      <c r="B305" s="227"/>
      <c r="C305" s="266" t="s">
        <v>543</v>
      </c>
      <c r="D305" s="262"/>
      <c r="E305" s="263">
        <v>1.08</v>
      </c>
      <c r="F305" s="228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09"/>
      <c r="Z305" s="209"/>
      <c r="AA305" s="209"/>
      <c r="AB305" s="209"/>
      <c r="AC305" s="209"/>
      <c r="AD305" s="209"/>
      <c r="AE305" s="209"/>
      <c r="AF305" s="209"/>
      <c r="AG305" s="209" t="s">
        <v>175</v>
      </c>
      <c r="AH305" s="209">
        <v>2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1" x14ac:dyDescent="0.25">
      <c r="A306" s="226"/>
      <c r="B306" s="227"/>
      <c r="C306" s="266" t="s">
        <v>544</v>
      </c>
      <c r="D306" s="262"/>
      <c r="E306" s="263">
        <v>0.36</v>
      </c>
      <c r="F306" s="228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09"/>
      <c r="Z306" s="209"/>
      <c r="AA306" s="209"/>
      <c r="AB306" s="209"/>
      <c r="AC306" s="209"/>
      <c r="AD306" s="209"/>
      <c r="AE306" s="209"/>
      <c r="AF306" s="209"/>
      <c r="AG306" s="209" t="s">
        <v>175</v>
      </c>
      <c r="AH306" s="209">
        <v>2</v>
      </c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1" x14ac:dyDescent="0.25">
      <c r="A307" s="226"/>
      <c r="B307" s="227"/>
      <c r="C307" s="265" t="s">
        <v>545</v>
      </c>
      <c r="D307" s="262"/>
      <c r="E307" s="263"/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09"/>
      <c r="Z307" s="209"/>
      <c r="AA307" s="209"/>
      <c r="AB307" s="209"/>
      <c r="AC307" s="209"/>
      <c r="AD307" s="209"/>
      <c r="AE307" s="209"/>
      <c r="AF307" s="209"/>
      <c r="AG307" s="209" t="s">
        <v>175</v>
      </c>
      <c r="AH307" s="209"/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5">
      <c r="A308" s="226"/>
      <c r="B308" s="227"/>
      <c r="C308" s="264" t="s">
        <v>546</v>
      </c>
      <c r="D308" s="260"/>
      <c r="E308" s="261">
        <v>6.2039999999999997</v>
      </c>
      <c r="F308" s="228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09"/>
      <c r="Z308" s="209"/>
      <c r="AA308" s="209"/>
      <c r="AB308" s="209"/>
      <c r="AC308" s="209"/>
      <c r="AD308" s="209"/>
      <c r="AE308" s="209"/>
      <c r="AF308" s="209"/>
      <c r="AG308" s="209" t="s">
        <v>175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1" x14ac:dyDescent="0.25">
      <c r="A309" s="237">
        <v>143</v>
      </c>
      <c r="B309" s="238" t="s">
        <v>547</v>
      </c>
      <c r="C309" s="252" t="s">
        <v>548</v>
      </c>
      <c r="D309" s="239" t="s">
        <v>187</v>
      </c>
      <c r="E309" s="240">
        <v>5.28</v>
      </c>
      <c r="F309" s="241"/>
      <c r="G309" s="242">
        <f>ROUND(E309*F309,2)</f>
        <v>0</v>
      </c>
      <c r="H309" s="229">
        <v>0</v>
      </c>
      <c r="I309" s="228">
        <f>ROUND(E309*H309,2)</f>
        <v>0</v>
      </c>
      <c r="J309" s="229">
        <v>8.1999999999999993</v>
      </c>
      <c r="K309" s="228">
        <f>ROUND(E309*J309,2)</f>
        <v>43.3</v>
      </c>
      <c r="L309" s="228">
        <v>15</v>
      </c>
      <c r="M309" s="228">
        <f>G309*(1+L309/100)</f>
        <v>0</v>
      </c>
      <c r="N309" s="228">
        <v>0</v>
      </c>
      <c r="O309" s="228">
        <f>ROUND(E309*N309,2)</f>
        <v>0</v>
      </c>
      <c r="P309" s="228">
        <v>0</v>
      </c>
      <c r="Q309" s="228">
        <f>ROUND(E309*P309,2)</f>
        <v>0</v>
      </c>
      <c r="R309" s="228"/>
      <c r="S309" s="228" t="s">
        <v>171</v>
      </c>
      <c r="T309" s="228" t="s">
        <v>143</v>
      </c>
      <c r="U309" s="228">
        <v>1.6E-2</v>
      </c>
      <c r="V309" s="228">
        <f>ROUND(E309*U309,2)</f>
        <v>0.08</v>
      </c>
      <c r="W309" s="228"/>
      <c r="X309" s="228" t="s">
        <v>172</v>
      </c>
      <c r="Y309" s="209"/>
      <c r="Z309" s="209"/>
      <c r="AA309" s="209"/>
      <c r="AB309" s="209"/>
      <c r="AC309" s="209"/>
      <c r="AD309" s="209"/>
      <c r="AE309" s="209"/>
      <c r="AF309" s="209"/>
      <c r="AG309" s="209" t="s">
        <v>173</v>
      </c>
      <c r="AH309" s="209"/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1" x14ac:dyDescent="0.25">
      <c r="A310" s="226"/>
      <c r="B310" s="227"/>
      <c r="C310" s="264" t="s">
        <v>192</v>
      </c>
      <c r="D310" s="260"/>
      <c r="E310" s="261">
        <v>4.2</v>
      </c>
      <c r="F310" s="228"/>
      <c r="G310" s="228"/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09"/>
      <c r="Z310" s="209"/>
      <c r="AA310" s="209"/>
      <c r="AB310" s="209"/>
      <c r="AC310" s="209"/>
      <c r="AD310" s="209"/>
      <c r="AE310" s="209"/>
      <c r="AF310" s="209"/>
      <c r="AG310" s="209" t="s">
        <v>175</v>
      </c>
      <c r="AH310" s="209">
        <v>0</v>
      </c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1" x14ac:dyDescent="0.25">
      <c r="A311" s="226"/>
      <c r="B311" s="227"/>
      <c r="C311" s="264" t="s">
        <v>193</v>
      </c>
      <c r="D311" s="260"/>
      <c r="E311" s="261">
        <v>1.08</v>
      </c>
      <c r="F311" s="228"/>
      <c r="G311" s="228"/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09"/>
      <c r="Z311" s="209"/>
      <c r="AA311" s="209"/>
      <c r="AB311" s="209"/>
      <c r="AC311" s="209"/>
      <c r="AD311" s="209"/>
      <c r="AE311" s="209"/>
      <c r="AF311" s="209"/>
      <c r="AG311" s="209" t="s">
        <v>175</v>
      </c>
      <c r="AH311" s="209">
        <v>0</v>
      </c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5">
      <c r="A312" s="237">
        <v>144</v>
      </c>
      <c r="B312" s="238" t="s">
        <v>549</v>
      </c>
      <c r="C312" s="252" t="s">
        <v>550</v>
      </c>
      <c r="D312" s="239" t="s">
        <v>187</v>
      </c>
      <c r="E312" s="240">
        <v>5.28</v>
      </c>
      <c r="F312" s="241"/>
      <c r="G312" s="242">
        <f>ROUND(E312*F312,2)</f>
        <v>0</v>
      </c>
      <c r="H312" s="229">
        <v>28.17</v>
      </c>
      <c r="I312" s="228">
        <f>ROUND(E312*H312,2)</f>
        <v>148.74</v>
      </c>
      <c r="J312" s="229">
        <v>29.43</v>
      </c>
      <c r="K312" s="228">
        <f>ROUND(E312*J312,2)</f>
        <v>155.38999999999999</v>
      </c>
      <c r="L312" s="228">
        <v>15</v>
      </c>
      <c r="M312" s="228">
        <f>G312*(1+L312/100)</f>
        <v>0</v>
      </c>
      <c r="N312" s="228">
        <v>2.1000000000000001E-4</v>
      </c>
      <c r="O312" s="228">
        <f>ROUND(E312*N312,2)</f>
        <v>0</v>
      </c>
      <c r="P312" s="228">
        <v>0</v>
      </c>
      <c r="Q312" s="228">
        <f>ROUND(E312*P312,2)</f>
        <v>0</v>
      </c>
      <c r="R312" s="228"/>
      <c r="S312" s="228" t="s">
        <v>171</v>
      </c>
      <c r="T312" s="228" t="s">
        <v>143</v>
      </c>
      <c r="U312" s="228">
        <v>0.05</v>
      </c>
      <c r="V312" s="228">
        <f>ROUND(E312*U312,2)</f>
        <v>0.26</v>
      </c>
      <c r="W312" s="228"/>
      <c r="X312" s="228" t="s">
        <v>172</v>
      </c>
      <c r="Y312" s="209"/>
      <c r="Z312" s="209"/>
      <c r="AA312" s="209"/>
      <c r="AB312" s="209"/>
      <c r="AC312" s="209"/>
      <c r="AD312" s="209"/>
      <c r="AE312" s="209"/>
      <c r="AF312" s="209"/>
      <c r="AG312" s="209" t="s">
        <v>173</v>
      </c>
      <c r="AH312" s="209"/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1" x14ac:dyDescent="0.25">
      <c r="A313" s="226"/>
      <c r="B313" s="227"/>
      <c r="C313" s="264" t="s">
        <v>192</v>
      </c>
      <c r="D313" s="260"/>
      <c r="E313" s="261">
        <v>4.2</v>
      </c>
      <c r="F313" s="228"/>
      <c r="G313" s="228"/>
      <c r="H313" s="228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09"/>
      <c r="Z313" s="209"/>
      <c r="AA313" s="209"/>
      <c r="AB313" s="209"/>
      <c r="AC313" s="209"/>
      <c r="AD313" s="209"/>
      <c r="AE313" s="209"/>
      <c r="AF313" s="209"/>
      <c r="AG313" s="209" t="s">
        <v>175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1" x14ac:dyDescent="0.25">
      <c r="A314" s="226"/>
      <c r="B314" s="227"/>
      <c r="C314" s="264" t="s">
        <v>193</v>
      </c>
      <c r="D314" s="260"/>
      <c r="E314" s="261">
        <v>1.08</v>
      </c>
      <c r="F314" s="228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09"/>
      <c r="Z314" s="209"/>
      <c r="AA314" s="209"/>
      <c r="AB314" s="209"/>
      <c r="AC314" s="209"/>
      <c r="AD314" s="209"/>
      <c r="AE314" s="209"/>
      <c r="AF314" s="209"/>
      <c r="AG314" s="209" t="s">
        <v>175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5">
      <c r="A315" s="237">
        <v>145</v>
      </c>
      <c r="B315" s="238" t="s">
        <v>551</v>
      </c>
      <c r="C315" s="252" t="s">
        <v>552</v>
      </c>
      <c r="D315" s="239" t="s">
        <v>187</v>
      </c>
      <c r="E315" s="240">
        <v>5.28</v>
      </c>
      <c r="F315" s="241"/>
      <c r="G315" s="242">
        <f>ROUND(E315*F315,2)</f>
        <v>0</v>
      </c>
      <c r="H315" s="229">
        <v>149.94999999999999</v>
      </c>
      <c r="I315" s="228">
        <f>ROUND(E315*H315,2)</f>
        <v>791.74</v>
      </c>
      <c r="J315" s="229">
        <v>611.35</v>
      </c>
      <c r="K315" s="228">
        <f>ROUND(E315*J315,2)</f>
        <v>3227.93</v>
      </c>
      <c r="L315" s="228">
        <v>15</v>
      </c>
      <c r="M315" s="228">
        <f>G315*(1+L315/100)</f>
        <v>0</v>
      </c>
      <c r="N315" s="228">
        <v>5.1500000000000001E-3</v>
      </c>
      <c r="O315" s="228">
        <f>ROUND(E315*N315,2)</f>
        <v>0.03</v>
      </c>
      <c r="P315" s="228">
        <v>0</v>
      </c>
      <c r="Q315" s="228">
        <f>ROUND(E315*P315,2)</f>
        <v>0</v>
      </c>
      <c r="R315" s="228"/>
      <c r="S315" s="228" t="s">
        <v>171</v>
      </c>
      <c r="T315" s="228" t="s">
        <v>143</v>
      </c>
      <c r="U315" s="228">
        <v>1.04</v>
      </c>
      <c r="V315" s="228">
        <f>ROUND(E315*U315,2)</f>
        <v>5.49</v>
      </c>
      <c r="W315" s="228"/>
      <c r="X315" s="228" t="s">
        <v>172</v>
      </c>
      <c r="Y315" s="209"/>
      <c r="Z315" s="209"/>
      <c r="AA315" s="209"/>
      <c r="AB315" s="209"/>
      <c r="AC315" s="209"/>
      <c r="AD315" s="209"/>
      <c r="AE315" s="209"/>
      <c r="AF315" s="209"/>
      <c r="AG315" s="209" t="s">
        <v>173</v>
      </c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1" x14ac:dyDescent="0.25">
      <c r="A316" s="226"/>
      <c r="B316" s="227"/>
      <c r="C316" s="264" t="s">
        <v>192</v>
      </c>
      <c r="D316" s="260"/>
      <c r="E316" s="261">
        <v>4.2</v>
      </c>
      <c r="F316" s="228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09"/>
      <c r="Z316" s="209"/>
      <c r="AA316" s="209"/>
      <c r="AB316" s="209"/>
      <c r="AC316" s="209"/>
      <c r="AD316" s="209"/>
      <c r="AE316" s="209"/>
      <c r="AF316" s="209"/>
      <c r="AG316" s="209" t="s">
        <v>175</v>
      </c>
      <c r="AH316" s="209">
        <v>0</v>
      </c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1" x14ac:dyDescent="0.25">
      <c r="A317" s="226"/>
      <c r="B317" s="227"/>
      <c r="C317" s="264" t="s">
        <v>193</v>
      </c>
      <c r="D317" s="260"/>
      <c r="E317" s="261">
        <v>1.08</v>
      </c>
      <c r="F317" s="228"/>
      <c r="G317" s="228"/>
      <c r="H317" s="228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09"/>
      <c r="Z317" s="209"/>
      <c r="AA317" s="209"/>
      <c r="AB317" s="209"/>
      <c r="AC317" s="209"/>
      <c r="AD317" s="209"/>
      <c r="AE317" s="209"/>
      <c r="AF317" s="209"/>
      <c r="AG317" s="209" t="s">
        <v>175</v>
      </c>
      <c r="AH317" s="209">
        <v>0</v>
      </c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1" x14ac:dyDescent="0.25">
      <c r="A318" s="237">
        <v>146</v>
      </c>
      <c r="B318" s="238" t="s">
        <v>553</v>
      </c>
      <c r="C318" s="252" t="s">
        <v>554</v>
      </c>
      <c r="D318" s="239" t="s">
        <v>183</v>
      </c>
      <c r="E318" s="240">
        <v>14.1</v>
      </c>
      <c r="F318" s="241"/>
      <c r="G318" s="242">
        <f>ROUND(E318*F318,2)</f>
        <v>0</v>
      </c>
      <c r="H318" s="229">
        <v>24.02</v>
      </c>
      <c r="I318" s="228">
        <f>ROUND(E318*H318,2)</f>
        <v>338.68</v>
      </c>
      <c r="J318" s="229">
        <v>41.68</v>
      </c>
      <c r="K318" s="228">
        <f>ROUND(E318*J318,2)</f>
        <v>587.69000000000005</v>
      </c>
      <c r="L318" s="228">
        <v>15</v>
      </c>
      <c r="M318" s="228">
        <f>G318*(1+L318/100)</f>
        <v>0</v>
      </c>
      <c r="N318" s="228">
        <v>4.0000000000000003E-5</v>
      </c>
      <c r="O318" s="228">
        <f>ROUND(E318*N318,2)</f>
        <v>0</v>
      </c>
      <c r="P318" s="228">
        <v>0</v>
      </c>
      <c r="Q318" s="228">
        <f>ROUND(E318*P318,2)</f>
        <v>0</v>
      </c>
      <c r="R318" s="228"/>
      <c r="S318" s="228" t="s">
        <v>171</v>
      </c>
      <c r="T318" s="228" t="s">
        <v>143</v>
      </c>
      <c r="U318" s="228">
        <v>7.0000000000000007E-2</v>
      </c>
      <c r="V318" s="228">
        <f>ROUND(E318*U318,2)</f>
        <v>0.99</v>
      </c>
      <c r="W318" s="228"/>
      <c r="X318" s="228" t="s">
        <v>172</v>
      </c>
      <c r="Y318" s="209"/>
      <c r="Z318" s="209"/>
      <c r="AA318" s="209"/>
      <c r="AB318" s="209"/>
      <c r="AC318" s="209"/>
      <c r="AD318" s="209"/>
      <c r="AE318" s="209"/>
      <c r="AF318" s="209"/>
      <c r="AG318" s="209" t="s">
        <v>173</v>
      </c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5">
      <c r="A319" s="226"/>
      <c r="B319" s="227"/>
      <c r="C319" s="264" t="s">
        <v>555</v>
      </c>
      <c r="D319" s="260"/>
      <c r="E319" s="261">
        <v>3.6</v>
      </c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09"/>
      <c r="Z319" s="209"/>
      <c r="AA319" s="209"/>
      <c r="AB319" s="209"/>
      <c r="AC319" s="209"/>
      <c r="AD319" s="209"/>
      <c r="AE319" s="209"/>
      <c r="AF319" s="209"/>
      <c r="AG319" s="209" t="s">
        <v>175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1" x14ac:dyDescent="0.25">
      <c r="A320" s="226"/>
      <c r="B320" s="227"/>
      <c r="C320" s="264" t="s">
        <v>556</v>
      </c>
      <c r="D320" s="260"/>
      <c r="E320" s="261">
        <v>8.1999999999999993</v>
      </c>
      <c r="F320" s="228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09"/>
      <c r="Z320" s="209"/>
      <c r="AA320" s="209"/>
      <c r="AB320" s="209"/>
      <c r="AC320" s="209"/>
      <c r="AD320" s="209"/>
      <c r="AE320" s="209"/>
      <c r="AF320" s="209"/>
      <c r="AG320" s="209" t="s">
        <v>175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1" x14ac:dyDescent="0.25">
      <c r="A321" s="226"/>
      <c r="B321" s="227"/>
      <c r="C321" s="264" t="s">
        <v>557</v>
      </c>
      <c r="D321" s="260"/>
      <c r="E321" s="261">
        <v>2.2999999999999998</v>
      </c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09"/>
      <c r="Z321" s="209"/>
      <c r="AA321" s="209"/>
      <c r="AB321" s="209"/>
      <c r="AC321" s="209"/>
      <c r="AD321" s="209"/>
      <c r="AE321" s="209"/>
      <c r="AF321" s="209"/>
      <c r="AG321" s="209" t="s">
        <v>175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1" x14ac:dyDescent="0.25">
      <c r="A322" s="237">
        <v>147</v>
      </c>
      <c r="B322" s="238" t="s">
        <v>558</v>
      </c>
      <c r="C322" s="252" t="s">
        <v>559</v>
      </c>
      <c r="D322" s="239" t="s">
        <v>187</v>
      </c>
      <c r="E322" s="240">
        <v>5.28</v>
      </c>
      <c r="F322" s="241"/>
      <c r="G322" s="242">
        <f>ROUND(E322*F322,2)</f>
        <v>0</v>
      </c>
      <c r="H322" s="229">
        <v>0</v>
      </c>
      <c r="I322" s="228">
        <f>ROUND(E322*H322,2)</f>
        <v>0</v>
      </c>
      <c r="J322" s="229">
        <v>17.399999999999999</v>
      </c>
      <c r="K322" s="228">
        <f>ROUND(E322*J322,2)</f>
        <v>91.87</v>
      </c>
      <c r="L322" s="228">
        <v>15</v>
      </c>
      <c r="M322" s="228">
        <f>G322*(1+L322/100)</f>
        <v>0</v>
      </c>
      <c r="N322" s="228">
        <v>0</v>
      </c>
      <c r="O322" s="228">
        <f>ROUND(E322*N322,2)</f>
        <v>0</v>
      </c>
      <c r="P322" s="228">
        <v>0</v>
      </c>
      <c r="Q322" s="228">
        <f>ROUND(E322*P322,2)</f>
        <v>0</v>
      </c>
      <c r="R322" s="228"/>
      <c r="S322" s="228" t="s">
        <v>171</v>
      </c>
      <c r="T322" s="228" t="s">
        <v>143</v>
      </c>
      <c r="U322" s="228">
        <v>0.03</v>
      </c>
      <c r="V322" s="228">
        <f>ROUND(E322*U322,2)</f>
        <v>0.16</v>
      </c>
      <c r="W322" s="228"/>
      <c r="X322" s="228" t="s">
        <v>172</v>
      </c>
      <c r="Y322" s="209"/>
      <c r="Z322" s="209"/>
      <c r="AA322" s="209"/>
      <c r="AB322" s="209"/>
      <c r="AC322" s="209"/>
      <c r="AD322" s="209"/>
      <c r="AE322" s="209"/>
      <c r="AF322" s="209"/>
      <c r="AG322" s="209" t="s">
        <v>173</v>
      </c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1" x14ac:dyDescent="0.25">
      <c r="A323" s="226"/>
      <c r="B323" s="227"/>
      <c r="C323" s="264" t="s">
        <v>192</v>
      </c>
      <c r="D323" s="260"/>
      <c r="E323" s="261">
        <v>4.2</v>
      </c>
      <c r="F323" s="228"/>
      <c r="G323" s="228"/>
      <c r="H323" s="228"/>
      <c r="I323" s="228"/>
      <c r="J323" s="228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09"/>
      <c r="Z323" s="209"/>
      <c r="AA323" s="209"/>
      <c r="AB323" s="209"/>
      <c r="AC323" s="209"/>
      <c r="AD323" s="209"/>
      <c r="AE323" s="209"/>
      <c r="AF323" s="209"/>
      <c r="AG323" s="209" t="s">
        <v>175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1" x14ac:dyDescent="0.25">
      <c r="A324" s="226"/>
      <c r="B324" s="227"/>
      <c r="C324" s="264" t="s">
        <v>193</v>
      </c>
      <c r="D324" s="260"/>
      <c r="E324" s="261">
        <v>1.08</v>
      </c>
      <c r="F324" s="228"/>
      <c r="G324" s="228"/>
      <c r="H324" s="228"/>
      <c r="I324" s="228"/>
      <c r="J324" s="228"/>
      <c r="K324" s="228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09"/>
      <c r="Z324" s="209"/>
      <c r="AA324" s="209"/>
      <c r="AB324" s="209"/>
      <c r="AC324" s="209"/>
      <c r="AD324" s="209"/>
      <c r="AE324" s="209"/>
      <c r="AF324" s="209"/>
      <c r="AG324" s="209" t="s">
        <v>175</v>
      </c>
      <c r="AH324" s="209">
        <v>0</v>
      </c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1" x14ac:dyDescent="0.25">
      <c r="A325" s="237">
        <v>148</v>
      </c>
      <c r="B325" s="238" t="s">
        <v>560</v>
      </c>
      <c r="C325" s="252" t="s">
        <v>561</v>
      </c>
      <c r="D325" s="239" t="s">
        <v>187</v>
      </c>
      <c r="E325" s="240">
        <v>5.28</v>
      </c>
      <c r="F325" s="241"/>
      <c r="G325" s="242">
        <f>ROUND(E325*F325,2)</f>
        <v>0</v>
      </c>
      <c r="H325" s="229">
        <v>14.2</v>
      </c>
      <c r="I325" s="228">
        <f>ROUND(E325*H325,2)</f>
        <v>74.98</v>
      </c>
      <c r="J325" s="229">
        <v>0</v>
      </c>
      <c r="K325" s="228">
        <f>ROUND(E325*J325,2)</f>
        <v>0</v>
      </c>
      <c r="L325" s="228">
        <v>15</v>
      </c>
      <c r="M325" s="228">
        <f>G325*(1+L325/100)</f>
        <v>0</v>
      </c>
      <c r="N325" s="228">
        <v>1.1999999999999999E-3</v>
      </c>
      <c r="O325" s="228">
        <f>ROUND(E325*N325,2)</f>
        <v>0.01</v>
      </c>
      <c r="P325" s="228">
        <v>0</v>
      </c>
      <c r="Q325" s="228">
        <f>ROUND(E325*P325,2)</f>
        <v>0</v>
      </c>
      <c r="R325" s="228"/>
      <c r="S325" s="228" t="s">
        <v>171</v>
      </c>
      <c r="T325" s="228" t="s">
        <v>143</v>
      </c>
      <c r="U325" s="228">
        <v>0</v>
      </c>
      <c r="V325" s="228">
        <f>ROUND(E325*U325,2)</f>
        <v>0</v>
      </c>
      <c r="W325" s="228"/>
      <c r="X325" s="228" t="s">
        <v>172</v>
      </c>
      <c r="Y325" s="209"/>
      <c r="Z325" s="209"/>
      <c r="AA325" s="209"/>
      <c r="AB325" s="209"/>
      <c r="AC325" s="209"/>
      <c r="AD325" s="209"/>
      <c r="AE325" s="209"/>
      <c r="AF325" s="209"/>
      <c r="AG325" s="209" t="s">
        <v>173</v>
      </c>
      <c r="AH325" s="209"/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1" x14ac:dyDescent="0.25">
      <c r="A326" s="226"/>
      <c r="B326" s="227"/>
      <c r="C326" s="264" t="s">
        <v>192</v>
      </c>
      <c r="D326" s="260"/>
      <c r="E326" s="261">
        <v>4.2</v>
      </c>
      <c r="F326" s="228"/>
      <c r="G326" s="228"/>
      <c r="H326" s="228"/>
      <c r="I326" s="228"/>
      <c r="J326" s="228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09"/>
      <c r="Z326" s="209"/>
      <c r="AA326" s="209"/>
      <c r="AB326" s="209"/>
      <c r="AC326" s="209"/>
      <c r="AD326" s="209"/>
      <c r="AE326" s="209"/>
      <c r="AF326" s="209"/>
      <c r="AG326" s="209" t="s">
        <v>175</v>
      </c>
      <c r="AH326" s="209">
        <v>0</v>
      </c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5">
      <c r="A327" s="226"/>
      <c r="B327" s="227"/>
      <c r="C327" s="264" t="s">
        <v>193</v>
      </c>
      <c r="D327" s="260"/>
      <c r="E327" s="261">
        <v>1.08</v>
      </c>
      <c r="F327" s="228"/>
      <c r="G327" s="228"/>
      <c r="H327" s="228"/>
      <c r="I327" s="228"/>
      <c r="J327" s="228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09"/>
      <c r="Z327" s="209"/>
      <c r="AA327" s="209"/>
      <c r="AB327" s="209"/>
      <c r="AC327" s="209"/>
      <c r="AD327" s="209"/>
      <c r="AE327" s="209"/>
      <c r="AF327" s="209"/>
      <c r="AG327" s="209" t="s">
        <v>175</v>
      </c>
      <c r="AH327" s="209">
        <v>0</v>
      </c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1" x14ac:dyDescent="0.25">
      <c r="A328" s="243">
        <v>149</v>
      </c>
      <c r="B328" s="244" t="s">
        <v>562</v>
      </c>
      <c r="C328" s="251" t="s">
        <v>563</v>
      </c>
      <c r="D328" s="245" t="s">
        <v>0</v>
      </c>
      <c r="E328" s="246">
        <v>85.623099999999994</v>
      </c>
      <c r="F328" s="247"/>
      <c r="G328" s="248">
        <f>ROUND(E328*F328,2)</f>
        <v>0</v>
      </c>
      <c r="H328" s="229">
        <v>0</v>
      </c>
      <c r="I328" s="228">
        <f>ROUND(E328*H328,2)</f>
        <v>0</v>
      </c>
      <c r="J328" s="229">
        <v>7.3</v>
      </c>
      <c r="K328" s="228">
        <f>ROUND(E328*J328,2)</f>
        <v>625.04999999999995</v>
      </c>
      <c r="L328" s="228">
        <v>15</v>
      </c>
      <c r="M328" s="228">
        <f>G328*(1+L328/100)</f>
        <v>0</v>
      </c>
      <c r="N328" s="228">
        <v>0</v>
      </c>
      <c r="O328" s="228">
        <f>ROUND(E328*N328,2)</f>
        <v>0</v>
      </c>
      <c r="P328" s="228">
        <v>0</v>
      </c>
      <c r="Q328" s="228">
        <f>ROUND(E328*P328,2)</f>
        <v>0</v>
      </c>
      <c r="R328" s="228"/>
      <c r="S328" s="228" t="s">
        <v>171</v>
      </c>
      <c r="T328" s="228" t="s">
        <v>143</v>
      </c>
      <c r="U328" s="228">
        <v>0</v>
      </c>
      <c r="V328" s="228">
        <f>ROUND(E328*U328,2)</f>
        <v>0</v>
      </c>
      <c r="W328" s="228"/>
      <c r="X328" s="228" t="s">
        <v>306</v>
      </c>
      <c r="Y328" s="209"/>
      <c r="Z328" s="209"/>
      <c r="AA328" s="209"/>
      <c r="AB328" s="209"/>
      <c r="AC328" s="209"/>
      <c r="AD328" s="209"/>
      <c r="AE328" s="209"/>
      <c r="AF328" s="209"/>
      <c r="AG328" s="209" t="s">
        <v>307</v>
      </c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x14ac:dyDescent="0.25">
      <c r="A329" s="231" t="s">
        <v>137</v>
      </c>
      <c r="B329" s="232" t="s">
        <v>91</v>
      </c>
      <c r="C329" s="250" t="s">
        <v>92</v>
      </c>
      <c r="D329" s="233"/>
      <c r="E329" s="234"/>
      <c r="F329" s="235"/>
      <c r="G329" s="236">
        <f>SUMIF(AG330:AG332,"&lt;&gt;NOR",G330:G332)</f>
        <v>0</v>
      </c>
      <c r="H329" s="230"/>
      <c r="I329" s="230">
        <f>SUM(I330:I332)</f>
        <v>0</v>
      </c>
      <c r="J329" s="230"/>
      <c r="K329" s="230">
        <f>SUM(K330:K332)</f>
        <v>1548.99</v>
      </c>
      <c r="L329" s="230"/>
      <c r="M329" s="230">
        <f>SUM(M330:M332)</f>
        <v>0</v>
      </c>
      <c r="N329" s="230"/>
      <c r="O329" s="230">
        <f>SUM(O330:O332)</f>
        <v>0</v>
      </c>
      <c r="P329" s="230"/>
      <c r="Q329" s="230">
        <f>SUM(Q330:Q332)</f>
        <v>0.32</v>
      </c>
      <c r="R329" s="230"/>
      <c r="S329" s="230"/>
      <c r="T329" s="230"/>
      <c r="U329" s="230"/>
      <c r="V329" s="230">
        <f>SUM(V330:V332)</f>
        <v>3.84</v>
      </c>
      <c r="W329" s="230"/>
      <c r="X329" s="230"/>
      <c r="AG329" t="s">
        <v>138</v>
      </c>
    </row>
    <row r="330" spans="1:60" outlineLevel="1" x14ac:dyDescent="0.25">
      <c r="A330" s="243">
        <v>150</v>
      </c>
      <c r="B330" s="244" t="s">
        <v>564</v>
      </c>
      <c r="C330" s="251" t="s">
        <v>565</v>
      </c>
      <c r="D330" s="245" t="s">
        <v>0</v>
      </c>
      <c r="E330" s="246">
        <v>15.215999999999999</v>
      </c>
      <c r="F330" s="247"/>
      <c r="G330" s="248">
        <f>ROUND(E330*F330,2)</f>
        <v>0</v>
      </c>
      <c r="H330" s="229">
        <v>0</v>
      </c>
      <c r="I330" s="228">
        <f>ROUND(E330*H330,2)</f>
        <v>0</v>
      </c>
      <c r="J330" s="229">
        <v>1.8</v>
      </c>
      <c r="K330" s="228">
        <f>ROUND(E330*J330,2)</f>
        <v>27.39</v>
      </c>
      <c r="L330" s="228">
        <v>15</v>
      </c>
      <c r="M330" s="228">
        <f>G330*(1+L330/100)</f>
        <v>0</v>
      </c>
      <c r="N330" s="228">
        <v>0</v>
      </c>
      <c r="O330" s="228">
        <f>ROUND(E330*N330,2)</f>
        <v>0</v>
      </c>
      <c r="P330" s="228">
        <v>0</v>
      </c>
      <c r="Q330" s="228">
        <f>ROUND(E330*P330,2)</f>
        <v>0</v>
      </c>
      <c r="R330" s="228"/>
      <c r="S330" s="228" t="s">
        <v>171</v>
      </c>
      <c r="T330" s="228" t="s">
        <v>143</v>
      </c>
      <c r="U330" s="228">
        <v>0</v>
      </c>
      <c r="V330" s="228">
        <f>ROUND(E330*U330,2)</f>
        <v>0</v>
      </c>
      <c r="W330" s="228"/>
      <c r="X330" s="228" t="s">
        <v>306</v>
      </c>
      <c r="Y330" s="209"/>
      <c r="Z330" s="209"/>
      <c r="AA330" s="209"/>
      <c r="AB330" s="209"/>
      <c r="AC330" s="209"/>
      <c r="AD330" s="209"/>
      <c r="AE330" s="209"/>
      <c r="AF330" s="209"/>
      <c r="AG330" s="209" t="s">
        <v>307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5">
      <c r="A331" s="237">
        <v>151</v>
      </c>
      <c r="B331" s="238" t="s">
        <v>566</v>
      </c>
      <c r="C331" s="252" t="s">
        <v>567</v>
      </c>
      <c r="D331" s="239" t="s">
        <v>187</v>
      </c>
      <c r="E331" s="240">
        <v>16</v>
      </c>
      <c r="F331" s="241"/>
      <c r="G331" s="242">
        <f>ROUND(E331*F331,2)</f>
        <v>0</v>
      </c>
      <c r="H331" s="229">
        <v>0</v>
      </c>
      <c r="I331" s="228">
        <f>ROUND(E331*H331,2)</f>
        <v>0</v>
      </c>
      <c r="J331" s="229">
        <v>95.1</v>
      </c>
      <c r="K331" s="228">
        <f>ROUND(E331*J331,2)</f>
        <v>1521.6</v>
      </c>
      <c r="L331" s="228">
        <v>15</v>
      </c>
      <c r="M331" s="228">
        <f>G331*(1+L331/100)</f>
        <v>0</v>
      </c>
      <c r="N331" s="228">
        <v>0</v>
      </c>
      <c r="O331" s="228">
        <f>ROUND(E331*N331,2)</f>
        <v>0</v>
      </c>
      <c r="P331" s="228">
        <v>0.02</v>
      </c>
      <c r="Q331" s="228">
        <f>ROUND(E331*P331,2)</f>
        <v>0.32</v>
      </c>
      <c r="R331" s="228"/>
      <c r="S331" s="228" t="s">
        <v>171</v>
      </c>
      <c r="T331" s="228" t="s">
        <v>171</v>
      </c>
      <c r="U331" s="228">
        <v>0.24</v>
      </c>
      <c r="V331" s="228">
        <f>ROUND(E331*U331,2)</f>
        <v>3.84</v>
      </c>
      <c r="W331" s="228"/>
      <c r="X331" s="228" t="s">
        <v>172</v>
      </c>
      <c r="Y331" s="209"/>
      <c r="Z331" s="209"/>
      <c r="AA331" s="209"/>
      <c r="AB331" s="209"/>
      <c r="AC331" s="209"/>
      <c r="AD331" s="209"/>
      <c r="AE331" s="209"/>
      <c r="AF331" s="209"/>
      <c r="AG331" s="209" t="s">
        <v>173</v>
      </c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5">
      <c r="A332" s="226"/>
      <c r="B332" s="227"/>
      <c r="C332" s="264" t="s">
        <v>322</v>
      </c>
      <c r="D332" s="260"/>
      <c r="E332" s="261">
        <v>16</v>
      </c>
      <c r="F332" s="228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09"/>
      <c r="Z332" s="209"/>
      <c r="AA332" s="209"/>
      <c r="AB332" s="209"/>
      <c r="AC332" s="209"/>
      <c r="AD332" s="209"/>
      <c r="AE332" s="209"/>
      <c r="AF332" s="209"/>
      <c r="AG332" s="209" t="s">
        <v>175</v>
      </c>
      <c r="AH332" s="209">
        <v>0</v>
      </c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x14ac:dyDescent="0.25">
      <c r="A333" s="231" t="s">
        <v>137</v>
      </c>
      <c r="B333" s="232" t="s">
        <v>93</v>
      </c>
      <c r="C333" s="250" t="s">
        <v>94</v>
      </c>
      <c r="D333" s="233"/>
      <c r="E333" s="234"/>
      <c r="F333" s="235"/>
      <c r="G333" s="236">
        <f>SUMIF(AG334:AG368,"&lt;&gt;NOR",G334:G368)</f>
        <v>0</v>
      </c>
      <c r="H333" s="230"/>
      <c r="I333" s="230">
        <f>SUM(I334:I368)</f>
        <v>1522.83</v>
      </c>
      <c r="J333" s="230"/>
      <c r="K333" s="230">
        <f>SUM(K334:K368)</f>
        <v>30802.749999999996</v>
      </c>
      <c r="L333" s="230"/>
      <c r="M333" s="230">
        <f>SUM(M334:M368)</f>
        <v>0</v>
      </c>
      <c r="N333" s="230"/>
      <c r="O333" s="230">
        <f>SUM(O334:O368)</f>
        <v>0.12</v>
      </c>
      <c r="P333" s="230"/>
      <c r="Q333" s="230">
        <f>SUM(Q334:Q368)</f>
        <v>0.04</v>
      </c>
      <c r="R333" s="230"/>
      <c r="S333" s="230"/>
      <c r="T333" s="230"/>
      <c r="U333" s="230"/>
      <c r="V333" s="230">
        <f>SUM(V334:V368)</f>
        <v>17.580000000000002</v>
      </c>
      <c r="W333" s="230"/>
      <c r="X333" s="230"/>
      <c r="AG333" t="s">
        <v>138</v>
      </c>
    </row>
    <row r="334" spans="1:60" outlineLevel="1" x14ac:dyDescent="0.25">
      <c r="A334" s="237">
        <v>152</v>
      </c>
      <c r="B334" s="238" t="s">
        <v>568</v>
      </c>
      <c r="C334" s="252" t="s">
        <v>569</v>
      </c>
      <c r="D334" s="239" t="s">
        <v>187</v>
      </c>
      <c r="E334" s="240">
        <v>32.119999999999997</v>
      </c>
      <c r="F334" s="241"/>
      <c r="G334" s="242">
        <f>ROUND(E334*F334,2)</f>
        <v>0</v>
      </c>
      <c r="H334" s="229">
        <v>0</v>
      </c>
      <c r="I334" s="228">
        <f>ROUND(E334*H334,2)</f>
        <v>0</v>
      </c>
      <c r="J334" s="229">
        <v>8.1999999999999993</v>
      </c>
      <c r="K334" s="228">
        <f>ROUND(E334*J334,2)</f>
        <v>263.38</v>
      </c>
      <c r="L334" s="228">
        <v>15</v>
      </c>
      <c r="M334" s="228">
        <f>G334*(1+L334/100)</f>
        <v>0</v>
      </c>
      <c r="N334" s="228">
        <v>0</v>
      </c>
      <c r="O334" s="228">
        <f>ROUND(E334*N334,2)</f>
        <v>0</v>
      </c>
      <c r="P334" s="228">
        <v>0</v>
      </c>
      <c r="Q334" s="228">
        <f>ROUND(E334*P334,2)</f>
        <v>0</v>
      </c>
      <c r="R334" s="228"/>
      <c r="S334" s="228" t="s">
        <v>171</v>
      </c>
      <c r="T334" s="228" t="s">
        <v>143</v>
      </c>
      <c r="U334" s="228">
        <v>1.6E-2</v>
      </c>
      <c r="V334" s="228">
        <f>ROUND(E334*U334,2)</f>
        <v>0.51</v>
      </c>
      <c r="W334" s="228"/>
      <c r="X334" s="228" t="s">
        <v>172</v>
      </c>
      <c r="Y334" s="209"/>
      <c r="Z334" s="209"/>
      <c r="AA334" s="209"/>
      <c r="AB334" s="209"/>
      <c r="AC334" s="209"/>
      <c r="AD334" s="209"/>
      <c r="AE334" s="209"/>
      <c r="AF334" s="209"/>
      <c r="AG334" s="209" t="s">
        <v>173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1" x14ac:dyDescent="0.25">
      <c r="A335" s="226"/>
      <c r="B335" s="227"/>
      <c r="C335" s="264" t="s">
        <v>226</v>
      </c>
      <c r="D335" s="260"/>
      <c r="E335" s="261">
        <v>0.98</v>
      </c>
      <c r="F335" s="228"/>
      <c r="G335" s="228"/>
      <c r="H335" s="228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09"/>
      <c r="Z335" s="209"/>
      <c r="AA335" s="209"/>
      <c r="AB335" s="209"/>
      <c r="AC335" s="209"/>
      <c r="AD335" s="209"/>
      <c r="AE335" s="209"/>
      <c r="AF335" s="209"/>
      <c r="AG335" s="209" t="s">
        <v>175</v>
      </c>
      <c r="AH335" s="209">
        <v>0</v>
      </c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1" x14ac:dyDescent="0.25">
      <c r="A336" s="226"/>
      <c r="B336" s="227"/>
      <c r="C336" s="264" t="s">
        <v>570</v>
      </c>
      <c r="D336" s="260"/>
      <c r="E336" s="261">
        <v>8.6999999999999993</v>
      </c>
      <c r="F336" s="228"/>
      <c r="G336" s="228"/>
      <c r="H336" s="228"/>
      <c r="I336" s="228"/>
      <c r="J336" s="228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09"/>
      <c r="Z336" s="209"/>
      <c r="AA336" s="209"/>
      <c r="AB336" s="209"/>
      <c r="AC336" s="209"/>
      <c r="AD336" s="209"/>
      <c r="AE336" s="209"/>
      <c r="AF336" s="209"/>
      <c r="AG336" s="209" t="s">
        <v>175</v>
      </c>
      <c r="AH336" s="209">
        <v>0</v>
      </c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1" x14ac:dyDescent="0.25">
      <c r="A337" s="226"/>
      <c r="B337" s="227"/>
      <c r="C337" s="264" t="s">
        <v>571</v>
      </c>
      <c r="D337" s="260"/>
      <c r="E337" s="261">
        <v>6.44</v>
      </c>
      <c r="F337" s="228"/>
      <c r="G337" s="228"/>
      <c r="H337" s="228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09"/>
      <c r="Z337" s="209"/>
      <c r="AA337" s="209"/>
      <c r="AB337" s="209"/>
      <c r="AC337" s="209"/>
      <c r="AD337" s="209"/>
      <c r="AE337" s="209"/>
      <c r="AF337" s="209"/>
      <c r="AG337" s="209" t="s">
        <v>175</v>
      </c>
      <c r="AH337" s="209">
        <v>0</v>
      </c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5">
      <c r="A338" s="226"/>
      <c r="B338" s="227"/>
      <c r="C338" s="264" t="s">
        <v>322</v>
      </c>
      <c r="D338" s="260"/>
      <c r="E338" s="261">
        <v>16</v>
      </c>
      <c r="F338" s="228"/>
      <c r="G338" s="228"/>
      <c r="H338" s="228"/>
      <c r="I338" s="228"/>
      <c r="J338" s="228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09"/>
      <c r="Z338" s="209"/>
      <c r="AA338" s="209"/>
      <c r="AB338" s="209"/>
      <c r="AC338" s="209"/>
      <c r="AD338" s="209"/>
      <c r="AE338" s="209"/>
      <c r="AF338" s="209"/>
      <c r="AG338" s="209" t="s">
        <v>175</v>
      </c>
      <c r="AH338" s="209">
        <v>0</v>
      </c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5">
      <c r="A339" s="237">
        <v>153</v>
      </c>
      <c r="B339" s="238" t="s">
        <v>572</v>
      </c>
      <c r="C339" s="252" t="s">
        <v>573</v>
      </c>
      <c r="D339" s="239" t="s">
        <v>187</v>
      </c>
      <c r="E339" s="240">
        <v>32.119999999999997</v>
      </c>
      <c r="F339" s="241"/>
      <c r="G339" s="242">
        <f>ROUND(E339*F339,2)</f>
        <v>0</v>
      </c>
      <c r="H339" s="229">
        <v>0</v>
      </c>
      <c r="I339" s="228">
        <f>ROUND(E339*H339,2)</f>
        <v>0</v>
      </c>
      <c r="J339" s="229">
        <v>26.7</v>
      </c>
      <c r="K339" s="228">
        <f>ROUND(E339*J339,2)</f>
        <v>857.6</v>
      </c>
      <c r="L339" s="228">
        <v>15</v>
      </c>
      <c r="M339" s="228">
        <f>G339*(1+L339/100)</f>
        <v>0</v>
      </c>
      <c r="N339" s="228">
        <v>0</v>
      </c>
      <c r="O339" s="228">
        <f>ROUND(E339*N339,2)</f>
        <v>0</v>
      </c>
      <c r="P339" s="228">
        <v>0</v>
      </c>
      <c r="Q339" s="228">
        <f>ROUND(E339*P339,2)</f>
        <v>0</v>
      </c>
      <c r="R339" s="228"/>
      <c r="S339" s="228" t="s">
        <v>171</v>
      </c>
      <c r="T339" s="228" t="s">
        <v>143</v>
      </c>
      <c r="U339" s="228">
        <v>4.5999999999999999E-2</v>
      </c>
      <c r="V339" s="228">
        <f>ROUND(E339*U339,2)</f>
        <v>1.48</v>
      </c>
      <c r="W339" s="228"/>
      <c r="X339" s="228" t="s">
        <v>172</v>
      </c>
      <c r="Y339" s="209"/>
      <c r="Z339" s="209"/>
      <c r="AA339" s="209"/>
      <c r="AB339" s="209"/>
      <c r="AC339" s="209"/>
      <c r="AD339" s="209"/>
      <c r="AE339" s="209"/>
      <c r="AF339" s="209"/>
      <c r="AG339" s="209" t="s">
        <v>173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1" x14ac:dyDescent="0.25">
      <c r="A340" s="226"/>
      <c r="B340" s="227"/>
      <c r="C340" s="264" t="s">
        <v>226</v>
      </c>
      <c r="D340" s="260"/>
      <c r="E340" s="261">
        <v>0.98</v>
      </c>
      <c r="F340" s="228"/>
      <c r="G340" s="228"/>
      <c r="H340" s="228"/>
      <c r="I340" s="228"/>
      <c r="J340" s="228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09"/>
      <c r="Z340" s="209"/>
      <c r="AA340" s="209"/>
      <c r="AB340" s="209"/>
      <c r="AC340" s="209"/>
      <c r="AD340" s="209"/>
      <c r="AE340" s="209"/>
      <c r="AF340" s="209"/>
      <c r="AG340" s="209" t="s">
        <v>175</v>
      </c>
      <c r="AH340" s="209">
        <v>0</v>
      </c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1" x14ac:dyDescent="0.25">
      <c r="A341" s="226"/>
      <c r="B341" s="227"/>
      <c r="C341" s="264" t="s">
        <v>570</v>
      </c>
      <c r="D341" s="260"/>
      <c r="E341" s="261">
        <v>8.6999999999999993</v>
      </c>
      <c r="F341" s="228"/>
      <c r="G341" s="228"/>
      <c r="H341" s="228"/>
      <c r="I341" s="228"/>
      <c r="J341" s="228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09"/>
      <c r="Z341" s="209"/>
      <c r="AA341" s="209"/>
      <c r="AB341" s="209"/>
      <c r="AC341" s="209"/>
      <c r="AD341" s="209"/>
      <c r="AE341" s="209"/>
      <c r="AF341" s="209"/>
      <c r="AG341" s="209" t="s">
        <v>175</v>
      </c>
      <c r="AH341" s="209">
        <v>0</v>
      </c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1" x14ac:dyDescent="0.25">
      <c r="A342" s="226"/>
      <c r="B342" s="227"/>
      <c r="C342" s="264" t="s">
        <v>571</v>
      </c>
      <c r="D342" s="260"/>
      <c r="E342" s="261">
        <v>6.44</v>
      </c>
      <c r="F342" s="228"/>
      <c r="G342" s="228"/>
      <c r="H342" s="228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09"/>
      <c r="Z342" s="209"/>
      <c r="AA342" s="209"/>
      <c r="AB342" s="209"/>
      <c r="AC342" s="209"/>
      <c r="AD342" s="209"/>
      <c r="AE342" s="209"/>
      <c r="AF342" s="209"/>
      <c r="AG342" s="209" t="s">
        <v>175</v>
      </c>
      <c r="AH342" s="209">
        <v>0</v>
      </c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1" x14ac:dyDescent="0.25">
      <c r="A343" s="226"/>
      <c r="B343" s="227"/>
      <c r="C343" s="264" t="s">
        <v>322</v>
      </c>
      <c r="D343" s="260"/>
      <c r="E343" s="261">
        <v>16</v>
      </c>
      <c r="F343" s="228"/>
      <c r="G343" s="228"/>
      <c r="H343" s="228"/>
      <c r="I343" s="228"/>
      <c r="J343" s="228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09"/>
      <c r="Z343" s="209"/>
      <c r="AA343" s="209"/>
      <c r="AB343" s="209"/>
      <c r="AC343" s="209"/>
      <c r="AD343" s="209"/>
      <c r="AE343" s="209"/>
      <c r="AF343" s="209"/>
      <c r="AG343" s="209" t="s">
        <v>175</v>
      </c>
      <c r="AH343" s="209">
        <v>0</v>
      </c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ht="20.399999999999999" outlineLevel="1" x14ac:dyDescent="0.25">
      <c r="A344" s="237">
        <v>154</v>
      </c>
      <c r="B344" s="238" t="s">
        <v>574</v>
      </c>
      <c r="C344" s="252" t="s">
        <v>575</v>
      </c>
      <c r="D344" s="239" t="s">
        <v>183</v>
      </c>
      <c r="E344" s="240">
        <v>36.9</v>
      </c>
      <c r="F344" s="241"/>
      <c r="G344" s="242">
        <f>ROUND(E344*F344,2)</f>
        <v>0</v>
      </c>
      <c r="H344" s="229">
        <v>36.090000000000003</v>
      </c>
      <c r="I344" s="228">
        <f>ROUND(E344*H344,2)</f>
        <v>1331.72</v>
      </c>
      <c r="J344" s="229">
        <v>82.41</v>
      </c>
      <c r="K344" s="228">
        <f>ROUND(E344*J344,2)</f>
        <v>3040.93</v>
      </c>
      <c r="L344" s="228">
        <v>15</v>
      </c>
      <c r="M344" s="228">
        <f>G344*(1+L344/100)</f>
        <v>0</v>
      </c>
      <c r="N344" s="228">
        <v>8.0000000000000007E-5</v>
      </c>
      <c r="O344" s="228">
        <f>ROUND(E344*N344,2)</f>
        <v>0</v>
      </c>
      <c r="P344" s="228">
        <v>0</v>
      </c>
      <c r="Q344" s="228">
        <f>ROUND(E344*P344,2)</f>
        <v>0</v>
      </c>
      <c r="R344" s="228"/>
      <c r="S344" s="228" t="s">
        <v>171</v>
      </c>
      <c r="T344" s="228" t="s">
        <v>143</v>
      </c>
      <c r="U344" s="228">
        <v>0.13719999999999999</v>
      </c>
      <c r="V344" s="228">
        <f>ROUND(E344*U344,2)</f>
        <v>5.0599999999999996</v>
      </c>
      <c r="W344" s="228"/>
      <c r="X344" s="228" t="s">
        <v>172</v>
      </c>
      <c r="Y344" s="209"/>
      <c r="Z344" s="209"/>
      <c r="AA344" s="209"/>
      <c r="AB344" s="209"/>
      <c r="AC344" s="209"/>
      <c r="AD344" s="209"/>
      <c r="AE344" s="209"/>
      <c r="AF344" s="209"/>
      <c r="AG344" s="209" t="s">
        <v>173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1" x14ac:dyDescent="0.25">
      <c r="A345" s="226"/>
      <c r="B345" s="227"/>
      <c r="C345" s="264" t="s">
        <v>576</v>
      </c>
      <c r="D345" s="260"/>
      <c r="E345" s="261">
        <v>3.6</v>
      </c>
      <c r="F345" s="228"/>
      <c r="G345" s="228"/>
      <c r="H345" s="228"/>
      <c r="I345" s="228"/>
      <c r="J345" s="228"/>
      <c r="K345" s="228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09"/>
      <c r="Z345" s="209"/>
      <c r="AA345" s="209"/>
      <c r="AB345" s="209"/>
      <c r="AC345" s="209"/>
      <c r="AD345" s="209"/>
      <c r="AE345" s="209"/>
      <c r="AF345" s="209"/>
      <c r="AG345" s="209" t="s">
        <v>175</v>
      </c>
      <c r="AH345" s="209">
        <v>0</v>
      </c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5">
      <c r="A346" s="226"/>
      <c r="B346" s="227"/>
      <c r="C346" s="264" t="s">
        <v>577</v>
      </c>
      <c r="D346" s="260"/>
      <c r="E346" s="261">
        <v>11</v>
      </c>
      <c r="F346" s="228"/>
      <c r="G346" s="228"/>
      <c r="H346" s="228"/>
      <c r="I346" s="228"/>
      <c r="J346" s="228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09"/>
      <c r="Z346" s="209"/>
      <c r="AA346" s="209"/>
      <c r="AB346" s="209"/>
      <c r="AC346" s="209"/>
      <c r="AD346" s="209"/>
      <c r="AE346" s="209"/>
      <c r="AF346" s="209"/>
      <c r="AG346" s="209" t="s">
        <v>175</v>
      </c>
      <c r="AH346" s="209">
        <v>0</v>
      </c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5">
      <c r="A347" s="226"/>
      <c r="B347" s="227"/>
      <c r="C347" s="264" t="s">
        <v>578</v>
      </c>
      <c r="D347" s="260"/>
      <c r="E347" s="261">
        <v>7.95</v>
      </c>
      <c r="F347" s="228"/>
      <c r="G347" s="228"/>
      <c r="H347" s="228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09"/>
      <c r="Z347" s="209"/>
      <c r="AA347" s="209"/>
      <c r="AB347" s="209"/>
      <c r="AC347" s="209"/>
      <c r="AD347" s="209"/>
      <c r="AE347" s="209"/>
      <c r="AF347" s="209"/>
      <c r="AG347" s="209" t="s">
        <v>175</v>
      </c>
      <c r="AH347" s="209">
        <v>0</v>
      </c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1" x14ac:dyDescent="0.25">
      <c r="A348" s="226"/>
      <c r="B348" s="227"/>
      <c r="C348" s="264" t="s">
        <v>579</v>
      </c>
      <c r="D348" s="260"/>
      <c r="E348" s="261">
        <v>14.35</v>
      </c>
      <c r="F348" s="228"/>
      <c r="G348" s="228"/>
      <c r="H348" s="228"/>
      <c r="I348" s="228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09"/>
      <c r="Z348" s="209"/>
      <c r="AA348" s="209"/>
      <c r="AB348" s="209"/>
      <c r="AC348" s="209"/>
      <c r="AD348" s="209"/>
      <c r="AE348" s="209"/>
      <c r="AF348" s="209"/>
      <c r="AG348" s="209" t="s">
        <v>175</v>
      </c>
      <c r="AH348" s="209">
        <v>0</v>
      </c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ht="20.399999999999999" outlineLevel="1" x14ac:dyDescent="0.25">
      <c r="A349" s="237">
        <v>155</v>
      </c>
      <c r="B349" s="238" t="s">
        <v>580</v>
      </c>
      <c r="C349" s="252" t="s">
        <v>581</v>
      </c>
      <c r="D349" s="239" t="s">
        <v>187</v>
      </c>
      <c r="E349" s="240">
        <v>36.36</v>
      </c>
      <c r="F349" s="241"/>
      <c r="G349" s="242">
        <f>ROUND(E349*F349,2)</f>
        <v>0</v>
      </c>
      <c r="H349" s="229">
        <v>0</v>
      </c>
      <c r="I349" s="228">
        <f>ROUND(E349*H349,2)</f>
        <v>0</v>
      </c>
      <c r="J349" s="229">
        <v>116.2</v>
      </c>
      <c r="K349" s="228">
        <f>ROUND(E349*J349,2)</f>
        <v>4225.03</v>
      </c>
      <c r="L349" s="228">
        <v>15</v>
      </c>
      <c r="M349" s="228">
        <f>G349*(1+L349/100)</f>
        <v>0</v>
      </c>
      <c r="N349" s="228">
        <v>0</v>
      </c>
      <c r="O349" s="228">
        <f>ROUND(E349*N349,2)</f>
        <v>0</v>
      </c>
      <c r="P349" s="228">
        <v>1E-3</v>
      </c>
      <c r="Q349" s="228">
        <f>ROUND(E349*P349,2)</f>
        <v>0.04</v>
      </c>
      <c r="R349" s="228"/>
      <c r="S349" s="228" t="s">
        <v>171</v>
      </c>
      <c r="T349" s="228" t="s">
        <v>143</v>
      </c>
      <c r="U349" s="228">
        <v>0.255</v>
      </c>
      <c r="V349" s="228">
        <f>ROUND(E349*U349,2)</f>
        <v>9.27</v>
      </c>
      <c r="W349" s="228"/>
      <c r="X349" s="228" t="s">
        <v>172</v>
      </c>
      <c r="Y349" s="209"/>
      <c r="Z349" s="209"/>
      <c r="AA349" s="209"/>
      <c r="AB349" s="209"/>
      <c r="AC349" s="209"/>
      <c r="AD349" s="209"/>
      <c r="AE349" s="209"/>
      <c r="AF349" s="209"/>
      <c r="AG349" s="209" t="s">
        <v>173</v>
      </c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1" x14ac:dyDescent="0.25">
      <c r="A350" s="226"/>
      <c r="B350" s="227"/>
      <c r="C350" s="264" t="s">
        <v>582</v>
      </c>
      <c r="D350" s="260"/>
      <c r="E350" s="261">
        <v>1.08</v>
      </c>
      <c r="F350" s="228"/>
      <c r="G350" s="228"/>
      <c r="H350" s="228"/>
      <c r="I350" s="228"/>
      <c r="J350" s="228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09"/>
      <c r="Z350" s="209"/>
      <c r="AA350" s="209"/>
      <c r="AB350" s="209"/>
      <c r="AC350" s="209"/>
      <c r="AD350" s="209"/>
      <c r="AE350" s="209"/>
      <c r="AF350" s="209"/>
      <c r="AG350" s="209" t="s">
        <v>175</v>
      </c>
      <c r="AH350" s="209">
        <v>0</v>
      </c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5">
      <c r="A351" s="226"/>
      <c r="B351" s="227"/>
      <c r="C351" s="264" t="s">
        <v>583</v>
      </c>
      <c r="D351" s="260"/>
      <c r="E351" s="261">
        <v>8.1199999999999992</v>
      </c>
      <c r="F351" s="228"/>
      <c r="G351" s="228"/>
      <c r="H351" s="228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09"/>
      <c r="Z351" s="209"/>
      <c r="AA351" s="209"/>
      <c r="AB351" s="209"/>
      <c r="AC351" s="209"/>
      <c r="AD351" s="209"/>
      <c r="AE351" s="209"/>
      <c r="AF351" s="209"/>
      <c r="AG351" s="209" t="s">
        <v>175</v>
      </c>
      <c r="AH351" s="209">
        <v>0</v>
      </c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1" x14ac:dyDescent="0.25">
      <c r="A352" s="226"/>
      <c r="B352" s="227"/>
      <c r="C352" s="264" t="s">
        <v>584</v>
      </c>
      <c r="D352" s="260"/>
      <c r="E352" s="261">
        <v>8.06</v>
      </c>
      <c r="F352" s="228"/>
      <c r="G352" s="228"/>
      <c r="H352" s="228"/>
      <c r="I352" s="228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09"/>
      <c r="Z352" s="209"/>
      <c r="AA352" s="209"/>
      <c r="AB352" s="209"/>
      <c r="AC352" s="209"/>
      <c r="AD352" s="209"/>
      <c r="AE352" s="209"/>
      <c r="AF352" s="209"/>
      <c r="AG352" s="209" t="s">
        <v>175</v>
      </c>
      <c r="AH352" s="209">
        <v>0</v>
      </c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1" x14ac:dyDescent="0.25">
      <c r="A353" s="226"/>
      <c r="B353" s="227"/>
      <c r="C353" s="264" t="s">
        <v>585</v>
      </c>
      <c r="D353" s="260"/>
      <c r="E353" s="261">
        <v>15.3</v>
      </c>
      <c r="F353" s="228"/>
      <c r="G353" s="228"/>
      <c r="H353" s="228"/>
      <c r="I353" s="228"/>
      <c r="J353" s="228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09"/>
      <c r="Z353" s="209"/>
      <c r="AA353" s="209"/>
      <c r="AB353" s="209"/>
      <c r="AC353" s="209"/>
      <c r="AD353" s="209"/>
      <c r="AE353" s="209"/>
      <c r="AF353" s="209"/>
      <c r="AG353" s="209" t="s">
        <v>175</v>
      </c>
      <c r="AH353" s="209">
        <v>0</v>
      </c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1" x14ac:dyDescent="0.25">
      <c r="A354" s="226"/>
      <c r="B354" s="227"/>
      <c r="C354" s="264" t="s">
        <v>586</v>
      </c>
      <c r="D354" s="260"/>
      <c r="E354" s="261">
        <v>3.8</v>
      </c>
      <c r="F354" s="228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09"/>
      <c r="Z354" s="209"/>
      <c r="AA354" s="209"/>
      <c r="AB354" s="209"/>
      <c r="AC354" s="209"/>
      <c r="AD354" s="209"/>
      <c r="AE354" s="209"/>
      <c r="AF354" s="209"/>
      <c r="AG354" s="209" t="s">
        <v>175</v>
      </c>
      <c r="AH354" s="209">
        <v>0</v>
      </c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ht="20.399999999999999" outlineLevel="1" x14ac:dyDescent="0.25">
      <c r="A355" s="237">
        <v>156</v>
      </c>
      <c r="B355" s="238" t="s">
        <v>587</v>
      </c>
      <c r="C355" s="252" t="s">
        <v>588</v>
      </c>
      <c r="D355" s="239" t="s">
        <v>183</v>
      </c>
      <c r="E355" s="240">
        <v>16.059999999999999</v>
      </c>
      <c r="F355" s="241"/>
      <c r="G355" s="242">
        <f>ROUND(E355*F355,2)</f>
        <v>0</v>
      </c>
      <c r="H355" s="229">
        <v>11.9</v>
      </c>
      <c r="I355" s="228">
        <f>ROUND(E355*H355,2)</f>
        <v>191.11</v>
      </c>
      <c r="J355" s="229">
        <v>46</v>
      </c>
      <c r="K355" s="228">
        <f>ROUND(E355*J355,2)</f>
        <v>738.76</v>
      </c>
      <c r="L355" s="228">
        <v>15</v>
      </c>
      <c r="M355" s="228">
        <f>G355*(1+L355/100)</f>
        <v>0</v>
      </c>
      <c r="N355" s="228">
        <v>4.0000000000000003E-5</v>
      </c>
      <c r="O355" s="228">
        <f>ROUND(E355*N355,2)</f>
        <v>0</v>
      </c>
      <c r="P355" s="228">
        <v>0</v>
      </c>
      <c r="Q355" s="228">
        <f>ROUND(E355*P355,2)</f>
        <v>0</v>
      </c>
      <c r="R355" s="228"/>
      <c r="S355" s="228" t="s">
        <v>171</v>
      </c>
      <c r="T355" s="228" t="s">
        <v>143</v>
      </c>
      <c r="U355" s="228">
        <v>7.8200000000000006E-2</v>
      </c>
      <c r="V355" s="228">
        <f>ROUND(E355*U355,2)</f>
        <v>1.26</v>
      </c>
      <c r="W355" s="228"/>
      <c r="X355" s="228" t="s">
        <v>172</v>
      </c>
      <c r="Y355" s="209"/>
      <c r="Z355" s="209"/>
      <c r="AA355" s="209"/>
      <c r="AB355" s="209"/>
      <c r="AC355" s="209"/>
      <c r="AD355" s="209"/>
      <c r="AE355" s="209"/>
      <c r="AF355" s="209"/>
      <c r="AG355" s="209" t="s">
        <v>173</v>
      </c>
      <c r="AH355" s="209"/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1" x14ac:dyDescent="0.25">
      <c r="A356" s="226"/>
      <c r="B356" s="227"/>
      <c r="C356" s="265" t="s">
        <v>541</v>
      </c>
      <c r="D356" s="262"/>
      <c r="E356" s="263"/>
      <c r="F356" s="228"/>
      <c r="G356" s="228"/>
      <c r="H356" s="228"/>
      <c r="I356" s="228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09"/>
      <c r="Z356" s="209"/>
      <c r="AA356" s="209"/>
      <c r="AB356" s="209"/>
      <c r="AC356" s="209"/>
      <c r="AD356" s="209"/>
      <c r="AE356" s="209"/>
      <c r="AF356" s="209"/>
      <c r="AG356" s="209" t="s">
        <v>175</v>
      </c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5">
      <c r="A357" s="226"/>
      <c r="B357" s="227"/>
      <c r="C357" s="266" t="s">
        <v>589</v>
      </c>
      <c r="D357" s="262"/>
      <c r="E357" s="263">
        <v>0.98</v>
      </c>
      <c r="F357" s="228"/>
      <c r="G357" s="228"/>
      <c r="H357" s="228"/>
      <c r="I357" s="228"/>
      <c r="J357" s="228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09"/>
      <c r="Z357" s="209"/>
      <c r="AA357" s="209"/>
      <c r="AB357" s="209"/>
      <c r="AC357" s="209"/>
      <c r="AD357" s="209"/>
      <c r="AE357" s="209"/>
      <c r="AF357" s="209"/>
      <c r="AG357" s="209" t="s">
        <v>175</v>
      </c>
      <c r="AH357" s="209">
        <v>2</v>
      </c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1" x14ac:dyDescent="0.25">
      <c r="A358" s="226"/>
      <c r="B358" s="227"/>
      <c r="C358" s="266" t="s">
        <v>590</v>
      </c>
      <c r="D358" s="262"/>
      <c r="E358" s="263">
        <v>8.6999999999999993</v>
      </c>
      <c r="F358" s="228"/>
      <c r="G358" s="228"/>
      <c r="H358" s="228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09"/>
      <c r="Z358" s="209"/>
      <c r="AA358" s="209"/>
      <c r="AB358" s="209"/>
      <c r="AC358" s="209"/>
      <c r="AD358" s="209"/>
      <c r="AE358" s="209"/>
      <c r="AF358" s="209"/>
      <c r="AG358" s="209" t="s">
        <v>175</v>
      </c>
      <c r="AH358" s="209">
        <v>2</v>
      </c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1" x14ac:dyDescent="0.25">
      <c r="A359" s="226"/>
      <c r="B359" s="227"/>
      <c r="C359" s="266" t="s">
        <v>591</v>
      </c>
      <c r="D359" s="262"/>
      <c r="E359" s="263">
        <v>6.44</v>
      </c>
      <c r="F359" s="228"/>
      <c r="G359" s="228"/>
      <c r="H359" s="228"/>
      <c r="I359" s="228"/>
      <c r="J359" s="228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09"/>
      <c r="Z359" s="209"/>
      <c r="AA359" s="209"/>
      <c r="AB359" s="209"/>
      <c r="AC359" s="209"/>
      <c r="AD359" s="209"/>
      <c r="AE359" s="209"/>
      <c r="AF359" s="209"/>
      <c r="AG359" s="209" t="s">
        <v>175</v>
      </c>
      <c r="AH359" s="209">
        <v>2</v>
      </c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1" x14ac:dyDescent="0.25">
      <c r="A360" s="226"/>
      <c r="B360" s="227"/>
      <c r="C360" s="266" t="s">
        <v>592</v>
      </c>
      <c r="D360" s="262"/>
      <c r="E360" s="263">
        <v>16</v>
      </c>
      <c r="F360" s="228"/>
      <c r="G360" s="228"/>
      <c r="H360" s="228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09"/>
      <c r="Z360" s="209"/>
      <c r="AA360" s="209"/>
      <c r="AB360" s="209"/>
      <c r="AC360" s="209"/>
      <c r="AD360" s="209"/>
      <c r="AE360" s="209"/>
      <c r="AF360" s="209"/>
      <c r="AG360" s="209" t="s">
        <v>175</v>
      </c>
      <c r="AH360" s="209">
        <v>2</v>
      </c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1" x14ac:dyDescent="0.25">
      <c r="A361" s="226"/>
      <c r="B361" s="227"/>
      <c r="C361" s="265" t="s">
        <v>545</v>
      </c>
      <c r="D361" s="262"/>
      <c r="E361" s="263"/>
      <c r="F361" s="228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09"/>
      <c r="Z361" s="209"/>
      <c r="AA361" s="209"/>
      <c r="AB361" s="209"/>
      <c r="AC361" s="209"/>
      <c r="AD361" s="209"/>
      <c r="AE361" s="209"/>
      <c r="AF361" s="209"/>
      <c r="AG361" s="209" t="s">
        <v>175</v>
      </c>
      <c r="AH361" s="209"/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1" x14ac:dyDescent="0.25">
      <c r="A362" s="226"/>
      <c r="B362" s="227"/>
      <c r="C362" s="264" t="s">
        <v>593</v>
      </c>
      <c r="D362" s="260"/>
      <c r="E362" s="261">
        <v>16.059999999999999</v>
      </c>
      <c r="F362" s="228"/>
      <c r="G362" s="228"/>
      <c r="H362" s="228"/>
      <c r="I362" s="228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09"/>
      <c r="Z362" s="209"/>
      <c r="AA362" s="209"/>
      <c r="AB362" s="209"/>
      <c r="AC362" s="209"/>
      <c r="AD362" s="209"/>
      <c r="AE362" s="209"/>
      <c r="AF362" s="209"/>
      <c r="AG362" s="209" t="s">
        <v>175</v>
      </c>
      <c r="AH362" s="209">
        <v>0</v>
      </c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ht="20.399999999999999" outlineLevel="1" x14ac:dyDescent="0.25">
      <c r="A363" s="237">
        <v>157</v>
      </c>
      <c r="B363" s="238" t="s">
        <v>594</v>
      </c>
      <c r="C363" s="252" t="s">
        <v>595</v>
      </c>
      <c r="D363" s="239" t="s">
        <v>187</v>
      </c>
      <c r="E363" s="240">
        <v>32.119999999999997</v>
      </c>
      <c r="F363" s="241"/>
      <c r="G363" s="242">
        <f>ROUND(E363*F363,2)</f>
        <v>0</v>
      </c>
      <c r="H363" s="229">
        <v>0</v>
      </c>
      <c r="I363" s="228">
        <f>ROUND(E363*H363,2)</f>
        <v>0</v>
      </c>
      <c r="J363" s="229">
        <v>665.9</v>
      </c>
      <c r="K363" s="228">
        <f>ROUND(E363*J363,2)</f>
        <v>21388.71</v>
      </c>
      <c r="L363" s="228">
        <v>15</v>
      </c>
      <c r="M363" s="228">
        <f>G363*(1+L363/100)</f>
        <v>0</v>
      </c>
      <c r="N363" s="228">
        <v>3.63E-3</v>
      </c>
      <c r="O363" s="228">
        <f>ROUND(E363*N363,2)</f>
        <v>0.12</v>
      </c>
      <c r="P363" s="228">
        <v>0</v>
      </c>
      <c r="Q363" s="228">
        <f>ROUND(E363*P363,2)</f>
        <v>0</v>
      </c>
      <c r="R363" s="228"/>
      <c r="S363" s="228" t="s">
        <v>171</v>
      </c>
      <c r="T363" s="228" t="s">
        <v>143</v>
      </c>
      <c r="U363" s="228">
        <v>0</v>
      </c>
      <c r="V363" s="228">
        <f>ROUND(E363*U363,2)</f>
        <v>0</v>
      </c>
      <c r="W363" s="228"/>
      <c r="X363" s="228" t="s">
        <v>199</v>
      </c>
      <c r="Y363" s="209"/>
      <c r="Z363" s="209"/>
      <c r="AA363" s="209"/>
      <c r="AB363" s="209"/>
      <c r="AC363" s="209"/>
      <c r="AD363" s="209"/>
      <c r="AE363" s="209"/>
      <c r="AF363" s="209"/>
      <c r="AG363" s="209" t="s">
        <v>200</v>
      </c>
      <c r="AH363" s="209"/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1" x14ac:dyDescent="0.25">
      <c r="A364" s="226"/>
      <c r="B364" s="227"/>
      <c r="C364" s="264" t="s">
        <v>226</v>
      </c>
      <c r="D364" s="260"/>
      <c r="E364" s="261">
        <v>0.98</v>
      </c>
      <c r="F364" s="228"/>
      <c r="G364" s="228"/>
      <c r="H364" s="228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09"/>
      <c r="Z364" s="209"/>
      <c r="AA364" s="209"/>
      <c r="AB364" s="209"/>
      <c r="AC364" s="209"/>
      <c r="AD364" s="209"/>
      <c r="AE364" s="209"/>
      <c r="AF364" s="209"/>
      <c r="AG364" s="209" t="s">
        <v>175</v>
      </c>
      <c r="AH364" s="209">
        <v>0</v>
      </c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1" x14ac:dyDescent="0.25">
      <c r="A365" s="226"/>
      <c r="B365" s="227"/>
      <c r="C365" s="264" t="s">
        <v>570</v>
      </c>
      <c r="D365" s="260"/>
      <c r="E365" s="261">
        <v>8.6999999999999993</v>
      </c>
      <c r="F365" s="228"/>
      <c r="G365" s="228"/>
      <c r="H365" s="228"/>
      <c r="I365" s="228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09"/>
      <c r="Z365" s="209"/>
      <c r="AA365" s="209"/>
      <c r="AB365" s="209"/>
      <c r="AC365" s="209"/>
      <c r="AD365" s="209"/>
      <c r="AE365" s="209"/>
      <c r="AF365" s="209"/>
      <c r="AG365" s="209" t="s">
        <v>175</v>
      </c>
      <c r="AH365" s="209">
        <v>0</v>
      </c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1" x14ac:dyDescent="0.25">
      <c r="A366" s="226"/>
      <c r="B366" s="227"/>
      <c r="C366" s="264" t="s">
        <v>571</v>
      </c>
      <c r="D366" s="260"/>
      <c r="E366" s="261">
        <v>6.44</v>
      </c>
      <c r="F366" s="228"/>
      <c r="G366" s="228"/>
      <c r="H366" s="228"/>
      <c r="I366" s="228"/>
      <c r="J366" s="228"/>
      <c r="K366" s="228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09"/>
      <c r="Z366" s="209"/>
      <c r="AA366" s="209"/>
      <c r="AB366" s="209"/>
      <c r="AC366" s="209"/>
      <c r="AD366" s="209"/>
      <c r="AE366" s="209"/>
      <c r="AF366" s="209"/>
      <c r="AG366" s="209" t="s">
        <v>175</v>
      </c>
      <c r="AH366" s="209">
        <v>0</v>
      </c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outlineLevel="1" x14ac:dyDescent="0.25">
      <c r="A367" s="226"/>
      <c r="B367" s="227"/>
      <c r="C367" s="264" t="s">
        <v>322</v>
      </c>
      <c r="D367" s="260"/>
      <c r="E367" s="261">
        <v>16</v>
      </c>
      <c r="F367" s="228"/>
      <c r="G367" s="228"/>
      <c r="H367" s="228"/>
      <c r="I367" s="228"/>
      <c r="J367" s="228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09"/>
      <c r="Z367" s="209"/>
      <c r="AA367" s="209"/>
      <c r="AB367" s="209"/>
      <c r="AC367" s="209"/>
      <c r="AD367" s="209"/>
      <c r="AE367" s="209"/>
      <c r="AF367" s="209"/>
      <c r="AG367" s="209" t="s">
        <v>175</v>
      </c>
      <c r="AH367" s="209">
        <v>0</v>
      </c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1" x14ac:dyDescent="0.25">
      <c r="A368" s="243">
        <v>158</v>
      </c>
      <c r="B368" s="244" t="s">
        <v>596</v>
      </c>
      <c r="C368" s="251" t="s">
        <v>597</v>
      </c>
      <c r="D368" s="245" t="s">
        <v>0</v>
      </c>
      <c r="E368" s="246">
        <v>320.37240000000003</v>
      </c>
      <c r="F368" s="247"/>
      <c r="G368" s="248">
        <f>ROUND(E368*F368,2)</f>
        <v>0</v>
      </c>
      <c r="H368" s="229">
        <v>0</v>
      </c>
      <c r="I368" s="228">
        <f>ROUND(E368*H368,2)</f>
        <v>0</v>
      </c>
      <c r="J368" s="229">
        <v>0.9</v>
      </c>
      <c r="K368" s="228">
        <f>ROUND(E368*J368,2)</f>
        <v>288.33999999999997</v>
      </c>
      <c r="L368" s="228">
        <v>15</v>
      </c>
      <c r="M368" s="228">
        <f>G368*(1+L368/100)</f>
        <v>0</v>
      </c>
      <c r="N368" s="228">
        <v>0</v>
      </c>
      <c r="O368" s="228">
        <f>ROUND(E368*N368,2)</f>
        <v>0</v>
      </c>
      <c r="P368" s="228">
        <v>0</v>
      </c>
      <c r="Q368" s="228">
        <f>ROUND(E368*P368,2)</f>
        <v>0</v>
      </c>
      <c r="R368" s="228"/>
      <c r="S368" s="228" t="s">
        <v>171</v>
      </c>
      <c r="T368" s="228" t="s">
        <v>143</v>
      </c>
      <c r="U368" s="228">
        <v>0</v>
      </c>
      <c r="V368" s="228">
        <f>ROUND(E368*U368,2)</f>
        <v>0</v>
      </c>
      <c r="W368" s="228"/>
      <c r="X368" s="228" t="s">
        <v>306</v>
      </c>
      <c r="Y368" s="209"/>
      <c r="Z368" s="209"/>
      <c r="AA368" s="209"/>
      <c r="AB368" s="209"/>
      <c r="AC368" s="209"/>
      <c r="AD368" s="209"/>
      <c r="AE368" s="209"/>
      <c r="AF368" s="209"/>
      <c r="AG368" s="209" t="s">
        <v>307</v>
      </c>
      <c r="AH368" s="209"/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x14ac:dyDescent="0.25">
      <c r="A369" s="231" t="s">
        <v>137</v>
      </c>
      <c r="B369" s="232" t="s">
        <v>95</v>
      </c>
      <c r="C369" s="250" t="s">
        <v>96</v>
      </c>
      <c r="D369" s="233"/>
      <c r="E369" s="234"/>
      <c r="F369" s="235"/>
      <c r="G369" s="236">
        <f>SUMIF(AG370:AG399,"&lt;&gt;NOR",G370:G399)</f>
        <v>0</v>
      </c>
      <c r="H369" s="230"/>
      <c r="I369" s="230">
        <f>SUM(I370:I399)</f>
        <v>14461.5</v>
      </c>
      <c r="J369" s="230"/>
      <c r="K369" s="230">
        <f>SUM(K370:K399)</f>
        <v>18283.27</v>
      </c>
      <c r="L369" s="230"/>
      <c r="M369" s="230">
        <f>SUM(M370:M399)</f>
        <v>0</v>
      </c>
      <c r="N369" s="230"/>
      <c r="O369" s="230">
        <f>SUM(O370:O399)</f>
        <v>0.12000000000000001</v>
      </c>
      <c r="P369" s="230"/>
      <c r="Q369" s="230">
        <f>SUM(Q370:Q399)</f>
        <v>0</v>
      </c>
      <c r="R369" s="230"/>
      <c r="S369" s="230"/>
      <c r="T369" s="230"/>
      <c r="U369" s="230"/>
      <c r="V369" s="230">
        <f>SUM(V370:V399)</f>
        <v>28.16</v>
      </c>
      <c r="W369" s="230"/>
      <c r="X369" s="230"/>
      <c r="AG369" t="s">
        <v>138</v>
      </c>
    </row>
    <row r="370" spans="1:60" outlineLevel="1" x14ac:dyDescent="0.25">
      <c r="A370" s="243">
        <v>159</v>
      </c>
      <c r="B370" s="244" t="s">
        <v>598</v>
      </c>
      <c r="C370" s="251" t="s">
        <v>599</v>
      </c>
      <c r="D370" s="245" t="s">
        <v>178</v>
      </c>
      <c r="E370" s="246">
        <v>10</v>
      </c>
      <c r="F370" s="247"/>
      <c r="G370" s="248">
        <f>ROUND(E370*F370,2)</f>
        <v>0</v>
      </c>
      <c r="H370" s="229">
        <v>7.21</v>
      </c>
      <c r="I370" s="228">
        <f>ROUND(E370*H370,2)</f>
        <v>72.099999999999994</v>
      </c>
      <c r="J370" s="229">
        <v>107.79</v>
      </c>
      <c r="K370" s="228">
        <f>ROUND(E370*J370,2)</f>
        <v>1077.9000000000001</v>
      </c>
      <c r="L370" s="228">
        <v>15</v>
      </c>
      <c r="M370" s="228">
        <f>G370*(1+L370/100)</f>
        <v>0</v>
      </c>
      <c r="N370" s="228">
        <v>0</v>
      </c>
      <c r="O370" s="228">
        <f>ROUND(E370*N370,2)</f>
        <v>0</v>
      </c>
      <c r="P370" s="228">
        <v>0</v>
      </c>
      <c r="Q370" s="228">
        <f>ROUND(E370*P370,2)</f>
        <v>0</v>
      </c>
      <c r="R370" s="228"/>
      <c r="S370" s="228" t="s">
        <v>171</v>
      </c>
      <c r="T370" s="228" t="s">
        <v>143</v>
      </c>
      <c r="U370" s="228">
        <v>0.11</v>
      </c>
      <c r="V370" s="228">
        <f>ROUND(E370*U370,2)</f>
        <v>1.1000000000000001</v>
      </c>
      <c r="W370" s="228"/>
      <c r="X370" s="228" t="s">
        <v>172</v>
      </c>
      <c r="Y370" s="209"/>
      <c r="Z370" s="209"/>
      <c r="AA370" s="209"/>
      <c r="AB370" s="209"/>
      <c r="AC370" s="209"/>
      <c r="AD370" s="209"/>
      <c r="AE370" s="209"/>
      <c r="AF370" s="209"/>
      <c r="AG370" s="209" t="s">
        <v>173</v>
      </c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outlineLevel="1" x14ac:dyDescent="0.25">
      <c r="A371" s="237">
        <v>160</v>
      </c>
      <c r="B371" s="238" t="s">
        <v>600</v>
      </c>
      <c r="C371" s="252" t="s">
        <v>601</v>
      </c>
      <c r="D371" s="239" t="s">
        <v>187</v>
      </c>
      <c r="E371" s="240">
        <v>19.8</v>
      </c>
      <c r="F371" s="241"/>
      <c r="G371" s="242">
        <f>ROUND(E371*F371,2)</f>
        <v>0</v>
      </c>
      <c r="H371" s="229">
        <v>500</v>
      </c>
      <c r="I371" s="228">
        <f>ROUND(E371*H371,2)</f>
        <v>9900</v>
      </c>
      <c r="J371" s="229">
        <v>0</v>
      </c>
      <c r="K371" s="228">
        <f>ROUND(E371*J371,2)</f>
        <v>0</v>
      </c>
      <c r="L371" s="228">
        <v>15</v>
      </c>
      <c r="M371" s="228">
        <f>G371*(1+L371/100)</f>
        <v>0</v>
      </c>
      <c r="N371" s="228">
        <v>0</v>
      </c>
      <c r="O371" s="228">
        <f>ROUND(E371*N371,2)</f>
        <v>0</v>
      </c>
      <c r="P371" s="228">
        <v>0</v>
      </c>
      <c r="Q371" s="228">
        <f>ROUND(E371*P371,2)</f>
        <v>0</v>
      </c>
      <c r="R371" s="228"/>
      <c r="S371" s="228" t="s">
        <v>142</v>
      </c>
      <c r="T371" s="228" t="s">
        <v>143</v>
      </c>
      <c r="U371" s="228">
        <v>0</v>
      </c>
      <c r="V371" s="228">
        <f>ROUND(E371*U371,2)</f>
        <v>0</v>
      </c>
      <c r="W371" s="228"/>
      <c r="X371" s="228" t="s">
        <v>199</v>
      </c>
      <c r="Y371" s="209"/>
      <c r="Z371" s="209"/>
      <c r="AA371" s="209"/>
      <c r="AB371" s="209"/>
      <c r="AC371" s="209"/>
      <c r="AD371" s="209"/>
      <c r="AE371" s="209"/>
      <c r="AF371" s="209"/>
      <c r="AG371" s="209" t="s">
        <v>493</v>
      </c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5">
      <c r="A372" s="226"/>
      <c r="B372" s="227"/>
      <c r="C372" s="265" t="s">
        <v>541</v>
      </c>
      <c r="D372" s="262"/>
      <c r="E372" s="263"/>
      <c r="F372" s="228"/>
      <c r="G372" s="228"/>
      <c r="H372" s="228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09"/>
      <c r="Z372" s="209"/>
      <c r="AA372" s="209"/>
      <c r="AB372" s="209"/>
      <c r="AC372" s="209"/>
      <c r="AD372" s="209"/>
      <c r="AE372" s="209"/>
      <c r="AF372" s="209"/>
      <c r="AG372" s="209" t="s">
        <v>175</v>
      </c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outlineLevel="1" x14ac:dyDescent="0.25">
      <c r="A373" s="226"/>
      <c r="B373" s="227"/>
      <c r="C373" s="266" t="s">
        <v>602</v>
      </c>
      <c r="D373" s="262"/>
      <c r="E373" s="263">
        <v>16.399999999999999</v>
      </c>
      <c r="F373" s="228"/>
      <c r="G373" s="228"/>
      <c r="H373" s="228"/>
      <c r="I373" s="228"/>
      <c r="J373" s="228"/>
      <c r="K373" s="228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09"/>
      <c r="Z373" s="209"/>
      <c r="AA373" s="209"/>
      <c r="AB373" s="209"/>
      <c r="AC373" s="209"/>
      <c r="AD373" s="209"/>
      <c r="AE373" s="209"/>
      <c r="AF373" s="209"/>
      <c r="AG373" s="209" t="s">
        <v>175</v>
      </c>
      <c r="AH373" s="209">
        <v>2</v>
      </c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1" x14ac:dyDescent="0.25">
      <c r="A374" s="226"/>
      <c r="B374" s="227"/>
      <c r="C374" s="266" t="s">
        <v>603</v>
      </c>
      <c r="D374" s="262"/>
      <c r="E374" s="263">
        <v>-1.2</v>
      </c>
      <c r="F374" s="228"/>
      <c r="G374" s="228"/>
      <c r="H374" s="228"/>
      <c r="I374" s="228"/>
      <c r="J374" s="228"/>
      <c r="K374" s="228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09"/>
      <c r="Z374" s="209"/>
      <c r="AA374" s="209"/>
      <c r="AB374" s="209"/>
      <c r="AC374" s="209"/>
      <c r="AD374" s="209"/>
      <c r="AE374" s="209"/>
      <c r="AF374" s="209"/>
      <c r="AG374" s="209" t="s">
        <v>175</v>
      </c>
      <c r="AH374" s="209">
        <v>2</v>
      </c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1" x14ac:dyDescent="0.25">
      <c r="A375" s="226"/>
      <c r="B375" s="227"/>
      <c r="C375" s="266" t="s">
        <v>604</v>
      </c>
      <c r="D375" s="262"/>
      <c r="E375" s="263">
        <v>2.8</v>
      </c>
      <c r="F375" s="228"/>
      <c r="G375" s="228"/>
      <c r="H375" s="228"/>
      <c r="I375" s="228"/>
      <c r="J375" s="228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09"/>
      <c r="Z375" s="209"/>
      <c r="AA375" s="209"/>
      <c r="AB375" s="209"/>
      <c r="AC375" s="209"/>
      <c r="AD375" s="209"/>
      <c r="AE375" s="209"/>
      <c r="AF375" s="209"/>
      <c r="AG375" s="209" t="s">
        <v>175</v>
      </c>
      <c r="AH375" s="209">
        <v>2</v>
      </c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5">
      <c r="A376" s="226"/>
      <c r="B376" s="227"/>
      <c r="C376" s="265" t="s">
        <v>545</v>
      </c>
      <c r="D376" s="262"/>
      <c r="E376" s="263"/>
      <c r="F376" s="228"/>
      <c r="G376" s="228"/>
      <c r="H376" s="228"/>
      <c r="I376" s="228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09"/>
      <c r="Z376" s="209"/>
      <c r="AA376" s="209"/>
      <c r="AB376" s="209"/>
      <c r="AC376" s="209"/>
      <c r="AD376" s="209"/>
      <c r="AE376" s="209"/>
      <c r="AF376" s="209"/>
      <c r="AG376" s="209" t="s">
        <v>175</v>
      </c>
      <c r="AH376" s="209"/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1" x14ac:dyDescent="0.25">
      <c r="A377" s="226"/>
      <c r="B377" s="227"/>
      <c r="C377" s="264" t="s">
        <v>605</v>
      </c>
      <c r="D377" s="260"/>
      <c r="E377" s="261">
        <v>19.8</v>
      </c>
      <c r="F377" s="228"/>
      <c r="G377" s="228"/>
      <c r="H377" s="228"/>
      <c r="I377" s="228"/>
      <c r="J377" s="228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09"/>
      <c r="Z377" s="209"/>
      <c r="AA377" s="209"/>
      <c r="AB377" s="209"/>
      <c r="AC377" s="209"/>
      <c r="AD377" s="209"/>
      <c r="AE377" s="209"/>
      <c r="AF377" s="209"/>
      <c r="AG377" s="209" t="s">
        <v>175</v>
      </c>
      <c r="AH377" s="209">
        <v>0</v>
      </c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1" x14ac:dyDescent="0.25">
      <c r="A378" s="243">
        <v>161</v>
      </c>
      <c r="B378" s="244" t="s">
        <v>606</v>
      </c>
      <c r="C378" s="251" t="s">
        <v>607</v>
      </c>
      <c r="D378" s="245" t="s">
        <v>183</v>
      </c>
      <c r="E378" s="246">
        <v>10</v>
      </c>
      <c r="F378" s="247"/>
      <c r="G378" s="248">
        <f>ROUND(E378*F378,2)</f>
        <v>0</v>
      </c>
      <c r="H378" s="229">
        <v>100.1</v>
      </c>
      <c r="I378" s="228">
        <f>ROUND(E378*H378,2)</f>
        <v>1001</v>
      </c>
      <c r="J378" s="229">
        <v>0</v>
      </c>
      <c r="K378" s="228">
        <f>ROUND(E378*J378,2)</f>
        <v>0</v>
      </c>
      <c r="L378" s="228">
        <v>15</v>
      </c>
      <c r="M378" s="228">
        <f>G378*(1+L378/100)</f>
        <v>0</v>
      </c>
      <c r="N378" s="228">
        <v>2.2000000000000001E-4</v>
      </c>
      <c r="O378" s="228">
        <f>ROUND(E378*N378,2)</f>
        <v>0</v>
      </c>
      <c r="P378" s="228">
        <v>0</v>
      </c>
      <c r="Q378" s="228">
        <f>ROUND(E378*P378,2)</f>
        <v>0</v>
      </c>
      <c r="R378" s="228"/>
      <c r="S378" s="228" t="s">
        <v>142</v>
      </c>
      <c r="T378" s="228" t="s">
        <v>143</v>
      </c>
      <c r="U378" s="228">
        <v>0</v>
      </c>
      <c r="V378" s="228">
        <f>ROUND(E378*U378,2)</f>
        <v>0</v>
      </c>
      <c r="W378" s="228"/>
      <c r="X378" s="228" t="s">
        <v>199</v>
      </c>
      <c r="Y378" s="209"/>
      <c r="Z378" s="209"/>
      <c r="AA378" s="209"/>
      <c r="AB378" s="209"/>
      <c r="AC378" s="209"/>
      <c r="AD378" s="209"/>
      <c r="AE378" s="209"/>
      <c r="AF378" s="209"/>
      <c r="AG378" s="209" t="s">
        <v>493</v>
      </c>
      <c r="AH378" s="209"/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5">
      <c r="A379" s="237">
        <v>162</v>
      </c>
      <c r="B379" s="238" t="s">
        <v>608</v>
      </c>
      <c r="C379" s="252" t="s">
        <v>609</v>
      </c>
      <c r="D379" s="239" t="s">
        <v>187</v>
      </c>
      <c r="E379" s="240">
        <v>18</v>
      </c>
      <c r="F379" s="241"/>
      <c r="G379" s="242">
        <f>ROUND(E379*F379,2)</f>
        <v>0</v>
      </c>
      <c r="H379" s="229">
        <v>28.17</v>
      </c>
      <c r="I379" s="228">
        <f>ROUND(E379*H379,2)</f>
        <v>507.06</v>
      </c>
      <c r="J379" s="229">
        <v>29.43</v>
      </c>
      <c r="K379" s="228">
        <f>ROUND(E379*J379,2)</f>
        <v>529.74</v>
      </c>
      <c r="L379" s="228">
        <v>15</v>
      </c>
      <c r="M379" s="228">
        <f>G379*(1+L379/100)</f>
        <v>0</v>
      </c>
      <c r="N379" s="228">
        <v>2.1000000000000001E-4</v>
      </c>
      <c r="O379" s="228">
        <f>ROUND(E379*N379,2)</f>
        <v>0</v>
      </c>
      <c r="P379" s="228">
        <v>0</v>
      </c>
      <c r="Q379" s="228">
        <f>ROUND(E379*P379,2)</f>
        <v>0</v>
      </c>
      <c r="R379" s="228"/>
      <c r="S379" s="228" t="s">
        <v>171</v>
      </c>
      <c r="T379" s="228" t="s">
        <v>143</v>
      </c>
      <c r="U379" s="228">
        <v>0.05</v>
      </c>
      <c r="V379" s="228">
        <f>ROUND(E379*U379,2)</f>
        <v>0.9</v>
      </c>
      <c r="W379" s="228"/>
      <c r="X379" s="228" t="s">
        <v>172</v>
      </c>
      <c r="Y379" s="209"/>
      <c r="Z379" s="209"/>
      <c r="AA379" s="209"/>
      <c r="AB379" s="209"/>
      <c r="AC379" s="209"/>
      <c r="AD379" s="209"/>
      <c r="AE379" s="209"/>
      <c r="AF379" s="209"/>
      <c r="AG379" s="209" t="s">
        <v>173</v>
      </c>
      <c r="AH379" s="209"/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5">
      <c r="A380" s="226"/>
      <c r="B380" s="227"/>
      <c r="C380" s="264" t="s">
        <v>300</v>
      </c>
      <c r="D380" s="260"/>
      <c r="E380" s="261">
        <v>16.399999999999999</v>
      </c>
      <c r="F380" s="228"/>
      <c r="G380" s="228"/>
      <c r="H380" s="228"/>
      <c r="I380" s="228"/>
      <c r="J380" s="228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09"/>
      <c r="Z380" s="209"/>
      <c r="AA380" s="209"/>
      <c r="AB380" s="209"/>
      <c r="AC380" s="209"/>
      <c r="AD380" s="209"/>
      <c r="AE380" s="209"/>
      <c r="AF380" s="209"/>
      <c r="AG380" s="209" t="s">
        <v>175</v>
      </c>
      <c r="AH380" s="209">
        <v>0</v>
      </c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1" x14ac:dyDescent="0.25">
      <c r="A381" s="226"/>
      <c r="B381" s="227"/>
      <c r="C381" s="264" t="s">
        <v>214</v>
      </c>
      <c r="D381" s="260"/>
      <c r="E381" s="261">
        <v>-1.2</v>
      </c>
      <c r="F381" s="228"/>
      <c r="G381" s="228"/>
      <c r="H381" s="228"/>
      <c r="I381" s="228"/>
      <c r="J381" s="228"/>
      <c r="K381" s="228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09"/>
      <c r="Z381" s="209"/>
      <c r="AA381" s="209"/>
      <c r="AB381" s="209"/>
      <c r="AC381" s="209"/>
      <c r="AD381" s="209"/>
      <c r="AE381" s="209"/>
      <c r="AF381" s="209"/>
      <c r="AG381" s="209" t="s">
        <v>175</v>
      </c>
      <c r="AH381" s="209">
        <v>0</v>
      </c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outlineLevel="1" x14ac:dyDescent="0.25">
      <c r="A382" s="226"/>
      <c r="B382" s="227"/>
      <c r="C382" s="264" t="s">
        <v>250</v>
      </c>
      <c r="D382" s="260"/>
      <c r="E382" s="261">
        <v>2.8</v>
      </c>
      <c r="F382" s="228"/>
      <c r="G382" s="228"/>
      <c r="H382" s="228"/>
      <c r="I382" s="228"/>
      <c r="J382" s="228"/>
      <c r="K382" s="228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09"/>
      <c r="Z382" s="209"/>
      <c r="AA382" s="209"/>
      <c r="AB382" s="209"/>
      <c r="AC382" s="209"/>
      <c r="AD382" s="209"/>
      <c r="AE382" s="209"/>
      <c r="AF382" s="209"/>
      <c r="AG382" s="209" t="s">
        <v>175</v>
      </c>
      <c r="AH382" s="209">
        <v>0</v>
      </c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outlineLevel="1" x14ac:dyDescent="0.25">
      <c r="A383" s="237">
        <v>163</v>
      </c>
      <c r="B383" s="238" t="s">
        <v>610</v>
      </c>
      <c r="C383" s="252" t="s">
        <v>611</v>
      </c>
      <c r="D383" s="239" t="s">
        <v>187</v>
      </c>
      <c r="E383" s="240">
        <v>18</v>
      </c>
      <c r="F383" s="241"/>
      <c r="G383" s="242">
        <f>ROUND(E383*F383,2)</f>
        <v>0</v>
      </c>
      <c r="H383" s="229">
        <v>0</v>
      </c>
      <c r="I383" s="228">
        <f>ROUND(E383*H383,2)</f>
        <v>0</v>
      </c>
      <c r="J383" s="229">
        <v>58</v>
      </c>
      <c r="K383" s="228">
        <f>ROUND(E383*J383,2)</f>
        <v>1044</v>
      </c>
      <c r="L383" s="228">
        <v>15</v>
      </c>
      <c r="M383" s="228">
        <f>G383*(1+L383/100)</f>
        <v>0</v>
      </c>
      <c r="N383" s="228">
        <v>0</v>
      </c>
      <c r="O383" s="228">
        <f>ROUND(E383*N383,2)</f>
        <v>0</v>
      </c>
      <c r="P383" s="228">
        <v>0</v>
      </c>
      <c r="Q383" s="228">
        <f>ROUND(E383*P383,2)</f>
        <v>0</v>
      </c>
      <c r="R383" s="228"/>
      <c r="S383" s="228" t="s">
        <v>171</v>
      </c>
      <c r="T383" s="228" t="s">
        <v>143</v>
      </c>
      <c r="U383" s="228">
        <v>0.1</v>
      </c>
      <c r="V383" s="228">
        <f>ROUND(E383*U383,2)</f>
        <v>1.8</v>
      </c>
      <c r="W383" s="228"/>
      <c r="X383" s="228" t="s">
        <v>172</v>
      </c>
      <c r="Y383" s="209"/>
      <c r="Z383" s="209"/>
      <c r="AA383" s="209"/>
      <c r="AB383" s="209"/>
      <c r="AC383" s="209"/>
      <c r="AD383" s="209"/>
      <c r="AE383" s="209"/>
      <c r="AF383" s="209"/>
      <c r="AG383" s="209" t="s">
        <v>173</v>
      </c>
      <c r="AH383" s="209"/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outlineLevel="1" x14ac:dyDescent="0.25">
      <c r="A384" s="226"/>
      <c r="B384" s="227"/>
      <c r="C384" s="264" t="s">
        <v>300</v>
      </c>
      <c r="D384" s="260"/>
      <c r="E384" s="261">
        <v>16.399999999999999</v>
      </c>
      <c r="F384" s="228"/>
      <c r="G384" s="228"/>
      <c r="H384" s="228"/>
      <c r="I384" s="228"/>
      <c r="J384" s="228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09"/>
      <c r="Z384" s="209"/>
      <c r="AA384" s="209"/>
      <c r="AB384" s="209"/>
      <c r="AC384" s="209"/>
      <c r="AD384" s="209"/>
      <c r="AE384" s="209"/>
      <c r="AF384" s="209"/>
      <c r="AG384" s="209" t="s">
        <v>175</v>
      </c>
      <c r="AH384" s="209">
        <v>0</v>
      </c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</row>
    <row r="385" spans="1:60" outlineLevel="1" x14ac:dyDescent="0.25">
      <c r="A385" s="226"/>
      <c r="B385" s="227"/>
      <c r="C385" s="264" t="s">
        <v>214</v>
      </c>
      <c r="D385" s="260"/>
      <c r="E385" s="261">
        <v>-1.2</v>
      </c>
      <c r="F385" s="228"/>
      <c r="G385" s="228"/>
      <c r="H385" s="228"/>
      <c r="I385" s="228"/>
      <c r="J385" s="228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09"/>
      <c r="Z385" s="209"/>
      <c r="AA385" s="209"/>
      <c r="AB385" s="209"/>
      <c r="AC385" s="209"/>
      <c r="AD385" s="209"/>
      <c r="AE385" s="209"/>
      <c r="AF385" s="209"/>
      <c r="AG385" s="209" t="s">
        <v>175</v>
      </c>
      <c r="AH385" s="209">
        <v>0</v>
      </c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outlineLevel="1" x14ac:dyDescent="0.25">
      <c r="A386" s="226"/>
      <c r="B386" s="227"/>
      <c r="C386" s="264" t="s">
        <v>250</v>
      </c>
      <c r="D386" s="260"/>
      <c r="E386" s="261">
        <v>2.8</v>
      </c>
      <c r="F386" s="228"/>
      <c r="G386" s="228"/>
      <c r="H386" s="228"/>
      <c r="I386" s="228"/>
      <c r="J386" s="228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09"/>
      <c r="Z386" s="209"/>
      <c r="AA386" s="209"/>
      <c r="AB386" s="209"/>
      <c r="AC386" s="209"/>
      <c r="AD386" s="209"/>
      <c r="AE386" s="209"/>
      <c r="AF386" s="209"/>
      <c r="AG386" s="209" t="s">
        <v>175</v>
      </c>
      <c r="AH386" s="209">
        <v>0</v>
      </c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</row>
    <row r="387" spans="1:60" outlineLevel="1" x14ac:dyDescent="0.25">
      <c r="A387" s="237">
        <v>164</v>
      </c>
      <c r="B387" s="238" t="s">
        <v>612</v>
      </c>
      <c r="C387" s="252" t="s">
        <v>613</v>
      </c>
      <c r="D387" s="239" t="s">
        <v>187</v>
      </c>
      <c r="E387" s="240">
        <v>18</v>
      </c>
      <c r="F387" s="241"/>
      <c r="G387" s="242">
        <f>ROUND(E387*F387,2)</f>
        <v>0</v>
      </c>
      <c r="H387" s="229">
        <v>155.02000000000001</v>
      </c>
      <c r="I387" s="228">
        <f>ROUND(E387*H387,2)</f>
        <v>2790.36</v>
      </c>
      <c r="J387" s="229">
        <v>760.38</v>
      </c>
      <c r="K387" s="228">
        <f>ROUND(E387*J387,2)</f>
        <v>13686.84</v>
      </c>
      <c r="L387" s="228">
        <v>15</v>
      </c>
      <c r="M387" s="228">
        <f>G387*(1+L387/100)</f>
        <v>0</v>
      </c>
      <c r="N387" s="228">
        <v>5.3499999999999997E-3</v>
      </c>
      <c r="O387" s="228">
        <f>ROUND(E387*N387,2)</f>
        <v>0.1</v>
      </c>
      <c r="P387" s="228">
        <v>0</v>
      </c>
      <c r="Q387" s="228">
        <f>ROUND(E387*P387,2)</f>
        <v>0</v>
      </c>
      <c r="R387" s="228"/>
      <c r="S387" s="228" t="s">
        <v>171</v>
      </c>
      <c r="T387" s="228" t="s">
        <v>143</v>
      </c>
      <c r="U387" s="228">
        <v>1.288</v>
      </c>
      <c r="V387" s="228">
        <f>ROUND(E387*U387,2)</f>
        <v>23.18</v>
      </c>
      <c r="W387" s="228"/>
      <c r="X387" s="228" t="s">
        <v>172</v>
      </c>
      <c r="Y387" s="209"/>
      <c r="Z387" s="209"/>
      <c r="AA387" s="209"/>
      <c r="AB387" s="209"/>
      <c r="AC387" s="209"/>
      <c r="AD387" s="209"/>
      <c r="AE387" s="209"/>
      <c r="AF387" s="209"/>
      <c r="AG387" s="209" t="s">
        <v>173</v>
      </c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outlineLevel="1" x14ac:dyDescent="0.25">
      <c r="A388" s="226"/>
      <c r="B388" s="227"/>
      <c r="C388" s="264" t="s">
        <v>300</v>
      </c>
      <c r="D388" s="260"/>
      <c r="E388" s="261">
        <v>16.399999999999999</v>
      </c>
      <c r="F388" s="228"/>
      <c r="G388" s="228"/>
      <c r="H388" s="228"/>
      <c r="I388" s="228"/>
      <c r="J388" s="228"/>
      <c r="K388" s="228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09"/>
      <c r="Z388" s="209"/>
      <c r="AA388" s="209"/>
      <c r="AB388" s="209"/>
      <c r="AC388" s="209"/>
      <c r="AD388" s="209"/>
      <c r="AE388" s="209"/>
      <c r="AF388" s="209"/>
      <c r="AG388" s="209" t="s">
        <v>175</v>
      </c>
      <c r="AH388" s="209">
        <v>0</v>
      </c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</row>
    <row r="389" spans="1:60" outlineLevel="1" x14ac:dyDescent="0.25">
      <c r="A389" s="226"/>
      <c r="B389" s="227"/>
      <c r="C389" s="264" t="s">
        <v>214</v>
      </c>
      <c r="D389" s="260"/>
      <c r="E389" s="261">
        <v>-1.2</v>
      </c>
      <c r="F389" s="228"/>
      <c r="G389" s="228"/>
      <c r="H389" s="228"/>
      <c r="I389" s="228"/>
      <c r="J389" s="228"/>
      <c r="K389" s="228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09"/>
      <c r="Z389" s="209"/>
      <c r="AA389" s="209"/>
      <c r="AB389" s="209"/>
      <c r="AC389" s="209"/>
      <c r="AD389" s="209"/>
      <c r="AE389" s="209"/>
      <c r="AF389" s="209"/>
      <c r="AG389" s="209" t="s">
        <v>175</v>
      </c>
      <c r="AH389" s="209">
        <v>0</v>
      </c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</row>
    <row r="390" spans="1:60" outlineLevel="1" x14ac:dyDescent="0.25">
      <c r="A390" s="226"/>
      <c r="B390" s="227"/>
      <c r="C390" s="264" t="s">
        <v>250</v>
      </c>
      <c r="D390" s="260"/>
      <c r="E390" s="261">
        <v>2.8</v>
      </c>
      <c r="F390" s="228"/>
      <c r="G390" s="228"/>
      <c r="H390" s="228"/>
      <c r="I390" s="228"/>
      <c r="J390" s="228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09"/>
      <c r="Z390" s="209"/>
      <c r="AA390" s="209"/>
      <c r="AB390" s="209"/>
      <c r="AC390" s="209"/>
      <c r="AD390" s="209"/>
      <c r="AE390" s="209"/>
      <c r="AF390" s="209"/>
      <c r="AG390" s="209" t="s">
        <v>175</v>
      </c>
      <c r="AH390" s="209">
        <v>0</v>
      </c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1" x14ac:dyDescent="0.25">
      <c r="A391" s="237">
        <v>165</v>
      </c>
      <c r="B391" s="238" t="s">
        <v>614</v>
      </c>
      <c r="C391" s="252" t="s">
        <v>615</v>
      </c>
      <c r="D391" s="239" t="s">
        <v>187</v>
      </c>
      <c r="E391" s="240">
        <v>18</v>
      </c>
      <c r="F391" s="241"/>
      <c r="G391" s="242">
        <f>ROUND(E391*F391,2)</f>
        <v>0</v>
      </c>
      <c r="H391" s="229">
        <v>10.61</v>
      </c>
      <c r="I391" s="228">
        <f>ROUND(E391*H391,2)</f>
        <v>190.98</v>
      </c>
      <c r="J391" s="229">
        <v>-0.01</v>
      </c>
      <c r="K391" s="228">
        <f>ROUND(E391*J391,2)</f>
        <v>-0.18</v>
      </c>
      <c r="L391" s="228">
        <v>15</v>
      </c>
      <c r="M391" s="228">
        <f>G391*(1+L391/100)</f>
        <v>0</v>
      </c>
      <c r="N391" s="228">
        <v>8.9999999999999998E-4</v>
      </c>
      <c r="O391" s="228">
        <f>ROUND(E391*N391,2)</f>
        <v>0.02</v>
      </c>
      <c r="P391" s="228">
        <v>0</v>
      </c>
      <c r="Q391" s="228">
        <f>ROUND(E391*P391,2)</f>
        <v>0</v>
      </c>
      <c r="R391" s="228"/>
      <c r="S391" s="228" t="s">
        <v>171</v>
      </c>
      <c r="T391" s="228" t="s">
        <v>143</v>
      </c>
      <c r="U391" s="228">
        <v>0</v>
      </c>
      <c r="V391" s="228">
        <f>ROUND(E391*U391,2)</f>
        <v>0</v>
      </c>
      <c r="W391" s="228"/>
      <c r="X391" s="228" t="s">
        <v>172</v>
      </c>
      <c r="Y391" s="209"/>
      <c r="Z391" s="209"/>
      <c r="AA391" s="209"/>
      <c r="AB391" s="209"/>
      <c r="AC391" s="209"/>
      <c r="AD391" s="209"/>
      <c r="AE391" s="209"/>
      <c r="AF391" s="209"/>
      <c r="AG391" s="209" t="s">
        <v>173</v>
      </c>
      <c r="AH391" s="209"/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outlineLevel="1" x14ac:dyDescent="0.25">
      <c r="A392" s="226"/>
      <c r="B392" s="227"/>
      <c r="C392" s="264" t="s">
        <v>300</v>
      </c>
      <c r="D392" s="260"/>
      <c r="E392" s="261">
        <v>16.399999999999999</v>
      </c>
      <c r="F392" s="228"/>
      <c r="G392" s="228"/>
      <c r="H392" s="228"/>
      <c r="I392" s="228"/>
      <c r="J392" s="228"/>
      <c r="K392" s="228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09"/>
      <c r="Z392" s="209"/>
      <c r="AA392" s="209"/>
      <c r="AB392" s="209"/>
      <c r="AC392" s="209"/>
      <c r="AD392" s="209"/>
      <c r="AE392" s="209"/>
      <c r="AF392" s="209"/>
      <c r="AG392" s="209" t="s">
        <v>175</v>
      </c>
      <c r="AH392" s="209">
        <v>0</v>
      </c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1" x14ac:dyDescent="0.25">
      <c r="A393" s="226"/>
      <c r="B393" s="227"/>
      <c r="C393" s="264" t="s">
        <v>214</v>
      </c>
      <c r="D393" s="260"/>
      <c r="E393" s="261">
        <v>-1.2</v>
      </c>
      <c r="F393" s="228"/>
      <c r="G393" s="228"/>
      <c r="H393" s="228"/>
      <c r="I393" s="228"/>
      <c r="J393" s="228"/>
      <c r="K393" s="228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09"/>
      <c r="Z393" s="209"/>
      <c r="AA393" s="209"/>
      <c r="AB393" s="209"/>
      <c r="AC393" s="209"/>
      <c r="AD393" s="209"/>
      <c r="AE393" s="209"/>
      <c r="AF393" s="209"/>
      <c r="AG393" s="209" t="s">
        <v>175</v>
      </c>
      <c r="AH393" s="209">
        <v>0</v>
      </c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outlineLevel="1" x14ac:dyDescent="0.25">
      <c r="A394" s="226"/>
      <c r="B394" s="227"/>
      <c r="C394" s="264" t="s">
        <v>250</v>
      </c>
      <c r="D394" s="260"/>
      <c r="E394" s="261">
        <v>2.8</v>
      </c>
      <c r="F394" s="228"/>
      <c r="G394" s="228"/>
      <c r="H394" s="228"/>
      <c r="I394" s="228"/>
      <c r="J394" s="228"/>
      <c r="K394" s="228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09"/>
      <c r="Z394" s="209"/>
      <c r="AA394" s="209"/>
      <c r="AB394" s="209"/>
      <c r="AC394" s="209"/>
      <c r="AD394" s="209"/>
      <c r="AE394" s="209"/>
      <c r="AF394" s="209"/>
      <c r="AG394" s="209" t="s">
        <v>175</v>
      </c>
      <c r="AH394" s="209">
        <v>0</v>
      </c>
      <c r="AI394" s="209"/>
      <c r="AJ394" s="209"/>
      <c r="AK394" s="209"/>
      <c r="AL394" s="209"/>
      <c r="AM394" s="209"/>
      <c r="AN394" s="209"/>
      <c r="AO394" s="209"/>
      <c r="AP394" s="209"/>
      <c r="AQ394" s="209"/>
      <c r="AR394" s="209"/>
      <c r="AS394" s="209"/>
      <c r="AT394" s="209"/>
      <c r="AU394" s="209"/>
      <c r="AV394" s="209"/>
      <c r="AW394" s="209"/>
      <c r="AX394" s="209"/>
      <c r="AY394" s="209"/>
      <c r="AZ394" s="209"/>
      <c r="BA394" s="209"/>
      <c r="BB394" s="209"/>
      <c r="BC394" s="209"/>
      <c r="BD394" s="209"/>
      <c r="BE394" s="209"/>
      <c r="BF394" s="209"/>
      <c r="BG394" s="209"/>
      <c r="BH394" s="209"/>
    </row>
    <row r="395" spans="1:60" outlineLevel="1" x14ac:dyDescent="0.25">
      <c r="A395" s="237">
        <v>166</v>
      </c>
      <c r="B395" s="238" t="s">
        <v>616</v>
      </c>
      <c r="C395" s="252" t="s">
        <v>617</v>
      </c>
      <c r="D395" s="239" t="s">
        <v>183</v>
      </c>
      <c r="E395" s="240">
        <v>9.85</v>
      </c>
      <c r="F395" s="241"/>
      <c r="G395" s="242">
        <f>ROUND(E395*F395,2)</f>
        <v>0</v>
      </c>
      <c r="H395" s="229">
        <v>0</v>
      </c>
      <c r="I395" s="228">
        <f>ROUND(E395*H395,2)</f>
        <v>0</v>
      </c>
      <c r="J395" s="229">
        <v>69.599999999999994</v>
      </c>
      <c r="K395" s="228">
        <f>ROUND(E395*J395,2)</f>
        <v>685.56</v>
      </c>
      <c r="L395" s="228">
        <v>15</v>
      </c>
      <c r="M395" s="228">
        <f>G395*(1+L395/100)</f>
        <v>0</v>
      </c>
      <c r="N395" s="228">
        <v>0</v>
      </c>
      <c r="O395" s="228">
        <f>ROUND(E395*N395,2)</f>
        <v>0</v>
      </c>
      <c r="P395" s="228">
        <v>0</v>
      </c>
      <c r="Q395" s="228">
        <f>ROUND(E395*P395,2)</f>
        <v>0</v>
      </c>
      <c r="R395" s="228"/>
      <c r="S395" s="228" t="s">
        <v>171</v>
      </c>
      <c r="T395" s="228" t="s">
        <v>143</v>
      </c>
      <c r="U395" s="228">
        <v>0.12</v>
      </c>
      <c r="V395" s="228">
        <f>ROUND(E395*U395,2)</f>
        <v>1.18</v>
      </c>
      <c r="W395" s="228"/>
      <c r="X395" s="228" t="s">
        <v>172</v>
      </c>
      <c r="Y395" s="209"/>
      <c r="Z395" s="209"/>
      <c r="AA395" s="209"/>
      <c r="AB395" s="209"/>
      <c r="AC395" s="209"/>
      <c r="AD395" s="209"/>
      <c r="AE395" s="209"/>
      <c r="AF395" s="209"/>
      <c r="AG395" s="209" t="s">
        <v>173</v>
      </c>
      <c r="AH395" s="209"/>
      <c r="AI395" s="209"/>
      <c r="AJ395" s="209"/>
      <c r="AK395" s="209"/>
      <c r="AL395" s="209"/>
      <c r="AM395" s="209"/>
      <c r="AN395" s="209"/>
      <c r="AO395" s="209"/>
      <c r="AP395" s="209"/>
      <c r="AQ395" s="209"/>
      <c r="AR395" s="209"/>
      <c r="AS395" s="209"/>
      <c r="AT395" s="209"/>
      <c r="AU395" s="209"/>
      <c r="AV395" s="209"/>
      <c r="AW395" s="209"/>
      <c r="AX395" s="209"/>
      <c r="AY395" s="209"/>
      <c r="AZ395" s="209"/>
      <c r="BA395" s="209"/>
      <c r="BB395" s="209"/>
      <c r="BC395" s="209"/>
      <c r="BD395" s="209"/>
      <c r="BE395" s="209"/>
      <c r="BF395" s="209"/>
      <c r="BG395" s="209"/>
      <c r="BH395" s="209"/>
    </row>
    <row r="396" spans="1:60" outlineLevel="1" x14ac:dyDescent="0.25">
      <c r="A396" s="226"/>
      <c r="B396" s="227"/>
      <c r="C396" s="264" t="s">
        <v>618</v>
      </c>
      <c r="D396" s="260"/>
      <c r="E396" s="261">
        <v>2.2999999999999998</v>
      </c>
      <c r="F396" s="228"/>
      <c r="G396" s="228"/>
      <c r="H396" s="228"/>
      <c r="I396" s="228"/>
      <c r="J396" s="228"/>
      <c r="K396" s="228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09"/>
      <c r="Z396" s="209"/>
      <c r="AA396" s="209"/>
      <c r="AB396" s="209"/>
      <c r="AC396" s="209"/>
      <c r="AD396" s="209"/>
      <c r="AE396" s="209"/>
      <c r="AF396" s="209"/>
      <c r="AG396" s="209" t="s">
        <v>175</v>
      </c>
      <c r="AH396" s="209">
        <v>0</v>
      </c>
      <c r="AI396" s="209"/>
      <c r="AJ396" s="209"/>
      <c r="AK396" s="209"/>
      <c r="AL396" s="209"/>
      <c r="AM396" s="209"/>
      <c r="AN396" s="209"/>
      <c r="AO396" s="209"/>
      <c r="AP396" s="209"/>
      <c r="AQ396" s="209"/>
      <c r="AR396" s="209"/>
      <c r="AS396" s="209"/>
      <c r="AT396" s="209"/>
      <c r="AU396" s="209"/>
      <c r="AV396" s="209"/>
      <c r="AW396" s="209"/>
      <c r="AX396" s="209"/>
      <c r="AY396" s="209"/>
      <c r="AZ396" s="209"/>
      <c r="BA396" s="209"/>
      <c r="BB396" s="209"/>
      <c r="BC396" s="209"/>
      <c r="BD396" s="209"/>
      <c r="BE396" s="209"/>
      <c r="BF396" s="209"/>
      <c r="BG396" s="209"/>
      <c r="BH396" s="209"/>
    </row>
    <row r="397" spans="1:60" outlineLevel="1" x14ac:dyDescent="0.25">
      <c r="A397" s="226"/>
      <c r="B397" s="227"/>
      <c r="C397" s="264" t="s">
        <v>619</v>
      </c>
      <c r="D397" s="260"/>
      <c r="E397" s="261">
        <v>4.8</v>
      </c>
      <c r="F397" s="228"/>
      <c r="G397" s="228"/>
      <c r="H397" s="228"/>
      <c r="I397" s="228"/>
      <c r="J397" s="228"/>
      <c r="K397" s="228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09"/>
      <c r="Z397" s="209"/>
      <c r="AA397" s="209"/>
      <c r="AB397" s="209"/>
      <c r="AC397" s="209"/>
      <c r="AD397" s="209"/>
      <c r="AE397" s="209"/>
      <c r="AF397" s="209"/>
      <c r="AG397" s="209" t="s">
        <v>175</v>
      </c>
      <c r="AH397" s="209">
        <v>0</v>
      </c>
      <c r="AI397" s="209"/>
      <c r="AJ397" s="209"/>
      <c r="AK397" s="209"/>
      <c r="AL397" s="209"/>
      <c r="AM397" s="209"/>
      <c r="AN397" s="209"/>
      <c r="AO397" s="209"/>
      <c r="AP397" s="209"/>
      <c r="AQ397" s="209"/>
      <c r="AR397" s="209"/>
      <c r="AS397" s="209"/>
      <c r="AT397" s="209"/>
      <c r="AU397" s="209"/>
      <c r="AV397" s="209"/>
      <c r="AW397" s="209"/>
      <c r="AX397" s="209"/>
      <c r="AY397" s="209"/>
      <c r="AZ397" s="209"/>
      <c r="BA397" s="209"/>
      <c r="BB397" s="209"/>
      <c r="BC397" s="209"/>
      <c r="BD397" s="209"/>
      <c r="BE397" s="209"/>
      <c r="BF397" s="209"/>
      <c r="BG397" s="209"/>
      <c r="BH397" s="209"/>
    </row>
    <row r="398" spans="1:60" outlineLevel="1" x14ac:dyDescent="0.25">
      <c r="A398" s="226"/>
      <c r="B398" s="227"/>
      <c r="C398" s="264" t="s">
        <v>620</v>
      </c>
      <c r="D398" s="260"/>
      <c r="E398" s="261">
        <v>2.75</v>
      </c>
      <c r="F398" s="228"/>
      <c r="G398" s="228"/>
      <c r="H398" s="228"/>
      <c r="I398" s="228"/>
      <c r="J398" s="228"/>
      <c r="K398" s="228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09"/>
      <c r="Z398" s="209"/>
      <c r="AA398" s="209"/>
      <c r="AB398" s="209"/>
      <c r="AC398" s="209"/>
      <c r="AD398" s="209"/>
      <c r="AE398" s="209"/>
      <c r="AF398" s="209"/>
      <c r="AG398" s="209" t="s">
        <v>175</v>
      </c>
      <c r="AH398" s="209">
        <v>0</v>
      </c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</row>
    <row r="399" spans="1:60" outlineLevel="1" x14ac:dyDescent="0.25">
      <c r="A399" s="243">
        <v>167</v>
      </c>
      <c r="B399" s="244" t="s">
        <v>621</v>
      </c>
      <c r="C399" s="251" t="s">
        <v>622</v>
      </c>
      <c r="D399" s="245" t="s">
        <v>0</v>
      </c>
      <c r="E399" s="246">
        <v>314.85359999999997</v>
      </c>
      <c r="F399" s="247"/>
      <c r="G399" s="248">
        <f>ROUND(E399*F399,2)</f>
        <v>0</v>
      </c>
      <c r="H399" s="229">
        <v>0</v>
      </c>
      <c r="I399" s="228">
        <f>ROUND(E399*H399,2)</f>
        <v>0</v>
      </c>
      <c r="J399" s="229">
        <v>4</v>
      </c>
      <c r="K399" s="228">
        <f>ROUND(E399*J399,2)</f>
        <v>1259.4100000000001</v>
      </c>
      <c r="L399" s="228">
        <v>15</v>
      </c>
      <c r="M399" s="228">
        <f>G399*(1+L399/100)</f>
        <v>0</v>
      </c>
      <c r="N399" s="228">
        <v>0</v>
      </c>
      <c r="O399" s="228">
        <f>ROUND(E399*N399,2)</f>
        <v>0</v>
      </c>
      <c r="P399" s="228">
        <v>0</v>
      </c>
      <c r="Q399" s="228">
        <f>ROUND(E399*P399,2)</f>
        <v>0</v>
      </c>
      <c r="R399" s="228"/>
      <c r="S399" s="228" t="s">
        <v>171</v>
      </c>
      <c r="T399" s="228" t="s">
        <v>143</v>
      </c>
      <c r="U399" s="228">
        <v>0</v>
      </c>
      <c r="V399" s="228">
        <f>ROUND(E399*U399,2)</f>
        <v>0</v>
      </c>
      <c r="W399" s="228"/>
      <c r="X399" s="228" t="s">
        <v>306</v>
      </c>
      <c r="Y399" s="209"/>
      <c r="Z399" s="209"/>
      <c r="AA399" s="209"/>
      <c r="AB399" s="209"/>
      <c r="AC399" s="209"/>
      <c r="AD399" s="209"/>
      <c r="AE399" s="209"/>
      <c r="AF399" s="209"/>
      <c r="AG399" s="209" t="s">
        <v>307</v>
      </c>
      <c r="AH399" s="209"/>
      <c r="AI399" s="209"/>
      <c r="AJ399" s="209"/>
      <c r="AK399" s="209"/>
      <c r="AL399" s="209"/>
      <c r="AM399" s="209"/>
      <c r="AN399" s="209"/>
      <c r="AO399" s="209"/>
      <c r="AP399" s="209"/>
      <c r="AQ399" s="209"/>
      <c r="AR399" s="209"/>
      <c r="AS399" s="209"/>
      <c r="AT399" s="209"/>
      <c r="AU399" s="209"/>
      <c r="AV399" s="209"/>
      <c r="AW399" s="209"/>
      <c r="AX399" s="209"/>
      <c r="AY399" s="209"/>
      <c r="AZ399" s="209"/>
      <c r="BA399" s="209"/>
      <c r="BB399" s="209"/>
      <c r="BC399" s="209"/>
      <c r="BD399" s="209"/>
      <c r="BE399" s="209"/>
      <c r="BF399" s="209"/>
      <c r="BG399" s="209"/>
      <c r="BH399" s="209"/>
    </row>
    <row r="400" spans="1:60" x14ac:dyDescent="0.25">
      <c r="A400" s="231" t="s">
        <v>137</v>
      </c>
      <c r="B400" s="232" t="s">
        <v>97</v>
      </c>
      <c r="C400" s="250" t="s">
        <v>98</v>
      </c>
      <c r="D400" s="233"/>
      <c r="E400" s="234"/>
      <c r="F400" s="235"/>
      <c r="G400" s="236">
        <f>SUMIF(AG401:AG411,"&lt;&gt;NOR",G401:G411)</f>
        <v>0</v>
      </c>
      <c r="H400" s="230"/>
      <c r="I400" s="230">
        <f>SUM(I401:I411)</f>
        <v>1128.8700000000001</v>
      </c>
      <c r="J400" s="230"/>
      <c r="K400" s="230">
        <f>SUM(K401:K411)</f>
        <v>3294.74</v>
      </c>
      <c r="L400" s="230"/>
      <c r="M400" s="230">
        <f>SUM(M401:M411)</f>
        <v>0</v>
      </c>
      <c r="N400" s="230"/>
      <c r="O400" s="230">
        <f>SUM(O401:O411)</f>
        <v>0</v>
      </c>
      <c r="P400" s="230"/>
      <c r="Q400" s="230">
        <f>SUM(Q401:Q411)</f>
        <v>0</v>
      </c>
      <c r="R400" s="230"/>
      <c r="S400" s="230"/>
      <c r="T400" s="230"/>
      <c r="U400" s="230"/>
      <c r="V400" s="230">
        <f>SUM(V401:V411)</f>
        <v>5.86</v>
      </c>
      <c r="W400" s="230"/>
      <c r="X400" s="230"/>
      <c r="AG400" t="s">
        <v>138</v>
      </c>
    </row>
    <row r="401" spans="1:60" outlineLevel="1" x14ac:dyDescent="0.25">
      <c r="A401" s="237">
        <v>168</v>
      </c>
      <c r="B401" s="238" t="s">
        <v>623</v>
      </c>
      <c r="C401" s="252" t="s">
        <v>624</v>
      </c>
      <c r="D401" s="239" t="s">
        <v>187</v>
      </c>
      <c r="E401" s="240">
        <v>7.5125000000000002</v>
      </c>
      <c r="F401" s="241"/>
      <c r="G401" s="242">
        <f>ROUND(E401*F401,2)</f>
        <v>0</v>
      </c>
      <c r="H401" s="229">
        <v>54.84</v>
      </c>
      <c r="I401" s="228">
        <f>ROUND(E401*H401,2)</f>
        <v>411.99</v>
      </c>
      <c r="J401" s="229">
        <v>225.16</v>
      </c>
      <c r="K401" s="228">
        <f>ROUND(E401*J401,2)</f>
        <v>1691.51</v>
      </c>
      <c r="L401" s="228">
        <v>15</v>
      </c>
      <c r="M401" s="228">
        <f>G401*(1+L401/100)</f>
        <v>0</v>
      </c>
      <c r="N401" s="228">
        <v>3.6000000000000002E-4</v>
      </c>
      <c r="O401" s="228">
        <f>ROUND(E401*N401,2)</f>
        <v>0</v>
      </c>
      <c r="P401" s="228">
        <v>0</v>
      </c>
      <c r="Q401" s="228">
        <f>ROUND(E401*P401,2)</f>
        <v>0</v>
      </c>
      <c r="R401" s="228"/>
      <c r="S401" s="228" t="s">
        <v>142</v>
      </c>
      <c r="T401" s="228" t="s">
        <v>143</v>
      </c>
      <c r="U401" s="228">
        <v>0.41299999999999998</v>
      </c>
      <c r="V401" s="228">
        <f>ROUND(E401*U401,2)</f>
        <v>3.1</v>
      </c>
      <c r="W401" s="228"/>
      <c r="X401" s="228" t="s">
        <v>172</v>
      </c>
      <c r="Y401" s="209"/>
      <c r="Z401" s="209"/>
      <c r="AA401" s="209"/>
      <c r="AB401" s="209"/>
      <c r="AC401" s="209"/>
      <c r="AD401" s="209"/>
      <c r="AE401" s="209"/>
      <c r="AF401" s="209"/>
      <c r="AG401" s="209" t="s">
        <v>173</v>
      </c>
      <c r="AH401" s="209"/>
      <c r="AI401" s="209"/>
      <c r="AJ401" s="209"/>
      <c r="AK401" s="209"/>
      <c r="AL401" s="209"/>
      <c r="AM401" s="209"/>
      <c r="AN401" s="209"/>
      <c r="AO401" s="209"/>
      <c r="AP401" s="209"/>
      <c r="AQ401" s="209"/>
      <c r="AR401" s="209"/>
      <c r="AS401" s="209"/>
      <c r="AT401" s="209"/>
      <c r="AU401" s="209"/>
      <c r="AV401" s="209"/>
      <c r="AW401" s="209"/>
      <c r="AX401" s="209"/>
      <c r="AY401" s="209"/>
      <c r="AZ401" s="209"/>
      <c r="BA401" s="209"/>
      <c r="BB401" s="209"/>
      <c r="BC401" s="209"/>
      <c r="BD401" s="209"/>
      <c r="BE401" s="209"/>
      <c r="BF401" s="209"/>
      <c r="BG401" s="209"/>
      <c r="BH401" s="209"/>
    </row>
    <row r="402" spans="1:60" outlineLevel="1" x14ac:dyDescent="0.25">
      <c r="A402" s="226"/>
      <c r="B402" s="227"/>
      <c r="C402" s="264" t="s">
        <v>625</v>
      </c>
      <c r="D402" s="260"/>
      <c r="E402" s="261">
        <v>3.6</v>
      </c>
      <c r="F402" s="228"/>
      <c r="G402" s="228"/>
      <c r="H402" s="228"/>
      <c r="I402" s="228"/>
      <c r="J402" s="228"/>
      <c r="K402" s="228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09"/>
      <c r="Z402" s="209"/>
      <c r="AA402" s="209"/>
      <c r="AB402" s="209"/>
      <c r="AC402" s="209"/>
      <c r="AD402" s="209"/>
      <c r="AE402" s="209"/>
      <c r="AF402" s="209"/>
      <c r="AG402" s="209" t="s">
        <v>175</v>
      </c>
      <c r="AH402" s="209">
        <v>0</v>
      </c>
      <c r="AI402" s="209"/>
      <c r="AJ402" s="209"/>
      <c r="AK402" s="209"/>
      <c r="AL402" s="209"/>
      <c r="AM402" s="209"/>
      <c r="AN402" s="209"/>
      <c r="AO402" s="209"/>
      <c r="AP402" s="209"/>
      <c r="AQ402" s="209"/>
      <c r="AR402" s="209"/>
      <c r="AS402" s="209"/>
      <c r="AT402" s="209"/>
      <c r="AU402" s="209"/>
      <c r="AV402" s="209"/>
      <c r="AW402" s="209"/>
      <c r="AX402" s="209"/>
      <c r="AY402" s="209"/>
      <c r="AZ402" s="209"/>
      <c r="BA402" s="209"/>
      <c r="BB402" s="209"/>
      <c r="BC402" s="209"/>
      <c r="BD402" s="209"/>
      <c r="BE402" s="209"/>
      <c r="BF402" s="209"/>
      <c r="BG402" s="209"/>
      <c r="BH402" s="209"/>
    </row>
    <row r="403" spans="1:60" outlineLevel="1" x14ac:dyDescent="0.25">
      <c r="A403" s="226"/>
      <c r="B403" s="227"/>
      <c r="C403" s="264" t="s">
        <v>626</v>
      </c>
      <c r="D403" s="260"/>
      <c r="E403" s="261">
        <v>2.5</v>
      </c>
      <c r="F403" s="228"/>
      <c r="G403" s="228"/>
      <c r="H403" s="228"/>
      <c r="I403" s="228"/>
      <c r="J403" s="228"/>
      <c r="K403" s="228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09"/>
      <c r="Z403" s="209"/>
      <c r="AA403" s="209"/>
      <c r="AB403" s="209"/>
      <c r="AC403" s="209"/>
      <c r="AD403" s="209"/>
      <c r="AE403" s="209"/>
      <c r="AF403" s="209"/>
      <c r="AG403" s="209" t="s">
        <v>175</v>
      </c>
      <c r="AH403" s="209">
        <v>0</v>
      </c>
      <c r="AI403" s="209"/>
      <c r="AJ403" s="209"/>
      <c r="AK403" s="209"/>
      <c r="AL403" s="209"/>
      <c r="AM403" s="209"/>
      <c r="AN403" s="209"/>
      <c r="AO403" s="209"/>
      <c r="AP403" s="209"/>
      <c r="AQ403" s="209"/>
      <c r="AR403" s="209"/>
      <c r="AS403" s="209"/>
      <c r="AT403" s="209"/>
      <c r="AU403" s="209"/>
      <c r="AV403" s="209"/>
      <c r="AW403" s="209"/>
      <c r="AX403" s="209"/>
      <c r="AY403" s="209"/>
      <c r="AZ403" s="209"/>
      <c r="BA403" s="209"/>
      <c r="BB403" s="209"/>
      <c r="BC403" s="209"/>
      <c r="BD403" s="209"/>
      <c r="BE403" s="209"/>
      <c r="BF403" s="209"/>
      <c r="BG403" s="209"/>
      <c r="BH403" s="209"/>
    </row>
    <row r="404" spans="1:60" outlineLevel="1" x14ac:dyDescent="0.25">
      <c r="A404" s="226"/>
      <c r="B404" s="227"/>
      <c r="C404" s="264" t="s">
        <v>627</v>
      </c>
      <c r="D404" s="260"/>
      <c r="E404" s="261">
        <v>1.4125000000000001</v>
      </c>
      <c r="F404" s="228"/>
      <c r="G404" s="228"/>
      <c r="H404" s="228"/>
      <c r="I404" s="228"/>
      <c r="J404" s="228"/>
      <c r="K404" s="228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09"/>
      <c r="Z404" s="209"/>
      <c r="AA404" s="209"/>
      <c r="AB404" s="209"/>
      <c r="AC404" s="209"/>
      <c r="AD404" s="209"/>
      <c r="AE404" s="209"/>
      <c r="AF404" s="209"/>
      <c r="AG404" s="209" t="s">
        <v>175</v>
      </c>
      <c r="AH404" s="209">
        <v>0</v>
      </c>
      <c r="AI404" s="209"/>
      <c r="AJ404" s="209"/>
      <c r="AK404" s="209"/>
      <c r="AL404" s="209"/>
      <c r="AM404" s="209"/>
      <c r="AN404" s="209"/>
      <c r="AO404" s="209"/>
      <c r="AP404" s="209"/>
      <c r="AQ404" s="209"/>
      <c r="AR404" s="209"/>
      <c r="AS404" s="209"/>
      <c r="AT404" s="209"/>
      <c r="AU404" s="209"/>
      <c r="AV404" s="209"/>
      <c r="AW404" s="209"/>
      <c r="AX404" s="209"/>
      <c r="AY404" s="209"/>
      <c r="AZ404" s="209"/>
      <c r="BA404" s="209"/>
      <c r="BB404" s="209"/>
      <c r="BC404" s="209"/>
      <c r="BD404" s="209"/>
      <c r="BE404" s="209"/>
      <c r="BF404" s="209"/>
      <c r="BG404" s="209"/>
      <c r="BH404" s="209"/>
    </row>
    <row r="405" spans="1:60" outlineLevel="1" x14ac:dyDescent="0.25">
      <c r="A405" s="237">
        <v>169</v>
      </c>
      <c r="B405" s="238" t="s">
        <v>628</v>
      </c>
      <c r="C405" s="252" t="s">
        <v>629</v>
      </c>
      <c r="D405" s="239" t="s">
        <v>187</v>
      </c>
      <c r="E405" s="240">
        <v>3.96</v>
      </c>
      <c r="F405" s="241"/>
      <c r="G405" s="242">
        <f>ROUND(E405*F405,2)</f>
        <v>0</v>
      </c>
      <c r="H405" s="229">
        <v>81.94</v>
      </c>
      <c r="I405" s="228">
        <f>ROUND(E405*H405,2)</f>
        <v>324.48</v>
      </c>
      <c r="J405" s="229">
        <v>82.56</v>
      </c>
      <c r="K405" s="228">
        <f>ROUND(E405*J405,2)</f>
        <v>326.94</v>
      </c>
      <c r="L405" s="228">
        <v>15</v>
      </c>
      <c r="M405" s="228">
        <f>G405*(1+L405/100)</f>
        <v>0</v>
      </c>
      <c r="N405" s="228">
        <v>3.6999999999999999E-4</v>
      </c>
      <c r="O405" s="228">
        <f>ROUND(E405*N405,2)</f>
        <v>0</v>
      </c>
      <c r="P405" s="228">
        <v>0</v>
      </c>
      <c r="Q405" s="228">
        <f>ROUND(E405*P405,2)</f>
        <v>0</v>
      </c>
      <c r="R405" s="228"/>
      <c r="S405" s="228" t="s">
        <v>171</v>
      </c>
      <c r="T405" s="228" t="s">
        <v>143</v>
      </c>
      <c r="U405" s="228">
        <v>0.13900000000000001</v>
      </c>
      <c r="V405" s="228">
        <f>ROUND(E405*U405,2)</f>
        <v>0.55000000000000004</v>
      </c>
      <c r="W405" s="228"/>
      <c r="X405" s="228" t="s">
        <v>172</v>
      </c>
      <c r="Y405" s="209"/>
      <c r="Z405" s="209"/>
      <c r="AA405" s="209"/>
      <c r="AB405" s="209"/>
      <c r="AC405" s="209"/>
      <c r="AD405" s="209"/>
      <c r="AE405" s="209"/>
      <c r="AF405" s="209"/>
      <c r="AG405" s="209" t="s">
        <v>173</v>
      </c>
      <c r="AH405" s="209"/>
      <c r="AI405" s="209"/>
      <c r="AJ405" s="209"/>
      <c r="AK405" s="209"/>
      <c r="AL405" s="209"/>
      <c r="AM405" s="209"/>
      <c r="AN405" s="209"/>
      <c r="AO405" s="209"/>
      <c r="AP405" s="209"/>
      <c r="AQ405" s="209"/>
      <c r="AR405" s="209"/>
      <c r="AS405" s="209"/>
      <c r="AT405" s="209"/>
      <c r="AU405" s="209"/>
      <c r="AV405" s="209"/>
      <c r="AW405" s="209"/>
      <c r="AX405" s="209"/>
      <c r="AY405" s="209"/>
      <c r="AZ405" s="209"/>
      <c r="BA405" s="209"/>
      <c r="BB405" s="209"/>
      <c r="BC405" s="209"/>
      <c r="BD405" s="209"/>
      <c r="BE405" s="209"/>
      <c r="BF405" s="209"/>
      <c r="BG405" s="209"/>
      <c r="BH405" s="209"/>
    </row>
    <row r="406" spans="1:60" outlineLevel="1" x14ac:dyDescent="0.25">
      <c r="A406" s="226"/>
      <c r="B406" s="227"/>
      <c r="C406" s="264" t="s">
        <v>630</v>
      </c>
      <c r="D406" s="260"/>
      <c r="E406" s="261">
        <v>2.16</v>
      </c>
      <c r="F406" s="228"/>
      <c r="G406" s="228"/>
      <c r="H406" s="228"/>
      <c r="I406" s="228"/>
      <c r="J406" s="228"/>
      <c r="K406" s="228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09"/>
      <c r="Z406" s="209"/>
      <c r="AA406" s="209"/>
      <c r="AB406" s="209"/>
      <c r="AC406" s="209"/>
      <c r="AD406" s="209"/>
      <c r="AE406" s="209"/>
      <c r="AF406" s="209"/>
      <c r="AG406" s="209" t="s">
        <v>175</v>
      </c>
      <c r="AH406" s="209">
        <v>0</v>
      </c>
      <c r="AI406" s="209"/>
      <c r="AJ406" s="209"/>
      <c r="AK406" s="209"/>
      <c r="AL406" s="209"/>
      <c r="AM406" s="209"/>
      <c r="AN406" s="209"/>
      <c r="AO406" s="209"/>
      <c r="AP406" s="209"/>
      <c r="AQ406" s="209"/>
      <c r="AR406" s="209"/>
      <c r="AS406" s="209"/>
      <c r="AT406" s="209"/>
      <c r="AU406" s="209"/>
      <c r="AV406" s="209"/>
      <c r="AW406" s="209"/>
      <c r="AX406" s="209"/>
      <c r="AY406" s="209"/>
      <c r="AZ406" s="209"/>
      <c r="BA406" s="209"/>
      <c r="BB406" s="209"/>
      <c r="BC406" s="209"/>
      <c r="BD406" s="209"/>
      <c r="BE406" s="209"/>
      <c r="BF406" s="209"/>
      <c r="BG406" s="209"/>
      <c r="BH406" s="209"/>
    </row>
    <row r="407" spans="1:60" outlineLevel="1" x14ac:dyDescent="0.25">
      <c r="A407" s="226"/>
      <c r="B407" s="227"/>
      <c r="C407" s="264" t="s">
        <v>631</v>
      </c>
      <c r="D407" s="260"/>
      <c r="E407" s="261">
        <v>1.8</v>
      </c>
      <c r="F407" s="228"/>
      <c r="G407" s="228"/>
      <c r="H407" s="228"/>
      <c r="I407" s="228"/>
      <c r="J407" s="228"/>
      <c r="K407" s="228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09"/>
      <c r="Z407" s="209"/>
      <c r="AA407" s="209"/>
      <c r="AB407" s="209"/>
      <c r="AC407" s="209"/>
      <c r="AD407" s="209"/>
      <c r="AE407" s="209"/>
      <c r="AF407" s="209"/>
      <c r="AG407" s="209" t="s">
        <v>175</v>
      </c>
      <c r="AH407" s="209">
        <v>0</v>
      </c>
      <c r="AI407" s="209"/>
      <c r="AJ407" s="209"/>
      <c r="AK407" s="209"/>
      <c r="AL407" s="209"/>
      <c r="AM407" s="209"/>
      <c r="AN407" s="209"/>
      <c r="AO407" s="209"/>
      <c r="AP407" s="209"/>
      <c r="AQ407" s="209"/>
      <c r="AR407" s="209"/>
      <c r="AS407" s="209"/>
      <c r="AT407" s="209"/>
      <c r="AU407" s="209"/>
      <c r="AV407" s="209"/>
      <c r="AW407" s="209"/>
      <c r="AX407" s="209"/>
      <c r="AY407" s="209"/>
      <c r="AZ407" s="209"/>
      <c r="BA407" s="209"/>
      <c r="BB407" s="209"/>
      <c r="BC407" s="209"/>
      <c r="BD407" s="209"/>
      <c r="BE407" s="209"/>
      <c r="BF407" s="209"/>
      <c r="BG407" s="209"/>
      <c r="BH407" s="209"/>
    </row>
    <row r="408" spans="1:60" outlineLevel="1" x14ac:dyDescent="0.25">
      <c r="A408" s="243">
        <v>170</v>
      </c>
      <c r="B408" s="244" t="s">
        <v>632</v>
      </c>
      <c r="C408" s="251" t="s">
        <v>633</v>
      </c>
      <c r="D408" s="245" t="s">
        <v>183</v>
      </c>
      <c r="E408" s="246">
        <v>16</v>
      </c>
      <c r="F408" s="247"/>
      <c r="G408" s="248">
        <f>ROUND(E408*F408,2)</f>
        <v>0</v>
      </c>
      <c r="H408" s="229">
        <v>18.170000000000002</v>
      </c>
      <c r="I408" s="228">
        <f>ROUND(E408*H408,2)</f>
        <v>290.72000000000003</v>
      </c>
      <c r="J408" s="229">
        <v>67.63</v>
      </c>
      <c r="K408" s="228">
        <f>ROUND(E408*J408,2)</f>
        <v>1082.08</v>
      </c>
      <c r="L408" s="228">
        <v>15</v>
      </c>
      <c r="M408" s="228">
        <f>G408*(1+L408/100)</f>
        <v>0</v>
      </c>
      <c r="N408" s="228">
        <v>9.0000000000000006E-5</v>
      </c>
      <c r="O408" s="228">
        <f>ROUND(E408*N408,2)</f>
        <v>0</v>
      </c>
      <c r="P408" s="228">
        <v>0</v>
      </c>
      <c r="Q408" s="228">
        <f>ROUND(E408*P408,2)</f>
        <v>0</v>
      </c>
      <c r="R408" s="228"/>
      <c r="S408" s="228" t="s">
        <v>171</v>
      </c>
      <c r="T408" s="228" t="s">
        <v>143</v>
      </c>
      <c r="U408" s="228">
        <v>0.11600000000000001</v>
      </c>
      <c r="V408" s="228">
        <f>ROUND(E408*U408,2)</f>
        <v>1.86</v>
      </c>
      <c r="W408" s="228"/>
      <c r="X408" s="228" t="s">
        <v>172</v>
      </c>
      <c r="Y408" s="209"/>
      <c r="Z408" s="209"/>
      <c r="AA408" s="209"/>
      <c r="AB408" s="209"/>
      <c r="AC408" s="209"/>
      <c r="AD408" s="209"/>
      <c r="AE408" s="209"/>
      <c r="AF408" s="209"/>
      <c r="AG408" s="209" t="s">
        <v>173</v>
      </c>
      <c r="AH408" s="209"/>
      <c r="AI408" s="209"/>
      <c r="AJ408" s="209"/>
      <c r="AK408" s="209"/>
      <c r="AL408" s="209"/>
      <c r="AM408" s="209"/>
      <c r="AN408" s="209"/>
      <c r="AO408" s="209"/>
      <c r="AP408" s="209"/>
      <c r="AQ408" s="209"/>
      <c r="AR408" s="209"/>
      <c r="AS408" s="209"/>
      <c r="AT408" s="209"/>
      <c r="AU408" s="209"/>
      <c r="AV408" s="209"/>
      <c r="AW408" s="209"/>
      <c r="AX408" s="209"/>
      <c r="AY408" s="209"/>
      <c r="AZ408" s="209"/>
      <c r="BA408" s="209"/>
      <c r="BB408" s="209"/>
      <c r="BC408" s="209"/>
      <c r="BD408" s="209"/>
      <c r="BE408" s="209"/>
      <c r="BF408" s="209"/>
      <c r="BG408" s="209"/>
      <c r="BH408" s="209"/>
    </row>
    <row r="409" spans="1:60" outlineLevel="1" x14ac:dyDescent="0.25">
      <c r="A409" s="237">
        <v>171</v>
      </c>
      <c r="B409" s="238" t="s">
        <v>634</v>
      </c>
      <c r="C409" s="252" t="s">
        <v>635</v>
      </c>
      <c r="D409" s="239" t="s">
        <v>187</v>
      </c>
      <c r="E409" s="240">
        <v>1.05</v>
      </c>
      <c r="F409" s="241"/>
      <c r="G409" s="242">
        <f>ROUND(E409*F409,2)</f>
        <v>0</v>
      </c>
      <c r="H409" s="229">
        <v>96.84</v>
      </c>
      <c r="I409" s="228">
        <f>ROUND(E409*H409,2)</f>
        <v>101.68</v>
      </c>
      <c r="J409" s="229">
        <v>184.96</v>
      </c>
      <c r="K409" s="228">
        <f>ROUND(E409*J409,2)</f>
        <v>194.21</v>
      </c>
      <c r="L409" s="228">
        <v>15</v>
      </c>
      <c r="M409" s="228">
        <f>G409*(1+L409/100)</f>
        <v>0</v>
      </c>
      <c r="N409" s="228">
        <v>4.4999999999999999E-4</v>
      </c>
      <c r="O409" s="228">
        <f>ROUND(E409*N409,2)</f>
        <v>0</v>
      </c>
      <c r="P409" s="228">
        <v>0</v>
      </c>
      <c r="Q409" s="228">
        <f>ROUND(E409*P409,2)</f>
        <v>0</v>
      </c>
      <c r="R409" s="228"/>
      <c r="S409" s="228" t="s">
        <v>171</v>
      </c>
      <c r="T409" s="228" t="s">
        <v>143</v>
      </c>
      <c r="U409" s="228">
        <v>0.33</v>
      </c>
      <c r="V409" s="228">
        <f>ROUND(E409*U409,2)</f>
        <v>0.35</v>
      </c>
      <c r="W409" s="228"/>
      <c r="X409" s="228" t="s">
        <v>172</v>
      </c>
      <c r="Y409" s="209"/>
      <c r="Z409" s="209"/>
      <c r="AA409" s="209"/>
      <c r="AB409" s="209"/>
      <c r="AC409" s="209"/>
      <c r="AD409" s="209"/>
      <c r="AE409" s="209"/>
      <c r="AF409" s="209"/>
      <c r="AG409" s="209" t="s">
        <v>173</v>
      </c>
      <c r="AH409" s="209"/>
      <c r="AI409" s="209"/>
      <c r="AJ409" s="209"/>
      <c r="AK409" s="209"/>
      <c r="AL409" s="209"/>
      <c r="AM409" s="209"/>
      <c r="AN409" s="209"/>
      <c r="AO409" s="209"/>
      <c r="AP409" s="209"/>
      <c r="AQ409" s="209"/>
      <c r="AR409" s="209"/>
      <c r="AS409" s="209"/>
      <c r="AT409" s="209"/>
      <c r="AU409" s="209"/>
      <c r="AV409" s="209"/>
      <c r="AW409" s="209"/>
      <c r="AX409" s="209"/>
      <c r="AY409" s="209"/>
      <c r="AZ409" s="209"/>
      <c r="BA409" s="209"/>
      <c r="BB409" s="209"/>
      <c r="BC409" s="209"/>
      <c r="BD409" s="209"/>
      <c r="BE409" s="209"/>
      <c r="BF409" s="209"/>
      <c r="BG409" s="209"/>
      <c r="BH409" s="209"/>
    </row>
    <row r="410" spans="1:60" outlineLevel="1" x14ac:dyDescent="0.25">
      <c r="A410" s="226"/>
      <c r="B410" s="227"/>
      <c r="C410" s="264" t="s">
        <v>636</v>
      </c>
      <c r="D410" s="260"/>
      <c r="E410" s="261">
        <v>0.48</v>
      </c>
      <c r="F410" s="228"/>
      <c r="G410" s="228"/>
      <c r="H410" s="228"/>
      <c r="I410" s="228"/>
      <c r="J410" s="228"/>
      <c r="K410" s="228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09"/>
      <c r="Z410" s="209"/>
      <c r="AA410" s="209"/>
      <c r="AB410" s="209"/>
      <c r="AC410" s="209"/>
      <c r="AD410" s="209"/>
      <c r="AE410" s="209"/>
      <c r="AF410" s="209"/>
      <c r="AG410" s="209" t="s">
        <v>175</v>
      </c>
      <c r="AH410" s="209">
        <v>0</v>
      </c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</row>
    <row r="411" spans="1:60" outlineLevel="1" x14ac:dyDescent="0.25">
      <c r="A411" s="226"/>
      <c r="B411" s="227"/>
      <c r="C411" s="264" t="s">
        <v>637</v>
      </c>
      <c r="D411" s="260"/>
      <c r="E411" s="261">
        <v>0.56999999999999995</v>
      </c>
      <c r="F411" s="228"/>
      <c r="G411" s="228"/>
      <c r="H411" s="228"/>
      <c r="I411" s="228"/>
      <c r="J411" s="228"/>
      <c r="K411" s="228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09"/>
      <c r="Z411" s="209"/>
      <c r="AA411" s="209"/>
      <c r="AB411" s="209"/>
      <c r="AC411" s="209"/>
      <c r="AD411" s="209"/>
      <c r="AE411" s="209"/>
      <c r="AF411" s="209"/>
      <c r="AG411" s="209" t="s">
        <v>175</v>
      </c>
      <c r="AH411" s="209">
        <v>0</v>
      </c>
      <c r="AI411" s="209"/>
      <c r="AJ411" s="209"/>
      <c r="AK411" s="209"/>
      <c r="AL411" s="209"/>
      <c r="AM411" s="209"/>
      <c r="AN411" s="209"/>
      <c r="AO411" s="209"/>
      <c r="AP411" s="209"/>
      <c r="AQ411" s="209"/>
      <c r="AR411" s="209"/>
      <c r="AS411" s="209"/>
      <c r="AT411" s="209"/>
      <c r="AU411" s="209"/>
      <c r="AV411" s="209"/>
      <c r="AW411" s="209"/>
      <c r="AX411" s="209"/>
      <c r="AY411" s="209"/>
      <c r="AZ411" s="209"/>
      <c r="BA411" s="209"/>
      <c r="BB411" s="209"/>
      <c r="BC411" s="209"/>
      <c r="BD411" s="209"/>
      <c r="BE411" s="209"/>
      <c r="BF411" s="209"/>
      <c r="BG411" s="209"/>
      <c r="BH411" s="209"/>
    </row>
    <row r="412" spans="1:60" x14ac:dyDescent="0.25">
      <c r="A412" s="231" t="s">
        <v>137</v>
      </c>
      <c r="B412" s="232" t="s">
        <v>99</v>
      </c>
      <c r="C412" s="250" t="s">
        <v>100</v>
      </c>
      <c r="D412" s="233"/>
      <c r="E412" s="234"/>
      <c r="F412" s="235"/>
      <c r="G412" s="236">
        <f>SUMIF(AG413:AG433,"&lt;&gt;NOR",G413:G433)</f>
        <v>0</v>
      </c>
      <c r="H412" s="230"/>
      <c r="I412" s="230">
        <f>SUM(I413:I433)</f>
        <v>1106.1599999999999</v>
      </c>
      <c r="J412" s="230"/>
      <c r="K412" s="230">
        <f>SUM(K413:K433)</f>
        <v>18903.97</v>
      </c>
      <c r="L412" s="230"/>
      <c r="M412" s="230">
        <f>SUM(M413:M433)</f>
        <v>0</v>
      </c>
      <c r="N412" s="230"/>
      <c r="O412" s="230">
        <f>SUM(O413:O433)</f>
        <v>0.03</v>
      </c>
      <c r="P412" s="230"/>
      <c r="Q412" s="230">
        <f>SUM(Q413:Q433)</f>
        <v>0</v>
      </c>
      <c r="R412" s="230"/>
      <c r="S412" s="230"/>
      <c r="T412" s="230"/>
      <c r="U412" s="230"/>
      <c r="V412" s="230">
        <f>SUM(V413:V433)</f>
        <v>29.469999999999995</v>
      </c>
      <c r="W412" s="230"/>
      <c r="X412" s="230"/>
      <c r="AG412" t="s">
        <v>138</v>
      </c>
    </row>
    <row r="413" spans="1:60" ht="30.6" outlineLevel="1" x14ac:dyDescent="0.25">
      <c r="A413" s="237">
        <v>172</v>
      </c>
      <c r="B413" s="238" t="s">
        <v>638</v>
      </c>
      <c r="C413" s="252" t="s">
        <v>639</v>
      </c>
      <c r="D413" s="239" t="s">
        <v>187</v>
      </c>
      <c r="E413" s="240">
        <v>126.2</v>
      </c>
      <c r="F413" s="241"/>
      <c r="G413" s="242">
        <f>ROUND(E413*F413,2)</f>
        <v>0</v>
      </c>
      <c r="H413" s="229">
        <v>0.18</v>
      </c>
      <c r="I413" s="228">
        <f>ROUND(E413*H413,2)</f>
        <v>22.72</v>
      </c>
      <c r="J413" s="229">
        <v>40.119999999999997</v>
      </c>
      <c r="K413" s="228">
        <f>ROUND(E413*J413,2)</f>
        <v>5063.1400000000003</v>
      </c>
      <c r="L413" s="228">
        <v>15</v>
      </c>
      <c r="M413" s="228">
        <f>G413*(1+L413/100)</f>
        <v>0</v>
      </c>
      <c r="N413" s="228">
        <v>0</v>
      </c>
      <c r="O413" s="228">
        <f>ROUND(E413*N413,2)</f>
        <v>0</v>
      </c>
      <c r="P413" s="228">
        <v>0</v>
      </c>
      <c r="Q413" s="228">
        <f>ROUND(E413*P413,2)</f>
        <v>0</v>
      </c>
      <c r="R413" s="228"/>
      <c r="S413" s="228" t="s">
        <v>142</v>
      </c>
      <c r="T413" s="228" t="s">
        <v>143</v>
      </c>
      <c r="U413" s="228">
        <v>4.3220000000000001E-2</v>
      </c>
      <c r="V413" s="228">
        <f>ROUND(E413*U413,2)</f>
        <v>5.45</v>
      </c>
      <c r="W413" s="228"/>
      <c r="X413" s="228" t="s">
        <v>172</v>
      </c>
      <c r="Y413" s="209"/>
      <c r="Z413" s="209"/>
      <c r="AA413" s="209"/>
      <c r="AB413" s="209"/>
      <c r="AC413" s="209"/>
      <c r="AD413" s="209"/>
      <c r="AE413" s="209"/>
      <c r="AF413" s="209"/>
      <c r="AG413" s="209" t="s">
        <v>173</v>
      </c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</row>
    <row r="414" spans="1:60" outlineLevel="1" x14ac:dyDescent="0.25">
      <c r="A414" s="226"/>
      <c r="B414" s="227"/>
      <c r="C414" s="264" t="s">
        <v>640</v>
      </c>
      <c r="D414" s="260"/>
      <c r="E414" s="261">
        <v>24.68</v>
      </c>
      <c r="F414" s="228"/>
      <c r="G414" s="228"/>
      <c r="H414" s="228"/>
      <c r="I414" s="228"/>
      <c r="J414" s="228"/>
      <c r="K414" s="228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09"/>
      <c r="Z414" s="209"/>
      <c r="AA414" s="209"/>
      <c r="AB414" s="209"/>
      <c r="AC414" s="209"/>
      <c r="AD414" s="209"/>
      <c r="AE414" s="209"/>
      <c r="AF414" s="209"/>
      <c r="AG414" s="209" t="s">
        <v>175</v>
      </c>
      <c r="AH414" s="209">
        <v>0</v>
      </c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</row>
    <row r="415" spans="1:60" outlineLevel="1" x14ac:dyDescent="0.25">
      <c r="A415" s="226"/>
      <c r="B415" s="227"/>
      <c r="C415" s="264" t="s">
        <v>641</v>
      </c>
      <c r="D415" s="260"/>
      <c r="E415" s="261">
        <v>101.52</v>
      </c>
      <c r="F415" s="228"/>
      <c r="G415" s="228"/>
      <c r="H415" s="228"/>
      <c r="I415" s="228"/>
      <c r="J415" s="228"/>
      <c r="K415" s="228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09"/>
      <c r="Z415" s="209"/>
      <c r="AA415" s="209"/>
      <c r="AB415" s="209"/>
      <c r="AC415" s="209"/>
      <c r="AD415" s="209"/>
      <c r="AE415" s="209"/>
      <c r="AF415" s="209"/>
      <c r="AG415" s="209" t="s">
        <v>175</v>
      </c>
      <c r="AH415" s="209">
        <v>0</v>
      </c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</row>
    <row r="416" spans="1:60" outlineLevel="1" x14ac:dyDescent="0.25">
      <c r="A416" s="237">
        <v>173</v>
      </c>
      <c r="B416" s="238" t="s">
        <v>642</v>
      </c>
      <c r="C416" s="252" t="s">
        <v>643</v>
      </c>
      <c r="D416" s="239" t="s">
        <v>187</v>
      </c>
      <c r="E416" s="240">
        <v>126.2</v>
      </c>
      <c r="F416" s="241"/>
      <c r="G416" s="242">
        <f>ROUND(E416*F416,2)</f>
        <v>0</v>
      </c>
      <c r="H416" s="229">
        <v>0.11</v>
      </c>
      <c r="I416" s="228">
        <f>ROUND(E416*H416,2)</f>
        <v>13.88</v>
      </c>
      <c r="J416" s="229">
        <v>39.090000000000003</v>
      </c>
      <c r="K416" s="228">
        <f>ROUND(E416*J416,2)</f>
        <v>4933.16</v>
      </c>
      <c r="L416" s="228">
        <v>15</v>
      </c>
      <c r="M416" s="228">
        <f>G416*(1+L416/100)</f>
        <v>0</v>
      </c>
      <c r="N416" s="228">
        <v>0</v>
      </c>
      <c r="O416" s="228">
        <f>ROUND(E416*N416,2)</f>
        <v>0</v>
      </c>
      <c r="P416" s="228">
        <v>0</v>
      </c>
      <c r="Q416" s="228">
        <f>ROUND(E416*P416,2)</f>
        <v>0</v>
      </c>
      <c r="R416" s="228"/>
      <c r="S416" s="228" t="s">
        <v>171</v>
      </c>
      <c r="T416" s="228" t="s">
        <v>143</v>
      </c>
      <c r="U416" s="228">
        <v>6.9709999999999994E-2</v>
      </c>
      <c r="V416" s="228">
        <f>ROUND(E416*U416,2)</f>
        <v>8.8000000000000007</v>
      </c>
      <c r="W416" s="228"/>
      <c r="X416" s="228" t="s">
        <v>172</v>
      </c>
      <c r="Y416" s="209"/>
      <c r="Z416" s="209"/>
      <c r="AA416" s="209"/>
      <c r="AB416" s="209"/>
      <c r="AC416" s="209"/>
      <c r="AD416" s="209"/>
      <c r="AE416" s="209"/>
      <c r="AF416" s="209"/>
      <c r="AG416" s="209" t="s">
        <v>173</v>
      </c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</row>
    <row r="417" spans="1:60" outlineLevel="1" x14ac:dyDescent="0.25">
      <c r="A417" s="226"/>
      <c r="B417" s="227"/>
      <c r="C417" s="264" t="s">
        <v>640</v>
      </c>
      <c r="D417" s="260"/>
      <c r="E417" s="261">
        <v>24.68</v>
      </c>
      <c r="F417" s="228"/>
      <c r="G417" s="228"/>
      <c r="H417" s="228"/>
      <c r="I417" s="228"/>
      <c r="J417" s="228"/>
      <c r="K417" s="228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09"/>
      <c r="Z417" s="209"/>
      <c r="AA417" s="209"/>
      <c r="AB417" s="209"/>
      <c r="AC417" s="209"/>
      <c r="AD417" s="209"/>
      <c r="AE417" s="209"/>
      <c r="AF417" s="209"/>
      <c r="AG417" s="209" t="s">
        <v>175</v>
      </c>
      <c r="AH417" s="209">
        <v>0</v>
      </c>
      <c r="AI417" s="209"/>
      <c r="AJ417" s="209"/>
      <c r="AK417" s="209"/>
      <c r="AL417" s="209"/>
      <c r="AM417" s="209"/>
      <c r="AN417" s="209"/>
      <c r="AO417" s="209"/>
      <c r="AP417" s="209"/>
      <c r="AQ417" s="209"/>
      <c r="AR417" s="209"/>
      <c r="AS417" s="209"/>
      <c r="AT417" s="209"/>
      <c r="AU417" s="209"/>
      <c r="AV417" s="209"/>
      <c r="AW417" s="209"/>
      <c r="AX417" s="209"/>
      <c r="AY417" s="209"/>
      <c r="AZ417" s="209"/>
      <c r="BA417" s="209"/>
      <c r="BB417" s="209"/>
      <c r="BC417" s="209"/>
      <c r="BD417" s="209"/>
      <c r="BE417" s="209"/>
      <c r="BF417" s="209"/>
      <c r="BG417" s="209"/>
      <c r="BH417" s="209"/>
    </row>
    <row r="418" spans="1:60" outlineLevel="1" x14ac:dyDescent="0.25">
      <c r="A418" s="226"/>
      <c r="B418" s="227"/>
      <c r="C418" s="264" t="s">
        <v>641</v>
      </c>
      <c r="D418" s="260"/>
      <c r="E418" s="261">
        <v>101.52</v>
      </c>
      <c r="F418" s="228"/>
      <c r="G418" s="228"/>
      <c r="H418" s="228"/>
      <c r="I418" s="228"/>
      <c r="J418" s="228"/>
      <c r="K418" s="228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09"/>
      <c r="Z418" s="209"/>
      <c r="AA418" s="209"/>
      <c r="AB418" s="209"/>
      <c r="AC418" s="209"/>
      <c r="AD418" s="209"/>
      <c r="AE418" s="209"/>
      <c r="AF418" s="209"/>
      <c r="AG418" s="209" t="s">
        <v>175</v>
      </c>
      <c r="AH418" s="209">
        <v>0</v>
      </c>
      <c r="AI418" s="209"/>
      <c r="AJ418" s="209"/>
      <c r="AK418" s="209"/>
      <c r="AL418" s="209"/>
      <c r="AM418" s="209"/>
      <c r="AN418" s="209"/>
      <c r="AO418" s="209"/>
      <c r="AP418" s="209"/>
      <c r="AQ418" s="209"/>
      <c r="AR418" s="209"/>
      <c r="AS418" s="209"/>
      <c r="AT418" s="209"/>
      <c r="AU418" s="209"/>
      <c r="AV418" s="209"/>
      <c r="AW418" s="209"/>
      <c r="AX418" s="209"/>
      <c r="AY418" s="209"/>
      <c r="AZ418" s="209"/>
      <c r="BA418" s="209"/>
      <c r="BB418" s="209"/>
      <c r="BC418" s="209"/>
      <c r="BD418" s="209"/>
      <c r="BE418" s="209"/>
      <c r="BF418" s="209"/>
      <c r="BG418" s="209"/>
      <c r="BH418" s="209"/>
    </row>
    <row r="419" spans="1:60" outlineLevel="1" x14ac:dyDescent="0.25">
      <c r="A419" s="237">
        <v>174</v>
      </c>
      <c r="B419" s="238" t="s">
        <v>644</v>
      </c>
      <c r="C419" s="252" t="s">
        <v>645</v>
      </c>
      <c r="D419" s="239" t="s">
        <v>187</v>
      </c>
      <c r="E419" s="240">
        <v>13.92</v>
      </c>
      <c r="F419" s="241"/>
      <c r="G419" s="242">
        <f>ROUND(E419*F419,2)</f>
        <v>0</v>
      </c>
      <c r="H419" s="229">
        <v>4.8499999999999996</v>
      </c>
      <c r="I419" s="228">
        <f>ROUND(E419*H419,2)</f>
        <v>67.510000000000005</v>
      </c>
      <c r="J419" s="229">
        <v>19.45</v>
      </c>
      <c r="K419" s="228">
        <f>ROUND(E419*J419,2)</f>
        <v>270.74</v>
      </c>
      <c r="L419" s="228">
        <v>15</v>
      </c>
      <c r="M419" s="228">
        <f>G419*(1+L419/100)</f>
        <v>0</v>
      </c>
      <c r="N419" s="228">
        <v>6.9999999999999994E-5</v>
      </c>
      <c r="O419" s="228">
        <f>ROUND(E419*N419,2)</f>
        <v>0</v>
      </c>
      <c r="P419" s="228">
        <v>0</v>
      </c>
      <c r="Q419" s="228">
        <f>ROUND(E419*P419,2)</f>
        <v>0</v>
      </c>
      <c r="R419" s="228"/>
      <c r="S419" s="228" t="s">
        <v>171</v>
      </c>
      <c r="T419" s="228" t="s">
        <v>143</v>
      </c>
      <c r="U419" s="228">
        <v>3.2480000000000002E-2</v>
      </c>
      <c r="V419" s="228">
        <f>ROUND(E419*U419,2)</f>
        <v>0.45</v>
      </c>
      <c r="W419" s="228"/>
      <c r="X419" s="228" t="s">
        <v>172</v>
      </c>
      <c r="Y419" s="209"/>
      <c r="Z419" s="209"/>
      <c r="AA419" s="209"/>
      <c r="AB419" s="209"/>
      <c r="AC419" s="209"/>
      <c r="AD419" s="209"/>
      <c r="AE419" s="209"/>
      <c r="AF419" s="209"/>
      <c r="AG419" s="209" t="s">
        <v>173</v>
      </c>
      <c r="AH419" s="209"/>
      <c r="AI419" s="209"/>
      <c r="AJ419" s="209"/>
      <c r="AK419" s="209"/>
      <c r="AL419" s="209"/>
      <c r="AM419" s="209"/>
      <c r="AN419" s="209"/>
      <c r="AO419" s="209"/>
      <c r="AP419" s="209"/>
      <c r="AQ419" s="209"/>
      <c r="AR419" s="209"/>
      <c r="AS419" s="209"/>
      <c r="AT419" s="209"/>
      <c r="AU419" s="209"/>
      <c r="AV419" s="209"/>
      <c r="AW419" s="209"/>
      <c r="AX419" s="209"/>
      <c r="AY419" s="209"/>
      <c r="AZ419" s="209"/>
      <c r="BA419" s="209"/>
      <c r="BB419" s="209"/>
      <c r="BC419" s="209"/>
      <c r="BD419" s="209"/>
      <c r="BE419" s="209"/>
      <c r="BF419" s="209"/>
      <c r="BG419" s="209"/>
      <c r="BH419" s="209"/>
    </row>
    <row r="420" spans="1:60" outlineLevel="1" x14ac:dyDescent="0.25">
      <c r="A420" s="226"/>
      <c r="B420" s="227"/>
      <c r="C420" s="264" t="s">
        <v>646</v>
      </c>
      <c r="D420" s="260"/>
      <c r="E420" s="261">
        <v>11.58</v>
      </c>
      <c r="F420" s="228"/>
      <c r="G420" s="228"/>
      <c r="H420" s="228"/>
      <c r="I420" s="228"/>
      <c r="J420" s="228"/>
      <c r="K420" s="228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09"/>
      <c r="Z420" s="209"/>
      <c r="AA420" s="209"/>
      <c r="AB420" s="209"/>
      <c r="AC420" s="209"/>
      <c r="AD420" s="209"/>
      <c r="AE420" s="209"/>
      <c r="AF420" s="209"/>
      <c r="AG420" s="209" t="s">
        <v>175</v>
      </c>
      <c r="AH420" s="209">
        <v>0</v>
      </c>
      <c r="AI420" s="209"/>
      <c r="AJ420" s="209"/>
      <c r="AK420" s="209"/>
      <c r="AL420" s="209"/>
      <c r="AM420" s="209"/>
      <c r="AN420" s="209"/>
      <c r="AO420" s="209"/>
      <c r="AP420" s="209"/>
      <c r="AQ420" s="209"/>
      <c r="AR420" s="209"/>
      <c r="AS420" s="209"/>
      <c r="AT420" s="209"/>
      <c r="AU420" s="209"/>
      <c r="AV420" s="209"/>
      <c r="AW420" s="209"/>
      <c r="AX420" s="209"/>
      <c r="AY420" s="209"/>
      <c r="AZ420" s="209"/>
      <c r="BA420" s="209"/>
      <c r="BB420" s="209"/>
      <c r="BC420" s="209"/>
      <c r="BD420" s="209"/>
      <c r="BE420" s="209"/>
      <c r="BF420" s="209"/>
      <c r="BG420" s="209"/>
      <c r="BH420" s="209"/>
    </row>
    <row r="421" spans="1:60" outlineLevel="1" x14ac:dyDescent="0.25">
      <c r="A421" s="226"/>
      <c r="B421" s="227"/>
      <c r="C421" s="264" t="s">
        <v>647</v>
      </c>
      <c r="D421" s="260"/>
      <c r="E421" s="261">
        <v>2.34</v>
      </c>
      <c r="F421" s="228"/>
      <c r="G421" s="228"/>
      <c r="H421" s="228"/>
      <c r="I421" s="228"/>
      <c r="J421" s="228"/>
      <c r="K421" s="228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09"/>
      <c r="Z421" s="209"/>
      <c r="AA421" s="209"/>
      <c r="AB421" s="209"/>
      <c r="AC421" s="209"/>
      <c r="AD421" s="209"/>
      <c r="AE421" s="209"/>
      <c r="AF421" s="209"/>
      <c r="AG421" s="209" t="s">
        <v>175</v>
      </c>
      <c r="AH421" s="209">
        <v>0</v>
      </c>
      <c r="AI421" s="209"/>
      <c r="AJ421" s="209"/>
      <c r="AK421" s="209"/>
      <c r="AL421" s="209"/>
      <c r="AM421" s="209"/>
      <c r="AN421" s="209"/>
      <c r="AO421" s="209"/>
      <c r="AP421" s="209"/>
      <c r="AQ421" s="209"/>
      <c r="AR421" s="209"/>
      <c r="AS421" s="209"/>
      <c r="AT421" s="209"/>
      <c r="AU421" s="209"/>
      <c r="AV421" s="209"/>
      <c r="AW421" s="209"/>
      <c r="AX421" s="209"/>
      <c r="AY421" s="209"/>
      <c r="AZ421" s="209"/>
      <c r="BA421" s="209"/>
      <c r="BB421" s="209"/>
      <c r="BC421" s="209"/>
      <c r="BD421" s="209"/>
      <c r="BE421" s="209"/>
      <c r="BF421" s="209"/>
      <c r="BG421" s="209"/>
      <c r="BH421" s="209"/>
    </row>
    <row r="422" spans="1:60" outlineLevel="1" x14ac:dyDescent="0.25">
      <c r="A422" s="237">
        <v>175</v>
      </c>
      <c r="B422" s="238" t="s">
        <v>648</v>
      </c>
      <c r="C422" s="252" t="s">
        <v>649</v>
      </c>
      <c r="D422" s="239" t="s">
        <v>187</v>
      </c>
      <c r="E422" s="240">
        <v>140.12</v>
      </c>
      <c r="F422" s="241"/>
      <c r="G422" s="242">
        <f>ROUND(E422*F422,2)</f>
        <v>0</v>
      </c>
      <c r="H422" s="229">
        <v>4.3099999999999996</v>
      </c>
      <c r="I422" s="228">
        <f>ROUND(E422*H422,2)</f>
        <v>603.91999999999996</v>
      </c>
      <c r="J422" s="229">
        <v>59.59</v>
      </c>
      <c r="K422" s="228">
        <f>ROUND(E422*J422,2)</f>
        <v>8349.75</v>
      </c>
      <c r="L422" s="228">
        <v>15</v>
      </c>
      <c r="M422" s="228">
        <f>G422*(1+L422/100)</f>
        <v>0</v>
      </c>
      <c r="N422" s="228">
        <v>1.3999999999999999E-4</v>
      </c>
      <c r="O422" s="228">
        <f>ROUND(E422*N422,2)</f>
        <v>0.02</v>
      </c>
      <c r="P422" s="228">
        <v>0</v>
      </c>
      <c r="Q422" s="228">
        <f>ROUND(E422*P422,2)</f>
        <v>0</v>
      </c>
      <c r="R422" s="228"/>
      <c r="S422" s="228" t="s">
        <v>171</v>
      </c>
      <c r="T422" s="228" t="s">
        <v>143</v>
      </c>
      <c r="U422" s="228">
        <v>0.10191</v>
      </c>
      <c r="V422" s="228">
        <f>ROUND(E422*U422,2)</f>
        <v>14.28</v>
      </c>
      <c r="W422" s="228"/>
      <c r="X422" s="228" t="s">
        <v>172</v>
      </c>
      <c r="Y422" s="209"/>
      <c r="Z422" s="209"/>
      <c r="AA422" s="209"/>
      <c r="AB422" s="209"/>
      <c r="AC422" s="209"/>
      <c r="AD422" s="209"/>
      <c r="AE422" s="209"/>
      <c r="AF422" s="209"/>
      <c r="AG422" s="209" t="s">
        <v>173</v>
      </c>
      <c r="AH422" s="209"/>
      <c r="AI422" s="209"/>
      <c r="AJ422" s="209"/>
      <c r="AK422" s="209"/>
      <c r="AL422" s="209"/>
      <c r="AM422" s="209"/>
      <c r="AN422" s="209"/>
      <c r="AO422" s="209"/>
      <c r="AP422" s="209"/>
      <c r="AQ422" s="209"/>
      <c r="AR422" s="209"/>
      <c r="AS422" s="209"/>
      <c r="AT422" s="209"/>
      <c r="AU422" s="209"/>
      <c r="AV422" s="209"/>
      <c r="AW422" s="209"/>
      <c r="AX422" s="209"/>
      <c r="AY422" s="209"/>
      <c r="AZ422" s="209"/>
      <c r="BA422" s="209"/>
      <c r="BB422" s="209"/>
      <c r="BC422" s="209"/>
      <c r="BD422" s="209"/>
      <c r="BE422" s="209"/>
      <c r="BF422" s="209"/>
      <c r="BG422" s="209"/>
      <c r="BH422" s="209"/>
    </row>
    <row r="423" spans="1:60" outlineLevel="1" x14ac:dyDescent="0.25">
      <c r="A423" s="226"/>
      <c r="B423" s="227"/>
      <c r="C423" s="264" t="s">
        <v>650</v>
      </c>
      <c r="D423" s="260"/>
      <c r="E423" s="261">
        <v>11.58</v>
      </c>
      <c r="F423" s="228"/>
      <c r="G423" s="228"/>
      <c r="H423" s="228"/>
      <c r="I423" s="228"/>
      <c r="J423" s="228"/>
      <c r="K423" s="228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09"/>
      <c r="Z423" s="209"/>
      <c r="AA423" s="209"/>
      <c r="AB423" s="209"/>
      <c r="AC423" s="209"/>
      <c r="AD423" s="209"/>
      <c r="AE423" s="209"/>
      <c r="AF423" s="209"/>
      <c r="AG423" s="209" t="s">
        <v>175</v>
      </c>
      <c r="AH423" s="209">
        <v>0</v>
      </c>
      <c r="AI423" s="209"/>
      <c r="AJ423" s="209"/>
      <c r="AK423" s="209"/>
      <c r="AL423" s="209"/>
      <c r="AM423" s="209"/>
      <c r="AN423" s="209"/>
      <c r="AO423" s="209"/>
      <c r="AP423" s="209"/>
      <c r="AQ423" s="209"/>
      <c r="AR423" s="209"/>
      <c r="AS423" s="209"/>
      <c r="AT423" s="209"/>
      <c r="AU423" s="209"/>
      <c r="AV423" s="209"/>
      <c r="AW423" s="209"/>
      <c r="AX423" s="209"/>
      <c r="AY423" s="209"/>
      <c r="AZ423" s="209"/>
      <c r="BA423" s="209"/>
      <c r="BB423" s="209"/>
      <c r="BC423" s="209"/>
      <c r="BD423" s="209"/>
      <c r="BE423" s="209"/>
      <c r="BF423" s="209"/>
      <c r="BG423" s="209"/>
      <c r="BH423" s="209"/>
    </row>
    <row r="424" spans="1:60" outlineLevel="1" x14ac:dyDescent="0.25">
      <c r="A424" s="226"/>
      <c r="B424" s="227"/>
      <c r="C424" s="264" t="s">
        <v>651</v>
      </c>
      <c r="D424" s="260"/>
      <c r="E424" s="261">
        <v>24.68</v>
      </c>
      <c r="F424" s="228"/>
      <c r="G424" s="228"/>
      <c r="H424" s="228"/>
      <c r="I424" s="228"/>
      <c r="J424" s="228"/>
      <c r="K424" s="228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  <c r="W424" s="228"/>
      <c r="X424" s="228"/>
      <c r="Y424" s="209"/>
      <c r="Z424" s="209"/>
      <c r="AA424" s="209"/>
      <c r="AB424" s="209"/>
      <c r="AC424" s="209"/>
      <c r="AD424" s="209"/>
      <c r="AE424" s="209"/>
      <c r="AF424" s="209"/>
      <c r="AG424" s="209" t="s">
        <v>175</v>
      </c>
      <c r="AH424" s="209">
        <v>0</v>
      </c>
      <c r="AI424" s="209"/>
      <c r="AJ424" s="209"/>
      <c r="AK424" s="209"/>
      <c r="AL424" s="209"/>
      <c r="AM424" s="209"/>
      <c r="AN424" s="209"/>
      <c r="AO424" s="209"/>
      <c r="AP424" s="209"/>
      <c r="AQ424" s="209"/>
      <c r="AR424" s="209"/>
      <c r="AS424" s="209"/>
      <c r="AT424" s="209"/>
      <c r="AU424" s="209"/>
      <c r="AV424" s="209"/>
      <c r="AW424" s="209"/>
      <c r="AX424" s="209"/>
      <c r="AY424" s="209"/>
      <c r="AZ424" s="209"/>
      <c r="BA424" s="209"/>
      <c r="BB424" s="209"/>
      <c r="BC424" s="209"/>
      <c r="BD424" s="209"/>
      <c r="BE424" s="209"/>
      <c r="BF424" s="209"/>
      <c r="BG424" s="209"/>
      <c r="BH424" s="209"/>
    </row>
    <row r="425" spans="1:60" outlineLevel="1" x14ac:dyDescent="0.25">
      <c r="A425" s="226"/>
      <c r="B425" s="227"/>
      <c r="C425" s="264" t="s">
        <v>647</v>
      </c>
      <c r="D425" s="260"/>
      <c r="E425" s="261">
        <v>2.34</v>
      </c>
      <c r="F425" s="228"/>
      <c r="G425" s="228"/>
      <c r="H425" s="228"/>
      <c r="I425" s="228"/>
      <c r="J425" s="228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09"/>
      <c r="Z425" s="209"/>
      <c r="AA425" s="209"/>
      <c r="AB425" s="209"/>
      <c r="AC425" s="209"/>
      <c r="AD425" s="209"/>
      <c r="AE425" s="209"/>
      <c r="AF425" s="209"/>
      <c r="AG425" s="209" t="s">
        <v>175</v>
      </c>
      <c r="AH425" s="209">
        <v>0</v>
      </c>
      <c r="AI425" s="209"/>
      <c r="AJ425" s="209"/>
      <c r="AK425" s="209"/>
      <c r="AL425" s="209"/>
      <c r="AM425" s="209"/>
      <c r="AN425" s="209"/>
      <c r="AO425" s="209"/>
      <c r="AP425" s="209"/>
      <c r="AQ425" s="209"/>
      <c r="AR425" s="209"/>
      <c r="AS425" s="209"/>
      <c r="AT425" s="209"/>
      <c r="AU425" s="209"/>
      <c r="AV425" s="209"/>
      <c r="AW425" s="209"/>
      <c r="AX425" s="209"/>
      <c r="AY425" s="209"/>
      <c r="AZ425" s="209"/>
      <c r="BA425" s="209"/>
      <c r="BB425" s="209"/>
      <c r="BC425" s="209"/>
      <c r="BD425" s="209"/>
      <c r="BE425" s="209"/>
      <c r="BF425" s="209"/>
      <c r="BG425" s="209"/>
      <c r="BH425" s="209"/>
    </row>
    <row r="426" spans="1:60" outlineLevel="1" x14ac:dyDescent="0.25">
      <c r="A426" s="226"/>
      <c r="B426" s="227"/>
      <c r="C426" s="264" t="s">
        <v>652</v>
      </c>
      <c r="D426" s="260"/>
      <c r="E426" s="261">
        <v>101.52</v>
      </c>
      <c r="F426" s="228"/>
      <c r="G426" s="228"/>
      <c r="H426" s="228"/>
      <c r="I426" s="228"/>
      <c r="J426" s="228"/>
      <c r="K426" s="228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09"/>
      <c r="Z426" s="209"/>
      <c r="AA426" s="209"/>
      <c r="AB426" s="209"/>
      <c r="AC426" s="209"/>
      <c r="AD426" s="209"/>
      <c r="AE426" s="209"/>
      <c r="AF426" s="209"/>
      <c r="AG426" s="209" t="s">
        <v>175</v>
      </c>
      <c r="AH426" s="209">
        <v>0</v>
      </c>
      <c r="AI426" s="209"/>
      <c r="AJ426" s="209"/>
      <c r="AK426" s="209"/>
      <c r="AL426" s="209"/>
      <c r="AM426" s="209"/>
      <c r="AN426" s="209"/>
      <c r="AO426" s="209"/>
      <c r="AP426" s="209"/>
      <c r="AQ426" s="209"/>
      <c r="AR426" s="209"/>
      <c r="AS426" s="209"/>
      <c r="AT426" s="209"/>
      <c r="AU426" s="209"/>
      <c r="AV426" s="209"/>
      <c r="AW426" s="209"/>
      <c r="AX426" s="209"/>
      <c r="AY426" s="209"/>
      <c r="AZ426" s="209"/>
      <c r="BA426" s="209"/>
      <c r="BB426" s="209"/>
      <c r="BC426" s="209"/>
      <c r="BD426" s="209"/>
      <c r="BE426" s="209"/>
      <c r="BF426" s="209"/>
      <c r="BG426" s="209"/>
      <c r="BH426" s="209"/>
    </row>
    <row r="427" spans="1:60" outlineLevel="1" x14ac:dyDescent="0.25">
      <c r="A427" s="237">
        <v>176</v>
      </c>
      <c r="B427" s="238" t="s">
        <v>653</v>
      </c>
      <c r="C427" s="252" t="s">
        <v>654</v>
      </c>
      <c r="D427" s="239" t="s">
        <v>187</v>
      </c>
      <c r="E427" s="240">
        <v>36.26</v>
      </c>
      <c r="F427" s="241"/>
      <c r="G427" s="242">
        <f>ROUND(E427*F427,2)</f>
        <v>0</v>
      </c>
      <c r="H427" s="229">
        <v>10.98</v>
      </c>
      <c r="I427" s="228">
        <f>ROUND(E427*H427,2)</f>
        <v>398.13</v>
      </c>
      <c r="J427" s="229">
        <v>7.92</v>
      </c>
      <c r="K427" s="228">
        <f>ROUND(E427*J427,2)</f>
        <v>287.18</v>
      </c>
      <c r="L427" s="228">
        <v>15</v>
      </c>
      <c r="M427" s="228">
        <f>G427*(1+L427/100)</f>
        <v>0</v>
      </c>
      <c r="N427" s="228">
        <v>3.5E-4</v>
      </c>
      <c r="O427" s="228">
        <f>ROUND(E427*N427,2)</f>
        <v>0.01</v>
      </c>
      <c r="P427" s="228">
        <v>0</v>
      </c>
      <c r="Q427" s="228">
        <f>ROUND(E427*P427,2)</f>
        <v>0</v>
      </c>
      <c r="R427" s="228"/>
      <c r="S427" s="228" t="s">
        <v>171</v>
      </c>
      <c r="T427" s="228" t="s">
        <v>143</v>
      </c>
      <c r="U427" s="228">
        <v>1.35E-2</v>
      </c>
      <c r="V427" s="228">
        <f>ROUND(E427*U427,2)</f>
        <v>0.49</v>
      </c>
      <c r="W427" s="228"/>
      <c r="X427" s="228" t="s">
        <v>172</v>
      </c>
      <c r="Y427" s="209"/>
      <c r="Z427" s="209"/>
      <c r="AA427" s="209"/>
      <c r="AB427" s="209"/>
      <c r="AC427" s="209"/>
      <c r="AD427" s="209"/>
      <c r="AE427" s="209"/>
      <c r="AF427" s="209"/>
      <c r="AG427" s="209" t="s">
        <v>173</v>
      </c>
      <c r="AH427" s="209"/>
      <c r="AI427" s="209"/>
      <c r="AJ427" s="209"/>
      <c r="AK427" s="209"/>
      <c r="AL427" s="209"/>
      <c r="AM427" s="209"/>
      <c r="AN427" s="209"/>
      <c r="AO427" s="209"/>
      <c r="AP427" s="209"/>
      <c r="AQ427" s="209"/>
      <c r="AR427" s="209"/>
      <c r="AS427" s="209"/>
      <c r="AT427" s="209"/>
      <c r="AU427" s="209"/>
      <c r="AV427" s="209"/>
      <c r="AW427" s="209"/>
      <c r="AX427" s="209"/>
      <c r="AY427" s="209"/>
      <c r="AZ427" s="209"/>
      <c r="BA427" s="209"/>
      <c r="BB427" s="209"/>
      <c r="BC427" s="209"/>
      <c r="BD427" s="209"/>
      <c r="BE427" s="209"/>
      <c r="BF427" s="209"/>
      <c r="BG427" s="209"/>
      <c r="BH427" s="209"/>
    </row>
    <row r="428" spans="1:60" outlineLevel="1" x14ac:dyDescent="0.25">
      <c r="A428" s="226"/>
      <c r="B428" s="227"/>
      <c r="C428" s="264" t="s">
        <v>226</v>
      </c>
      <c r="D428" s="260"/>
      <c r="E428" s="261">
        <v>0.98</v>
      </c>
      <c r="F428" s="228"/>
      <c r="G428" s="228"/>
      <c r="H428" s="228"/>
      <c r="I428" s="228"/>
      <c r="J428" s="228"/>
      <c r="K428" s="228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  <c r="W428" s="228"/>
      <c r="X428" s="228"/>
      <c r="Y428" s="209"/>
      <c r="Z428" s="209"/>
      <c r="AA428" s="209"/>
      <c r="AB428" s="209"/>
      <c r="AC428" s="209"/>
      <c r="AD428" s="209"/>
      <c r="AE428" s="209"/>
      <c r="AF428" s="209"/>
      <c r="AG428" s="209" t="s">
        <v>175</v>
      </c>
      <c r="AH428" s="209">
        <v>0</v>
      </c>
      <c r="AI428" s="209"/>
      <c r="AJ428" s="209"/>
      <c r="AK428" s="209"/>
      <c r="AL428" s="209"/>
      <c r="AM428" s="209"/>
      <c r="AN428" s="209"/>
      <c r="AO428" s="209"/>
      <c r="AP428" s="209"/>
      <c r="AQ428" s="209"/>
      <c r="AR428" s="209"/>
      <c r="AS428" s="209"/>
      <c r="AT428" s="209"/>
      <c r="AU428" s="209"/>
      <c r="AV428" s="209"/>
      <c r="AW428" s="209"/>
      <c r="AX428" s="209"/>
      <c r="AY428" s="209"/>
      <c r="AZ428" s="209"/>
      <c r="BA428" s="209"/>
      <c r="BB428" s="209"/>
      <c r="BC428" s="209"/>
      <c r="BD428" s="209"/>
      <c r="BE428" s="209"/>
      <c r="BF428" s="209"/>
      <c r="BG428" s="209"/>
      <c r="BH428" s="209"/>
    </row>
    <row r="429" spans="1:60" outlineLevel="1" x14ac:dyDescent="0.25">
      <c r="A429" s="226"/>
      <c r="B429" s="227"/>
      <c r="C429" s="264" t="s">
        <v>228</v>
      </c>
      <c r="D429" s="260"/>
      <c r="E429" s="261">
        <v>8.4</v>
      </c>
      <c r="F429" s="228"/>
      <c r="G429" s="228"/>
      <c r="H429" s="228"/>
      <c r="I429" s="228"/>
      <c r="J429" s="228"/>
      <c r="K429" s="228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  <c r="W429" s="228"/>
      <c r="X429" s="228"/>
      <c r="Y429" s="209"/>
      <c r="Z429" s="209"/>
      <c r="AA429" s="209"/>
      <c r="AB429" s="209"/>
      <c r="AC429" s="209"/>
      <c r="AD429" s="209"/>
      <c r="AE429" s="209"/>
      <c r="AF429" s="209"/>
      <c r="AG429" s="209" t="s">
        <v>175</v>
      </c>
      <c r="AH429" s="209">
        <v>0</v>
      </c>
      <c r="AI429" s="209"/>
      <c r="AJ429" s="209"/>
      <c r="AK429" s="209"/>
      <c r="AL429" s="209"/>
      <c r="AM429" s="209"/>
      <c r="AN429" s="209"/>
      <c r="AO429" s="209"/>
      <c r="AP429" s="209"/>
      <c r="AQ429" s="209"/>
      <c r="AR429" s="209"/>
      <c r="AS429" s="209"/>
      <c r="AT429" s="209"/>
      <c r="AU429" s="209"/>
      <c r="AV429" s="209"/>
      <c r="AW429" s="209"/>
      <c r="AX429" s="209"/>
      <c r="AY429" s="209"/>
      <c r="AZ429" s="209"/>
      <c r="BA429" s="209"/>
      <c r="BB429" s="209"/>
      <c r="BC429" s="209"/>
      <c r="BD429" s="209"/>
      <c r="BE429" s="209"/>
      <c r="BF429" s="209"/>
      <c r="BG429" s="209"/>
      <c r="BH429" s="209"/>
    </row>
    <row r="430" spans="1:60" outlineLevel="1" x14ac:dyDescent="0.25">
      <c r="A430" s="226"/>
      <c r="B430" s="227"/>
      <c r="C430" s="264" t="s">
        <v>262</v>
      </c>
      <c r="D430" s="260"/>
      <c r="E430" s="261">
        <v>6.3</v>
      </c>
      <c r="F430" s="228"/>
      <c r="G430" s="228"/>
      <c r="H430" s="228"/>
      <c r="I430" s="228"/>
      <c r="J430" s="228"/>
      <c r="K430" s="228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09"/>
      <c r="Z430" s="209"/>
      <c r="AA430" s="209"/>
      <c r="AB430" s="209"/>
      <c r="AC430" s="209"/>
      <c r="AD430" s="209"/>
      <c r="AE430" s="209"/>
      <c r="AF430" s="209"/>
      <c r="AG430" s="209" t="s">
        <v>175</v>
      </c>
      <c r="AH430" s="209">
        <v>0</v>
      </c>
      <c r="AI430" s="209"/>
      <c r="AJ430" s="209"/>
      <c r="AK430" s="209"/>
      <c r="AL430" s="209"/>
      <c r="AM430" s="209"/>
      <c r="AN430" s="209"/>
      <c r="AO430" s="209"/>
      <c r="AP430" s="209"/>
      <c r="AQ430" s="209"/>
      <c r="AR430" s="209"/>
      <c r="AS430" s="209"/>
      <c r="AT430" s="209"/>
      <c r="AU430" s="209"/>
      <c r="AV430" s="209"/>
      <c r="AW430" s="209"/>
      <c r="AX430" s="209"/>
      <c r="AY430" s="209"/>
      <c r="AZ430" s="209"/>
      <c r="BA430" s="209"/>
      <c r="BB430" s="209"/>
      <c r="BC430" s="209"/>
      <c r="BD430" s="209"/>
      <c r="BE430" s="209"/>
      <c r="BF430" s="209"/>
      <c r="BG430" s="209"/>
      <c r="BH430" s="209"/>
    </row>
    <row r="431" spans="1:60" outlineLevel="1" x14ac:dyDescent="0.25">
      <c r="A431" s="226"/>
      <c r="B431" s="227"/>
      <c r="C431" s="264" t="s">
        <v>192</v>
      </c>
      <c r="D431" s="260"/>
      <c r="E431" s="261">
        <v>4.2</v>
      </c>
      <c r="F431" s="228"/>
      <c r="G431" s="228"/>
      <c r="H431" s="228"/>
      <c r="I431" s="228"/>
      <c r="J431" s="228"/>
      <c r="K431" s="228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09"/>
      <c r="Z431" s="209"/>
      <c r="AA431" s="209"/>
      <c r="AB431" s="209"/>
      <c r="AC431" s="209"/>
      <c r="AD431" s="209"/>
      <c r="AE431" s="209"/>
      <c r="AF431" s="209"/>
      <c r="AG431" s="209" t="s">
        <v>175</v>
      </c>
      <c r="AH431" s="209">
        <v>0</v>
      </c>
      <c r="AI431" s="209"/>
      <c r="AJ431" s="209"/>
      <c r="AK431" s="209"/>
      <c r="AL431" s="209"/>
      <c r="AM431" s="209"/>
      <c r="AN431" s="209"/>
      <c r="AO431" s="209"/>
      <c r="AP431" s="209"/>
      <c r="AQ431" s="209"/>
      <c r="AR431" s="209"/>
      <c r="AS431" s="209"/>
      <c r="AT431" s="209"/>
      <c r="AU431" s="209"/>
      <c r="AV431" s="209"/>
      <c r="AW431" s="209"/>
      <c r="AX431" s="209"/>
      <c r="AY431" s="209"/>
      <c r="AZ431" s="209"/>
      <c r="BA431" s="209"/>
      <c r="BB431" s="209"/>
      <c r="BC431" s="209"/>
      <c r="BD431" s="209"/>
      <c r="BE431" s="209"/>
      <c r="BF431" s="209"/>
      <c r="BG431" s="209"/>
      <c r="BH431" s="209"/>
    </row>
    <row r="432" spans="1:60" outlineLevel="1" x14ac:dyDescent="0.25">
      <c r="A432" s="226"/>
      <c r="B432" s="227"/>
      <c r="C432" s="264" t="s">
        <v>193</v>
      </c>
      <c r="D432" s="260"/>
      <c r="E432" s="261">
        <v>1.08</v>
      </c>
      <c r="F432" s="228"/>
      <c r="G432" s="228"/>
      <c r="H432" s="228"/>
      <c r="I432" s="228"/>
      <c r="J432" s="228"/>
      <c r="K432" s="228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09"/>
      <c r="Z432" s="209"/>
      <c r="AA432" s="209"/>
      <c r="AB432" s="209"/>
      <c r="AC432" s="209"/>
      <c r="AD432" s="209"/>
      <c r="AE432" s="209"/>
      <c r="AF432" s="209"/>
      <c r="AG432" s="209" t="s">
        <v>175</v>
      </c>
      <c r="AH432" s="209">
        <v>0</v>
      </c>
      <c r="AI432" s="209"/>
      <c r="AJ432" s="209"/>
      <c r="AK432" s="209"/>
      <c r="AL432" s="209"/>
      <c r="AM432" s="209"/>
      <c r="AN432" s="209"/>
      <c r="AO432" s="209"/>
      <c r="AP432" s="209"/>
      <c r="AQ432" s="209"/>
      <c r="AR432" s="209"/>
      <c r="AS432" s="209"/>
      <c r="AT432" s="209"/>
      <c r="AU432" s="209"/>
      <c r="AV432" s="209"/>
      <c r="AW432" s="209"/>
      <c r="AX432" s="209"/>
      <c r="AY432" s="209"/>
      <c r="AZ432" s="209"/>
      <c r="BA432" s="209"/>
      <c r="BB432" s="209"/>
      <c r="BC432" s="209"/>
      <c r="BD432" s="209"/>
      <c r="BE432" s="209"/>
      <c r="BF432" s="209"/>
      <c r="BG432" s="209"/>
      <c r="BH432" s="209"/>
    </row>
    <row r="433" spans="1:60" outlineLevel="1" x14ac:dyDescent="0.25">
      <c r="A433" s="226"/>
      <c r="B433" s="227"/>
      <c r="C433" s="264" t="s">
        <v>261</v>
      </c>
      <c r="D433" s="260"/>
      <c r="E433" s="261">
        <v>15.3</v>
      </c>
      <c r="F433" s="228"/>
      <c r="G433" s="228"/>
      <c r="H433" s="228"/>
      <c r="I433" s="228"/>
      <c r="J433" s="228"/>
      <c r="K433" s="228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  <c r="W433" s="228"/>
      <c r="X433" s="228"/>
      <c r="Y433" s="209"/>
      <c r="Z433" s="209"/>
      <c r="AA433" s="209"/>
      <c r="AB433" s="209"/>
      <c r="AC433" s="209"/>
      <c r="AD433" s="209"/>
      <c r="AE433" s="209"/>
      <c r="AF433" s="209"/>
      <c r="AG433" s="209" t="s">
        <v>175</v>
      </c>
      <c r="AH433" s="209">
        <v>0</v>
      </c>
      <c r="AI433" s="209"/>
      <c r="AJ433" s="209"/>
      <c r="AK433" s="209"/>
      <c r="AL433" s="209"/>
      <c r="AM433" s="209"/>
      <c r="AN433" s="209"/>
      <c r="AO433" s="209"/>
      <c r="AP433" s="209"/>
      <c r="AQ433" s="209"/>
      <c r="AR433" s="209"/>
      <c r="AS433" s="209"/>
      <c r="AT433" s="209"/>
      <c r="AU433" s="209"/>
      <c r="AV433" s="209"/>
      <c r="AW433" s="209"/>
      <c r="AX433" s="209"/>
      <c r="AY433" s="209"/>
      <c r="AZ433" s="209"/>
      <c r="BA433" s="209"/>
      <c r="BB433" s="209"/>
      <c r="BC433" s="209"/>
      <c r="BD433" s="209"/>
      <c r="BE433" s="209"/>
      <c r="BF433" s="209"/>
      <c r="BG433" s="209"/>
      <c r="BH433" s="209"/>
    </row>
    <row r="434" spans="1:60" x14ac:dyDescent="0.25">
      <c r="A434" s="231" t="s">
        <v>137</v>
      </c>
      <c r="B434" s="232" t="s">
        <v>103</v>
      </c>
      <c r="C434" s="250" t="s">
        <v>104</v>
      </c>
      <c r="D434" s="233"/>
      <c r="E434" s="234"/>
      <c r="F434" s="235"/>
      <c r="G434" s="236">
        <f>SUMIF(AG435:AG468,"&lt;&gt;NOR",G435:G468)</f>
        <v>0</v>
      </c>
      <c r="H434" s="230"/>
      <c r="I434" s="230">
        <f>SUM(I435:I468)</f>
        <v>20568.650000000001</v>
      </c>
      <c r="J434" s="230"/>
      <c r="K434" s="230">
        <f>SUM(K435:K468)</f>
        <v>27589.750000000004</v>
      </c>
      <c r="L434" s="230"/>
      <c r="M434" s="230">
        <f>SUM(M435:M468)</f>
        <v>0</v>
      </c>
      <c r="N434" s="230"/>
      <c r="O434" s="230">
        <f>SUM(O435:O468)</f>
        <v>25.080000000000002</v>
      </c>
      <c r="P434" s="230"/>
      <c r="Q434" s="230">
        <f>SUM(Q435:Q468)</f>
        <v>0</v>
      </c>
      <c r="R434" s="230"/>
      <c r="S434" s="230"/>
      <c r="T434" s="230"/>
      <c r="U434" s="230"/>
      <c r="V434" s="230">
        <f>SUM(V435:V468)</f>
        <v>29.78</v>
      </c>
      <c r="W434" s="230"/>
      <c r="X434" s="230"/>
      <c r="AG434" t="s">
        <v>138</v>
      </c>
    </row>
    <row r="435" spans="1:60" outlineLevel="1" x14ac:dyDescent="0.25">
      <c r="A435" s="243">
        <v>177</v>
      </c>
      <c r="B435" s="244" t="s">
        <v>655</v>
      </c>
      <c r="C435" s="251" t="s">
        <v>656</v>
      </c>
      <c r="D435" s="245" t="s">
        <v>325</v>
      </c>
      <c r="E435" s="246">
        <v>1</v>
      </c>
      <c r="F435" s="247"/>
      <c r="G435" s="248">
        <f>ROUND(E435*F435,2)</f>
        <v>0</v>
      </c>
      <c r="H435" s="229">
        <v>0</v>
      </c>
      <c r="I435" s="228">
        <f>ROUND(E435*H435,2)</f>
        <v>0</v>
      </c>
      <c r="J435" s="229">
        <v>1725</v>
      </c>
      <c r="K435" s="228">
        <f>ROUND(E435*J435,2)</f>
        <v>1725</v>
      </c>
      <c r="L435" s="228">
        <v>15</v>
      </c>
      <c r="M435" s="228">
        <f>G435*(1+L435/100)</f>
        <v>0</v>
      </c>
      <c r="N435" s="228">
        <v>0</v>
      </c>
      <c r="O435" s="228">
        <f>ROUND(E435*N435,2)</f>
        <v>0</v>
      </c>
      <c r="P435" s="228">
        <v>0</v>
      </c>
      <c r="Q435" s="228">
        <f>ROUND(E435*P435,2)</f>
        <v>0</v>
      </c>
      <c r="R435" s="228"/>
      <c r="S435" s="228" t="s">
        <v>142</v>
      </c>
      <c r="T435" s="228" t="s">
        <v>143</v>
      </c>
      <c r="U435" s="228">
        <v>0</v>
      </c>
      <c r="V435" s="228">
        <f>ROUND(E435*U435,2)</f>
        <v>0</v>
      </c>
      <c r="W435" s="228"/>
      <c r="X435" s="228" t="s">
        <v>172</v>
      </c>
      <c r="Y435" s="209"/>
      <c r="Z435" s="209"/>
      <c r="AA435" s="209"/>
      <c r="AB435" s="209"/>
      <c r="AC435" s="209"/>
      <c r="AD435" s="209"/>
      <c r="AE435" s="209"/>
      <c r="AF435" s="209"/>
      <c r="AG435" s="209" t="s">
        <v>173</v>
      </c>
      <c r="AH435" s="209"/>
      <c r="AI435" s="209"/>
      <c r="AJ435" s="209"/>
      <c r="AK435" s="209"/>
      <c r="AL435" s="209"/>
      <c r="AM435" s="209"/>
      <c r="AN435" s="209"/>
      <c r="AO435" s="209"/>
      <c r="AP435" s="209"/>
      <c r="AQ435" s="209"/>
      <c r="AR435" s="209"/>
      <c r="AS435" s="209"/>
      <c r="AT435" s="209"/>
      <c r="AU435" s="209"/>
      <c r="AV435" s="209"/>
      <c r="AW435" s="209"/>
      <c r="AX435" s="209"/>
      <c r="AY435" s="209"/>
      <c r="AZ435" s="209"/>
      <c r="BA435" s="209"/>
      <c r="BB435" s="209"/>
      <c r="BC435" s="209"/>
      <c r="BD435" s="209"/>
      <c r="BE435" s="209"/>
      <c r="BF435" s="209"/>
      <c r="BG435" s="209"/>
      <c r="BH435" s="209"/>
    </row>
    <row r="436" spans="1:60" outlineLevel="1" x14ac:dyDescent="0.25">
      <c r="A436" s="243">
        <v>178</v>
      </c>
      <c r="B436" s="244" t="s">
        <v>657</v>
      </c>
      <c r="C436" s="251" t="s">
        <v>658</v>
      </c>
      <c r="D436" s="245" t="s">
        <v>330</v>
      </c>
      <c r="E436" s="246">
        <v>3</v>
      </c>
      <c r="F436" s="247"/>
      <c r="G436" s="248">
        <f>ROUND(E436*F436,2)</f>
        <v>0</v>
      </c>
      <c r="H436" s="229">
        <v>0</v>
      </c>
      <c r="I436" s="228">
        <f>ROUND(E436*H436,2)</f>
        <v>0</v>
      </c>
      <c r="J436" s="229">
        <v>595.70000000000005</v>
      </c>
      <c r="K436" s="228">
        <f>ROUND(E436*J436,2)</f>
        <v>1787.1</v>
      </c>
      <c r="L436" s="228">
        <v>15</v>
      </c>
      <c r="M436" s="228">
        <f>G436*(1+L436/100)</f>
        <v>0</v>
      </c>
      <c r="N436" s="228">
        <v>0</v>
      </c>
      <c r="O436" s="228">
        <f>ROUND(E436*N436,2)</f>
        <v>0</v>
      </c>
      <c r="P436" s="228">
        <v>0</v>
      </c>
      <c r="Q436" s="228">
        <f>ROUND(E436*P436,2)</f>
        <v>0</v>
      </c>
      <c r="R436" s="228"/>
      <c r="S436" s="228" t="s">
        <v>142</v>
      </c>
      <c r="T436" s="228" t="s">
        <v>143</v>
      </c>
      <c r="U436" s="228">
        <v>0</v>
      </c>
      <c r="V436" s="228">
        <f>ROUND(E436*U436,2)</f>
        <v>0</v>
      </c>
      <c r="W436" s="228"/>
      <c r="X436" s="228" t="s">
        <v>172</v>
      </c>
      <c r="Y436" s="209"/>
      <c r="Z436" s="209"/>
      <c r="AA436" s="209"/>
      <c r="AB436" s="209"/>
      <c r="AC436" s="209"/>
      <c r="AD436" s="209"/>
      <c r="AE436" s="209"/>
      <c r="AF436" s="209"/>
      <c r="AG436" s="209" t="s">
        <v>173</v>
      </c>
      <c r="AH436" s="209"/>
      <c r="AI436" s="209"/>
      <c r="AJ436" s="209"/>
      <c r="AK436" s="209"/>
      <c r="AL436" s="209"/>
      <c r="AM436" s="209"/>
      <c r="AN436" s="209"/>
      <c r="AO436" s="209"/>
      <c r="AP436" s="209"/>
      <c r="AQ436" s="209"/>
      <c r="AR436" s="209"/>
      <c r="AS436" s="209"/>
      <c r="AT436" s="209"/>
      <c r="AU436" s="209"/>
      <c r="AV436" s="209"/>
      <c r="AW436" s="209"/>
      <c r="AX436" s="209"/>
      <c r="AY436" s="209"/>
      <c r="AZ436" s="209"/>
      <c r="BA436" s="209"/>
      <c r="BB436" s="209"/>
      <c r="BC436" s="209"/>
      <c r="BD436" s="209"/>
      <c r="BE436" s="209"/>
      <c r="BF436" s="209"/>
      <c r="BG436" s="209"/>
      <c r="BH436" s="209"/>
    </row>
    <row r="437" spans="1:60" outlineLevel="1" x14ac:dyDescent="0.25">
      <c r="A437" s="243">
        <v>179</v>
      </c>
      <c r="B437" s="244" t="s">
        <v>659</v>
      </c>
      <c r="C437" s="251" t="s">
        <v>660</v>
      </c>
      <c r="D437" s="245" t="s">
        <v>330</v>
      </c>
      <c r="E437" s="246">
        <v>5</v>
      </c>
      <c r="F437" s="247"/>
      <c r="G437" s="248">
        <f>ROUND(E437*F437,2)</f>
        <v>0</v>
      </c>
      <c r="H437" s="229">
        <v>0</v>
      </c>
      <c r="I437" s="228">
        <f>ROUND(E437*H437,2)</f>
        <v>0</v>
      </c>
      <c r="J437" s="229">
        <v>402.5</v>
      </c>
      <c r="K437" s="228">
        <f>ROUND(E437*J437,2)</f>
        <v>2012.5</v>
      </c>
      <c r="L437" s="228">
        <v>15</v>
      </c>
      <c r="M437" s="228">
        <f>G437*(1+L437/100)</f>
        <v>0</v>
      </c>
      <c r="N437" s="228">
        <v>0</v>
      </c>
      <c r="O437" s="228">
        <f>ROUND(E437*N437,2)</f>
        <v>0</v>
      </c>
      <c r="P437" s="228">
        <v>0</v>
      </c>
      <c r="Q437" s="228">
        <f>ROUND(E437*P437,2)</f>
        <v>0</v>
      </c>
      <c r="R437" s="228"/>
      <c r="S437" s="228" t="s">
        <v>142</v>
      </c>
      <c r="T437" s="228" t="s">
        <v>143</v>
      </c>
      <c r="U437" s="228">
        <v>0</v>
      </c>
      <c r="V437" s="228">
        <f>ROUND(E437*U437,2)</f>
        <v>0</v>
      </c>
      <c r="W437" s="228"/>
      <c r="X437" s="228" t="s">
        <v>172</v>
      </c>
      <c r="Y437" s="209"/>
      <c r="Z437" s="209"/>
      <c r="AA437" s="209"/>
      <c r="AB437" s="209"/>
      <c r="AC437" s="209"/>
      <c r="AD437" s="209"/>
      <c r="AE437" s="209"/>
      <c r="AF437" s="209"/>
      <c r="AG437" s="209" t="s">
        <v>173</v>
      </c>
      <c r="AH437" s="209"/>
      <c r="AI437" s="209"/>
      <c r="AJ437" s="209"/>
      <c r="AK437" s="209"/>
      <c r="AL437" s="209"/>
      <c r="AM437" s="209"/>
      <c r="AN437" s="209"/>
      <c r="AO437" s="209"/>
      <c r="AP437" s="209"/>
      <c r="AQ437" s="209"/>
      <c r="AR437" s="209"/>
      <c r="AS437" s="209"/>
      <c r="AT437" s="209"/>
      <c r="AU437" s="209"/>
      <c r="AV437" s="209"/>
      <c r="AW437" s="209"/>
      <c r="AX437" s="209"/>
      <c r="AY437" s="209"/>
      <c r="AZ437" s="209"/>
      <c r="BA437" s="209"/>
      <c r="BB437" s="209"/>
      <c r="BC437" s="209"/>
      <c r="BD437" s="209"/>
      <c r="BE437" s="209"/>
      <c r="BF437" s="209"/>
      <c r="BG437" s="209"/>
      <c r="BH437" s="209"/>
    </row>
    <row r="438" spans="1:60" outlineLevel="1" x14ac:dyDescent="0.25">
      <c r="A438" s="243">
        <v>180</v>
      </c>
      <c r="B438" s="244" t="s">
        <v>661</v>
      </c>
      <c r="C438" s="251" t="s">
        <v>662</v>
      </c>
      <c r="D438" s="245" t="s">
        <v>325</v>
      </c>
      <c r="E438" s="246">
        <v>1</v>
      </c>
      <c r="F438" s="247"/>
      <c r="G438" s="248">
        <f>ROUND(E438*F438,2)</f>
        <v>0</v>
      </c>
      <c r="H438" s="229">
        <v>0</v>
      </c>
      <c r="I438" s="228">
        <f>ROUND(E438*H438,2)</f>
        <v>0</v>
      </c>
      <c r="J438" s="229">
        <v>4025</v>
      </c>
      <c r="K438" s="228">
        <f>ROUND(E438*J438,2)</f>
        <v>4025</v>
      </c>
      <c r="L438" s="228">
        <v>15</v>
      </c>
      <c r="M438" s="228">
        <f>G438*(1+L438/100)</f>
        <v>0</v>
      </c>
      <c r="N438" s="228">
        <v>0</v>
      </c>
      <c r="O438" s="228">
        <f>ROUND(E438*N438,2)</f>
        <v>0</v>
      </c>
      <c r="P438" s="228">
        <v>0</v>
      </c>
      <c r="Q438" s="228">
        <f>ROUND(E438*P438,2)</f>
        <v>0</v>
      </c>
      <c r="R438" s="228"/>
      <c r="S438" s="228" t="s">
        <v>142</v>
      </c>
      <c r="T438" s="228" t="s">
        <v>143</v>
      </c>
      <c r="U438" s="228">
        <v>0</v>
      </c>
      <c r="V438" s="228">
        <f>ROUND(E438*U438,2)</f>
        <v>0</v>
      </c>
      <c r="W438" s="228"/>
      <c r="X438" s="228" t="s">
        <v>172</v>
      </c>
      <c r="Y438" s="209"/>
      <c r="Z438" s="209"/>
      <c r="AA438" s="209"/>
      <c r="AB438" s="209"/>
      <c r="AC438" s="209"/>
      <c r="AD438" s="209"/>
      <c r="AE438" s="209"/>
      <c r="AF438" s="209"/>
      <c r="AG438" s="209" t="s">
        <v>173</v>
      </c>
      <c r="AH438" s="209"/>
      <c r="AI438" s="209"/>
      <c r="AJ438" s="209"/>
      <c r="AK438" s="209"/>
      <c r="AL438" s="209"/>
      <c r="AM438" s="209"/>
      <c r="AN438" s="209"/>
      <c r="AO438" s="209"/>
      <c r="AP438" s="209"/>
      <c r="AQ438" s="209"/>
      <c r="AR438" s="209"/>
      <c r="AS438" s="209"/>
      <c r="AT438" s="209"/>
      <c r="AU438" s="209"/>
      <c r="AV438" s="209"/>
      <c r="AW438" s="209"/>
      <c r="AX438" s="209"/>
      <c r="AY438" s="209"/>
      <c r="AZ438" s="209"/>
      <c r="BA438" s="209"/>
      <c r="BB438" s="209"/>
      <c r="BC438" s="209"/>
      <c r="BD438" s="209"/>
      <c r="BE438" s="209"/>
      <c r="BF438" s="209"/>
      <c r="BG438" s="209"/>
      <c r="BH438" s="209"/>
    </row>
    <row r="439" spans="1:60" outlineLevel="1" x14ac:dyDescent="0.25">
      <c r="A439" s="243">
        <v>181</v>
      </c>
      <c r="B439" s="244" t="s">
        <v>663</v>
      </c>
      <c r="C439" s="251" t="s">
        <v>664</v>
      </c>
      <c r="D439" s="245" t="s">
        <v>178</v>
      </c>
      <c r="E439" s="246">
        <v>1</v>
      </c>
      <c r="F439" s="247"/>
      <c r="G439" s="248">
        <f>ROUND(E439*F439,2)</f>
        <v>0</v>
      </c>
      <c r="H439" s="229">
        <v>1138.5</v>
      </c>
      <c r="I439" s="228">
        <f>ROUND(E439*H439,2)</f>
        <v>1138.5</v>
      </c>
      <c r="J439" s="229">
        <v>0</v>
      </c>
      <c r="K439" s="228">
        <f>ROUND(E439*J439,2)</f>
        <v>0</v>
      </c>
      <c r="L439" s="228">
        <v>15</v>
      </c>
      <c r="M439" s="228">
        <f>G439*(1+L439/100)</f>
        <v>0</v>
      </c>
      <c r="N439" s="228">
        <v>4.0000000000000001E-3</v>
      </c>
      <c r="O439" s="228">
        <f>ROUND(E439*N439,2)</f>
        <v>0</v>
      </c>
      <c r="P439" s="228">
        <v>0</v>
      </c>
      <c r="Q439" s="228">
        <f>ROUND(E439*P439,2)</f>
        <v>0</v>
      </c>
      <c r="R439" s="228"/>
      <c r="S439" s="228" t="s">
        <v>142</v>
      </c>
      <c r="T439" s="228" t="s">
        <v>143</v>
      </c>
      <c r="U439" s="228">
        <v>0</v>
      </c>
      <c r="V439" s="228">
        <f>ROUND(E439*U439,2)</f>
        <v>0</v>
      </c>
      <c r="W439" s="228"/>
      <c r="X439" s="228" t="s">
        <v>166</v>
      </c>
      <c r="Y439" s="209"/>
      <c r="Z439" s="209"/>
      <c r="AA439" s="209"/>
      <c r="AB439" s="209"/>
      <c r="AC439" s="209"/>
      <c r="AD439" s="209"/>
      <c r="AE439" s="209"/>
      <c r="AF439" s="209"/>
      <c r="AG439" s="209" t="s">
        <v>167</v>
      </c>
      <c r="AH439" s="209"/>
      <c r="AI439" s="209"/>
      <c r="AJ439" s="209"/>
      <c r="AK439" s="209"/>
      <c r="AL439" s="209"/>
      <c r="AM439" s="209"/>
      <c r="AN439" s="209"/>
      <c r="AO439" s="209"/>
      <c r="AP439" s="209"/>
      <c r="AQ439" s="209"/>
      <c r="AR439" s="209"/>
      <c r="AS439" s="209"/>
      <c r="AT439" s="209"/>
      <c r="AU439" s="209"/>
      <c r="AV439" s="209"/>
      <c r="AW439" s="209"/>
      <c r="AX439" s="209"/>
      <c r="AY439" s="209"/>
      <c r="AZ439" s="209"/>
      <c r="BA439" s="209"/>
      <c r="BB439" s="209"/>
      <c r="BC439" s="209"/>
      <c r="BD439" s="209"/>
      <c r="BE439" s="209"/>
      <c r="BF439" s="209"/>
      <c r="BG439" s="209"/>
      <c r="BH439" s="209"/>
    </row>
    <row r="440" spans="1:60" outlineLevel="1" x14ac:dyDescent="0.25">
      <c r="A440" s="243">
        <v>182</v>
      </c>
      <c r="B440" s="244" t="s">
        <v>665</v>
      </c>
      <c r="C440" s="251" t="s">
        <v>666</v>
      </c>
      <c r="D440" s="245" t="s">
        <v>178</v>
      </c>
      <c r="E440" s="246">
        <v>1</v>
      </c>
      <c r="F440" s="247"/>
      <c r="G440" s="248">
        <f>ROUND(E440*F440,2)</f>
        <v>0</v>
      </c>
      <c r="H440" s="229">
        <v>1124.7</v>
      </c>
      <c r="I440" s="228">
        <f>ROUND(E440*H440,2)</f>
        <v>1124.7</v>
      </c>
      <c r="J440" s="229">
        <v>0</v>
      </c>
      <c r="K440" s="228">
        <f>ROUND(E440*J440,2)</f>
        <v>0</v>
      </c>
      <c r="L440" s="228">
        <v>15</v>
      </c>
      <c r="M440" s="228">
        <f>G440*(1+L440/100)</f>
        <v>0</v>
      </c>
      <c r="N440" s="228">
        <v>2.63E-2</v>
      </c>
      <c r="O440" s="228">
        <f>ROUND(E440*N440,2)</f>
        <v>0.03</v>
      </c>
      <c r="P440" s="228">
        <v>0</v>
      </c>
      <c r="Q440" s="228">
        <f>ROUND(E440*P440,2)</f>
        <v>0</v>
      </c>
      <c r="R440" s="228"/>
      <c r="S440" s="228" t="s">
        <v>142</v>
      </c>
      <c r="T440" s="228" t="s">
        <v>143</v>
      </c>
      <c r="U440" s="228">
        <v>0</v>
      </c>
      <c r="V440" s="228">
        <f>ROUND(E440*U440,2)</f>
        <v>0</v>
      </c>
      <c r="W440" s="228"/>
      <c r="X440" s="228" t="s">
        <v>166</v>
      </c>
      <c r="Y440" s="209"/>
      <c r="Z440" s="209"/>
      <c r="AA440" s="209"/>
      <c r="AB440" s="209"/>
      <c r="AC440" s="209"/>
      <c r="AD440" s="209"/>
      <c r="AE440" s="209"/>
      <c r="AF440" s="209"/>
      <c r="AG440" s="209" t="s">
        <v>167</v>
      </c>
      <c r="AH440" s="209"/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</row>
    <row r="441" spans="1:60" outlineLevel="1" x14ac:dyDescent="0.25">
      <c r="A441" s="243">
        <v>183</v>
      </c>
      <c r="B441" s="244" t="s">
        <v>667</v>
      </c>
      <c r="C441" s="251" t="s">
        <v>668</v>
      </c>
      <c r="D441" s="245" t="s">
        <v>669</v>
      </c>
      <c r="E441" s="246">
        <v>25</v>
      </c>
      <c r="F441" s="247"/>
      <c r="G441" s="248">
        <f>ROUND(E441*F441,2)</f>
        <v>0</v>
      </c>
      <c r="H441" s="229">
        <v>13.8</v>
      </c>
      <c r="I441" s="228">
        <f>ROUND(E441*H441,2)</f>
        <v>345</v>
      </c>
      <c r="J441" s="229">
        <v>0</v>
      </c>
      <c r="K441" s="228">
        <f>ROUND(E441*J441,2)</f>
        <v>0</v>
      </c>
      <c r="L441" s="228">
        <v>15</v>
      </c>
      <c r="M441" s="228">
        <f>G441*(1+L441/100)</f>
        <v>0</v>
      </c>
      <c r="N441" s="228">
        <v>1</v>
      </c>
      <c r="O441" s="228">
        <f>ROUND(E441*N441,2)</f>
        <v>25</v>
      </c>
      <c r="P441" s="228">
        <v>0</v>
      </c>
      <c r="Q441" s="228">
        <f>ROUND(E441*P441,2)</f>
        <v>0</v>
      </c>
      <c r="R441" s="228" t="s">
        <v>196</v>
      </c>
      <c r="S441" s="228" t="s">
        <v>171</v>
      </c>
      <c r="T441" s="228" t="s">
        <v>143</v>
      </c>
      <c r="U441" s="228">
        <v>0</v>
      </c>
      <c r="V441" s="228">
        <f>ROUND(E441*U441,2)</f>
        <v>0</v>
      </c>
      <c r="W441" s="228"/>
      <c r="X441" s="228" t="s">
        <v>166</v>
      </c>
      <c r="Y441" s="209"/>
      <c r="Z441" s="209"/>
      <c r="AA441" s="209"/>
      <c r="AB441" s="209"/>
      <c r="AC441" s="209"/>
      <c r="AD441" s="209"/>
      <c r="AE441" s="209"/>
      <c r="AF441" s="209"/>
      <c r="AG441" s="209" t="s">
        <v>167</v>
      </c>
      <c r="AH441" s="209"/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09"/>
      <c r="AT441" s="209"/>
      <c r="AU441" s="209"/>
      <c r="AV441" s="209"/>
      <c r="AW441" s="209"/>
      <c r="AX441" s="209"/>
      <c r="AY441" s="209"/>
      <c r="AZ441" s="209"/>
      <c r="BA441" s="209"/>
      <c r="BB441" s="209"/>
      <c r="BC441" s="209"/>
      <c r="BD441" s="209"/>
      <c r="BE441" s="209"/>
      <c r="BF441" s="209"/>
      <c r="BG441" s="209"/>
      <c r="BH441" s="209"/>
    </row>
    <row r="442" spans="1:60" outlineLevel="1" x14ac:dyDescent="0.25">
      <c r="A442" s="243">
        <v>184</v>
      </c>
      <c r="B442" s="244" t="s">
        <v>670</v>
      </c>
      <c r="C442" s="251" t="s">
        <v>671</v>
      </c>
      <c r="D442" s="245" t="s">
        <v>178</v>
      </c>
      <c r="E442" s="246">
        <v>6</v>
      </c>
      <c r="F442" s="247"/>
      <c r="G442" s="248">
        <f>ROUND(E442*F442,2)</f>
        <v>0</v>
      </c>
      <c r="H442" s="229">
        <v>0</v>
      </c>
      <c r="I442" s="228">
        <f>ROUND(E442*H442,2)</f>
        <v>0</v>
      </c>
      <c r="J442" s="229">
        <v>28.6</v>
      </c>
      <c r="K442" s="228">
        <f>ROUND(E442*J442,2)</f>
        <v>171.6</v>
      </c>
      <c r="L442" s="228">
        <v>15</v>
      </c>
      <c r="M442" s="228">
        <f>G442*(1+L442/100)</f>
        <v>0</v>
      </c>
      <c r="N442" s="228">
        <v>0</v>
      </c>
      <c r="O442" s="228">
        <f>ROUND(E442*N442,2)</f>
        <v>0</v>
      </c>
      <c r="P442" s="228">
        <v>0</v>
      </c>
      <c r="Q442" s="228">
        <f>ROUND(E442*P442,2)</f>
        <v>0</v>
      </c>
      <c r="R442" s="228"/>
      <c r="S442" s="228" t="s">
        <v>171</v>
      </c>
      <c r="T442" s="228" t="s">
        <v>143</v>
      </c>
      <c r="U442" s="228">
        <v>5.0500000000000003E-2</v>
      </c>
      <c r="V442" s="228">
        <f>ROUND(E442*U442,2)</f>
        <v>0.3</v>
      </c>
      <c r="W442" s="228"/>
      <c r="X442" s="228" t="s">
        <v>172</v>
      </c>
      <c r="Y442" s="209"/>
      <c r="Z442" s="209"/>
      <c r="AA442" s="209"/>
      <c r="AB442" s="209"/>
      <c r="AC442" s="209"/>
      <c r="AD442" s="209"/>
      <c r="AE442" s="209"/>
      <c r="AF442" s="209"/>
      <c r="AG442" s="209" t="s">
        <v>173</v>
      </c>
      <c r="AH442" s="209"/>
      <c r="AI442" s="209"/>
      <c r="AJ442" s="209"/>
      <c r="AK442" s="209"/>
      <c r="AL442" s="209"/>
      <c r="AM442" s="209"/>
      <c r="AN442" s="209"/>
      <c r="AO442" s="209"/>
      <c r="AP442" s="209"/>
      <c r="AQ442" s="209"/>
      <c r="AR442" s="209"/>
      <c r="AS442" s="209"/>
      <c r="AT442" s="209"/>
      <c r="AU442" s="209"/>
      <c r="AV442" s="209"/>
      <c r="AW442" s="209"/>
      <c r="AX442" s="209"/>
      <c r="AY442" s="209"/>
      <c r="AZ442" s="209"/>
      <c r="BA442" s="209"/>
      <c r="BB442" s="209"/>
      <c r="BC442" s="209"/>
      <c r="BD442" s="209"/>
      <c r="BE442" s="209"/>
      <c r="BF442" s="209"/>
      <c r="BG442" s="209"/>
      <c r="BH442" s="209"/>
    </row>
    <row r="443" spans="1:60" outlineLevel="1" x14ac:dyDescent="0.25">
      <c r="A443" s="243">
        <v>185</v>
      </c>
      <c r="B443" s="244" t="s">
        <v>672</v>
      </c>
      <c r="C443" s="251" t="s">
        <v>673</v>
      </c>
      <c r="D443" s="245" t="s">
        <v>178</v>
      </c>
      <c r="E443" s="246">
        <v>2</v>
      </c>
      <c r="F443" s="247"/>
      <c r="G443" s="248">
        <f>ROUND(E443*F443,2)</f>
        <v>0</v>
      </c>
      <c r="H443" s="229">
        <v>0</v>
      </c>
      <c r="I443" s="228">
        <f>ROUND(E443*H443,2)</f>
        <v>0</v>
      </c>
      <c r="J443" s="229">
        <v>34</v>
      </c>
      <c r="K443" s="228">
        <f>ROUND(E443*J443,2)</f>
        <v>68</v>
      </c>
      <c r="L443" s="228">
        <v>15</v>
      </c>
      <c r="M443" s="228">
        <f>G443*(1+L443/100)</f>
        <v>0</v>
      </c>
      <c r="N443" s="228">
        <v>0</v>
      </c>
      <c r="O443" s="228">
        <f>ROUND(E443*N443,2)</f>
        <v>0</v>
      </c>
      <c r="P443" s="228">
        <v>0</v>
      </c>
      <c r="Q443" s="228">
        <f>ROUND(E443*P443,2)</f>
        <v>0</v>
      </c>
      <c r="R443" s="228"/>
      <c r="S443" s="228" t="s">
        <v>171</v>
      </c>
      <c r="T443" s="228" t="s">
        <v>143</v>
      </c>
      <c r="U443" s="228">
        <v>0.06</v>
      </c>
      <c r="V443" s="228">
        <f>ROUND(E443*U443,2)</f>
        <v>0.12</v>
      </c>
      <c r="W443" s="228"/>
      <c r="X443" s="228" t="s">
        <v>172</v>
      </c>
      <c r="Y443" s="209"/>
      <c r="Z443" s="209"/>
      <c r="AA443" s="209"/>
      <c r="AB443" s="209"/>
      <c r="AC443" s="209"/>
      <c r="AD443" s="209"/>
      <c r="AE443" s="209"/>
      <c r="AF443" s="209"/>
      <c r="AG443" s="209" t="s">
        <v>173</v>
      </c>
      <c r="AH443" s="209"/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09"/>
      <c r="AT443" s="209"/>
      <c r="AU443" s="209"/>
      <c r="AV443" s="209"/>
      <c r="AW443" s="209"/>
      <c r="AX443" s="209"/>
      <c r="AY443" s="209"/>
      <c r="AZ443" s="209"/>
      <c r="BA443" s="209"/>
      <c r="BB443" s="209"/>
      <c r="BC443" s="209"/>
      <c r="BD443" s="209"/>
      <c r="BE443" s="209"/>
      <c r="BF443" s="209"/>
      <c r="BG443" s="209"/>
      <c r="BH443" s="209"/>
    </row>
    <row r="444" spans="1:60" outlineLevel="1" x14ac:dyDescent="0.25">
      <c r="A444" s="243">
        <v>186</v>
      </c>
      <c r="B444" s="244" t="s">
        <v>674</v>
      </c>
      <c r="C444" s="251" t="s">
        <v>675</v>
      </c>
      <c r="D444" s="245" t="s">
        <v>178</v>
      </c>
      <c r="E444" s="246">
        <v>8</v>
      </c>
      <c r="F444" s="247"/>
      <c r="G444" s="248">
        <f>ROUND(E444*F444,2)</f>
        <v>0</v>
      </c>
      <c r="H444" s="229">
        <v>0</v>
      </c>
      <c r="I444" s="228">
        <f>ROUND(E444*H444,2)</f>
        <v>0</v>
      </c>
      <c r="J444" s="229">
        <v>173.7</v>
      </c>
      <c r="K444" s="228">
        <f>ROUND(E444*J444,2)</f>
        <v>1389.6</v>
      </c>
      <c r="L444" s="228">
        <v>15</v>
      </c>
      <c r="M444" s="228">
        <f>G444*(1+L444/100)</f>
        <v>0</v>
      </c>
      <c r="N444" s="228">
        <v>0</v>
      </c>
      <c r="O444" s="228">
        <f>ROUND(E444*N444,2)</f>
        <v>0</v>
      </c>
      <c r="P444" s="228">
        <v>0</v>
      </c>
      <c r="Q444" s="228">
        <f>ROUND(E444*P444,2)</f>
        <v>0</v>
      </c>
      <c r="R444" s="228"/>
      <c r="S444" s="228" t="s">
        <v>171</v>
      </c>
      <c r="T444" s="228" t="s">
        <v>143</v>
      </c>
      <c r="U444" s="228">
        <v>0.30567</v>
      </c>
      <c r="V444" s="228">
        <f>ROUND(E444*U444,2)</f>
        <v>2.4500000000000002</v>
      </c>
      <c r="W444" s="228"/>
      <c r="X444" s="228" t="s">
        <v>172</v>
      </c>
      <c r="Y444" s="209"/>
      <c r="Z444" s="209"/>
      <c r="AA444" s="209"/>
      <c r="AB444" s="209"/>
      <c r="AC444" s="209"/>
      <c r="AD444" s="209"/>
      <c r="AE444" s="209"/>
      <c r="AF444" s="209"/>
      <c r="AG444" s="209" t="s">
        <v>173</v>
      </c>
      <c r="AH444" s="209"/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09"/>
      <c r="AT444" s="209"/>
      <c r="AU444" s="209"/>
      <c r="AV444" s="209"/>
      <c r="AW444" s="209"/>
      <c r="AX444" s="209"/>
      <c r="AY444" s="209"/>
      <c r="AZ444" s="209"/>
      <c r="BA444" s="209"/>
      <c r="BB444" s="209"/>
      <c r="BC444" s="209"/>
      <c r="BD444" s="209"/>
      <c r="BE444" s="209"/>
      <c r="BF444" s="209"/>
      <c r="BG444" s="209"/>
      <c r="BH444" s="209"/>
    </row>
    <row r="445" spans="1:60" ht="20.399999999999999" outlineLevel="1" x14ac:dyDescent="0.25">
      <c r="A445" s="243">
        <v>187</v>
      </c>
      <c r="B445" s="244" t="s">
        <v>676</v>
      </c>
      <c r="C445" s="251" t="s">
        <v>677</v>
      </c>
      <c r="D445" s="245" t="s">
        <v>178</v>
      </c>
      <c r="E445" s="246">
        <v>10</v>
      </c>
      <c r="F445" s="247"/>
      <c r="G445" s="248">
        <f>ROUND(E445*F445,2)</f>
        <v>0</v>
      </c>
      <c r="H445" s="229">
        <v>277.19</v>
      </c>
      <c r="I445" s="228">
        <f>ROUND(E445*H445,2)</f>
        <v>2771.9</v>
      </c>
      <c r="J445" s="229">
        <v>163.81</v>
      </c>
      <c r="K445" s="228">
        <f>ROUND(E445*J445,2)</f>
        <v>1638.1</v>
      </c>
      <c r="L445" s="228">
        <v>15</v>
      </c>
      <c r="M445" s="228">
        <f>G445*(1+L445/100)</f>
        <v>0</v>
      </c>
      <c r="N445" s="228">
        <v>1E-4</v>
      </c>
      <c r="O445" s="228">
        <f>ROUND(E445*N445,2)</f>
        <v>0</v>
      </c>
      <c r="P445" s="228">
        <v>0</v>
      </c>
      <c r="Q445" s="228">
        <f>ROUND(E445*P445,2)</f>
        <v>0</v>
      </c>
      <c r="R445" s="228"/>
      <c r="S445" s="228" t="s">
        <v>171</v>
      </c>
      <c r="T445" s="228" t="s">
        <v>143</v>
      </c>
      <c r="U445" s="228">
        <v>0.249</v>
      </c>
      <c r="V445" s="228">
        <f>ROUND(E445*U445,2)</f>
        <v>2.4900000000000002</v>
      </c>
      <c r="W445" s="228"/>
      <c r="X445" s="228" t="s">
        <v>172</v>
      </c>
      <c r="Y445" s="209"/>
      <c r="Z445" s="209"/>
      <c r="AA445" s="209"/>
      <c r="AB445" s="209"/>
      <c r="AC445" s="209"/>
      <c r="AD445" s="209"/>
      <c r="AE445" s="209"/>
      <c r="AF445" s="209"/>
      <c r="AG445" s="209" t="s">
        <v>173</v>
      </c>
      <c r="AH445" s="209"/>
      <c r="AI445" s="209"/>
      <c r="AJ445" s="209"/>
      <c r="AK445" s="209"/>
      <c r="AL445" s="209"/>
      <c r="AM445" s="209"/>
      <c r="AN445" s="209"/>
      <c r="AO445" s="209"/>
      <c r="AP445" s="209"/>
      <c r="AQ445" s="209"/>
      <c r="AR445" s="209"/>
      <c r="AS445" s="209"/>
      <c r="AT445" s="209"/>
      <c r="AU445" s="209"/>
      <c r="AV445" s="209"/>
      <c r="AW445" s="209"/>
      <c r="AX445" s="209"/>
      <c r="AY445" s="209"/>
      <c r="AZ445" s="209"/>
      <c r="BA445" s="209"/>
      <c r="BB445" s="209"/>
      <c r="BC445" s="209"/>
      <c r="BD445" s="209"/>
      <c r="BE445" s="209"/>
      <c r="BF445" s="209"/>
      <c r="BG445" s="209"/>
      <c r="BH445" s="209"/>
    </row>
    <row r="446" spans="1:60" outlineLevel="1" x14ac:dyDescent="0.25">
      <c r="A446" s="243">
        <v>188</v>
      </c>
      <c r="B446" s="244" t="s">
        <v>678</v>
      </c>
      <c r="C446" s="251" t="s">
        <v>679</v>
      </c>
      <c r="D446" s="245" t="s">
        <v>178</v>
      </c>
      <c r="E446" s="246">
        <v>6</v>
      </c>
      <c r="F446" s="247"/>
      <c r="G446" s="248">
        <f>ROUND(E446*F446,2)</f>
        <v>0</v>
      </c>
      <c r="H446" s="229">
        <v>0</v>
      </c>
      <c r="I446" s="228">
        <f>ROUND(E446*H446,2)</f>
        <v>0</v>
      </c>
      <c r="J446" s="229">
        <v>192.6</v>
      </c>
      <c r="K446" s="228">
        <f>ROUND(E446*J446,2)</f>
        <v>1155.5999999999999</v>
      </c>
      <c r="L446" s="228">
        <v>15</v>
      </c>
      <c r="M446" s="228">
        <f>G446*(1+L446/100)</f>
        <v>0</v>
      </c>
      <c r="N446" s="228">
        <v>0</v>
      </c>
      <c r="O446" s="228">
        <f>ROUND(E446*N446,2)</f>
        <v>0</v>
      </c>
      <c r="P446" s="228">
        <v>0</v>
      </c>
      <c r="Q446" s="228">
        <f>ROUND(E446*P446,2)</f>
        <v>0</v>
      </c>
      <c r="R446" s="228"/>
      <c r="S446" s="228" t="s">
        <v>171</v>
      </c>
      <c r="T446" s="228" t="s">
        <v>143</v>
      </c>
      <c r="U446" s="228">
        <v>0.34</v>
      </c>
      <c r="V446" s="228">
        <f>ROUND(E446*U446,2)</f>
        <v>2.04</v>
      </c>
      <c r="W446" s="228"/>
      <c r="X446" s="228" t="s">
        <v>172</v>
      </c>
      <c r="Y446" s="209"/>
      <c r="Z446" s="209"/>
      <c r="AA446" s="209"/>
      <c r="AB446" s="209"/>
      <c r="AC446" s="209"/>
      <c r="AD446" s="209"/>
      <c r="AE446" s="209"/>
      <c r="AF446" s="209"/>
      <c r="AG446" s="209" t="s">
        <v>173</v>
      </c>
      <c r="AH446" s="209"/>
      <c r="AI446" s="209"/>
      <c r="AJ446" s="209"/>
      <c r="AK446" s="209"/>
      <c r="AL446" s="209"/>
      <c r="AM446" s="209"/>
      <c r="AN446" s="209"/>
      <c r="AO446" s="209"/>
      <c r="AP446" s="209"/>
      <c r="AQ446" s="209"/>
      <c r="AR446" s="209"/>
      <c r="AS446" s="209"/>
      <c r="AT446" s="209"/>
      <c r="AU446" s="209"/>
      <c r="AV446" s="209"/>
      <c r="AW446" s="209"/>
      <c r="AX446" s="209"/>
      <c r="AY446" s="209"/>
      <c r="AZ446" s="209"/>
      <c r="BA446" s="209"/>
      <c r="BB446" s="209"/>
      <c r="BC446" s="209"/>
      <c r="BD446" s="209"/>
      <c r="BE446" s="209"/>
      <c r="BF446" s="209"/>
      <c r="BG446" s="209"/>
      <c r="BH446" s="209"/>
    </row>
    <row r="447" spans="1:60" outlineLevel="1" x14ac:dyDescent="0.25">
      <c r="A447" s="243">
        <v>189</v>
      </c>
      <c r="B447" s="244" t="s">
        <v>680</v>
      </c>
      <c r="C447" s="251" t="s">
        <v>681</v>
      </c>
      <c r="D447" s="245" t="s">
        <v>178</v>
      </c>
      <c r="E447" s="246">
        <v>1</v>
      </c>
      <c r="F447" s="247"/>
      <c r="G447" s="248">
        <f>ROUND(E447*F447,2)</f>
        <v>0</v>
      </c>
      <c r="H447" s="229">
        <v>0</v>
      </c>
      <c r="I447" s="228">
        <f>ROUND(E447*H447,2)</f>
        <v>0</v>
      </c>
      <c r="J447" s="229">
        <v>205.3</v>
      </c>
      <c r="K447" s="228">
        <f>ROUND(E447*J447,2)</f>
        <v>205.3</v>
      </c>
      <c r="L447" s="228">
        <v>15</v>
      </c>
      <c r="M447" s="228">
        <f>G447*(1+L447/100)</f>
        <v>0</v>
      </c>
      <c r="N447" s="228">
        <v>0</v>
      </c>
      <c r="O447" s="228">
        <f>ROUND(E447*N447,2)</f>
        <v>0</v>
      </c>
      <c r="P447" s="228">
        <v>0</v>
      </c>
      <c r="Q447" s="228">
        <f>ROUND(E447*P447,2)</f>
        <v>0</v>
      </c>
      <c r="R447" s="228"/>
      <c r="S447" s="228" t="s">
        <v>171</v>
      </c>
      <c r="T447" s="228" t="s">
        <v>143</v>
      </c>
      <c r="U447" s="228">
        <v>0.36199999999999999</v>
      </c>
      <c r="V447" s="228">
        <f>ROUND(E447*U447,2)</f>
        <v>0.36</v>
      </c>
      <c r="W447" s="228"/>
      <c r="X447" s="228" t="s">
        <v>172</v>
      </c>
      <c r="Y447" s="209"/>
      <c r="Z447" s="209"/>
      <c r="AA447" s="209"/>
      <c r="AB447" s="209"/>
      <c r="AC447" s="209"/>
      <c r="AD447" s="209"/>
      <c r="AE447" s="209"/>
      <c r="AF447" s="209"/>
      <c r="AG447" s="209" t="s">
        <v>173</v>
      </c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9"/>
      <c r="AS447" s="209"/>
      <c r="AT447" s="209"/>
      <c r="AU447" s="209"/>
      <c r="AV447" s="209"/>
      <c r="AW447" s="209"/>
      <c r="AX447" s="209"/>
      <c r="AY447" s="209"/>
      <c r="AZ447" s="209"/>
      <c r="BA447" s="209"/>
      <c r="BB447" s="209"/>
      <c r="BC447" s="209"/>
      <c r="BD447" s="209"/>
      <c r="BE447" s="209"/>
      <c r="BF447" s="209"/>
      <c r="BG447" s="209"/>
      <c r="BH447" s="209"/>
    </row>
    <row r="448" spans="1:60" outlineLevel="1" x14ac:dyDescent="0.25">
      <c r="A448" s="243">
        <v>190</v>
      </c>
      <c r="B448" s="244" t="s">
        <v>682</v>
      </c>
      <c r="C448" s="251" t="s">
        <v>683</v>
      </c>
      <c r="D448" s="245" t="s">
        <v>178</v>
      </c>
      <c r="E448" s="246">
        <v>7</v>
      </c>
      <c r="F448" s="247"/>
      <c r="G448" s="248">
        <f>ROUND(E448*F448,2)</f>
        <v>0</v>
      </c>
      <c r="H448" s="229">
        <v>0</v>
      </c>
      <c r="I448" s="228">
        <f>ROUND(E448*H448,2)</f>
        <v>0</v>
      </c>
      <c r="J448" s="229">
        <v>243.8</v>
      </c>
      <c r="K448" s="228">
        <f>ROUND(E448*J448,2)</f>
        <v>1706.6</v>
      </c>
      <c r="L448" s="228">
        <v>15</v>
      </c>
      <c r="M448" s="228">
        <f>G448*(1+L448/100)</f>
        <v>0</v>
      </c>
      <c r="N448" s="228">
        <v>0</v>
      </c>
      <c r="O448" s="228">
        <f>ROUND(E448*N448,2)</f>
        <v>0</v>
      </c>
      <c r="P448" s="228">
        <v>0</v>
      </c>
      <c r="Q448" s="228">
        <f>ROUND(E448*P448,2)</f>
        <v>0</v>
      </c>
      <c r="R448" s="228"/>
      <c r="S448" s="228" t="s">
        <v>171</v>
      </c>
      <c r="T448" s="228" t="s">
        <v>143</v>
      </c>
      <c r="U448" s="228">
        <v>0.43</v>
      </c>
      <c r="V448" s="228">
        <f>ROUND(E448*U448,2)</f>
        <v>3.01</v>
      </c>
      <c r="W448" s="228"/>
      <c r="X448" s="228" t="s">
        <v>172</v>
      </c>
      <c r="Y448" s="209"/>
      <c r="Z448" s="209"/>
      <c r="AA448" s="209"/>
      <c r="AB448" s="209"/>
      <c r="AC448" s="209"/>
      <c r="AD448" s="209"/>
      <c r="AE448" s="209"/>
      <c r="AF448" s="209"/>
      <c r="AG448" s="209" t="s">
        <v>173</v>
      </c>
      <c r="AH448" s="209"/>
      <c r="AI448" s="209"/>
      <c r="AJ448" s="209"/>
      <c r="AK448" s="209"/>
      <c r="AL448" s="209"/>
      <c r="AM448" s="209"/>
      <c r="AN448" s="209"/>
      <c r="AO448" s="209"/>
      <c r="AP448" s="209"/>
      <c r="AQ448" s="209"/>
      <c r="AR448" s="209"/>
      <c r="AS448" s="209"/>
      <c r="AT448" s="209"/>
      <c r="AU448" s="209"/>
      <c r="AV448" s="209"/>
      <c r="AW448" s="209"/>
      <c r="AX448" s="209"/>
      <c r="AY448" s="209"/>
      <c r="AZ448" s="209"/>
      <c r="BA448" s="209"/>
      <c r="BB448" s="209"/>
      <c r="BC448" s="209"/>
      <c r="BD448" s="209"/>
      <c r="BE448" s="209"/>
      <c r="BF448" s="209"/>
      <c r="BG448" s="209"/>
      <c r="BH448" s="209"/>
    </row>
    <row r="449" spans="1:60" outlineLevel="1" x14ac:dyDescent="0.25">
      <c r="A449" s="243">
        <v>191</v>
      </c>
      <c r="B449" s="244" t="s">
        <v>684</v>
      </c>
      <c r="C449" s="251" t="s">
        <v>685</v>
      </c>
      <c r="D449" s="245" t="s">
        <v>183</v>
      </c>
      <c r="E449" s="246">
        <v>10</v>
      </c>
      <c r="F449" s="247"/>
      <c r="G449" s="248">
        <f>ROUND(E449*F449,2)</f>
        <v>0</v>
      </c>
      <c r="H449" s="229">
        <v>0</v>
      </c>
      <c r="I449" s="228">
        <f>ROUND(E449*H449,2)</f>
        <v>0</v>
      </c>
      <c r="J449" s="229">
        <v>36.5</v>
      </c>
      <c r="K449" s="228">
        <f>ROUND(E449*J449,2)</f>
        <v>365</v>
      </c>
      <c r="L449" s="228">
        <v>15</v>
      </c>
      <c r="M449" s="228">
        <f>G449*(1+L449/100)</f>
        <v>0</v>
      </c>
      <c r="N449" s="228">
        <v>0</v>
      </c>
      <c r="O449" s="228">
        <f>ROUND(E449*N449,2)</f>
        <v>0</v>
      </c>
      <c r="P449" s="228">
        <v>0</v>
      </c>
      <c r="Q449" s="228">
        <f>ROUND(E449*P449,2)</f>
        <v>0</v>
      </c>
      <c r="R449" s="228"/>
      <c r="S449" s="228" t="s">
        <v>171</v>
      </c>
      <c r="T449" s="228" t="s">
        <v>143</v>
      </c>
      <c r="U449" s="228">
        <v>6.4149999999999999E-2</v>
      </c>
      <c r="V449" s="228">
        <f>ROUND(E449*U449,2)</f>
        <v>0.64</v>
      </c>
      <c r="W449" s="228"/>
      <c r="X449" s="228" t="s">
        <v>172</v>
      </c>
      <c r="Y449" s="209"/>
      <c r="Z449" s="209"/>
      <c r="AA449" s="209"/>
      <c r="AB449" s="209"/>
      <c r="AC449" s="209"/>
      <c r="AD449" s="209"/>
      <c r="AE449" s="209"/>
      <c r="AF449" s="209"/>
      <c r="AG449" s="209" t="s">
        <v>173</v>
      </c>
      <c r="AH449" s="209"/>
      <c r="AI449" s="209"/>
      <c r="AJ449" s="209"/>
      <c r="AK449" s="209"/>
      <c r="AL449" s="209"/>
      <c r="AM449" s="209"/>
      <c r="AN449" s="209"/>
      <c r="AO449" s="209"/>
      <c r="AP449" s="209"/>
      <c r="AQ449" s="209"/>
      <c r="AR449" s="209"/>
      <c r="AS449" s="209"/>
      <c r="AT449" s="209"/>
      <c r="AU449" s="209"/>
      <c r="AV449" s="209"/>
      <c r="AW449" s="209"/>
      <c r="AX449" s="209"/>
      <c r="AY449" s="209"/>
      <c r="AZ449" s="209"/>
      <c r="BA449" s="209"/>
      <c r="BB449" s="209"/>
      <c r="BC449" s="209"/>
      <c r="BD449" s="209"/>
      <c r="BE449" s="209"/>
      <c r="BF449" s="209"/>
      <c r="BG449" s="209"/>
      <c r="BH449" s="209"/>
    </row>
    <row r="450" spans="1:60" outlineLevel="1" x14ac:dyDescent="0.25">
      <c r="A450" s="243">
        <v>192</v>
      </c>
      <c r="B450" s="244" t="s">
        <v>686</v>
      </c>
      <c r="C450" s="251" t="s">
        <v>687</v>
      </c>
      <c r="D450" s="245" t="s">
        <v>183</v>
      </c>
      <c r="E450" s="246">
        <v>1</v>
      </c>
      <c r="F450" s="247"/>
      <c r="G450" s="248">
        <f>ROUND(E450*F450,2)</f>
        <v>0</v>
      </c>
      <c r="H450" s="229">
        <v>0</v>
      </c>
      <c r="I450" s="228">
        <f>ROUND(E450*H450,2)</f>
        <v>0</v>
      </c>
      <c r="J450" s="229">
        <v>84.4</v>
      </c>
      <c r="K450" s="228">
        <f>ROUND(E450*J450,2)</f>
        <v>84.4</v>
      </c>
      <c r="L450" s="228">
        <v>15</v>
      </c>
      <c r="M450" s="228">
        <f>G450*(1+L450/100)</f>
        <v>0</v>
      </c>
      <c r="N450" s="228">
        <v>0</v>
      </c>
      <c r="O450" s="228">
        <f>ROUND(E450*N450,2)</f>
        <v>0</v>
      </c>
      <c r="P450" s="228">
        <v>0</v>
      </c>
      <c r="Q450" s="228">
        <f>ROUND(E450*P450,2)</f>
        <v>0</v>
      </c>
      <c r="R450" s="228"/>
      <c r="S450" s="228" t="s">
        <v>171</v>
      </c>
      <c r="T450" s="228" t="s">
        <v>143</v>
      </c>
      <c r="U450" s="228">
        <v>0.14868000000000001</v>
      </c>
      <c r="V450" s="228">
        <f>ROUND(E450*U450,2)</f>
        <v>0.15</v>
      </c>
      <c r="W450" s="228"/>
      <c r="X450" s="228" t="s">
        <v>172</v>
      </c>
      <c r="Y450" s="209"/>
      <c r="Z450" s="209"/>
      <c r="AA450" s="209"/>
      <c r="AB450" s="209"/>
      <c r="AC450" s="209"/>
      <c r="AD450" s="209"/>
      <c r="AE450" s="209"/>
      <c r="AF450" s="209"/>
      <c r="AG450" s="209" t="s">
        <v>173</v>
      </c>
      <c r="AH450" s="209"/>
      <c r="AI450" s="209"/>
      <c r="AJ450" s="209"/>
      <c r="AK450" s="209"/>
      <c r="AL450" s="209"/>
      <c r="AM450" s="209"/>
      <c r="AN450" s="209"/>
      <c r="AO450" s="209"/>
      <c r="AP450" s="209"/>
      <c r="AQ450" s="209"/>
      <c r="AR450" s="209"/>
      <c r="AS450" s="209"/>
      <c r="AT450" s="209"/>
      <c r="AU450" s="209"/>
      <c r="AV450" s="209"/>
      <c r="AW450" s="209"/>
      <c r="AX450" s="209"/>
      <c r="AY450" s="209"/>
      <c r="AZ450" s="209"/>
      <c r="BA450" s="209"/>
      <c r="BB450" s="209"/>
      <c r="BC450" s="209"/>
      <c r="BD450" s="209"/>
      <c r="BE450" s="209"/>
      <c r="BF450" s="209"/>
      <c r="BG450" s="209"/>
      <c r="BH450" s="209"/>
    </row>
    <row r="451" spans="1:60" ht="20.399999999999999" outlineLevel="1" x14ac:dyDescent="0.25">
      <c r="A451" s="243">
        <v>193</v>
      </c>
      <c r="B451" s="244" t="s">
        <v>688</v>
      </c>
      <c r="C451" s="251" t="s">
        <v>689</v>
      </c>
      <c r="D451" s="245" t="s">
        <v>183</v>
      </c>
      <c r="E451" s="246">
        <v>85</v>
      </c>
      <c r="F451" s="247"/>
      <c r="G451" s="248">
        <f>ROUND(E451*F451,2)</f>
        <v>0</v>
      </c>
      <c r="H451" s="229">
        <v>16.739999999999998</v>
      </c>
      <c r="I451" s="228">
        <f>ROUND(E451*H451,2)</f>
        <v>1422.9</v>
      </c>
      <c r="J451" s="229">
        <v>44.46</v>
      </c>
      <c r="K451" s="228">
        <f>ROUND(E451*J451,2)</f>
        <v>3779.1</v>
      </c>
      <c r="L451" s="228">
        <v>15</v>
      </c>
      <c r="M451" s="228">
        <f>G451*(1+L451/100)</f>
        <v>0</v>
      </c>
      <c r="N451" s="228">
        <v>1.6000000000000001E-4</v>
      </c>
      <c r="O451" s="228">
        <f>ROUND(E451*N451,2)</f>
        <v>0.01</v>
      </c>
      <c r="P451" s="228">
        <v>0</v>
      </c>
      <c r="Q451" s="228">
        <f>ROUND(E451*P451,2)</f>
        <v>0</v>
      </c>
      <c r="R451" s="228"/>
      <c r="S451" s="228" t="s">
        <v>171</v>
      </c>
      <c r="T451" s="228" t="s">
        <v>143</v>
      </c>
      <c r="U451" s="228">
        <v>7.0000000000000007E-2</v>
      </c>
      <c r="V451" s="228">
        <f>ROUND(E451*U451,2)</f>
        <v>5.95</v>
      </c>
      <c r="W451" s="228"/>
      <c r="X451" s="228" t="s">
        <v>172</v>
      </c>
      <c r="Y451" s="209"/>
      <c r="Z451" s="209"/>
      <c r="AA451" s="209"/>
      <c r="AB451" s="209"/>
      <c r="AC451" s="209"/>
      <c r="AD451" s="209"/>
      <c r="AE451" s="209"/>
      <c r="AF451" s="209"/>
      <c r="AG451" s="209" t="s">
        <v>173</v>
      </c>
      <c r="AH451" s="209"/>
      <c r="AI451" s="209"/>
      <c r="AJ451" s="209"/>
      <c r="AK451" s="209"/>
      <c r="AL451" s="209"/>
      <c r="AM451" s="209"/>
      <c r="AN451" s="209"/>
      <c r="AO451" s="209"/>
      <c r="AP451" s="209"/>
      <c r="AQ451" s="209"/>
      <c r="AR451" s="209"/>
      <c r="AS451" s="209"/>
      <c r="AT451" s="209"/>
      <c r="AU451" s="209"/>
      <c r="AV451" s="209"/>
      <c r="AW451" s="209"/>
      <c r="AX451" s="209"/>
      <c r="AY451" s="209"/>
      <c r="AZ451" s="209"/>
      <c r="BA451" s="209"/>
      <c r="BB451" s="209"/>
      <c r="BC451" s="209"/>
      <c r="BD451" s="209"/>
      <c r="BE451" s="209"/>
      <c r="BF451" s="209"/>
      <c r="BG451" s="209"/>
      <c r="BH451" s="209"/>
    </row>
    <row r="452" spans="1:60" ht="20.399999999999999" outlineLevel="1" x14ac:dyDescent="0.25">
      <c r="A452" s="243">
        <v>194</v>
      </c>
      <c r="B452" s="244" t="s">
        <v>690</v>
      </c>
      <c r="C452" s="251" t="s">
        <v>691</v>
      </c>
      <c r="D452" s="245" t="s">
        <v>183</v>
      </c>
      <c r="E452" s="246">
        <v>75</v>
      </c>
      <c r="F452" s="247"/>
      <c r="G452" s="248">
        <f>ROUND(E452*F452,2)</f>
        <v>0</v>
      </c>
      <c r="H452" s="229">
        <v>28.13</v>
      </c>
      <c r="I452" s="228">
        <f>ROUND(E452*H452,2)</f>
        <v>2109.75</v>
      </c>
      <c r="J452" s="229">
        <v>46.17</v>
      </c>
      <c r="K452" s="228">
        <f>ROUND(E452*J452,2)</f>
        <v>3462.75</v>
      </c>
      <c r="L452" s="228">
        <v>15</v>
      </c>
      <c r="M452" s="228">
        <f>G452*(1+L452/100)</f>
        <v>0</v>
      </c>
      <c r="N452" s="228">
        <v>2.1000000000000001E-4</v>
      </c>
      <c r="O452" s="228">
        <f>ROUND(E452*N452,2)</f>
        <v>0.02</v>
      </c>
      <c r="P452" s="228">
        <v>0</v>
      </c>
      <c r="Q452" s="228">
        <f>ROUND(E452*P452,2)</f>
        <v>0</v>
      </c>
      <c r="R452" s="228"/>
      <c r="S452" s="228" t="s">
        <v>171</v>
      </c>
      <c r="T452" s="228" t="s">
        <v>143</v>
      </c>
      <c r="U452" s="228">
        <v>7.0000000000000007E-2</v>
      </c>
      <c r="V452" s="228">
        <f>ROUND(E452*U452,2)</f>
        <v>5.25</v>
      </c>
      <c r="W452" s="228"/>
      <c r="X452" s="228" t="s">
        <v>172</v>
      </c>
      <c r="Y452" s="209"/>
      <c r="Z452" s="209"/>
      <c r="AA452" s="209"/>
      <c r="AB452" s="209"/>
      <c r="AC452" s="209"/>
      <c r="AD452" s="209"/>
      <c r="AE452" s="209"/>
      <c r="AF452" s="209"/>
      <c r="AG452" s="209" t="s">
        <v>173</v>
      </c>
      <c r="AH452" s="209"/>
      <c r="AI452" s="209"/>
      <c r="AJ452" s="209"/>
      <c r="AK452" s="209"/>
      <c r="AL452" s="209"/>
      <c r="AM452" s="209"/>
      <c r="AN452" s="209"/>
      <c r="AO452" s="209"/>
      <c r="AP452" s="209"/>
      <c r="AQ452" s="209"/>
      <c r="AR452" s="209"/>
      <c r="AS452" s="209"/>
      <c r="AT452" s="209"/>
      <c r="AU452" s="209"/>
      <c r="AV452" s="209"/>
      <c r="AW452" s="209"/>
      <c r="AX452" s="209"/>
      <c r="AY452" s="209"/>
      <c r="AZ452" s="209"/>
      <c r="BA452" s="209"/>
      <c r="BB452" s="209"/>
      <c r="BC452" s="209"/>
      <c r="BD452" s="209"/>
      <c r="BE452" s="209"/>
      <c r="BF452" s="209"/>
      <c r="BG452" s="209"/>
      <c r="BH452" s="209"/>
    </row>
    <row r="453" spans="1:60" ht="20.399999999999999" outlineLevel="1" x14ac:dyDescent="0.25">
      <c r="A453" s="243">
        <v>195</v>
      </c>
      <c r="B453" s="244" t="s">
        <v>692</v>
      </c>
      <c r="C453" s="251" t="s">
        <v>693</v>
      </c>
      <c r="D453" s="245" t="s">
        <v>183</v>
      </c>
      <c r="E453" s="246">
        <v>10</v>
      </c>
      <c r="F453" s="247"/>
      <c r="G453" s="248">
        <f>ROUND(E453*F453,2)</f>
        <v>0</v>
      </c>
      <c r="H453" s="229">
        <v>49.43</v>
      </c>
      <c r="I453" s="228">
        <f>ROUND(E453*H453,2)</f>
        <v>494.3</v>
      </c>
      <c r="J453" s="229">
        <v>44.07</v>
      </c>
      <c r="K453" s="228">
        <f>ROUND(E453*J453,2)</f>
        <v>440.7</v>
      </c>
      <c r="L453" s="228">
        <v>15</v>
      </c>
      <c r="M453" s="228">
        <f>G453*(1+L453/100)</f>
        <v>0</v>
      </c>
      <c r="N453" s="228">
        <v>3.2000000000000003E-4</v>
      </c>
      <c r="O453" s="228">
        <f>ROUND(E453*N453,2)</f>
        <v>0</v>
      </c>
      <c r="P453" s="228">
        <v>0</v>
      </c>
      <c r="Q453" s="228">
        <f>ROUND(E453*P453,2)</f>
        <v>0</v>
      </c>
      <c r="R453" s="228"/>
      <c r="S453" s="228" t="s">
        <v>171</v>
      </c>
      <c r="T453" s="228" t="s">
        <v>143</v>
      </c>
      <c r="U453" s="228">
        <v>7.2459999999999997E-2</v>
      </c>
      <c r="V453" s="228">
        <f>ROUND(E453*U453,2)</f>
        <v>0.72</v>
      </c>
      <c r="W453" s="228"/>
      <c r="X453" s="228" t="s">
        <v>172</v>
      </c>
      <c r="Y453" s="209"/>
      <c r="Z453" s="209"/>
      <c r="AA453" s="209"/>
      <c r="AB453" s="209"/>
      <c r="AC453" s="209"/>
      <c r="AD453" s="209"/>
      <c r="AE453" s="209"/>
      <c r="AF453" s="209"/>
      <c r="AG453" s="209" t="s">
        <v>173</v>
      </c>
      <c r="AH453" s="209"/>
      <c r="AI453" s="209"/>
      <c r="AJ453" s="209"/>
      <c r="AK453" s="209"/>
      <c r="AL453" s="209"/>
      <c r="AM453" s="209"/>
      <c r="AN453" s="209"/>
      <c r="AO453" s="209"/>
      <c r="AP453" s="209"/>
      <c r="AQ453" s="209"/>
      <c r="AR453" s="209"/>
      <c r="AS453" s="209"/>
      <c r="AT453" s="209"/>
      <c r="AU453" s="209"/>
      <c r="AV453" s="209"/>
      <c r="AW453" s="209"/>
      <c r="AX453" s="209"/>
      <c r="AY453" s="209"/>
      <c r="AZ453" s="209"/>
      <c r="BA453" s="209"/>
      <c r="BB453" s="209"/>
      <c r="BC453" s="209"/>
      <c r="BD453" s="209"/>
      <c r="BE453" s="209"/>
      <c r="BF453" s="209"/>
      <c r="BG453" s="209"/>
      <c r="BH453" s="209"/>
    </row>
    <row r="454" spans="1:60" outlineLevel="1" x14ac:dyDescent="0.25">
      <c r="A454" s="243">
        <v>196</v>
      </c>
      <c r="B454" s="244" t="s">
        <v>694</v>
      </c>
      <c r="C454" s="251" t="s">
        <v>695</v>
      </c>
      <c r="D454" s="245" t="s">
        <v>178</v>
      </c>
      <c r="E454" s="246">
        <v>18</v>
      </c>
      <c r="F454" s="247"/>
      <c r="G454" s="248">
        <f>ROUND(E454*F454,2)</f>
        <v>0</v>
      </c>
      <c r="H454" s="229">
        <v>0</v>
      </c>
      <c r="I454" s="228">
        <f>ROUND(E454*H454,2)</f>
        <v>0</v>
      </c>
      <c r="J454" s="229">
        <v>187.5</v>
      </c>
      <c r="K454" s="228">
        <f>ROUND(E454*J454,2)</f>
        <v>3375</v>
      </c>
      <c r="L454" s="228">
        <v>15</v>
      </c>
      <c r="M454" s="228">
        <f>G454*(1+L454/100)</f>
        <v>0</v>
      </c>
      <c r="N454" s="228">
        <v>0</v>
      </c>
      <c r="O454" s="228">
        <f>ROUND(E454*N454,2)</f>
        <v>0</v>
      </c>
      <c r="P454" s="228">
        <v>0</v>
      </c>
      <c r="Q454" s="228">
        <f>ROUND(E454*P454,2)</f>
        <v>0</v>
      </c>
      <c r="R454" s="228"/>
      <c r="S454" s="228" t="s">
        <v>171</v>
      </c>
      <c r="T454" s="228" t="s">
        <v>143</v>
      </c>
      <c r="U454" s="228">
        <v>0.33050000000000002</v>
      </c>
      <c r="V454" s="228">
        <f>ROUND(E454*U454,2)</f>
        <v>5.95</v>
      </c>
      <c r="W454" s="228"/>
      <c r="X454" s="228" t="s">
        <v>172</v>
      </c>
      <c r="Y454" s="209"/>
      <c r="Z454" s="209"/>
      <c r="AA454" s="209"/>
      <c r="AB454" s="209"/>
      <c r="AC454" s="209"/>
      <c r="AD454" s="209"/>
      <c r="AE454" s="209"/>
      <c r="AF454" s="209"/>
      <c r="AG454" s="209" t="s">
        <v>173</v>
      </c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</row>
    <row r="455" spans="1:60" outlineLevel="1" x14ac:dyDescent="0.25">
      <c r="A455" s="243">
        <v>197</v>
      </c>
      <c r="B455" s="244" t="s">
        <v>696</v>
      </c>
      <c r="C455" s="251" t="s">
        <v>697</v>
      </c>
      <c r="D455" s="245" t="s">
        <v>178</v>
      </c>
      <c r="E455" s="246">
        <v>1</v>
      </c>
      <c r="F455" s="247"/>
      <c r="G455" s="248">
        <f>ROUND(E455*F455,2)</f>
        <v>0</v>
      </c>
      <c r="H455" s="229">
        <v>0</v>
      </c>
      <c r="I455" s="228">
        <f>ROUND(E455*H455,2)</f>
        <v>0</v>
      </c>
      <c r="J455" s="229">
        <v>198.4</v>
      </c>
      <c r="K455" s="228">
        <f>ROUND(E455*J455,2)</f>
        <v>198.4</v>
      </c>
      <c r="L455" s="228">
        <v>15</v>
      </c>
      <c r="M455" s="228">
        <f>G455*(1+L455/100)</f>
        <v>0</v>
      </c>
      <c r="N455" s="228">
        <v>0</v>
      </c>
      <c r="O455" s="228">
        <f>ROUND(E455*N455,2)</f>
        <v>0</v>
      </c>
      <c r="P455" s="228">
        <v>0</v>
      </c>
      <c r="Q455" s="228">
        <f>ROUND(E455*P455,2)</f>
        <v>0</v>
      </c>
      <c r="R455" s="228"/>
      <c r="S455" s="228" t="s">
        <v>171</v>
      </c>
      <c r="T455" s="228" t="s">
        <v>143</v>
      </c>
      <c r="U455" s="228">
        <v>0.35</v>
      </c>
      <c r="V455" s="228">
        <f>ROUND(E455*U455,2)</f>
        <v>0.35</v>
      </c>
      <c r="W455" s="228"/>
      <c r="X455" s="228" t="s">
        <v>172</v>
      </c>
      <c r="Y455" s="209"/>
      <c r="Z455" s="209"/>
      <c r="AA455" s="209"/>
      <c r="AB455" s="209"/>
      <c r="AC455" s="209"/>
      <c r="AD455" s="209"/>
      <c r="AE455" s="209"/>
      <c r="AF455" s="209"/>
      <c r="AG455" s="209" t="s">
        <v>173</v>
      </c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</row>
    <row r="456" spans="1:60" outlineLevel="1" x14ac:dyDescent="0.25">
      <c r="A456" s="243">
        <v>198</v>
      </c>
      <c r="B456" s="244" t="s">
        <v>698</v>
      </c>
      <c r="C456" s="251" t="s">
        <v>699</v>
      </c>
      <c r="D456" s="245" t="s">
        <v>183</v>
      </c>
      <c r="E456" s="246">
        <v>10</v>
      </c>
      <c r="F456" s="247"/>
      <c r="G456" s="248">
        <f>ROUND(E456*F456,2)</f>
        <v>0</v>
      </c>
      <c r="H456" s="229">
        <v>19.8</v>
      </c>
      <c r="I456" s="228">
        <f>ROUND(E456*H456,2)</f>
        <v>198</v>
      </c>
      <c r="J456" s="229">
        <v>0</v>
      </c>
      <c r="K456" s="228">
        <f>ROUND(E456*J456,2)</f>
        <v>0</v>
      </c>
      <c r="L456" s="228">
        <v>15</v>
      </c>
      <c r="M456" s="228">
        <f>G456*(1+L456/100)</f>
        <v>0</v>
      </c>
      <c r="N456" s="228">
        <v>8.0000000000000007E-5</v>
      </c>
      <c r="O456" s="228">
        <f>ROUND(E456*N456,2)</f>
        <v>0</v>
      </c>
      <c r="P456" s="228">
        <v>0</v>
      </c>
      <c r="Q456" s="228">
        <f>ROUND(E456*P456,2)</f>
        <v>0</v>
      </c>
      <c r="R456" s="228" t="s">
        <v>196</v>
      </c>
      <c r="S456" s="228" t="s">
        <v>171</v>
      </c>
      <c r="T456" s="228" t="s">
        <v>143</v>
      </c>
      <c r="U456" s="228">
        <v>0</v>
      </c>
      <c r="V456" s="228">
        <f>ROUND(E456*U456,2)</f>
        <v>0</v>
      </c>
      <c r="W456" s="228"/>
      <c r="X456" s="228" t="s">
        <v>166</v>
      </c>
      <c r="Y456" s="209"/>
      <c r="Z456" s="209"/>
      <c r="AA456" s="209"/>
      <c r="AB456" s="209"/>
      <c r="AC456" s="209"/>
      <c r="AD456" s="209"/>
      <c r="AE456" s="209"/>
      <c r="AF456" s="209"/>
      <c r="AG456" s="209" t="s">
        <v>167</v>
      </c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</row>
    <row r="457" spans="1:60" outlineLevel="1" x14ac:dyDescent="0.25">
      <c r="A457" s="243">
        <v>199</v>
      </c>
      <c r="B457" s="244" t="s">
        <v>700</v>
      </c>
      <c r="C457" s="251" t="s">
        <v>701</v>
      </c>
      <c r="D457" s="245" t="s">
        <v>183</v>
      </c>
      <c r="E457" s="246">
        <v>1</v>
      </c>
      <c r="F457" s="247"/>
      <c r="G457" s="248">
        <f>ROUND(E457*F457,2)</f>
        <v>0</v>
      </c>
      <c r="H457" s="229">
        <v>24.4</v>
      </c>
      <c r="I457" s="228">
        <f>ROUND(E457*H457,2)</f>
        <v>24.4</v>
      </c>
      <c r="J457" s="229">
        <v>0</v>
      </c>
      <c r="K457" s="228">
        <f>ROUND(E457*J457,2)</f>
        <v>0</v>
      </c>
      <c r="L457" s="228">
        <v>15</v>
      </c>
      <c r="M457" s="228">
        <f>G457*(1+L457/100)</f>
        <v>0</v>
      </c>
      <c r="N457" s="228">
        <v>6.0000000000000002E-5</v>
      </c>
      <c r="O457" s="228">
        <f>ROUND(E457*N457,2)</f>
        <v>0</v>
      </c>
      <c r="P457" s="228">
        <v>0</v>
      </c>
      <c r="Q457" s="228">
        <f>ROUND(E457*P457,2)</f>
        <v>0</v>
      </c>
      <c r="R457" s="228" t="s">
        <v>196</v>
      </c>
      <c r="S457" s="228" t="s">
        <v>171</v>
      </c>
      <c r="T457" s="228" t="s">
        <v>143</v>
      </c>
      <c r="U457" s="228">
        <v>0</v>
      </c>
      <c r="V457" s="228">
        <f>ROUND(E457*U457,2)</f>
        <v>0</v>
      </c>
      <c r="W457" s="228"/>
      <c r="X457" s="228" t="s">
        <v>166</v>
      </c>
      <c r="Y457" s="209"/>
      <c r="Z457" s="209"/>
      <c r="AA457" s="209"/>
      <c r="AB457" s="209"/>
      <c r="AC457" s="209"/>
      <c r="AD457" s="209"/>
      <c r="AE457" s="209"/>
      <c r="AF457" s="209"/>
      <c r="AG457" s="209" t="s">
        <v>167</v>
      </c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</row>
    <row r="458" spans="1:60" outlineLevel="1" x14ac:dyDescent="0.25">
      <c r="A458" s="243">
        <v>200</v>
      </c>
      <c r="B458" s="244" t="s">
        <v>702</v>
      </c>
      <c r="C458" s="251" t="s">
        <v>703</v>
      </c>
      <c r="D458" s="245" t="s">
        <v>178</v>
      </c>
      <c r="E458" s="246">
        <v>8</v>
      </c>
      <c r="F458" s="247"/>
      <c r="G458" s="248">
        <f>ROUND(E458*F458,2)</f>
        <v>0</v>
      </c>
      <c r="H458" s="229">
        <v>165</v>
      </c>
      <c r="I458" s="228">
        <f>ROUND(E458*H458,2)</f>
        <v>1320</v>
      </c>
      <c r="J458" s="229">
        <v>0</v>
      </c>
      <c r="K458" s="228">
        <f>ROUND(E458*J458,2)</f>
        <v>0</v>
      </c>
      <c r="L458" s="228">
        <v>15</v>
      </c>
      <c r="M458" s="228">
        <f>G458*(1+L458/100)</f>
        <v>0</v>
      </c>
      <c r="N458" s="228">
        <v>1.0000000000000001E-5</v>
      </c>
      <c r="O458" s="228">
        <f>ROUND(E458*N458,2)</f>
        <v>0</v>
      </c>
      <c r="P458" s="228">
        <v>0</v>
      </c>
      <c r="Q458" s="228">
        <f>ROUND(E458*P458,2)</f>
        <v>0</v>
      </c>
      <c r="R458" s="228" t="s">
        <v>196</v>
      </c>
      <c r="S458" s="228" t="s">
        <v>171</v>
      </c>
      <c r="T458" s="228" t="s">
        <v>143</v>
      </c>
      <c r="U458" s="228">
        <v>0</v>
      </c>
      <c r="V458" s="228">
        <f>ROUND(E458*U458,2)</f>
        <v>0</v>
      </c>
      <c r="W458" s="228"/>
      <c r="X458" s="228" t="s">
        <v>166</v>
      </c>
      <c r="Y458" s="209"/>
      <c r="Z458" s="209"/>
      <c r="AA458" s="209"/>
      <c r="AB458" s="209"/>
      <c r="AC458" s="209"/>
      <c r="AD458" s="209"/>
      <c r="AE458" s="209"/>
      <c r="AF458" s="209"/>
      <c r="AG458" s="209" t="s">
        <v>167</v>
      </c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</row>
    <row r="459" spans="1:60" outlineLevel="1" x14ac:dyDescent="0.25">
      <c r="A459" s="243">
        <v>201</v>
      </c>
      <c r="B459" s="244" t="s">
        <v>704</v>
      </c>
      <c r="C459" s="251" t="s">
        <v>705</v>
      </c>
      <c r="D459" s="245" t="s">
        <v>178</v>
      </c>
      <c r="E459" s="246">
        <v>8</v>
      </c>
      <c r="F459" s="247"/>
      <c r="G459" s="248">
        <f>ROUND(E459*F459,2)</f>
        <v>0</v>
      </c>
      <c r="H459" s="229">
        <v>55.9</v>
      </c>
      <c r="I459" s="228">
        <f>ROUND(E459*H459,2)</f>
        <v>447.2</v>
      </c>
      <c r="J459" s="229">
        <v>0</v>
      </c>
      <c r="K459" s="228">
        <f>ROUND(E459*J459,2)</f>
        <v>0</v>
      </c>
      <c r="L459" s="228">
        <v>15</v>
      </c>
      <c r="M459" s="228">
        <f>G459*(1+L459/100)</f>
        <v>0</v>
      </c>
      <c r="N459" s="228">
        <v>1.0000000000000001E-5</v>
      </c>
      <c r="O459" s="228">
        <f>ROUND(E459*N459,2)</f>
        <v>0</v>
      </c>
      <c r="P459" s="228">
        <v>0</v>
      </c>
      <c r="Q459" s="228">
        <f>ROUND(E459*P459,2)</f>
        <v>0</v>
      </c>
      <c r="R459" s="228" t="s">
        <v>196</v>
      </c>
      <c r="S459" s="228" t="s">
        <v>171</v>
      </c>
      <c r="T459" s="228" t="s">
        <v>143</v>
      </c>
      <c r="U459" s="228">
        <v>0</v>
      </c>
      <c r="V459" s="228">
        <f>ROUND(E459*U459,2)</f>
        <v>0</v>
      </c>
      <c r="W459" s="228"/>
      <c r="X459" s="228" t="s">
        <v>166</v>
      </c>
      <c r="Y459" s="209"/>
      <c r="Z459" s="209"/>
      <c r="AA459" s="209"/>
      <c r="AB459" s="209"/>
      <c r="AC459" s="209"/>
      <c r="AD459" s="209"/>
      <c r="AE459" s="209"/>
      <c r="AF459" s="209"/>
      <c r="AG459" s="209" t="s">
        <v>167</v>
      </c>
      <c r="AH459" s="209"/>
      <c r="AI459" s="209"/>
      <c r="AJ459" s="209"/>
      <c r="AK459" s="209"/>
      <c r="AL459" s="209"/>
      <c r="AM459" s="209"/>
      <c r="AN459" s="209"/>
      <c r="AO459" s="209"/>
      <c r="AP459" s="209"/>
      <c r="AQ459" s="209"/>
      <c r="AR459" s="209"/>
      <c r="AS459" s="209"/>
      <c r="AT459" s="209"/>
      <c r="AU459" s="209"/>
      <c r="AV459" s="209"/>
      <c r="AW459" s="209"/>
      <c r="AX459" s="209"/>
      <c r="AY459" s="209"/>
      <c r="AZ459" s="209"/>
      <c r="BA459" s="209"/>
      <c r="BB459" s="209"/>
      <c r="BC459" s="209"/>
      <c r="BD459" s="209"/>
      <c r="BE459" s="209"/>
      <c r="BF459" s="209"/>
      <c r="BG459" s="209"/>
      <c r="BH459" s="209"/>
    </row>
    <row r="460" spans="1:60" outlineLevel="1" x14ac:dyDescent="0.25">
      <c r="A460" s="243">
        <v>202</v>
      </c>
      <c r="B460" s="244" t="s">
        <v>706</v>
      </c>
      <c r="C460" s="251" t="s">
        <v>707</v>
      </c>
      <c r="D460" s="245" t="s">
        <v>178</v>
      </c>
      <c r="E460" s="246">
        <v>8</v>
      </c>
      <c r="F460" s="247"/>
      <c r="G460" s="248">
        <f>ROUND(E460*F460,2)</f>
        <v>0</v>
      </c>
      <c r="H460" s="229">
        <v>35.4</v>
      </c>
      <c r="I460" s="228">
        <f>ROUND(E460*H460,2)</f>
        <v>283.2</v>
      </c>
      <c r="J460" s="229">
        <v>0</v>
      </c>
      <c r="K460" s="228">
        <f>ROUND(E460*J460,2)</f>
        <v>0</v>
      </c>
      <c r="L460" s="228">
        <v>15</v>
      </c>
      <c r="M460" s="228">
        <f>G460*(1+L460/100)</f>
        <v>0</v>
      </c>
      <c r="N460" s="228">
        <v>5.0000000000000002E-5</v>
      </c>
      <c r="O460" s="228">
        <f>ROUND(E460*N460,2)</f>
        <v>0</v>
      </c>
      <c r="P460" s="228">
        <v>0</v>
      </c>
      <c r="Q460" s="228">
        <f>ROUND(E460*P460,2)</f>
        <v>0</v>
      </c>
      <c r="R460" s="228" t="s">
        <v>196</v>
      </c>
      <c r="S460" s="228" t="s">
        <v>171</v>
      </c>
      <c r="T460" s="228" t="s">
        <v>143</v>
      </c>
      <c r="U460" s="228">
        <v>0</v>
      </c>
      <c r="V460" s="228">
        <f>ROUND(E460*U460,2)</f>
        <v>0</v>
      </c>
      <c r="W460" s="228"/>
      <c r="X460" s="228" t="s">
        <v>166</v>
      </c>
      <c r="Y460" s="209"/>
      <c r="Z460" s="209"/>
      <c r="AA460" s="209"/>
      <c r="AB460" s="209"/>
      <c r="AC460" s="209"/>
      <c r="AD460" s="209"/>
      <c r="AE460" s="209"/>
      <c r="AF460" s="209"/>
      <c r="AG460" s="209" t="s">
        <v>167</v>
      </c>
      <c r="AH460" s="209"/>
      <c r="AI460" s="209"/>
      <c r="AJ460" s="209"/>
      <c r="AK460" s="209"/>
      <c r="AL460" s="209"/>
      <c r="AM460" s="209"/>
      <c r="AN460" s="209"/>
      <c r="AO460" s="209"/>
      <c r="AP460" s="209"/>
      <c r="AQ460" s="209"/>
      <c r="AR460" s="209"/>
      <c r="AS460" s="209"/>
      <c r="AT460" s="209"/>
      <c r="AU460" s="209"/>
      <c r="AV460" s="209"/>
      <c r="AW460" s="209"/>
      <c r="AX460" s="209"/>
      <c r="AY460" s="209"/>
      <c r="AZ460" s="209"/>
      <c r="BA460" s="209"/>
      <c r="BB460" s="209"/>
      <c r="BC460" s="209"/>
      <c r="BD460" s="209"/>
      <c r="BE460" s="209"/>
      <c r="BF460" s="209"/>
      <c r="BG460" s="209"/>
      <c r="BH460" s="209"/>
    </row>
    <row r="461" spans="1:60" outlineLevel="1" x14ac:dyDescent="0.25">
      <c r="A461" s="243">
        <v>203</v>
      </c>
      <c r="B461" s="244" t="s">
        <v>708</v>
      </c>
      <c r="C461" s="251" t="s">
        <v>709</v>
      </c>
      <c r="D461" s="245" t="s">
        <v>178</v>
      </c>
      <c r="E461" s="246">
        <v>1</v>
      </c>
      <c r="F461" s="247"/>
      <c r="G461" s="248">
        <f>ROUND(E461*F461,2)</f>
        <v>0</v>
      </c>
      <c r="H461" s="229">
        <v>48.7</v>
      </c>
      <c r="I461" s="228">
        <f>ROUND(E461*H461,2)</f>
        <v>48.7</v>
      </c>
      <c r="J461" s="229">
        <v>0</v>
      </c>
      <c r="K461" s="228">
        <f>ROUND(E461*J461,2)</f>
        <v>0</v>
      </c>
      <c r="L461" s="228">
        <v>15</v>
      </c>
      <c r="M461" s="228">
        <f>G461*(1+L461/100)</f>
        <v>0</v>
      </c>
      <c r="N461" s="228">
        <v>0</v>
      </c>
      <c r="O461" s="228">
        <f>ROUND(E461*N461,2)</f>
        <v>0</v>
      </c>
      <c r="P461" s="228">
        <v>0</v>
      </c>
      <c r="Q461" s="228">
        <f>ROUND(E461*P461,2)</f>
        <v>0</v>
      </c>
      <c r="R461" s="228" t="s">
        <v>196</v>
      </c>
      <c r="S461" s="228" t="s">
        <v>171</v>
      </c>
      <c r="T461" s="228" t="s">
        <v>143</v>
      </c>
      <c r="U461" s="228">
        <v>0</v>
      </c>
      <c r="V461" s="228">
        <f>ROUND(E461*U461,2)</f>
        <v>0</v>
      </c>
      <c r="W461" s="228"/>
      <c r="X461" s="228" t="s">
        <v>166</v>
      </c>
      <c r="Y461" s="209"/>
      <c r="Z461" s="209"/>
      <c r="AA461" s="209"/>
      <c r="AB461" s="209"/>
      <c r="AC461" s="209"/>
      <c r="AD461" s="209"/>
      <c r="AE461" s="209"/>
      <c r="AF461" s="209"/>
      <c r="AG461" s="209" t="s">
        <v>167</v>
      </c>
      <c r="AH461" s="209"/>
      <c r="AI461" s="209"/>
      <c r="AJ461" s="209"/>
      <c r="AK461" s="209"/>
      <c r="AL461" s="209"/>
      <c r="AM461" s="209"/>
      <c r="AN461" s="209"/>
      <c r="AO461" s="209"/>
      <c r="AP461" s="209"/>
      <c r="AQ461" s="209"/>
      <c r="AR461" s="209"/>
      <c r="AS461" s="209"/>
      <c r="AT461" s="209"/>
      <c r="AU461" s="209"/>
      <c r="AV461" s="209"/>
      <c r="AW461" s="209"/>
      <c r="AX461" s="209"/>
      <c r="AY461" s="209"/>
      <c r="AZ461" s="209"/>
      <c r="BA461" s="209"/>
      <c r="BB461" s="209"/>
      <c r="BC461" s="209"/>
      <c r="BD461" s="209"/>
      <c r="BE461" s="209"/>
      <c r="BF461" s="209"/>
      <c r="BG461" s="209"/>
      <c r="BH461" s="209"/>
    </row>
    <row r="462" spans="1:60" outlineLevel="1" x14ac:dyDescent="0.25">
      <c r="A462" s="243">
        <v>204</v>
      </c>
      <c r="B462" s="244" t="s">
        <v>710</v>
      </c>
      <c r="C462" s="251" t="s">
        <v>711</v>
      </c>
      <c r="D462" s="245" t="s">
        <v>178</v>
      </c>
      <c r="E462" s="246">
        <v>18</v>
      </c>
      <c r="F462" s="247"/>
      <c r="G462" s="248">
        <f>ROUND(E462*F462,2)</f>
        <v>0</v>
      </c>
      <c r="H462" s="229">
        <v>15</v>
      </c>
      <c r="I462" s="228">
        <f>ROUND(E462*H462,2)</f>
        <v>270</v>
      </c>
      <c r="J462" s="229">
        <v>0</v>
      </c>
      <c r="K462" s="228">
        <f>ROUND(E462*J462,2)</f>
        <v>0</v>
      </c>
      <c r="L462" s="228">
        <v>15</v>
      </c>
      <c r="M462" s="228">
        <f>G462*(1+L462/100)</f>
        <v>0</v>
      </c>
      <c r="N462" s="228">
        <v>4.0000000000000003E-5</v>
      </c>
      <c r="O462" s="228">
        <f>ROUND(E462*N462,2)</f>
        <v>0</v>
      </c>
      <c r="P462" s="228">
        <v>0</v>
      </c>
      <c r="Q462" s="228">
        <f>ROUND(E462*P462,2)</f>
        <v>0</v>
      </c>
      <c r="R462" s="228" t="s">
        <v>196</v>
      </c>
      <c r="S462" s="228" t="s">
        <v>171</v>
      </c>
      <c r="T462" s="228" t="s">
        <v>143</v>
      </c>
      <c r="U462" s="228">
        <v>0</v>
      </c>
      <c r="V462" s="228">
        <f>ROUND(E462*U462,2)</f>
        <v>0</v>
      </c>
      <c r="W462" s="228"/>
      <c r="X462" s="228" t="s">
        <v>166</v>
      </c>
      <c r="Y462" s="209"/>
      <c r="Z462" s="209"/>
      <c r="AA462" s="209"/>
      <c r="AB462" s="209"/>
      <c r="AC462" s="209"/>
      <c r="AD462" s="209"/>
      <c r="AE462" s="209"/>
      <c r="AF462" s="209"/>
      <c r="AG462" s="209" t="s">
        <v>167</v>
      </c>
      <c r="AH462" s="209"/>
      <c r="AI462" s="209"/>
      <c r="AJ462" s="209"/>
      <c r="AK462" s="209"/>
      <c r="AL462" s="209"/>
      <c r="AM462" s="209"/>
      <c r="AN462" s="209"/>
      <c r="AO462" s="209"/>
      <c r="AP462" s="209"/>
      <c r="AQ462" s="209"/>
      <c r="AR462" s="209"/>
      <c r="AS462" s="209"/>
      <c r="AT462" s="209"/>
      <c r="AU462" s="209"/>
      <c r="AV462" s="209"/>
      <c r="AW462" s="209"/>
      <c r="AX462" s="209"/>
      <c r="AY462" s="209"/>
      <c r="AZ462" s="209"/>
      <c r="BA462" s="209"/>
      <c r="BB462" s="209"/>
      <c r="BC462" s="209"/>
      <c r="BD462" s="209"/>
      <c r="BE462" s="209"/>
      <c r="BF462" s="209"/>
      <c r="BG462" s="209"/>
      <c r="BH462" s="209"/>
    </row>
    <row r="463" spans="1:60" outlineLevel="1" x14ac:dyDescent="0.25">
      <c r="A463" s="243">
        <v>205</v>
      </c>
      <c r="B463" s="244" t="s">
        <v>712</v>
      </c>
      <c r="C463" s="251" t="s">
        <v>713</v>
      </c>
      <c r="D463" s="245" t="s">
        <v>178</v>
      </c>
      <c r="E463" s="246">
        <v>6</v>
      </c>
      <c r="F463" s="247"/>
      <c r="G463" s="248">
        <f>ROUND(E463*F463,2)</f>
        <v>0</v>
      </c>
      <c r="H463" s="229">
        <v>990</v>
      </c>
      <c r="I463" s="228">
        <f>ROUND(E463*H463,2)</f>
        <v>5940</v>
      </c>
      <c r="J463" s="229">
        <v>0</v>
      </c>
      <c r="K463" s="228">
        <f>ROUND(E463*J463,2)</f>
        <v>0</v>
      </c>
      <c r="L463" s="228">
        <v>15</v>
      </c>
      <c r="M463" s="228">
        <f>G463*(1+L463/100)</f>
        <v>0</v>
      </c>
      <c r="N463" s="228">
        <v>4.0000000000000001E-3</v>
      </c>
      <c r="O463" s="228">
        <f>ROUND(E463*N463,2)</f>
        <v>0.02</v>
      </c>
      <c r="P463" s="228">
        <v>0</v>
      </c>
      <c r="Q463" s="228">
        <f>ROUND(E463*P463,2)</f>
        <v>0</v>
      </c>
      <c r="R463" s="228" t="s">
        <v>196</v>
      </c>
      <c r="S463" s="228" t="s">
        <v>171</v>
      </c>
      <c r="T463" s="228" t="s">
        <v>143</v>
      </c>
      <c r="U463" s="228">
        <v>0</v>
      </c>
      <c r="V463" s="228">
        <f>ROUND(E463*U463,2)</f>
        <v>0</v>
      </c>
      <c r="W463" s="228"/>
      <c r="X463" s="228" t="s">
        <v>166</v>
      </c>
      <c r="Y463" s="209"/>
      <c r="Z463" s="209"/>
      <c r="AA463" s="209"/>
      <c r="AB463" s="209"/>
      <c r="AC463" s="209"/>
      <c r="AD463" s="209"/>
      <c r="AE463" s="209"/>
      <c r="AF463" s="209"/>
      <c r="AG463" s="209" t="s">
        <v>167</v>
      </c>
      <c r="AH463" s="209"/>
      <c r="AI463" s="209"/>
      <c r="AJ463" s="209"/>
      <c r="AK463" s="209"/>
      <c r="AL463" s="209"/>
      <c r="AM463" s="209"/>
      <c r="AN463" s="209"/>
      <c r="AO463" s="209"/>
      <c r="AP463" s="209"/>
      <c r="AQ463" s="209"/>
      <c r="AR463" s="209"/>
      <c r="AS463" s="209"/>
      <c r="AT463" s="209"/>
      <c r="AU463" s="209"/>
      <c r="AV463" s="209"/>
      <c r="AW463" s="209"/>
      <c r="AX463" s="209"/>
      <c r="AY463" s="209"/>
      <c r="AZ463" s="209"/>
      <c r="BA463" s="209"/>
      <c r="BB463" s="209"/>
      <c r="BC463" s="209"/>
      <c r="BD463" s="209"/>
      <c r="BE463" s="209"/>
      <c r="BF463" s="209"/>
      <c r="BG463" s="209"/>
      <c r="BH463" s="209"/>
    </row>
    <row r="464" spans="1:60" outlineLevel="1" x14ac:dyDescent="0.25">
      <c r="A464" s="243">
        <v>206</v>
      </c>
      <c r="B464" s="244" t="s">
        <v>714</v>
      </c>
      <c r="C464" s="251" t="s">
        <v>715</v>
      </c>
      <c r="D464" s="245" t="s">
        <v>178</v>
      </c>
      <c r="E464" s="246">
        <v>2</v>
      </c>
      <c r="F464" s="247"/>
      <c r="G464" s="248">
        <f>ROUND(E464*F464,2)</f>
        <v>0</v>
      </c>
      <c r="H464" s="229">
        <v>192.6</v>
      </c>
      <c r="I464" s="228">
        <f>ROUND(E464*H464,2)</f>
        <v>385.2</v>
      </c>
      <c r="J464" s="229">
        <v>0</v>
      </c>
      <c r="K464" s="228">
        <f>ROUND(E464*J464,2)</f>
        <v>0</v>
      </c>
      <c r="L464" s="228">
        <v>15</v>
      </c>
      <c r="M464" s="228">
        <f>G464*(1+L464/100)</f>
        <v>0</v>
      </c>
      <c r="N464" s="228">
        <v>1.8000000000000001E-4</v>
      </c>
      <c r="O464" s="228">
        <f>ROUND(E464*N464,2)</f>
        <v>0</v>
      </c>
      <c r="P464" s="228">
        <v>0</v>
      </c>
      <c r="Q464" s="228">
        <f>ROUND(E464*P464,2)</f>
        <v>0</v>
      </c>
      <c r="R464" s="228" t="s">
        <v>196</v>
      </c>
      <c r="S464" s="228" t="s">
        <v>171</v>
      </c>
      <c r="T464" s="228" t="s">
        <v>143</v>
      </c>
      <c r="U464" s="228">
        <v>0</v>
      </c>
      <c r="V464" s="228">
        <f>ROUND(E464*U464,2)</f>
        <v>0</v>
      </c>
      <c r="W464" s="228"/>
      <c r="X464" s="228" t="s">
        <v>166</v>
      </c>
      <c r="Y464" s="209"/>
      <c r="Z464" s="209"/>
      <c r="AA464" s="209"/>
      <c r="AB464" s="209"/>
      <c r="AC464" s="209"/>
      <c r="AD464" s="209"/>
      <c r="AE464" s="209"/>
      <c r="AF464" s="209"/>
      <c r="AG464" s="209" t="s">
        <v>167</v>
      </c>
      <c r="AH464" s="209"/>
      <c r="AI464" s="209"/>
      <c r="AJ464" s="209"/>
      <c r="AK464" s="209"/>
      <c r="AL464" s="209"/>
      <c r="AM464" s="209"/>
      <c r="AN464" s="209"/>
      <c r="AO464" s="209"/>
      <c r="AP464" s="209"/>
      <c r="AQ464" s="209"/>
      <c r="AR464" s="209"/>
      <c r="AS464" s="209"/>
      <c r="AT464" s="209"/>
      <c r="AU464" s="209"/>
      <c r="AV464" s="209"/>
      <c r="AW464" s="209"/>
      <c r="AX464" s="209"/>
      <c r="AY464" s="209"/>
      <c r="AZ464" s="209"/>
      <c r="BA464" s="209"/>
      <c r="BB464" s="209"/>
      <c r="BC464" s="209"/>
      <c r="BD464" s="209"/>
      <c r="BE464" s="209"/>
      <c r="BF464" s="209"/>
      <c r="BG464" s="209"/>
      <c r="BH464" s="209"/>
    </row>
    <row r="465" spans="1:60" outlineLevel="1" x14ac:dyDescent="0.25">
      <c r="A465" s="243">
        <v>207</v>
      </c>
      <c r="B465" s="244" t="s">
        <v>716</v>
      </c>
      <c r="C465" s="251" t="s">
        <v>717</v>
      </c>
      <c r="D465" s="245" t="s">
        <v>178</v>
      </c>
      <c r="E465" s="246">
        <v>2</v>
      </c>
      <c r="F465" s="247"/>
      <c r="G465" s="248">
        <f>ROUND(E465*F465,2)</f>
        <v>0</v>
      </c>
      <c r="H465" s="229">
        <v>229.4</v>
      </c>
      <c r="I465" s="228">
        <f>ROUND(E465*H465,2)</f>
        <v>458.8</v>
      </c>
      <c r="J465" s="229">
        <v>0</v>
      </c>
      <c r="K465" s="228">
        <f>ROUND(E465*J465,2)</f>
        <v>0</v>
      </c>
      <c r="L465" s="228">
        <v>15</v>
      </c>
      <c r="M465" s="228">
        <f>G465*(1+L465/100)</f>
        <v>0</v>
      </c>
      <c r="N465" s="228">
        <v>1.8000000000000001E-4</v>
      </c>
      <c r="O465" s="228">
        <f>ROUND(E465*N465,2)</f>
        <v>0</v>
      </c>
      <c r="P465" s="228">
        <v>0</v>
      </c>
      <c r="Q465" s="228">
        <f>ROUND(E465*P465,2)</f>
        <v>0</v>
      </c>
      <c r="R465" s="228" t="s">
        <v>196</v>
      </c>
      <c r="S465" s="228" t="s">
        <v>171</v>
      </c>
      <c r="T465" s="228" t="s">
        <v>143</v>
      </c>
      <c r="U465" s="228">
        <v>0</v>
      </c>
      <c r="V465" s="228">
        <f>ROUND(E465*U465,2)</f>
        <v>0</v>
      </c>
      <c r="W465" s="228"/>
      <c r="X465" s="228" t="s">
        <v>166</v>
      </c>
      <c r="Y465" s="209"/>
      <c r="Z465" s="209"/>
      <c r="AA465" s="209"/>
      <c r="AB465" s="209"/>
      <c r="AC465" s="209"/>
      <c r="AD465" s="209"/>
      <c r="AE465" s="209"/>
      <c r="AF465" s="209"/>
      <c r="AG465" s="209" t="s">
        <v>167</v>
      </c>
      <c r="AH465" s="209"/>
      <c r="AI465" s="209"/>
      <c r="AJ465" s="209"/>
      <c r="AK465" s="209"/>
      <c r="AL465" s="209"/>
      <c r="AM465" s="209"/>
      <c r="AN465" s="209"/>
      <c r="AO465" s="209"/>
      <c r="AP465" s="209"/>
      <c r="AQ465" s="209"/>
      <c r="AR465" s="209"/>
      <c r="AS465" s="209"/>
      <c r="AT465" s="209"/>
      <c r="AU465" s="209"/>
      <c r="AV465" s="209"/>
      <c r="AW465" s="209"/>
      <c r="AX465" s="209"/>
      <c r="AY465" s="209"/>
      <c r="AZ465" s="209"/>
      <c r="BA465" s="209"/>
      <c r="BB465" s="209"/>
      <c r="BC465" s="209"/>
      <c r="BD465" s="209"/>
      <c r="BE465" s="209"/>
      <c r="BF465" s="209"/>
      <c r="BG465" s="209"/>
      <c r="BH465" s="209"/>
    </row>
    <row r="466" spans="1:60" outlineLevel="1" x14ac:dyDescent="0.25">
      <c r="A466" s="243">
        <v>208</v>
      </c>
      <c r="B466" s="244" t="s">
        <v>718</v>
      </c>
      <c r="C466" s="251" t="s">
        <v>719</v>
      </c>
      <c r="D466" s="245" t="s">
        <v>178</v>
      </c>
      <c r="E466" s="246">
        <v>2</v>
      </c>
      <c r="F466" s="247"/>
      <c r="G466" s="248">
        <f>ROUND(E466*F466,2)</f>
        <v>0</v>
      </c>
      <c r="H466" s="229">
        <v>166.8</v>
      </c>
      <c r="I466" s="228">
        <f>ROUND(E466*H466,2)</f>
        <v>333.6</v>
      </c>
      <c r="J466" s="229">
        <v>0</v>
      </c>
      <c r="K466" s="228">
        <f>ROUND(E466*J466,2)</f>
        <v>0</v>
      </c>
      <c r="L466" s="228">
        <v>15</v>
      </c>
      <c r="M466" s="228">
        <f>G466*(1+L466/100)</f>
        <v>0</v>
      </c>
      <c r="N466" s="228">
        <v>1.8000000000000001E-4</v>
      </c>
      <c r="O466" s="228">
        <f>ROUND(E466*N466,2)</f>
        <v>0</v>
      </c>
      <c r="P466" s="228">
        <v>0</v>
      </c>
      <c r="Q466" s="228">
        <f>ROUND(E466*P466,2)</f>
        <v>0</v>
      </c>
      <c r="R466" s="228" t="s">
        <v>196</v>
      </c>
      <c r="S466" s="228" t="s">
        <v>171</v>
      </c>
      <c r="T466" s="228" t="s">
        <v>143</v>
      </c>
      <c r="U466" s="228">
        <v>0</v>
      </c>
      <c r="V466" s="228">
        <f>ROUND(E466*U466,2)</f>
        <v>0</v>
      </c>
      <c r="W466" s="228"/>
      <c r="X466" s="228" t="s">
        <v>166</v>
      </c>
      <c r="Y466" s="209"/>
      <c r="Z466" s="209"/>
      <c r="AA466" s="209"/>
      <c r="AB466" s="209"/>
      <c r="AC466" s="209"/>
      <c r="AD466" s="209"/>
      <c r="AE466" s="209"/>
      <c r="AF466" s="209"/>
      <c r="AG466" s="209" t="s">
        <v>167</v>
      </c>
      <c r="AH466" s="209"/>
      <c r="AI466" s="209"/>
      <c r="AJ466" s="209"/>
      <c r="AK466" s="209"/>
      <c r="AL466" s="209"/>
      <c r="AM466" s="209"/>
      <c r="AN466" s="209"/>
      <c r="AO466" s="209"/>
      <c r="AP466" s="209"/>
      <c r="AQ466" s="209"/>
      <c r="AR466" s="209"/>
      <c r="AS466" s="209"/>
      <c r="AT466" s="209"/>
      <c r="AU466" s="209"/>
      <c r="AV466" s="209"/>
      <c r="AW466" s="209"/>
      <c r="AX466" s="209"/>
      <c r="AY466" s="209"/>
      <c r="AZ466" s="209"/>
      <c r="BA466" s="209"/>
      <c r="BB466" s="209"/>
      <c r="BC466" s="209"/>
      <c r="BD466" s="209"/>
      <c r="BE466" s="209"/>
      <c r="BF466" s="209"/>
      <c r="BG466" s="209"/>
      <c r="BH466" s="209"/>
    </row>
    <row r="467" spans="1:60" outlineLevel="1" x14ac:dyDescent="0.25">
      <c r="A467" s="243">
        <v>209</v>
      </c>
      <c r="B467" s="244" t="s">
        <v>720</v>
      </c>
      <c r="C467" s="251" t="s">
        <v>721</v>
      </c>
      <c r="D467" s="245" t="s">
        <v>178</v>
      </c>
      <c r="E467" s="246">
        <v>1</v>
      </c>
      <c r="F467" s="247"/>
      <c r="G467" s="248">
        <f>ROUND(E467*F467,2)</f>
        <v>0</v>
      </c>
      <c r="H467" s="229">
        <v>434.7</v>
      </c>
      <c r="I467" s="228">
        <f>ROUND(E467*H467,2)</f>
        <v>434.7</v>
      </c>
      <c r="J467" s="229">
        <v>0</v>
      </c>
      <c r="K467" s="228">
        <f>ROUND(E467*J467,2)</f>
        <v>0</v>
      </c>
      <c r="L467" s="228">
        <v>15</v>
      </c>
      <c r="M467" s="228">
        <f>G467*(1+L467/100)</f>
        <v>0</v>
      </c>
      <c r="N467" s="228">
        <v>4.0000000000000002E-4</v>
      </c>
      <c r="O467" s="228">
        <f>ROUND(E467*N467,2)</f>
        <v>0</v>
      </c>
      <c r="P467" s="228">
        <v>0</v>
      </c>
      <c r="Q467" s="228">
        <f>ROUND(E467*P467,2)</f>
        <v>0</v>
      </c>
      <c r="R467" s="228" t="s">
        <v>196</v>
      </c>
      <c r="S467" s="228" t="s">
        <v>171</v>
      </c>
      <c r="T467" s="228" t="s">
        <v>143</v>
      </c>
      <c r="U467" s="228">
        <v>0</v>
      </c>
      <c r="V467" s="228">
        <f>ROUND(E467*U467,2)</f>
        <v>0</v>
      </c>
      <c r="W467" s="228"/>
      <c r="X467" s="228" t="s">
        <v>166</v>
      </c>
      <c r="Y467" s="209"/>
      <c r="Z467" s="209"/>
      <c r="AA467" s="209"/>
      <c r="AB467" s="209"/>
      <c r="AC467" s="209"/>
      <c r="AD467" s="209"/>
      <c r="AE467" s="209"/>
      <c r="AF467" s="209"/>
      <c r="AG467" s="209" t="s">
        <v>167</v>
      </c>
      <c r="AH467" s="209"/>
      <c r="AI467" s="209"/>
      <c r="AJ467" s="209"/>
      <c r="AK467" s="209"/>
      <c r="AL467" s="209"/>
      <c r="AM467" s="209"/>
      <c r="AN467" s="209"/>
      <c r="AO467" s="209"/>
      <c r="AP467" s="209"/>
      <c r="AQ467" s="209"/>
      <c r="AR467" s="209"/>
      <c r="AS467" s="209"/>
      <c r="AT467" s="209"/>
      <c r="AU467" s="209"/>
      <c r="AV467" s="209"/>
      <c r="AW467" s="209"/>
      <c r="AX467" s="209"/>
      <c r="AY467" s="209"/>
      <c r="AZ467" s="209"/>
      <c r="BA467" s="209"/>
      <c r="BB467" s="209"/>
      <c r="BC467" s="209"/>
      <c r="BD467" s="209"/>
      <c r="BE467" s="209"/>
      <c r="BF467" s="209"/>
      <c r="BG467" s="209"/>
      <c r="BH467" s="209"/>
    </row>
    <row r="468" spans="1:60" outlineLevel="1" x14ac:dyDescent="0.25">
      <c r="A468" s="243">
        <v>210</v>
      </c>
      <c r="B468" s="244" t="s">
        <v>722</v>
      </c>
      <c r="C468" s="251" t="s">
        <v>723</v>
      </c>
      <c r="D468" s="245" t="s">
        <v>178</v>
      </c>
      <c r="E468" s="246">
        <v>1</v>
      </c>
      <c r="F468" s="247"/>
      <c r="G468" s="248">
        <f>ROUND(E468*F468,2)</f>
        <v>0</v>
      </c>
      <c r="H468" s="229">
        <v>1017.8</v>
      </c>
      <c r="I468" s="228">
        <f>ROUND(E468*H468,2)</f>
        <v>1017.8</v>
      </c>
      <c r="J468" s="229">
        <v>0</v>
      </c>
      <c r="K468" s="228">
        <f>ROUND(E468*J468,2)</f>
        <v>0</v>
      </c>
      <c r="L468" s="228">
        <v>15</v>
      </c>
      <c r="M468" s="228">
        <f>G468*(1+L468/100)</f>
        <v>0</v>
      </c>
      <c r="N468" s="228">
        <v>5.0000000000000001E-4</v>
      </c>
      <c r="O468" s="228">
        <f>ROUND(E468*N468,2)</f>
        <v>0</v>
      </c>
      <c r="P468" s="228">
        <v>0</v>
      </c>
      <c r="Q468" s="228">
        <f>ROUND(E468*P468,2)</f>
        <v>0</v>
      </c>
      <c r="R468" s="228" t="s">
        <v>196</v>
      </c>
      <c r="S468" s="228" t="s">
        <v>171</v>
      </c>
      <c r="T468" s="228" t="s">
        <v>143</v>
      </c>
      <c r="U468" s="228">
        <v>0</v>
      </c>
      <c r="V468" s="228">
        <f>ROUND(E468*U468,2)</f>
        <v>0</v>
      </c>
      <c r="W468" s="228"/>
      <c r="X468" s="228" t="s">
        <v>166</v>
      </c>
      <c r="Y468" s="209"/>
      <c r="Z468" s="209"/>
      <c r="AA468" s="209"/>
      <c r="AB468" s="209"/>
      <c r="AC468" s="209"/>
      <c r="AD468" s="209"/>
      <c r="AE468" s="209"/>
      <c r="AF468" s="209"/>
      <c r="AG468" s="209" t="s">
        <v>167</v>
      </c>
      <c r="AH468" s="209"/>
      <c r="AI468" s="209"/>
      <c r="AJ468" s="209"/>
      <c r="AK468" s="209"/>
      <c r="AL468" s="209"/>
      <c r="AM468" s="209"/>
      <c r="AN468" s="209"/>
      <c r="AO468" s="209"/>
      <c r="AP468" s="209"/>
      <c r="AQ468" s="209"/>
      <c r="AR468" s="209"/>
      <c r="AS468" s="209"/>
      <c r="AT468" s="209"/>
      <c r="AU468" s="209"/>
      <c r="AV468" s="209"/>
      <c r="AW468" s="209"/>
      <c r="AX468" s="209"/>
      <c r="AY468" s="209"/>
      <c r="AZ468" s="209"/>
      <c r="BA468" s="209"/>
      <c r="BB468" s="209"/>
      <c r="BC468" s="209"/>
      <c r="BD468" s="209"/>
      <c r="BE468" s="209"/>
      <c r="BF468" s="209"/>
      <c r="BG468" s="209"/>
      <c r="BH468" s="209"/>
    </row>
    <row r="469" spans="1:60" x14ac:dyDescent="0.25">
      <c r="A469" s="231" t="s">
        <v>137</v>
      </c>
      <c r="B469" s="232" t="s">
        <v>105</v>
      </c>
      <c r="C469" s="250" t="s">
        <v>106</v>
      </c>
      <c r="D469" s="233"/>
      <c r="E469" s="234"/>
      <c r="F469" s="235"/>
      <c r="G469" s="236">
        <f>SUMIF(AG470:AG473,"&lt;&gt;NOR",G470:G473)</f>
        <v>0</v>
      </c>
      <c r="H469" s="230"/>
      <c r="I469" s="230">
        <f>SUM(I470:I473)</f>
        <v>333.98</v>
      </c>
      <c r="J469" s="230"/>
      <c r="K469" s="230">
        <f>SUM(K470:K473)</f>
        <v>668.22</v>
      </c>
      <c r="L469" s="230"/>
      <c r="M469" s="230">
        <f>SUM(M470:M473)</f>
        <v>0</v>
      </c>
      <c r="N469" s="230"/>
      <c r="O469" s="230">
        <f>SUM(O470:O473)</f>
        <v>0</v>
      </c>
      <c r="P469" s="230"/>
      <c r="Q469" s="230">
        <f>SUM(Q470:Q473)</f>
        <v>0</v>
      </c>
      <c r="R469" s="230"/>
      <c r="S469" s="230"/>
      <c r="T469" s="230"/>
      <c r="U469" s="230"/>
      <c r="V469" s="230">
        <f>SUM(V470:V473)</f>
        <v>1.1499999999999999</v>
      </c>
      <c r="W469" s="230"/>
      <c r="X469" s="230"/>
      <c r="AG469" t="s">
        <v>138</v>
      </c>
    </row>
    <row r="470" spans="1:60" outlineLevel="1" x14ac:dyDescent="0.25">
      <c r="A470" s="243">
        <v>211</v>
      </c>
      <c r="B470" s="244" t="s">
        <v>724</v>
      </c>
      <c r="C470" s="251" t="s">
        <v>725</v>
      </c>
      <c r="D470" s="245" t="s">
        <v>178</v>
      </c>
      <c r="E470" s="246">
        <v>2</v>
      </c>
      <c r="F470" s="247"/>
      <c r="G470" s="248">
        <f>ROUND(E470*F470,2)</f>
        <v>0</v>
      </c>
      <c r="H470" s="229">
        <v>79.59</v>
      </c>
      <c r="I470" s="228">
        <f>ROUND(E470*H470,2)</f>
        <v>159.18</v>
      </c>
      <c r="J470" s="229">
        <v>140.61000000000001</v>
      </c>
      <c r="K470" s="228">
        <f>ROUND(E470*J470,2)</f>
        <v>281.22000000000003</v>
      </c>
      <c r="L470" s="228">
        <v>15</v>
      </c>
      <c r="M470" s="228">
        <f>G470*(1+L470/100)</f>
        <v>0</v>
      </c>
      <c r="N470" s="228">
        <v>0</v>
      </c>
      <c r="O470" s="228">
        <f>ROUND(E470*N470,2)</f>
        <v>0</v>
      </c>
      <c r="P470" s="228">
        <v>0</v>
      </c>
      <c r="Q470" s="228">
        <f>ROUND(E470*P470,2)</f>
        <v>0</v>
      </c>
      <c r="R470" s="228"/>
      <c r="S470" s="228" t="s">
        <v>171</v>
      </c>
      <c r="T470" s="228" t="s">
        <v>143</v>
      </c>
      <c r="U470" s="228">
        <v>0.23599999999999999</v>
      </c>
      <c r="V470" s="228">
        <f>ROUND(E470*U470,2)</f>
        <v>0.47</v>
      </c>
      <c r="W470" s="228"/>
      <c r="X470" s="228" t="s">
        <v>172</v>
      </c>
      <c r="Y470" s="209"/>
      <c r="Z470" s="209"/>
      <c r="AA470" s="209"/>
      <c r="AB470" s="209"/>
      <c r="AC470" s="209"/>
      <c r="AD470" s="209"/>
      <c r="AE470" s="209"/>
      <c r="AF470" s="209"/>
      <c r="AG470" s="209" t="s">
        <v>173</v>
      </c>
      <c r="AH470" s="209"/>
      <c r="AI470" s="209"/>
      <c r="AJ470" s="209"/>
      <c r="AK470" s="209"/>
      <c r="AL470" s="209"/>
      <c r="AM470" s="209"/>
      <c r="AN470" s="209"/>
      <c r="AO470" s="209"/>
      <c r="AP470" s="209"/>
      <c r="AQ470" s="209"/>
      <c r="AR470" s="209"/>
      <c r="AS470" s="209"/>
      <c r="AT470" s="209"/>
      <c r="AU470" s="209"/>
      <c r="AV470" s="209"/>
      <c r="AW470" s="209"/>
      <c r="AX470" s="209"/>
      <c r="AY470" s="209"/>
      <c r="AZ470" s="209"/>
      <c r="BA470" s="209"/>
      <c r="BB470" s="209"/>
      <c r="BC470" s="209"/>
      <c r="BD470" s="209"/>
      <c r="BE470" s="209"/>
      <c r="BF470" s="209"/>
      <c r="BG470" s="209"/>
      <c r="BH470" s="209"/>
    </row>
    <row r="471" spans="1:60" outlineLevel="1" x14ac:dyDescent="0.25">
      <c r="A471" s="243">
        <v>212</v>
      </c>
      <c r="B471" s="244" t="s">
        <v>726</v>
      </c>
      <c r="C471" s="251" t="s">
        <v>727</v>
      </c>
      <c r="D471" s="245" t="s">
        <v>178</v>
      </c>
      <c r="E471" s="246">
        <v>1</v>
      </c>
      <c r="F471" s="247"/>
      <c r="G471" s="248">
        <f>ROUND(E471*F471,2)</f>
        <v>0</v>
      </c>
      <c r="H471" s="229">
        <v>0</v>
      </c>
      <c r="I471" s="228">
        <f>ROUND(E471*H471,2)</f>
        <v>0</v>
      </c>
      <c r="J471" s="229">
        <v>272.60000000000002</v>
      </c>
      <c r="K471" s="228">
        <f>ROUND(E471*J471,2)</f>
        <v>272.60000000000002</v>
      </c>
      <c r="L471" s="228">
        <v>15</v>
      </c>
      <c r="M471" s="228">
        <f>G471*(1+L471/100)</f>
        <v>0</v>
      </c>
      <c r="N471" s="228">
        <v>0</v>
      </c>
      <c r="O471" s="228">
        <f>ROUND(E471*N471,2)</f>
        <v>0</v>
      </c>
      <c r="P471" s="228">
        <v>0</v>
      </c>
      <c r="Q471" s="228">
        <f>ROUND(E471*P471,2)</f>
        <v>0</v>
      </c>
      <c r="R471" s="228"/>
      <c r="S471" s="228" t="s">
        <v>171</v>
      </c>
      <c r="T471" s="228" t="s">
        <v>143</v>
      </c>
      <c r="U471" s="228">
        <v>0.48</v>
      </c>
      <c r="V471" s="228">
        <f>ROUND(E471*U471,2)</f>
        <v>0.48</v>
      </c>
      <c r="W471" s="228"/>
      <c r="X471" s="228" t="s">
        <v>172</v>
      </c>
      <c r="Y471" s="209"/>
      <c r="Z471" s="209"/>
      <c r="AA471" s="209"/>
      <c r="AB471" s="209"/>
      <c r="AC471" s="209"/>
      <c r="AD471" s="209"/>
      <c r="AE471" s="209"/>
      <c r="AF471" s="209"/>
      <c r="AG471" s="209" t="s">
        <v>173</v>
      </c>
      <c r="AH471" s="209"/>
      <c r="AI471" s="209"/>
      <c r="AJ471" s="209"/>
      <c r="AK471" s="209"/>
      <c r="AL471" s="209"/>
      <c r="AM471" s="209"/>
      <c r="AN471" s="209"/>
      <c r="AO471" s="209"/>
      <c r="AP471" s="209"/>
      <c r="AQ471" s="209"/>
      <c r="AR471" s="209"/>
      <c r="AS471" s="209"/>
      <c r="AT471" s="209"/>
      <c r="AU471" s="209"/>
      <c r="AV471" s="209"/>
      <c r="AW471" s="209"/>
      <c r="AX471" s="209"/>
      <c r="AY471" s="209"/>
      <c r="AZ471" s="209"/>
      <c r="BA471" s="209"/>
      <c r="BB471" s="209"/>
      <c r="BC471" s="209"/>
      <c r="BD471" s="209"/>
      <c r="BE471" s="209"/>
      <c r="BF471" s="209"/>
      <c r="BG471" s="209"/>
      <c r="BH471" s="209"/>
    </row>
    <row r="472" spans="1:60" outlineLevel="1" x14ac:dyDescent="0.25">
      <c r="A472" s="243">
        <v>213</v>
      </c>
      <c r="B472" s="244" t="s">
        <v>728</v>
      </c>
      <c r="C472" s="251" t="s">
        <v>729</v>
      </c>
      <c r="D472" s="245" t="s">
        <v>178</v>
      </c>
      <c r="E472" s="246">
        <v>1</v>
      </c>
      <c r="F472" s="247"/>
      <c r="G472" s="248">
        <f>ROUND(E472*F472,2)</f>
        <v>0</v>
      </c>
      <c r="H472" s="229">
        <v>0</v>
      </c>
      <c r="I472" s="228">
        <f>ROUND(E472*H472,2)</f>
        <v>0</v>
      </c>
      <c r="J472" s="229">
        <v>114.4</v>
      </c>
      <c r="K472" s="228">
        <f>ROUND(E472*J472,2)</f>
        <v>114.4</v>
      </c>
      <c r="L472" s="228">
        <v>15</v>
      </c>
      <c r="M472" s="228">
        <f>G472*(1+L472/100)</f>
        <v>0</v>
      </c>
      <c r="N472" s="228">
        <v>0</v>
      </c>
      <c r="O472" s="228">
        <f>ROUND(E472*N472,2)</f>
        <v>0</v>
      </c>
      <c r="P472" s="228">
        <v>0</v>
      </c>
      <c r="Q472" s="228">
        <f>ROUND(E472*P472,2)</f>
        <v>0</v>
      </c>
      <c r="R472" s="228"/>
      <c r="S472" s="228" t="s">
        <v>171</v>
      </c>
      <c r="T472" s="228" t="s">
        <v>143</v>
      </c>
      <c r="U472" s="228">
        <v>0.20166999999999999</v>
      </c>
      <c r="V472" s="228">
        <f>ROUND(E472*U472,2)</f>
        <v>0.2</v>
      </c>
      <c r="W472" s="228"/>
      <c r="X472" s="228" t="s">
        <v>172</v>
      </c>
      <c r="Y472" s="209"/>
      <c r="Z472" s="209"/>
      <c r="AA472" s="209"/>
      <c r="AB472" s="209"/>
      <c r="AC472" s="209"/>
      <c r="AD472" s="209"/>
      <c r="AE472" s="209"/>
      <c r="AF472" s="209"/>
      <c r="AG472" s="209" t="s">
        <v>173</v>
      </c>
      <c r="AH472" s="209"/>
      <c r="AI472" s="209"/>
      <c r="AJ472" s="209"/>
      <c r="AK472" s="209"/>
      <c r="AL472" s="209"/>
      <c r="AM472" s="209"/>
      <c r="AN472" s="209"/>
      <c r="AO472" s="209"/>
      <c r="AP472" s="209"/>
      <c r="AQ472" s="209"/>
      <c r="AR472" s="209"/>
      <c r="AS472" s="209"/>
      <c r="AT472" s="209"/>
      <c r="AU472" s="209"/>
      <c r="AV472" s="209"/>
      <c r="AW472" s="209"/>
      <c r="AX472" s="209"/>
      <c r="AY472" s="209"/>
      <c r="AZ472" s="209"/>
      <c r="BA472" s="209"/>
      <c r="BB472" s="209"/>
      <c r="BC472" s="209"/>
      <c r="BD472" s="209"/>
      <c r="BE472" s="209"/>
      <c r="BF472" s="209"/>
      <c r="BG472" s="209"/>
      <c r="BH472" s="209"/>
    </row>
    <row r="473" spans="1:60" outlineLevel="1" x14ac:dyDescent="0.25">
      <c r="A473" s="243">
        <v>214</v>
      </c>
      <c r="B473" s="244" t="s">
        <v>730</v>
      </c>
      <c r="C473" s="251" t="s">
        <v>731</v>
      </c>
      <c r="D473" s="245" t="s">
        <v>178</v>
      </c>
      <c r="E473" s="246">
        <v>1</v>
      </c>
      <c r="F473" s="247"/>
      <c r="G473" s="248">
        <f>ROUND(E473*F473,2)</f>
        <v>0</v>
      </c>
      <c r="H473" s="229">
        <v>174.8</v>
      </c>
      <c r="I473" s="228">
        <f>ROUND(E473*H473,2)</f>
        <v>174.8</v>
      </c>
      <c r="J473" s="229">
        <v>0</v>
      </c>
      <c r="K473" s="228">
        <f>ROUND(E473*J473,2)</f>
        <v>0</v>
      </c>
      <c r="L473" s="228">
        <v>15</v>
      </c>
      <c r="M473" s="228">
        <f>G473*(1+L473/100)</f>
        <v>0</v>
      </c>
      <c r="N473" s="228">
        <v>1.0000000000000001E-5</v>
      </c>
      <c r="O473" s="228">
        <f>ROUND(E473*N473,2)</f>
        <v>0</v>
      </c>
      <c r="P473" s="228">
        <v>0</v>
      </c>
      <c r="Q473" s="228">
        <f>ROUND(E473*P473,2)</f>
        <v>0</v>
      </c>
      <c r="R473" s="228" t="s">
        <v>196</v>
      </c>
      <c r="S473" s="228" t="s">
        <v>171</v>
      </c>
      <c r="T473" s="228" t="s">
        <v>143</v>
      </c>
      <c r="U473" s="228">
        <v>0</v>
      </c>
      <c r="V473" s="228">
        <f>ROUND(E473*U473,2)</f>
        <v>0</v>
      </c>
      <c r="W473" s="228"/>
      <c r="X473" s="228" t="s">
        <v>166</v>
      </c>
      <c r="Y473" s="209"/>
      <c r="Z473" s="209"/>
      <c r="AA473" s="209"/>
      <c r="AB473" s="209"/>
      <c r="AC473" s="209"/>
      <c r="AD473" s="209"/>
      <c r="AE473" s="209"/>
      <c r="AF473" s="209"/>
      <c r="AG473" s="209" t="s">
        <v>167</v>
      </c>
      <c r="AH473" s="209"/>
      <c r="AI473" s="209"/>
      <c r="AJ473" s="209"/>
      <c r="AK473" s="209"/>
      <c r="AL473" s="209"/>
      <c r="AM473" s="209"/>
      <c r="AN473" s="209"/>
      <c r="AO473" s="209"/>
      <c r="AP473" s="209"/>
      <c r="AQ473" s="209"/>
      <c r="AR473" s="209"/>
      <c r="AS473" s="209"/>
      <c r="AT473" s="209"/>
      <c r="AU473" s="209"/>
      <c r="AV473" s="209"/>
      <c r="AW473" s="209"/>
      <c r="AX473" s="209"/>
      <c r="AY473" s="209"/>
      <c r="AZ473" s="209"/>
      <c r="BA473" s="209"/>
      <c r="BB473" s="209"/>
      <c r="BC473" s="209"/>
      <c r="BD473" s="209"/>
      <c r="BE473" s="209"/>
      <c r="BF473" s="209"/>
      <c r="BG473" s="209"/>
      <c r="BH473" s="209"/>
    </row>
    <row r="474" spans="1:60" x14ac:dyDescent="0.25">
      <c r="A474" s="231" t="s">
        <v>137</v>
      </c>
      <c r="B474" s="232" t="s">
        <v>107</v>
      </c>
      <c r="C474" s="250" t="s">
        <v>108</v>
      </c>
      <c r="D474" s="233"/>
      <c r="E474" s="234"/>
      <c r="F474" s="235"/>
      <c r="G474" s="236">
        <f>SUMIF(AG475:AG483,"&lt;&gt;NOR",G475:G483)</f>
        <v>0</v>
      </c>
      <c r="H474" s="230"/>
      <c r="I474" s="230">
        <f>SUM(I475:I483)</f>
        <v>0</v>
      </c>
      <c r="J474" s="230"/>
      <c r="K474" s="230">
        <f>SUM(K475:K483)</f>
        <v>20424.339999999997</v>
      </c>
      <c r="L474" s="230"/>
      <c r="M474" s="230">
        <f>SUM(M475:M483)</f>
        <v>0</v>
      </c>
      <c r="N474" s="230"/>
      <c r="O474" s="230">
        <f>SUM(O475:O483)</f>
        <v>0</v>
      </c>
      <c r="P474" s="230"/>
      <c r="Q474" s="230">
        <f>SUM(Q475:Q483)</f>
        <v>0</v>
      </c>
      <c r="R474" s="230"/>
      <c r="S474" s="230"/>
      <c r="T474" s="230"/>
      <c r="U474" s="230"/>
      <c r="V474" s="230">
        <f>SUM(V475:V483)</f>
        <v>23.39</v>
      </c>
      <c r="W474" s="230"/>
      <c r="X474" s="230"/>
      <c r="AG474" t="s">
        <v>138</v>
      </c>
    </row>
    <row r="475" spans="1:60" outlineLevel="1" x14ac:dyDescent="0.25">
      <c r="A475" s="243">
        <v>215</v>
      </c>
      <c r="B475" s="244" t="s">
        <v>732</v>
      </c>
      <c r="C475" s="251" t="s">
        <v>733</v>
      </c>
      <c r="D475" s="245" t="s">
        <v>305</v>
      </c>
      <c r="E475" s="246">
        <v>4.6855200000000004</v>
      </c>
      <c r="F475" s="247"/>
      <c r="G475" s="248">
        <f>ROUND(E475*F475,2)</f>
        <v>0</v>
      </c>
      <c r="H475" s="229">
        <v>0</v>
      </c>
      <c r="I475" s="228">
        <f>ROUND(E475*H475,2)</f>
        <v>0</v>
      </c>
      <c r="J475" s="229">
        <v>1500</v>
      </c>
      <c r="K475" s="228">
        <f>ROUND(E475*J475,2)</f>
        <v>7028.28</v>
      </c>
      <c r="L475" s="228">
        <v>15</v>
      </c>
      <c r="M475" s="228">
        <f>G475*(1+L475/100)</f>
        <v>0</v>
      </c>
      <c r="N475" s="228">
        <v>0</v>
      </c>
      <c r="O475" s="228">
        <f>ROUND(E475*N475,2)</f>
        <v>0</v>
      </c>
      <c r="P475" s="228">
        <v>0</v>
      </c>
      <c r="Q475" s="228">
        <f>ROUND(E475*P475,2)</f>
        <v>0</v>
      </c>
      <c r="R475" s="228"/>
      <c r="S475" s="228" t="s">
        <v>734</v>
      </c>
      <c r="T475" s="228" t="s">
        <v>143</v>
      </c>
      <c r="U475" s="228">
        <v>0</v>
      </c>
      <c r="V475" s="228">
        <f>ROUND(E475*U475,2)</f>
        <v>0</v>
      </c>
      <c r="W475" s="228"/>
      <c r="X475" s="228" t="s">
        <v>735</v>
      </c>
      <c r="Y475" s="209"/>
      <c r="Z475" s="209"/>
      <c r="AA475" s="209"/>
      <c r="AB475" s="209"/>
      <c r="AC475" s="209"/>
      <c r="AD475" s="209"/>
      <c r="AE475" s="209"/>
      <c r="AF475" s="209"/>
      <c r="AG475" s="209" t="s">
        <v>736</v>
      </c>
      <c r="AH475" s="209"/>
      <c r="AI475" s="209"/>
      <c r="AJ475" s="209"/>
      <c r="AK475" s="209"/>
      <c r="AL475" s="209"/>
      <c r="AM475" s="209"/>
      <c r="AN475" s="209"/>
      <c r="AO475" s="209"/>
      <c r="AP475" s="209"/>
      <c r="AQ475" s="209"/>
      <c r="AR475" s="209"/>
      <c r="AS475" s="209"/>
      <c r="AT475" s="209"/>
      <c r="AU475" s="209"/>
      <c r="AV475" s="209"/>
      <c r="AW475" s="209"/>
      <c r="AX475" s="209"/>
      <c r="AY475" s="209"/>
      <c r="AZ475" s="209"/>
      <c r="BA475" s="209"/>
      <c r="BB475" s="209"/>
      <c r="BC475" s="209"/>
      <c r="BD475" s="209"/>
      <c r="BE475" s="209"/>
      <c r="BF475" s="209"/>
      <c r="BG475" s="209"/>
      <c r="BH475" s="209"/>
    </row>
    <row r="476" spans="1:60" outlineLevel="1" x14ac:dyDescent="0.25">
      <c r="A476" s="243">
        <v>216</v>
      </c>
      <c r="B476" s="244" t="s">
        <v>737</v>
      </c>
      <c r="C476" s="251" t="s">
        <v>738</v>
      </c>
      <c r="D476" s="245" t="s">
        <v>739</v>
      </c>
      <c r="E476" s="246">
        <v>5</v>
      </c>
      <c r="F476" s="247"/>
      <c r="G476" s="248">
        <f>ROUND(E476*F476,2)</f>
        <v>0</v>
      </c>
      <c r="H476" s="229">
        <v>0</v>
      </c>
      <c r="I476" s="228">
        <f>ROUND(E476*H476,2)</f>
        <v>0</v>
      </c>
      <c r="J476" s="229">
        <v>300</v>
      </c>
      <c r="K476" s="228">
        <f>ROUND(E476*J476,2)</f>
        <v>1500</v>
      </c>
      <c r="L476" s="228">
        <v>15</v>
      </c>
      <c r="M476" s="228">
        <f>G476*(1+L476/100)</f>
        <v>0</v>
      </c>
      <c r="N476" s="228">
        <v>0</v>
      </c>
      <c r="O476" s="228">
        <f>ROUND(E476*N476,2)</f>
        <v>0</v>
      </c>
      <c r="P476" s="228">
        <v>0</v>
      </c>
      <c r="Q476" s="228">
        <f>ROUND(E476*P476,2)</f>
        <v>0</v>
      </c>
      <c r="R476" s="228"/>
      <c r="S476" s="228" t="s">
        <v>171</v>
      </c>
      <c r="T476" s="228" t="s">
        <v>143</v>
      </c>
      <c r="U476" s="228">
        <v>0</v>
      </c>
      <c r="V476" s="228">
        <f>ROUND(E476*U476,2)</f>
        <v>0</v>
      </c>
      <c r="W476" s="228"/>
      <c r="X476" s="228" t="s">
        <v>172</v>
      </c>
      <c r="Y476" s="209"/>
      <c r="Z476" s="209"/>
      <c r="AA476" s="209"/>
      <c r="AB476" s="209"/>
      <c r="AC476" s="209"/>
      <c r="AD476" s="209"/>
      <c r="AE476" s="209"/>
      <c r="AF476" s="209"/>
      <c r="AG476" s="209" t="s">
        <v>173</v>
      </c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09"/>
      <c r="AT476" s="209"/>
      <c r="AU476" s="209"/>
      <c r="AV476" s="209"/>
      <c r="AW476" s="209"/>
      <c r="AX476" s="209"/>
      <c r="AY476" s="209"/>
      <c r="AZ476" s="209"/>
      <c r="BA476" s="209"/>
      <c r="BB476" s="209"/>
      <c r="BC476" s="209"/>
      <c r="BD476" s="209"/>
      <c r="BE476" s="209"/>
      <c r="BF476" s="209"/>
      <c r="BG476" s="209"/>
      <c r="BH476" s="209"/>
    </row>
    <row r="477" spans="1:60" outlineLevel="1" x14ac:dyDescent="0.25">
      <c r="A477" s="243">
        <v>217</v>
      </c>
      <c r="B477" s="244" t="s">
        <v>740</v>
      </c>
      <c r="C477" s="251" t="s">
        <v>741</v>
      </c>
      <c r="D477" s="245" t="s">
        <v>305</v>
      </c>
      <c r="E477" s="246">
        <v>4.6855200000000004</v>
      </c>
      <c r="F477" s="247"/>
      <c r="G477" s="248">
        <f>ROUND(E477*F477,2)</f>
        <v>0</v>
      </c>
      <c r="H477" s="229">
        <v>0</v>
      </c>
      <c r="I477" s="228">
        <f>ROUND(E477*H477,2)</f>
        <v>0</v>
      </c>
      <c r="J477" s="229">
        <v>193.8</v>
      </c>
      <c r="K477" s="228">
        <f>ROUND(E477*J477,2)</f>
        <v>908.05</v>
      </c>
      <c r="L477" s="228">
        <v>15</v>
      </c>
      <c r="M477" s="228">
        <f>G477*(1+L477/100)</f>
        <v>0</v>
      </c>
      <c r="N477" s="228">
        <v>0</v>
      </c>
      <c r="O477" s="228">
        <f>ROUND(E477*N477,2)</f>
        <v>0</v>
      </c>
      <c r="P477" s="228">
        <v>0</v>
      </c>
      <c r="Q477" s="228">
        <f>ROUND(E477*P477,2)</f>
        <v>0</v>
      </c>
      <c r="R477" s="228"/>
      <c r="S477" s="228" t="s">
        <v>171</v>
      </c>
      <c r="T477" s="228" t="s">
        <v>143</v>
      </c>
      <c r="U477" s="228">
        <v>0.27700000000000002</v>
      </c>
      <c r="V477" s="228">
        <f>ROUND(E477*U477,2)</f>
        <v>1.3</v>
      </c>
      <c r="W477" s="228"/>
      <c r="X477" s="228" t="s">
        <v>735</v>
      </c>
      <c r="Y477" s="209"/>
      <c r="Z477" s="209"/>
      <c r="AA477" s="209"/>
      <c r="AB477" s="209"/>
      <c r="AC477" s="209"/>
      <c r="AD477" s="209"/>
      <c r="AE477" s="209"/>
      <c r="AF477" s="209"/>
      <c r="AG477" s="209" t="s">
        <v>736</v>
      </c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09"/>
      <c r="AT477" s="209"/>
      <c r="AU477" s="209"/>
      <c r="AV477" s="209"/>
      <c r="AW477" s="209"/>
      <c r="AX477" s="209"/>
      <c r="AY477" s="209"/>
      <c r="AZ477" s="209"/>
      <c r="BA477" s="209"/>
      <c r="BB477" s="209"/>
      <c r="BC477" s="209"/>
      <c r="BD477" s="209"/>
      <c r="BE477" s="209"/>
      <c r="BF477" s="209"/>
      <c r="BG477" s="209"/>
      <c r="BH477" s="209"/>
    </row>
    <row r="478" spans="1:60" outlineLevel="1" x14ac:dyDescent="0.25">
      <c r="A478" s="243">
        <v>218</v>
      </c>
      <c r="B478" s="244" t="s">
        <v>742</v>
      </c>
      <c r="C478" s="251" t="s">
        <v>743</v>
      </c>
      <c r="D478" s="245" t="s">
        <v>305</v>
      </c>
      <c r="E478" s="246">
        <v>4.6855200000000004</v>
      </c>
      <c r="F478" s="247"/>
      <c r="G478" s="248">
        <f>ROUND(E478*F478,2)</f>
        <v>0</v>
      </c>
      <c r="H478" s="229">
        <v>0</v>
      </c>
      <c r="I478" s="228">
        <f>ROUND(E478*H478,2)</f>
        <v>0</v>
      </c>
      <c r="J478" s="229">
        <v>811.9</v>
      </c>
      <c r="K478" s="228">
        <f>ROUND(E478*J478,2)</f>
        <v>3804.17</v>
      </c>
      <c r="L478" s="228">
        <v>15</v>
      </c>
      <c r="M478" s="228">
        <f>G478*(1+L478/100)</f>
        <v>0</v>
      </c>
      <c r="N478" s="228">
        <v>0</v>
      </c>
      <c r="O478" s="228">
        <f>ROUND(E478*N478,2)</f>
        <v>0</v>
      </c>
      <c r="P478" s="228">
        <v>0</v>
      </c>
      <c r="Q478" s="228">
        <f>ROUND(E478*P478,2)</f>
        <v>0</v>
      </c>
      <c r="R478" s="228"/>
      <c r="S478" s="228" t="s">
        <v>171</v>
      </c>
      <c r="T478" s="228" t="s">
        <v>143</v>
      </c>
      <c r="U478" s="228">
        <v>2.0089999999999999</v>
      </c>
      <c r="V478" s="228">
        <f>ROUND(E478*U478,2)</f>
        <v>9.41</v>
      </c>
      <c r="W478" s="228"/>
      <c r="X478" s="228" t="s">
        <v>735</v>
      </c>
      <c r="Y478" s="209"/>
      <c r="Z478" s="209"/>
      <c r="AA478" s="209"/>
      <c r="AB478" s="209"/>
      <c r="AC478" s="209"/>
      <c r="AD478" s="209"/>
      <c r="AE478" s="209"/>
      <c r="AF478" s="209"/>
      <c r="AG478" s="209" t="s">
        <v>736</v>
      </c>
      <c r="AH478" s="209"/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09"/>
      <c r="AT478" s="209"/>
      <c r="AU478" s="209"/>
      <c r="AV478" s="209"/>
      <c r="AW478" s="209"/>
      <c r="AX478" s="209"/>
      <c r="AY478" s="209"/>
      <c r="AZ478" s="209"/>
      <c r="BA478" s="209"/>
      <c r="BB478" s="209"/>
      <c r="BC478" s="209"/>
      <c r="BD478" s="209"/>
      <c r="BE478" s="209"/>
      <c r="BF478" s="209"/>
      <c r="BG478" s="209"/>
      <c r="BH478" s="209"/>
    </row>
    <row r="479" spans="1:60" outlineLevel="1" x14ac:dyDescent="0.25">
      <c r="A479" s="243">
        <v>219</v>
      </c>
      <c r="B479" s="244" t="s">
        <v>744</v>
      </c>
      <c r="C479" s="251" t="s">
        <v>745</v>
      </c>
      <c r="D479" s="245" t="s">
        <v>305</v>
      </c>
      <c r="E479" s="246">
        <v>4.6855200000000004</v>
      </c>
      <c r="F479" s="247"/>
      <c r="G479" s="248">
        <f>ROUND(E479*F479,2)</f>
        <v>0</v>
      </c>
      <c r="H479" s="229">
        <v>0</v>
      </c>
      <c r="I479" s="228">
        <f>ROUND(E479*H479,2)</f>
        <v>0</v>
      </c>
      <c r="J479" s="229">
        <v>387.6</v>
      </c>
      <c r="K479" s="228">
        <f>ROUND(E479*J479,2)</f>
        <v>1816.11</v>
      </c>
      <c r="L479" s="228">
        <v>15</v>
      </c>
      <c r="M479" s="228">
        <f>G479*(1+L479/100)</f>
        <v>0</v>
      </c>
      <c r="N479" s="228">
        <v>0</v>
      </c>
      <c r="O479" s="228">
        <f>ROUND(E479*N479,2)</f>
        <v>0</v>
      </c>
      <c r="P479" s="228">
        <v>0</v>
      </c>
      <c r="Q479" s="228">
        <f>ROUND(E479*P479,2)</f>
        <v>0</v>
      </c>
      <c r="R479" s="228"/>
      <c r="S479" s="228" t="s">
        <v>171</v>
      </c>
      <c r="T479" s="228" t="s">
        <v>143</v>
      </c>
      <c r="U479" s="228">
        <v>0.95899999999999996</v>
      </c>
      <c r="V479" s="228">
        <f>ROUND(E479*U479,2)</f>
        <v>4.49</v>
      </c>
      <c r="W479" s="228"/>
      <c r="X479" s="228" t="s">
        <v>735</v>
      </c>
      <c r="Y479" s="209"/>
      <c r="Z479" s="209"/>
      <c r="AA479" s="209"/>
      <c r="AB479" s="209"/>
      <c r="AC479" s="209"/>
      <c r="AD479" s="209"/>
      <c r="AE479" s="209"/>
      <c r="AF479" s="209"/>
      <c r="AG479" s="209" t="s">
        <v>736</v>
      </c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09"/>
      <c r="AT479" s="209"/>
      <c r="AU479" s="209"/>
      <c r="AV479" s="209"/>
      <c r="AW479" s="209"/>
      <c r="AX479" s="209"/>
      <c r="AY479" s="209"/>
      <c r="AZ479" s="209"/>
      <c r="BA479" s="209"/>
      <c r="BB479" s="209"/>
      <c r="BC479" s="209"/>
      <c r="BD479" s="209"/>
      <c r="BE479" s="209"/>
      <c r="BF479" s="209"/>
      <c r="BG479" s="209"/>
      <c r="BH479" s="209"/>
    </row>
    <row r="480" spans="1:60" outlineLevel="1" x14ac:dyDescent="0.25">
      <c r="A480" s="243">
        <v>220</v>
      </c>
      <c r="B480" s="244" t="s">
        <v>746</v>
      </c>
      <c r="C480" s="251" t="s">
        <v>747</v>
      </c>
      <c r="D480" s="245" t="s">
        <v>305</v>
      </c>
      <c r="E480" s="246">
        <v>4.6855200000000004</v>
      </c>
      <c r="F480" s="247"/>
      <c r="G480" s="248">
        <f>ROUND(E480*F480,2)</f>
        <v>0</v>
      </c>
      <c r="H480" s="229">
        <v>0</v>
      </c>
      <c r="I480" s="228">
        <f>ROUND(E480*H480,2)</f>
        <v>0</v>
      </c>
      <c r="J480" s="229">
        <v>269.7</v>
      </c>
      <c r="K480" s="228">
        <f>ROUND(E480*J480,2)</f>
        <v>1263.68</v>
      </c>
      <c r="L480" s="228">
        <v>15</v>
      </c>
      <c r="M480" s="228">
        <f>G480*(1+L480/100)</f>
        <v>0</v>
      </c>
      <c r="N480" s="228">
        <v>0</v>
      </c>
      <c r="O480" s="228">
        <f>ROUND(E480*N480,2)</f>
        <v>0</v>
      </c>
      <c r="P480" s="228">
        <v>0</v>
      </c>
      <c r="Q480" s="228">
        <f>ROUND(E480*P480,2)</f>
        <v>0</v>
      </c>
      <c r="R480" s="228"/>
      <c r="S480" s="228" t="s">
        <v>171</v>
      </c>
      <c r="T480" s="228" t="s">
        <v>143</v>
      </c>
      <c r="U480" s="228">
        <v>0.49</v>
      </c>
      <c r="V480" s="228">
        <f>ROUND(E480*U480,2)</f>
        <v>2.2999999999999998</v>
      </c>
      <c r="W480" s="228"/>
      <c r="X480" s="228" t="s">
        <v>735</v>
      </c>
      <c r="Y480" s="209"/>
      <c r="Z480" s="209"/>
      <c r="AA480" s="209"/>
      <c r="AB480" s="209"/>
      <c r="AC480" s="209"/>
      <c r="AD480" s="209"/>
      <c r="AE480" s="209"/>
      <c r="AF480" s="209"/>
      <c r="AG480" s="209" t="s">
        <v>736</v>
      </c>
      <c r="AH480" s="209"/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09"/>
      <c r="AT480" s="209"/>
      <c r="AU480" s="209"/>
      <c r="AV480" s="209"/>
      <c r="AW480" s="209"/>
      <c r="AX480" s="209"/>
      <c r="AY480" s="209"/>
      <c r="AZ480" s="209"/>
      <c r="BA480" s="209"/>
      <c r="BB480" s="209"/>
      <c r="BC480" s="209"/>
      <c r="BD480" s="209"/>
      <c r="BE480" s="209"/>
      <c r="BF480" s="209"/>
      <c r="BG480" s="209"/>
      <c r="BH480" s="209"/>
    </row>
    <row r="481" spans="1:60" outlineLevel="1" x14ac:dyDescent="0.25">
      <c r="A481" s="243">
        <v>221</v>
      </c>
      <c r="B481" s="244" t="s">
        <v>748</v>
      </c>
      <c r="C481" s="251" t="s">
        <v>749</v>
      </c>
      <c r="D481" s="245" t="s">
        <v>305</v>
      </c>
      <c r="E481" s="246">
        <v>93.710400000000007</v>
      </c>
      <c r="F481" s="247"/>
      <c r="G481" s="248">
        <f>ROUND(E481*F481,2)</f>
        <v>0</v>
      </c>
      <c r="H481" s="229">
        <v>0</v>
      </c>
      <c r="I481" s="228">
        <f>ROUND(E481*H481,2)</f>
        <v>0</v>
      </c>
      <c r="J481" s="229">
        <v>18.399999999999999</v>
      </c>
      <c r="K481" s="228">
        <f>ROUND(E481*J481,2)</f>
        <v>1724.27</v>
      </c>
      <c r="L481" s="228">
        <v>15</v>
      </c>
      <c r="M481" s="228">
        <f>G481*(1+L481/100)</f>
        <v>0</v>
      </c>
      <c r="N481" s="228">
        <v>0</v>
      </c>
      <c r="O481" s="228">
        <f>ROUND(E481*N481,2)</f>
        <v>0</v>
      </c>
      <c r="P481" s="228">
        <v>0</v>
      </c>
      <c r="Q481" s="228">
        <f>ROUND(E481*P481,2)</f>
        <v>0</v>
      </c>
      <c r="R481" s="228"/>
      <c r="S481" s="228" t="s">
        <v>171</v>
      </c>
      <c r="T481" s="228" t="s">
        <v>143</v>
      </c>
      <c r="U481" s="228">
        <v>0</v>
      </c>
      <c r="V481" s="228">
        <f>ROUND(E481*U481,2)</f>
        <v>0</v>
      </c>
      <c r="W481" s="228"/>
      <c r="X481" s="228" t="s">
        <v>735</v>
      </c>
      <c r="Y481" s="209"/>
      <c r="Z481" s="209"/>
      <c r="AA481" s="209"/>
      <c r="AB481" s="209"/>
      <c r="AC481" s="209"/>
      <c r="AD481" s="209"/>
      <c r="AE481" s="209"/>
      <c r="AF481" s="209"/>
      <c r="AG481" s="209" t="s">
        <v>736</v>
      </c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09"/>
      <c r="AT481" s="209"/>
      <c r="AU481" s="209"/>
      <c r="AV481" s="209"/>
      <c r="AW481" s="209"/>
      <c r="AX481" s="209"/>
      <c r="AY481" s="209"/>
      <c r="AZ481" s="209"/>
      <c r="BA481" s="209"/>
      <c r="BB481" s="209"/>
      <c r="BC481" s="209"/>
      <c r="BD481" s="209"/>
      <c r="BE481" s="209"/>
      <c r="BF481" s="209"/>
      <c r="BG481" s="209"/>
      <c r="BH481" s="209"/>
    </row>
    <row r="482" spans="1:60" outlineLevel="1" x14ac:dyDescent="0.25">
      <c r="A482" s="243">
        <v>222</v>
      </c>
      <c r="B482" s="244" t="s">
        <v>750</v>
      </c>
      <c r="C482" s="251" t="s">
        <v>751</v>
      </c>
      <c r="D482" s="245" t="s">
        <v>305</v>
      </c>
      <c r="E482" s="246">
        <v>4.6855200000000004</v>
      </c>
      <c r="F482" s="247"/>
      <c r="G482" s="248">
        <f>ROUND(E482*F482,2)</f>
        <v>0</v>
      </c>
      <c r="H482" s="229">
        <v>0</v>
      </c>
      <c r="I482" s="228">
        <f>ROUND(E482*H482,2)</f>
        <v>0</v>
      </c>
      <c r="J482" s="229">
        <v>380.7</v>
      </c>
      <c r="K482" s="228">
        <f>ROUND(E482*J482,2)</f>
        <v>1783.78</v>
      </c>
      <c r="L482" s="228">
        <v>15</v>
      </c>
      <c r="M482" s="228">
        <f>G482*(1+L482/100)</f>
        <v>0</v>
      </c>
      <c r="N482" s="228">
        <v>0</v>
      </c>
      <c r="O482" s="228">
        <f>ROUND(E482*N482,2)</f>
        <v>0</v>
      </c>
      <c r="P482" s="228">
        <v>0</v>
      </c>
      <c r="Q482" s="228">
        <f>ROUND(E482*P482,2)</f>
        <v>0</v>
      </c>
      <c r="R482" s="228"/>
      <c r="S482" s="228" t="s">
        <v>171</v>
      </c>
      <c r="T482" s="228" t="s">
        <v>143</v>
      </c>
      <c r="U482" s="228">
        <v>0.94199999999999995</v>
      </c>
      <c r="V482" s="228">
        <f>ROUND(E482*U482,2)</f>
        <v>4.41</v>
      </c>
      <c r="W482" s="228"/>
      <c r="X482" s="228" t="s">
        <v>735</v>
      </c>
      <c r="Y482" s="209"/>
      <c r="Z482" s="209"/>
      <c r="AA482" s="209"/>
      <c r="AB482" s="209"/>
      <c r="AC482" s="209"/>
      <c r="AD482" s="209"/>
      <c r="AE482" s="209"/>
      <c r="AF482" s="209"/>
      <c r="AG482" s="209" t="s">
        <v>736</v>
      </c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09"/>
      <c r="AT482" s="209"/>
      <c r="AU482" s="209"/>
      <c r="AV482" s="209"/>
      <c r="AW482" s="209"/>
      <c r="AX482" s="209"/>
      <c r="AY482" s="209"/>
      <c r="AZ482" s="209"/>
      <c r="BA482" s="209"/>
      <c r="BB482" s="209"/>
      <c r="BC482" s="209"/>
      <c r="BD482" s="209"/>
      <c r="BE482" s="209"/>
      <c r="BF482" s="209"/>
      <c r="BG482" s="209"/>
      <c r="BH482" s="209"/>
    </row>
    <row r="483" spans="1:60" outlineLevel="1" x14ac:dyDescent="0.25">
      <c r="A483" s="237">
        <v>223</v>
      </c>
      <c r="B483" s="238" t="s">
        <v>752</v>
      </c>
      <c r="C483" s="252" t="s">
        <v>753</v>
      </c>
      <c r="D483" s="239" t="s">
        <v>305</v>
      </c>
      <c r="E483" s="240">
        <v>14.056559999999999</v>
      </c>
      <c r="F483" s="241"/>
      <c r="G483" s="242">
        <f>ROUND(E483*F483,2)</f>
        <v>0</v>
      </c>
      <c r="H483" s="229">
        <v>0</v>
      </c>
      <c r="I483" s="228">
        <f>ROUND(E483*H483,2)</f>
        <v>0</v>
      </c>
      <c r="J483" s="229">
        <v>42.4</v>
      </c>
      <c r="K483" s="228">
        <f>ROUND(E483*J483,2)</f>
        <v>596</v>
      </c>
      <c r="L483" s="228">
        <v>15</v>
      </c>
      <c r="M483" s="228">
        <f>G483*(1+L483/100)</f>
        <v>0</v>
      </c>
      <c r="N483" s="228">
        <v>0</v>
      </c>
      <c r="O483" s="228">
        <f>ROUND(E483*N483,2)</f>
        <v>0</v>
      </c>
      <c r="P483" s="228">
        <v>0</v>
      </c>
      <c r="Q483" s="228">
        <f>ROUND(E483*P483,2)</f>
        <v>0</v>
      </c>
      <c r="R483" s="228"/>
      <c r="S483" s="228" t="s">
        <v>171</v>
      </c>
      <c r="T483" s="228" t="s">
        <v>143</v>
      </c>
      <c r="U483" s="228">
        <v>0.105</v>
      </c>
      <c r="V483" s="228">
        <f>ROUND(E483*U483,2)</f>
        <v>1.48</v>
      </c>
      <c r="W483" s="228"/>
      <c r="X483" s="228" t="s">
        <v>735</v>
      </c>
      <c r="Y483" s="209"/>
      <c r="Z483" s="209"/>
      <c r="AA483" s="209"/>
      <c r="AB483" s="209"/>
      <c r="AC483" s="209"/>
      <c r="AD483" s="209"/>
      <c r="AE483" s="209"/>
      <c r="AF483" s="209"/>
      <c r="AG483" s="209" t="s">
        <v>736</v>
      </c>
      <c r="AH483" s="209"/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</row>
    <row r="484" spans="1:60" x14ac:dyDescent="0.25">
      <c r="A484" s="3"/>
      <c r="B484" s="4"/>
      <c r="C484" s="253"/>
      <c r="D484" s="6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AE484">
        <v>15</v>
      </c>
      <c r="AF484">
        <v>21</v>
      </c>
      <c r="AG484" t="s">
        <v>124</v>
      </c>
    </row>
    <row r="485" spans="1:60" x14ac:dyDescent="0.25">
      <c r="A485" s="212"/>
      <c r="B485" s="213" t="s">
        <v>31</v>
      </c>
      <c r="C485" s="254"/>
      <c r="D485" s="214"/>
      <c r="E485" s="215"/>
      <c r="F485" s="215"/>
      <c r="G485" s="249">
        <f>G8+G25+G31+G34+G38+G83+G104+G115+G159+G161+G172+G175+G177+G186+G201+G211+G242+G249+G257+G297+G301+G329+G333+G369+G400+G412+G434+G469+G474</f>
        <v>0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AE485">
        <f>SUMIF(L7:L483,AE484,G7:G483)</f>
        <v>0</v>
      </c>
      <c r="AF485">
        <f>SUMIF(L7:L483,AF484,G7:G483)</f>
        <v>0</v>
      </c>
      <c r="AG485" t="s">
        <v>160</v>
      </c>
    </row>
    <row r="486" spans="1:60" x14ac:dyDescent="0.25">
      <c r="A486" s="3"/>
      <c r="B486" s="4"/>
      <c r="C486" s="253"/>
      <c r="D486" s="6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60" x14ac:dyDescent="0.25">
      <c r="A487" s="3"/>
      <c r="B487" s="4"/>
      <c r="C487" s="253"/>
      <c r="D487" s="6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60" x14ac:dyDescent="0.25">
      <c r="A488" s="216" t="s">
        <v>161</v>
      </c>
      <c r="B488" s="216"/>
      <c r="C488" s="255"/>
      <c r="D488" s="6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60" x14ac:dyDescent="0.25">
      <c r="A489" s="217"/>
      <c r="B489" s="218"/>
      <c r="C489" s="256"/>
      <c r="D489" s="218"/>
      <c r="E489" s="218"/>
      <c r="F489" s="218"/>
      <c r="G489" s="219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AG489" t="s">
        <v>162</v>
      </c>
    </row>
    <row r="490" spans="1:60" x14ac:dyDescent="0.25">
      <c r="A490" s="220"/>
      <c r="B490" s="221"/>
      <c r="C490" s="257"/>
      <c r="D490" s="221"/>
      <c r="E490" s="221"/>
      <c r="F490" s="221"/>
      <c r="G490" s="22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60" x14ac:dyDescent="0.25">
      <c r="A491" s="220"/>
      <c r="B491" s="221"/>
      <c r="C491" s="257"/>
      <c r="D491" s="221"/>
      <c r="E491" s="221"/>
      <c r="F491" s="221"/>
      <c r="G491" s="22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60" x14ac:dyDescent="0.25">
      <c r="A492" s="220"/>
      <c r="B492" s="221"/>
      <c r="C492" s="257"/>
      <c r="D492" s="221"/>
      <c r="E492" s="221"/>
      <c r="F492" s="221"/>
      <c r="G492" s="22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60" x14ac:dyDescent="0.25">
      <c r="A493" s="223"/>
      <c r="B493" s="224"/>
      <c r="C493" s="258"/>
      <c r="D493" s="224"/>
      <c r="E493" s="224"/>
      <c r="F493" s="224"/>
      <c r="G493" s="225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60" x14ac:dyDescent="0.25">
      <c r="A494" s="3"/>
      <c r="B494" s="4"/>
      <c r="C494" s="253"/>
      <c r="D494" s="6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60" x14ac:dyDescent="0.25">
      <c r="C495" s="259"/>
      <c r="D495" s="10"/>
      <c r="AG495" t="s">
        <v>163</v>
      </c>
    </row>
    <row r="496" spans="1:60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488:C488"/>
    <mergeCell ref="A489:G493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B12" sqref="AB12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112</v>
      </c>
    </row>
    <row r="2" spans="1:60" ht="25.05" customHeight="1" x14ac:dyDescent="0.25">
      <c r="A2" s="195" t="s">
        <v>8</v>
      </c>
      <c r="B2" s="49"/>
      <c r="C2" s="198" t="s">
        <v>43</v>
      </c>
      <c r="D2" s="196"/>
      <c r="E2" s="196"/>
      <c r="F2" s="196"/>
      <c r="G2" s="197"/>
      <c r="AG2" t="s">
        <v>113</v>
      </c>
    </row>
    <row r="3" spans="1:60" ht="25.05" customHeight="1" x14ac:dyDescent="0.25">
      <c r="A3" s="195" t="s">
        <v>9</v>
      </c>
      <c r="B3" s="49"/>
      <c r="C3" s="198" t="s">
        <v>811</v>
      </c>
      <c r="D3" s="196"/>
      <c r="E3" s="196"/>
      <c r="F3" s="196"/>
      <c r="G3" s="197"/>
      <c r="AC3" s="174" t="s">
        <v>113</v>
      </c>
      <c r="AG3" t="s">
        <v>114</v>
      </c>
    </row>
    <row r="4" spans="1:60" ht="25.05" customHeight="1" x14ac:dyDescent="0.25">
      <c r="A4" s="199" t="s">
        <v>10</v>
      </c>
      <c r="B4" s="200"/>
      <c r="C4" s="201" t="s">
        <v>812</v>
      </c>
      <c r="D4" s="202"/>
      <c r="E4" s="202"/>
      <c r="F4" s="202"/>
      <c r="G4" s="203"/>
      <c r="AG4" t="s">
        <v>115</v>
      </c>
    </row>
    <row r="5" spans="1:60" x14ac:dyDescent="0.25">
      <c r="D5" s="10"/>
    </row>
    <row r="6" spans="1:60" ht="39.6" x14ac:dyDescent="0.25">
      <c r="A6" s="205" t="s">
        <v>116</v>
      </c>
      <c r="B6" s="207" t="s">
        <v>117</v>
      </c>
      <c r="C6" s="207" t="s">
        <v>118</v>
      </c>
      <c r="D6" s="206" t="s">
        <v>119</v>
      </c>
      <c r="E6" s="205" t="s">
        <v>120</v>
      </c>
      <c r="F6" s="204" t="s">
        <v>121</v>
      </c>
      <c r="G6" s="205" t="s">
        <v>31</v>
      </c>
      <c r="H6" s="208" t="s">
        <v>32</v>
      </c>
      <c r="I6" s="208" t="s">
        <v>122</v>
      </c>
      <c r="J6" s="208" t="s">
        <v>33</v>
      </c>
      <c r="K6" s="208" t="s">
        <v>123</v>
      </c>
      <c r="L6" s="208" t="s">
        <v>124</v>
      </c>
      <c r="M6" s="208" t="s">
        <v>125</v>
      </c>
      <c r="N6" s="208" t="s">
        <v>126</v>
      </c>
      <c r="O6" s="208" t="s">
        <v>127</v>
      </c>
      <c r="P6" s="208" t="s">
        <v>128</v>
      </c>
      <c r="Q6" s="208" t="s">
        <v>129</v>
      </c>
      <c r="R6" s="208" t="s">
        <v>130</v>
      </c>
      <c r="S6" s="208" t="s">
        <v>131</v>
      </c>
      <c r="T6" s="208" t="s">
        <v>132</v>
      </c>
      <c r="U6" s="208" t="s">
        <v>133</v>
      </c>
      <c r="V6" s="208" t="s">
        <v>134</v>
      </c>
      <c r="W6" s="208" t="s">
        <v>135</v>
      </c>
      <c r="X6" s="208" t="s">
        <v>136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1" t="s">
        <v>137</v>
      </c>
      <c r="B8" s="232" t="s">
        <v>51</v>
      </c>
      <c r="C8" s="250" t="s">
        <v>52</v>
      </c>
      <c r="D8" s="233"/>
      <c r="E8" s="234"/>
      <c r="F8" s="235"/>
      <c r="G8" s="236">
        <f>SUMIF(AG9:AG13,"&lt;&gt;NOR",G9:G13)</f>
        <v>0</v>
      </c>
      <c r="H8" s="230"/>
      <c r="I8" s="230">
        <f>SUM(I9:I13)</f>
        <v>9909.5500000000011</v>
      </c>
      <c r="J8" s="230"/>
      <c r="K8" s="230">
        <f>SUM(K9:K13)</f>
        <v>9081.59</v>
      </c>
      <c r="L8" s="230"/>
      <c r="M8" s="230">
        <f>SUM(M9:M13)</f>
        <v>0</v>
      </c>
      <c r="N8" s="230"/>
      <c r="O8" s="230">
        <f>SUM(O9:O13)</f>
        <v>0.42</v>
      </c>
      <c r="P8" s="230"/>
      <c r="Q8" s="230">
        <f>SUM(Q9:Q13)</f>
        <v>0</v>
      </c>
      <c r="R8" s="230"/>
      <c r="S8" s="230"/>
      <c r="T8" s="230"/>
      <c r="U8" s="230"/>
      <c r="V8" s="230">
        <f>SUM(V9:V13)</f>
        <v>16.62</v>
      </c>
      <c r="W8" s="230"/>
      <c r="X8" s="230"/>
      <c r="AG8" t="s">
        <v>138</v>
      </c>
    </row>
    <row r="9" spans="1:60" outlineLevel="1" x14ac:dyDescent="0.25">
      <c r="A9" s="243">
        <v>1</v>
      </c>
      <c r="B9" s="244" t="s">
        <v>46</v>
      </c>
      <c r="C9" s="251" t="s">
        <v>164</v>
      </c>
      <c r="D9" s="245" t="s">
        <v>165</v>
      </c>
      <c r="E9" s="246">
        <v>1</v>
      </c>
      <c r="F9" s="247"/>
      <c r="G9" s="248">
        <f>ROUND(E9*F9,2)</f>
        <v>0</v>
      </c>
      <c r="H9" s="229">
        <v>1547.9</v>
      </c>
      <c r="I9" s="228">
        <f>ROUND(E9*H9,2)</f>
        <v>1547.9</v>
      </c>
      <c r="J9" s="229">
        <v>0</v>
      </c>
      <c r="K9" s="228">
        <f>ROUND(E9*J9,2)</f>
        <v>0</v>
      </c>
      <c r="L9" s="228">
        <v>15</v>
      </c>
      <c r="M9" s="228">
        <f>G9*(1+L9/100)</f>
        <v>0</v>
      </c>
      <c r="N9" s="228">
        <v>0</v>
      </c>
      <c r="O9" s="228">
        <f>ROUND(E9*N9,2)</f>
        <v>0</v>
      </c>
      <c r="P9" s="228">
        <v>0</v>
      </c>
      <c r="Q9" s="228">
        <f>ROUND(E9*P9,2)</f>
        <v>0</v>
      </c>
      <c r="R9" s="228"/>
      <c r="S9" s="228" t="s">
        <v>142</v>
      </c>
      <c r="T9" s="228" t="s">
        <v>143</v>
      </c>
      <c r="U9" s="228">
        <v>0</v>
      </c>
      <c r="V9" s="228">
        <f>ROUND(E9*U9,2)</f>
        <v>0</v>
      </c>
      <c r="W9" s="228"/>
      <c r="X9" s="228" t="s">
        <v>166</v>
      </c>
      <c r="Y9" s="209"/>
      <c r="Z9" s="209"/>
      <c r="AA9" s="209"/>
      <c r="AB9" s="209"/>
      <c r="AC9" s="209"/>
      <c r="AD9" s="209"/>
      <c r="AE9" s="209"/>
      <c r="AF9" s="209"/>
      <c r="AG9" s="209" t="s">
        <v>167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20.399999999999999" outlineLevel="1" x14ac:dyDescent="0.25">
      <c r="A10" s="237">
        <v>2</v>
      </c>
      <c r="B10" s="238" t="s">
        <v>754</v>
      </c>
      <c r="C10" s="252" t="s">
        <v>755</v>
      </c>
      <c r="D10" s="239" t="s">
        <v>187</v>
      </c>
      <c r="E10" s="240">
        <v>15.82</v>
      </c>
      <c r="F10" s="241"/>
      <c r="G10" s="242">
        <f>ROUND(E10*F10,2)</f>
        <v>0</v>
      </c>
      <c r="H10" s="229">
        <v>491</v>
      </c>
      <c r="I10" s="228">
        <f>ROUND(E10*H10,2)</f>
        <v>7767.62</v>
      </c>
      <c r="J10" s="229">
        <v>541</v>
      </c>
      <c r="K10" s="228">
        <f>ROUND(E10*J10,2)</f>
        <v>8558.6200000000008</v>
      </c>
      <c r="L10" s="228">
        <v>15</v>
      </c>
      <c r="M10" s="228">
        <f>G10*(1+L10/100)</f>
        <v>0</v>
      </c>
      <c r="N10" s="228">
        <v>2.5649999999999999E-2</v>
      </c>
      <c r="O10" s="228">
        <f>ROUND(E10*N10,2)</f>
        <v>0.41</v>
      </c>
      <c r="P10" s="228">
        <v>0</v>
      </c>
      <c r="Q10" s="228">
        <f>ROUND(E10*P10,2)</f>
        <v>0</v>
      </c>
      <c r="R10" s="228"/>
      <c r="S10" s="228" t="s">
        <v>171</v>
      </c>
      <c r="T10" s="228" t="s">
        <v>171</v>
      </c>
      <c r="U10" s="228">
        <v>0.99</v>
      </c>
      <c r="V10" s="228">
        <f>ROUND(E10*U10,2)</f>
        <v>15.66</v>
      </c>
      <c r="W10" s="228"/>
      <c r="X10" s="228" t="s">
        <v>172</v>
      </c>
      <c r="Y10" s="209"/>
      <c r="Z10" s="209"/>
      <c r="AA10" s="209"/>
      <c r="AB10" s="209"/>
      <c r="AC10" s="209"/>
      <c r="AD10" s="209"/>
      <c r="AE10" s="209"/>
      <c r="AF10" s="209"/>
      <c r="AG10" s="209" t="s">
        <v>173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26"/>
      <c r="B11" s="227"/>
      <c r="C11" s="264" t="s">
        <v>756</v>
      </c>
      <c r="D11" s="260"/>
      <c r="E11" s="261">
        <v>17.420000000000002</v>
      </c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09"/>
      <c r="Z11" s="209"/>
      <c r="AA11" s="209"/>
      <c r="AB11" s="209"/>
      <c r="AC11" s="209"/>
      <c r="AD11" s="209"/>
      <c r="AE11" s="209"/>
      <c r="AF11" s="209"/>
      <c r="AG11" s="209" t="s">
        <v>175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26"/>
      <c r="B12" s="227"/>
      <c r="C12" s="264" t="s">
        <v>233</v>
      </c>
      <c r="D12" s="260"/>
      <c r="E12" s="261">
        <v>-1.6</v>
      </c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09"/>
      <c r="Z12" s="209"/>
      <c r="AA12" s="209"/>
      <c r="AB12" s="209"/>
      <c r="AC12" s="209"/>
      <c r="AD12" s="209"/>
      <c r="AE12" s="209"/>
      <c r="AF12" s="209"/>
      <c r="AG12" s="209" t="s">
        <v>175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43">
        <v>3</v>
      </c>
      <c r="B13" s="244" t="s">
        <v>757</v>
      </c>
      <c r="C13" s="251" t="s">
        <v>758</v>
      </c>
      <c r="D13" s="245" t="s">
        <v>178</v>
      </c>
      <c r="E13" s="246">
        <v>1</v>
      </c>
      <c r="F13" s="247"/>
      <c r="G13" s="248">
        <f>ROUND(E13*F13,2)</f>
        <v>0</v>
      </c>
      <c r="H13" s="229">
        <v>594.03</v>
      </c>
      <c r="I13" s="228">
        <f>ROUND(E13*H13,2)</f>
        <v>594.03</v>
      </c>
      <c r="J13" s="229">
        <v>522.97</v>
      </c>
      <c r="K13" s="228">
        <f>ROUND(E13*J13,2)</f>
        <v>522.97</v>
      </c>
      <c r="L13" s="228">
        <v>15</v>
      </c>
      <c r="M13" s="228">
        <f>G13*(1+L13/100)</f>
        <v>0</v>
      </c>
      <c r="N13" s="228">
        <v>6.3200000000000001E-3</v>
      </c>
      <c r="O13" s="228">
        <f>ROUND(E13*N13,2)</f>
        <v>0.01</v>
      </c>
      <c r="P13" s="228">
        <v>0</v>
      </c>
      <c r="Q13" s="228">
        <f>ROUND(E13*P13,2)</f>
        <v>0</v>
      </c>
      <c r="R13" s="228"/>
      <c r="S13" s="228" t="s">
        <v>171</v>
      </c>
      <c r="T13" s="228" t="s">
        <v>171</v>
      </c>
      <c r="U13" s="228">
        <v>0.95699999999999996</v>
      </c>
      <c r="V13" s="228">
        <f>ROUND(E13*U13,2)</f>
        <v>0.96</v>
      </c>
      <c r="W13" s="228"/>
      <c r="X13" s="228" t="s">
        <v>172</v>
      </c>
      <c r="Y13" s="209"/>
      <c r="Z13" s="209"/>
      <c r="AA13" s="209"/>
      <c r="AB13" s="209"/>
      <c r="AC13" s="209"/>
      <c r="AD13" s="209"/>
      <c r="AE13" s="209"/>
      <c r="AF13" s="209"/>
      <c r="AG13" s="209" t="s">
        <v>173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x14ac:dyDescent="0.25">
      <c r="A14" s="231" t="s">
        <v>137</v>
      </c>
      <c r="B14" s="232" t="s">
        <v>59</v>
      </c>
      <c r="C14" s="250" t="s">
        <v>60</v>
      </c>
      <c r="D14" s="233"/>
      <c r="E14" s="234"/>
      <c r="F14" s="235"/>
      <c r="G14" s="236">
        <f>SUMIF(AG15:AG15,"&lt;&gt;NOR",G15:G15)</f>
        <v>0</v>
      </c>
      <c r="H14" s="230"/>
      <c r="I14" s="230">
        <f>SUM(I15:I15)</f>
        <v>1371.51</v>
      </c>
      <c r="J14" s="230"/>
      <c r="K14" s="230">
        <f>SUM(K15:K15)</f>
        <v>464.49</v>
      </c>
      <c r="L14" s="230"/>
      <c r="M14" s="230">
        <f>SUM(M15:M15)</f>
        <v>0</v>
      </c>
      <c r="N14" s="230"/>
      <c r="O14" s="230">
        <f>SUM(O15:O15)</f>
        <v>0.02</v>
      </c>
      <c r="P14" s="230"/>
      <c r="Q14" s="230">
        <f>SUM(Q15:Q15)</f>
        <v>0</v>
      </c>
      <c r="R14" s="230"/>
      <c r="S14" s="230"/>
      <c r="T14" s="230"/>
      <c r="U14" s="230"/>
      <c r="V14" s="230">
        <f>SUM(V15:V15)</f>
        <v>0.85</v>
      </c>
      <c r="W14" s="230"/>
      <c r="X14" s="230"/>
      <c r="AG14" t="s">
        <v>138</v>
      </c>
    </row>
    <row r="15" spans="1:60" ht="20.399999999999999" outlineLevel="1" x14ac:dyDescent="0.25">
      <c r="A15" s="243">
        <v>4</v>
      </c>
      <c r="B15" s="244" t="s">
        <v>759</v>
      </c>
      <c r="C15" s="251" t="s">
        <v>760</v>
      </c>
      <c r="D15" s="245" t="s">
        <v>178</v>
      </c>
      <c r="E15" s="246">
        <v>1</v>
      </c>
      <c r="F15" s="247"/>
      <c r="G15" s="248">
        <f>ROUND(E15*F15,2)</f>
        <v>0</v>
      </c>
      <c r="H15" s="229">
        <v>1371.51</v>
      </c>
      <c r="I15" s="228">
        <f>ROUND(E15*H15,2)</f>
        <v>1371.51</v>
      </c>
      <c r="J15" s="229">
        <v>464.49</v>
      </c>
      <c r="K15" s="228">
        <f>ROUND(E15*J15,2)</f>
        <v>464.49</v>
      </c>
      <c r="L15" s="228">
        <v>15</v>
      </c>
      <c r="M15" s="228">
        <f>G15*(1+L15/100)</f>
        <v>0</v>
      </c>
      <c r="N15" s="228">
        <v>2.35E-2</v>
      </c>
      <c r="O15" s="228">
        <f>ROUND(E15*N15,2)</f>
        <v>0.02</v>
      </c>
      <c r="P15" s="228">
        <v>0</v>
      </c>
      <c r="Q15" s="228">
        <f>ROUND(E15*P15,2)</f>
        <v>0</v>
      </c>
      <c r="R15" s="228"/>
      <c r="S15" s="228" t="s">
        <v>171</v>
      </c>
      <c r="T15" s="228" t="s">
        <v>171</v>
      </c>
      <c r="U15" s="228">
        <v>0.85</v>
      </c>
      <c r="V15" s="228">
        <f>ROUND(E15*U15,2)</f>
        <v>0.85</v>
      </c>
      <c r="W15" s="228"/>
      <c r="X15" s="228" t="s">
        <v>172</v>
      </c>
      <c r="Y15" s="209"/>
      <c r="Z15" s="209"/>
      <c r="AA15" s="209"/>
      <c r="AB15" s="209"/>
      <c r="AC15" s="209"/>
      <c r="AD15" s="209"/>
      <c r="AE15" s="209"/>
      <c r="AF15" s="209"/>
      <c r="AG15" s="209" t="s">
        <v>173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x14ac:dyDescent="0.25">
      <c r="A16" s="231" t="s">
        <v>137</v>
      </c>
      <c r="B16" s="232" t="s">
        <v>51</v>
      </c>
      <c r="C16" s="250" t="s">
        <v>52</v>
      </c>
      <c r="D16" s="233"/>
      <c r="E16" s="234"/>
      <c r="F16" s="235"/>
      <c r="G16" s="236">
        <f>SUMIF(AG17:AG31,"&lt;&gt;NOR",G17:G31)</f>
        <v>0</v>
      </c>
      <c r="H16" s="230"/>
      <c r="I16" s="230">
        <f>SUM(I17:I31)</f>
        <v>2106.38</v>
      </c>
      <c r="J16" s="230"/>
      <c r="K16" s="230">
        <f>SUM(K17:K31)</f>
        <v>9371.0299999999988</v>
      </c>
      <c r="L16" s="230"/>
      <c r="M16" s="230">
        <f>SUM(M17:M31)</f>
        <v>0</v>
      </c>
      <c r="N16" s="230"/>
      <c r="O16" s="230">
        <f>SUM(O17:O31)</f>
        <v>0.28000000000000003</v>
      </c>
      <c r="P16" s="230"/>
      <c r="Q16" s="230">
        <f>SUM(Q17:Q31)</f>
        <v>0</v>
      </c>
      <c r="R16" s="230"/>
      <c r="S16" s="230"/>
      <c r="T16" s="230"/>
      <c r="U16" s="230"/>
      <c r="V16" s="230">
        <f>SUM(V17:V31)</f>
        <v>13.059999999999999</v>
      </c>
      <c r="W16" s="230"/>
      <c r="X16" s="230"/>
      <c r="AG16" t="s">
        <v>138</v>
      </c>
    </row>
    <row r="17" spans="1:60" outlineLevel="1" x14ac:dyDescent="0.25">
      <c r="A17" s="237">
        <v>5</v>
      </c>
      <c r="B17" s="238" t="s">
        <v>168</v>
      </c>
      <c r="C17" s="252" t="s">
        <v>169</v>
      </c>
      <c r="D17" s="239" t="s">
        <v>170</v>
      </c>
      <c r="E17" s="240">
        <v>0.12</v>
      </c>
      <c r="F17" s="241"/>
      <c r="G17" s="242">
        <f>ROUND(E17*F17,2)</f>
        <v>0</v>
      </c>
      <c r="H17" s="229">
        <v>5569.09</v>
      </c>
      <c r="I17" s="228">
        <f>ROUND(E17*H17,2)</f>
        <v>668.29</v>
      </c>
      <c r="J17" s="229">
        <v>1658.71</v>
      </c>
      <c r="K17" s="228">
        <f>ROUND(E17*J17,2)</f>
        <v>199.05</v>
      </c>
      <c r="L17" s="228">
        <v>15</v>
      </c>
      <c r="M17" s="228">
        <f>G17*(1+L17/100)</f>
        <v>0</v>
      </c>
      <c r="N17" s="228">
        <v>0.76182000000000005</v>
      </c>
      <c r="O17" s="228">
        <f>ROUND(E17*N17,2)</f>
        <v>0.09</v>
      </c>
      <c r="P17" s="228">
        <v>0</v>
      </c>
      <c r="Q17" s="228">
        <f>ROUND(E17*P17,2)</f>
        <v>0</v>
      </c>
      <c r="R17" s="228"/>
      <c r="S17" s="228" t="s">
        <v>171</v>
      </c>
      <c r="T17" s="228" t="s">
        <v>143</v>
      </c>
      <c r="U17" s="228">
        <v>3.08188</v>
      </c>
      <c r="V17" s="228">
        <f>ROUND(E17*U17,2)</f>
        <v>0.37</v>
      </c>
      <c r="W17" s="228"/>
      <c r="X17" s="228" t="s">
        <v>172</v>
      </c>
      <c r="Y17" s="209"/>
      <c r="Z17" s="209"/>
      <c r="AA17" s="209"/>
      <c r="AB17" s="209"/>
      <c r="AC17" s="209"/>
      <c r="AD17" s="209"/>
      <c r="AE17" s="209"/>
      <c r="AF17" s="209"/>
      <c r="AG17" s="209" t="s">
        <v>173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5">
      <c r="A18" s="226"/>
      <c r="B18" s="227"/>
      <c r="C18" s="264" t="s">
        <v>174</v>
      </c>
      <c r="D18" s="260"/>
      <c r="E18" s="261">
        <v>0.12</v>
      </c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09"/>
      <c r="Z18" s="209"/>
      <c r="AA18" s="209"/>
      <c r="AB18" s="209"/>
      <c r="AC18" s="209"/>
      <c r="AD18" s="209"/>
      <c r="AE18" s="209"/>
      <c r="AF18" s="209"/>
      <c r="AG18" s="209" t="s">
        <v>175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43">
        <v>6</v>
      </c>
      <c r="B19" s="244" t="s">
        <v>176</v>
      </c>
      <c r="C19" s="251" t="s">
        <v>177</v>
      </c>
      <c r="D19" s="245" t="s">
        <v>178</v>
      </c>
      <c r="E19" s="246">
        <v>1</v>
      </c>
      <c r="F19" s="247"/>
      <c r="G19" s="248">
        <f>ROUND(E19*F19,2)</f>
        <v>0</v>
      </c>
      <c r="H19" s="229">
        <v>6.52</v>
      </c>
      <c r="I19" s="228">
        <f>ROUND(E19*H19,2)</f>
        <v>6.52</v>
      </c>
      <c r="J19" s="229">
        <v>547.17999999999995</v>
      </c>
      <c r="K19" s="228">
        <f>ROUND(E19*J19,2)</f>
        <v>547.17999999999995</v>
      </c>
      <c r="L19" s="228">
        <v>15</v>
      </c>
      <c r="M19" s="228">
        <f>G19*(1+L19/100)</f>
        <v>0</v>
      </c>
      <c r="N19" s="228">
        <v>1.6000000000000001E-4</v>
      </c>
      <c r="O19" s="228">
        <f>ROUND(E19*N19,2)</f>
        <v>0</v>
      </c>
      <c r="P19" s="228">
        <v>0</v>
      </c>
      <c r="Q19" s="228">
        <f>ROUND(E19*P19,2)</f>
        <v>0</v>
      </c>
      <c r="R19" s="228"/>
      <c r="S19" s="228" t="s">
        <v>171</v>
      </c>
      <c r="T19" s="228" t="s">
        <v>143</v>
      </c>
      <c r="U19" s="228">
        <v>0.94</v>
      </c>
      <c r="V19" s="228">
        <f>ROUND(E19*U19,2)</f>
        <v>0.94</v>
      </c>
      <c r="W19" s="228"/>
      <c r="X19" s="228" t="s">
        <v>172</v>
      </c>
      <c r="Y19" s="209"/>
      <c r="Z19" s="209"/>
      <c r="AA19" s="209"/>
      <c r="AB19" s="209"/>
      <c r="AC19" s="209"/>
      <c r="AD19" s="209"/>
      <c r="AE19" s="209"/>
      <c r="AF19" s="209"/>
      <c r="AG19" s="209" t="s">
        <v>173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5">
      <c r="A20" s="243">
        <v>7</v>
      </c>
      <c r="B20" s="244" t="s">
        <v>179</v>
      </c>
      <c r="C20" s="251" t="s">
        <v>180</v>
      </c>
      <c r="D20" s="245" t="s">
        <v>178</v>
      </c>
      <c r="E20" s="246">
        <v>1</v>
      </c>
      <c r="F20" s="247"/>
      <c r="G20" s="248">
        <f>ROUND(E20*F20,2)</f>
        <v>0</v>
      </c>
      <c r="H20" s="229">
        <v>9.7899999999999991</v>
      </c>
      <c r="I20" s="228">
        <f>ROUND(E20*H20,2)</f>
        <v>9.7899999999999991</v>
      </c>
      <c r="J20" s="229">
        <v>606.61</v>
      </c>
      <c r="K20" s="228">
        <f>ROUND(E20*J20,2)</f>
        <v>606.61</v>
      </c>
      <c r="L20" s="228">
        <v>15</v>
      </c>
      <c r="M20" s="228">
        <f>G20*(1+L20/100)</f>
        <v>0</v>
      </c>
      <c r="N20" s="228">
        <v>2.4000000000000001E-4</v>
      </c>
      <c r="O20" s="228">
        <f>ROUND(E20*N20,2)</f>
        <v>0</v>
      </c>
      <c r="P20" s="228">
        <v>0</v>
      </c>
      <c r="Q20" s="228">
        <f>ROUND(E20*P20,2)</f>
        <v>0</v>
      </c>
      <c r="R20" s="228"/>
      <c r="S20" s="228" t="s">
        <v>171</v>
      </c>
      <c r="T20" s="228" t="s">
        <v>143</v>
      </c>
      <c r="U20" s="228">
        <v>1.04</v>
      </c>
      <c r="V20" s="228">
        <f>ROUND(E20*U20,2)</f>
        <v>1.04</v>
      </c>
      <c r="W20" s="228"/>
      <c r="X20" s="228" t="s">
        <v>172</v>
      </c>
      <c r="Y20" s="209"/>
      <c r="Z20" s="209"/>
      <c r="AA20" s="209"/>
      <c r="AB20" s="209"/>
      <c r="AC20" s="209"/>
      <c r="AD20" s="209"/>
      <c r="AE20" s="209"/>
      <c r="AF20" s="209"/>
      <c r="AG20" s="209" t="s">
        <v>173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37">
        <v>8</v>
      </c>
      <c r="B21" s="238" t="s">
        <v>181</v>
      </c>
      <c r="C21" s="252" t="s">
        <v>182</v>
      </c>
      <c r="D21" s="239" t="s">
        <v>183</v>
      </c>
      <c r="E21" s="240">
        <v>4</v>
      </c>
      <c r="F21" s="241"/>
      <c r="G21" s="242">
        <f>ROUND(E21*F21,2)</f>
        <v>0</v>
      </c>
      <c r="H21" s="229">
        <v>27.88</v>
      </c>
      <c r="I21" s="228">
        <f>ROUND(E21*H21,2)</f>
        <v>111.52</v>
      </c>
      <c r="J21" s="229">
        <v>125.62</v>
      </c>
      <c r="K21" s="228">
        <f>ROUND(E21*J21,2)</f>
        <v>502.48</v>
      </c>
      <c r="L21" s="228">
        <v>15</v>
      </c>
      <c r="M21" s="228">
        <f>G21*(1+L21/100)</f>
        <v>0</v>
      </c>
      <c r="N21" s="228">
        <v>1.0200000000000001E-3</v>
      </c>
      <c r="O21" s="228">
        <f>ROUND(E21*N21,2)</f>
        <v>0</v>
      </c>
      <c r="P21" s="228">
        <v>0</v>
      </c>
      <c r="Q21" s="228">
        <f>ROUND(E21*P21,2)</f>
        <v>0</v>
      </c>
      <c r="R21" s="228"/>
      <c r="S21" s="228" t="s">
        <v>171</v>
      </c>
      <c r="T21" s="228" t="s">
        <v>143</v>
      </c>
      <c r="U21" s="228">
        <v>0.223</v>
      </c>
      <c r="V21" s="228">
        <f>ROUND(E21*U21,2)</f>
        <v>0.89</v>
      </c>
      <c r="W21" s="228"/>
      <c r="X21" s="228" t="s">
        <v>172</v>
      </c>
      <c r="Y21" s="209"/>
      <c r="Z21" s="209"/>
      <c r="AA21" s="209"/>
      <c r="AB21" s="209"/>
      <c r="AC21" s="209"/>
      <c r="AD21" s="209"/>
      <c r="AE21" s="209"/>
      <c r="AF21" s="209"/>
      <c r="AG21" s="209" t="s">
        <v>173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26"/>
      <c r="B22" s="227"/>
      <c r="C22" s="264" t="s">
        <v>184</v>
      </c>
      <c r="D22" s="260"/>
      <c r="E22" s="261">
        <v>4</v>
      </c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09"/>
      <c r="Z22" s="209"/>
      <c r="AA22" s="209"/>
      <c r="AB22" s="209"/>
      <c r="AC22" s="209"/>
      <c r="AD22" s="209"/>
      <c r="AE22" s="209"/>
      <c r="AF22" s="209"/>
      <c r="AG22" s="209" t="s">
        <v>175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37">
        <v>9</v>
      </c>
      <c r="B23" s="238" t="s">
        <v>185</v>
      </c>
      <c r="C23" s="252" t="s">
        <v>186</v>
      </c>
      <c r="D23" s="239" t="s">
        <v>187</v>
      </c>
      <c r="E23" s="240">
        <v>2.2000000000000002</v>
      </c>
      <c r="F23" s="241"/>
      <c r="G23" s="242">
        <f>ROUND(E23*F23,2)</f>
        <v>0</v>
      </c>
      <c r="H23" s="229">
        <v>541.21</v>
      </c>
      <c r="I23" s="228">
        <f>ROUND(E23*H23,2)</f>
        <v>1190.6600000000001</v>
      </c>
      <c r="J23" s="229">
        <v>430.59</v>
      </c>
      <c r="K23" s="228">
        <f>ROUND(E23*J23,2)</f>
        <v>947.3</v>
      </c>
      <c r="L23" s="228">
        <v>15</v>
      </c>
      <c r="M23" s="228">
        <f>G23*(1+L23/100)</f>
        <v>0</v>
      </c>
      <c r="N23" s="228">
        <v>7.392E-2</v>
      </c>
      <c r="O23" s="228">
        <f>ROUND(E23*N23,2)</f>
        <v>0.16</v>
      </c>
      <c r="P23" s="228">
        <v>0</v>
      </c>
      <c r="Q23" s="228">
        <f>ROUND(E23*P23,2)</f>
        <v>0</v>
      </c>
      <c r="R23" s="228"/>
      <c r="S23" s="228" t="s">
        <v>171</v>
      </c>
      <c r="T23" s="228" t="s">
        <v>143</v>
      </c>
      <c r="U23" s="228">
        <v>0.77700000000000002</v>
      </c>
      <c r="V23" s="228">
        <f>ROUND(E23*U23,2)</f>
        <v>1.71</v>
      </c>
      <c r="W23" s="228"/>
      <c r="X23" s="228" t="s">
        <v>172</v>
      </c>
      <c r="Y23" s="209"/>
      <c r="Z23" s="209"/>
      <c r="AA23" s="209"/>
      <c r="AB23" s="209"/>
      <c r="AC23" s="209"/>
      <c r="AD23" s="209"/>
      <c r="AE23" s="209"/>
      <c r="AF23" s="209"/>
      <c r="AG23" s="209" t="s">
        <v>173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26"/>
      <c r="B24" s="227"/>
      <c r="C24" s="264" t="s">
        <v>188</v>
      </c>
      <c r="D24" s="260"/>
      <c r="E24" s="261">
        <v>2.2000000000000002</v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09"/>
      <c r="Z24" s="209"/>
      <c r="AA24" s="209"/>
      <c r="AB24" s="209"/>
      <c r="AC24" s="209"/>
      <c r="AD24" s="209"/>
      <c r="AE24" s="209"/>
      <c r="AF24" s="209"/>
      <c r="AG24" s="209" t="s">
        <v>175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37">
        <v>10</v>
      </c>
      <c r="B25" s="238" t="s">
        <v>189</v>
      </c>
      <c r="C25" s="252" t="s">
        <v>190</v>
      </c>
      <c r="D25" s="239" t="s">
        <v>187</v>
      </c>
      <c r="E25" s="240">
        <v>13.99</v>
      </c>
      <c r="F25" s="241"/>
      <c r="G25" s="242">
        <f>ROUND(E25*F25,2)</f>
        <v>0</v>
      </c>
      <c r="H25" s="229">
        <v>0</v>
      </c>
      <c r="I25" s="228">
        <f>ROUND(E25*H25,2)</f>
        <v>0</v>
      </c>
      <c r="J25" s="229">
        <v>336.4</v>
      </c>
      <c r="K25" s="228">
        <f>ROUND(E25*J25,2)</f>
        <v>4706.24</v>
      </c>
      <c r="L25" s="228">
        <v>15</v>
      </c>
      <c r="M25" s="228">
        <f>G25*(1+L25/100)</f>
        <v>0</v>
      </c>
      <c r="N25" s="228">
        <v>0</v>
      </c>
      <c r="O25" s="228">
        <f>ROUND(E25*N25,2)</f>
        <v>0</v>
      </c>
      <c r="P25" s="228">
        <v>0</v>
      </c>
      <c r="Q25" s="228">
        <f>ROUND(E25*P25,2)</f>
        <v>0</v>
      </c>
      <c r="R25" s="228"/>
      <c r="S25" s="228" t="s">
        <v>171</v>
      </c>
      <c r="T25" s="228" t="s">
        <v>143</v>
      </c>
      <c r="U25" s="228">
        <v>0.57999999999999996</v>
      </c>
      <c r="V25" s="228">
        <f>ROUND(E25*U25,2)</f>
        <v>8.11</v>
      </c>
      <c r="W25" s="228"/>
      <c r="X25" s="228" t="s">
        <v>172</v>
      </c>
      <c r="Y25" s="209"/>
      <c r="Z25" s="209"/>
      <c r="AA25" s="209"/>
      <c r="AB25" s="209"/>
      <c r="AC25" s="209"/>
      <c r="AD25" s="209"/>
      <c r="AE25" s="209"/>
      <c r="AF25" s="209"/>
      <c r="AG25" s="209" t="s">
        <v>173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5">
      <c r="A26" s="226"/>
      <c r="B26" s="227"/>
      <c r="C26" s="264" t="s">
        <v>761</v>
      </c>
      <c r="D26" s="260"/>
      <c r="E26" s="261">
        <v>8.7100000000000009</v>
      </c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09"/>
      <c r="Z26" s="209"/>
      <c r="AA26" s="209"/>
      <c r="AB26" s="209"/>
      <c r="AC26" s="209"/>
      <c r="AD26" s="209"/>
      <c r="AE26" s="209"/>
      <c r="AF26" s="209"/>
      <c r="AG26" s="209" t="s">
        <v>175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5">
      <c r="A27" s="226"/>
      <c r="B27" s="227"/>
      <c r="C27" s="264" t="s">
        <v>192</v>
      </c>
      <c r="D27" s="260"/>
      <c r="E27" s="261">
        <v>4.2</v>
      </c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09"/>
      <c r="Z27" s="209"/>
      <c r="AA27" s="209"/>
      <c r="AB27" s="209"/>
      <c r="AC27" s="209"/>
      <c r="AD27" s="209"/>
      <c r="AE27" s="209"/>
      <c r="AF27" s="209"/>
      <c r="AG27" s="209" t="s">
        <v>175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1" x14ac:dyDescent="0.25">
      <c r="A28" s="226"/>
      <c r="B28" s="227"/>
      <c r="C28" s="264" t="s">
        <v>193</v>
      </c>
      <c r="D28" s="260"/>
      <c r="E28" s="261">
        <v>1.08</v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09"/>
      <c r="Z28" s="209"/>
      <c r="AA28" s="209"/>
      <c r="AB28" s="209"/>
      <c r="AC28" s="209"/>
      <c r="AD28" s="209"/>
      <c r="AE28" s="209"/>
      <c r="AF28" s="209"/>
      <c r="AG28" s="209" t="s">
        <v>175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43">
        <v>11</v>
      </c>
      <c r="B29" s="244" t="s">
        <v>194</v>
      </c>
      <c r="C29" s="251" t="s">
        <v>195</v>
      </c>
      <c r="D29" s="245" t="s">
        <v>178</v>
      </c>
      <c r="E29" s="246">
        <v>1</v>
      </c>
      <c r="F29" s="247"/>
      <c r="G29" s="248">
        <f>ROUND(E29*F29,2)</f>
        <v>0</v>
      </c>
      <c r="H29" s="229">
        <v>119.6</v>
      </c>
      <c r="I29" s="228">
        <f>ROUND(E29*H29,2)</f>
        <v>119.6</v>
      </c>
      <c r="J29" s="229">
        <v>0</v>
      </c>
      <c r="K29" s="228">
        <f>ROUND(E29*J29,2)</f>
        <v>0</v>
      </c>
      <c r="L29" s="228">
        <v>15</v>
      </c>
      <c r="M29" s="228">
        <f>G29*(1+L29/100)</f>
        <v>0</v>
      </c>
      <c r="N29" s="228">
        <v>5.9999999999999995E-4</v>
      </c>
      <c r="O29" s="228">
        <f>ROUND(E29*N29,2)</f>
        <v>0</v>
      </c>
      <c r="P29" s="228">
        <v>0</v>
      </c>
      <c r="Q29" s="228">
        <f>ROUND(E29*P29,2)</f>
        <v>0</v>
      </c>
      <c r="R29" s="228" t="s">
        <v>196</v>
      </c>
      <c r="S29" s="228" t="s">
        <v>171</v>
      </c>
      <c r="T29" s="228" t="s">
        <v>143</v>
      </c>
      <c r="U29" s="228">
        <v>0</v>
      </c>
      <c r="V29" s="228">
        <f>ROUND(E29*U29,2)</f>
        <v>0</v>
      </c>
      <c r="W29" s="228"/>
      <c r="X29" s="228" t="s">
        <v>166</v>
      </c>
      <c r="Y29" s="209"/>
      <c r="Z29" s="209"/>
      <c r="AA29" s="209"/>
      <c r="AB29" s="209"/>
      <c r="AC29" s="209"/>
      <c r="AD29" s="209"/>
      <c r="AE29" s="209"/>
      <c r="AF29" s="209"/>
      <c r="AG29" s="209" t="s">
        <v>167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ht="20.399999999999999" outlineLevel="1" x14ac:dyDescent="0.25">
      <c r="A30" s="237">
        <v>12</v>
      </c>
      <c r="B30" s="238" t="s">
        <v>197</v>
      </c>
      <c r="C30" s="252" t="s">
        <v>198</v>
      </c>
      <c r="D30" s="239" t="s">
        <v>187</v>
      </c>
      <c r="E30" s="240">
        <v>2.34</v>
      </c>
      <c r="F30" s="241"/>
      <c r="G30" s="242">
        <f>ROUND(E30*F30,2)</f>
        <v>0</v>
      </c>
      <c r="H30" s="229">
        <v>0</v>
      </c>
      <c r="I30" s="228">
        <f>ROUND(E30*H30,2)</f>
        <v>0</v>
      </c>
      <c r="J30" s="229">
        <v>795.8</v>
      </c>
      <c r="K30" s="228">
        <f>ROUND(E30*J30,2)</f>
        <v>1862.17</v>
      </c>
      <c r="L30" s="228">
        <v>15</v>
      </c>
      <c r="M30" s="228">
        <f>G30*(1+L30/100)</f>
        <v>0</v>
      </c>
      <c r="N30" s="228">
        <v>1.1469999999999999E-2</v>
      </c>
      <c r="O30" s="228">
        <f>ROUND(E30*N30,2)</f>
        <v>0.03</v>
      </c>
      <c r="P30" s="228">
        <v>0</v>
      </c>
      <c r="Q30" s="228">
        <f>ROUND(E30*P30,2)</f>
        <v>0</v>
      </c>
      <c r="R30" s="228"/>
      <c r="S30" s="228" t="s">
        <v>171</v>
      </c>
      <c r="T30" s="228" t="s">
        <v>143</v>
      </c>
      <c r="U30" s="228">
        <v>0</v>
      </c>
      <c r="V30" s="228">
        <f>ROUND(E30*U30,2)</f>
        <v>0</v>
      </c>
      <c r="W30" s="228"/>
      <c r="X30" s="228" t="s">
        <v>199</v>
      </c>
      <c r="Y30" s="209"/>
      <c r="Z30" s="209"/>
      <c r="AA30" s="209"/>
      <c r="AB30" s="209"/>
      <c r="AC30" s="209"/>
      <c r="AD30" s="209"/>
      <c r="AE30" s="209"/>
      <c r="AF30" s="209"/>
      <c r="AG30" s="209" t="s">
        <v>200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1" x14ac:dyDescent="0.25">
      <c r="A31" s="226"/>
      <c r="B31" s="227"/>
      <c r="C31" s="264" t="s">
        <v>201</v>
      </c>
      <c r="D31" s="260"/>
      <c r="E31" s="261">
        <v>2.34</v>
      </c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09"/>
      <c r="Z31" s="209"/>
      <c r="AA31" s="209"/>
      <c r="AB31" s="209"/>
      <c r="AC31" s="209"/>
      <c r="AD31" s="209"/>
      <c r="AE31" s="209"/>
      <c r="AF31" s="209"/>
      <c r="AG31" s="209" t="s">
        <v>175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x14ac:dyDescent="0.25">
      <c r="A32" s="231" t="s">
        <v>137</v>
      </c>
      <c r="B32" s="232" t="s">
        <v>53</v>
      </c>
      <c r="C32" s="250" t="s">
        <v>54</v>
      </c>
      <c r="D32" s="233"/>
      <c r="E32" s="234"/>
      <c r="F32" s="235"/>
      <c r="G32" s="236">
        <f>SUMIF(AG33:AG37,"&lt;&gt;NOR",G33:G37)</f>
        <v>0</v>
      </c>
      <c r="H32" s="230"/>
      <c r="I32" s="230">
        <f>SUM(I33:I37)</f>
        <v>4189.91</v>
      </c>
      <c r="J32" s="230"/>
      <c r="K32" s="230">
        <f>SUM(K33:K37)</f>
        <v>9071.43</v>
      </c>
      <c r="L32" s="230"/>
      <c r="M32" s="230">
        <f>SUM(M33:M37)</f>
        <v>0</v>
      </c>
      <c r="N32" s="230"/>
      <c r="O32" s="230">
        <f>SUM(O33:O37)</f>
        <v>0.16</v>
      </c>
      <c r="P32" s="230"/>
      <c r="Q32" s="230">
        <f>SUM(Q33:Q37)</f>
        <v>0</v>
      </c>
      <c r="R32" s="230"/>
      <c r="S32" s="230"/>
      <c r="T32" s="230"/>
      <c r="U32" s="230"/>
      <c r="V32" s="230">
        <f>SUM(V33:V37)</f>
        <v>13.29</v>
      </c>
      <c r="W32" s="230"/>
      <c r="X32" s="230"/>
      <c r="AG32" t="s">
        <v>138</v>
      </c>
    </row>
    <row r="33" spans="1:60" outlineLevel="1" x14ac:dyDescent="0.25">
      <c r="A33" s="237">
        <v>13</v>
      </c>
      <c r="B33" s="238" t="s">
        <v>202</v>
      </c>
      <c r="C33" s="252" t="s">
        <v>203</v>
      </c>
      <c r="D33" s="239" t="s">
        <v>187</v>
      </c>
      <c r="E33" s="240">
        <v>8.7100000000000009</v>
      </c>
      <c r="F33" s="241"/>
      <c r="G33" s="242">
        <f>ROUND(E33*F33,2)</f>
        <v>0</v>
      </c>
      <c r="H33" s="229">
        <v>275.26</v>
      </c>
      <c r="I33" s="228">
        <f>ROUND(E33*H33,2)</f>
        <v>2397.5100000000002</v>
      </c>
      <c r="J33" s="229">
        <v>650.54</v>
      </c>
      <c r="K33" s="228">
        <f>ROUND(E33*J33,2)</f>
        <v>5666.2</v>
      </c>
      <c r="L33" s="228">
        <v>15</v>
      </c>
      <c r="M33" s="228">
        <f>G33*(1+L33/100)</f>
        <v>0</v>
      </c>
      <c r="N33" s="228">
        <v>1.1900000000000001E-2</v>
      </c>
      <c r="O33" s="228">
        <f>ROUND(E33*N33,2)</f>
        <v>0.1</v>
      </c>
      <c r="P33" s="228">
        <v>0</v>
      </c>
      <c r="Q33" s="228">
        <f>ROUND(E33*P33,2)</f>
        <v>0</v>
      </c>
      <c r="R33" s="228"/>
      <c r="S33" s="228" t="s">
        <v>171</v>
      </c>
      <c r="T33" s="228" t="s">
        <v>143</v>
      </c>
      <c r="U33" s="228">
        <v>0.95</v>
      </c>
      <c r="V33" s="228">
        <f>ROUND(E33*U33,2)</f>
        <v>8.27</v>
      </c>
      <c r="W33" s="228"/>
      <c r="X33" s="228" t="s">
        <v>172</v>
      </c>
      <c r="Y33" s="209"/>
      <c r="Z33" s="209"/>
      <c r="AA33" s="209"/>
      <c r="AB33" s="209"/>
      <c r="AC33" s="209"/>
      <c r="AD33" s="209"/>
      <c r="AE33" s="209"/>
      <c r="AF33" s="209"/>
      <c r="AG33" s="209" t="s">
        <v>173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26"/>
      <c r="B34" s="227"/>
      <c r="C34" s="264" t="s">
        <v>762</v>
      </c>
      <c r="D34" s="260"/>
      <c r="E34" s="261">
        <v>8.7100000000000009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09"/>
      <c r="Z34" s="209"/>
      <c r="AA34" s="209"/>
      <c r="AB34" s="209"/>
      <c r="AC34" s="209"/>
      <c r="AD34" s="209"/>
      <c r="AE34" s="209"/>
      <c r="AF34" s="209"/>
      <c r="AG34" s="209" t="s">
        <v>175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5">
      <c r="A35" s="237">
        <v>14</v>
      </c>
      <c r="B35" s="238" t="s">
        <v>204</v>
      </c>
      <c r="C35" s="252" t="s">
        <v>205</v>
      </c>
      <c r="D35" s="239" t="s">
        <v>187</v>
      </c>
      <c r="E35" s="240">
        <v>5.28</v>
      </c>
      <c r="F35" s="241"/>
      <c r="G35" s="242">
        <f>ROUND(E35*F35,2)</f>
        <v>0</v>
      </c>
      <c r="H35" s="229">
        <v>339.47</v>
      </c>
      <c r="I35" s="228">
        <f>ROUND(E35*H35,2)</f>
        <v>1792.4</v>
      </c>
      <c r="J35" s="229">
        <v>644.92999999999995</v>
      </c>
      <c r="K35" s="228">
        <f>ROUND(E35*J35,2)</f>
        <v>3405.23</v>
      </c>
      <c r="L35" s="228">
        <v>15</v>
      </c>
      <c r="M35" s="228">
        <f>G35*(1+L35/100)</f>
        <v>0</v>
      </c>
      <c r="N35" s="228">
        <v>1.201E-2</v>
      </c>
      <c r="O35" s="228">
        <f>ROUND(E35*N35,2)</f>
        <v>0.06</v>
      </c>
      <c r="P35" s="228">
        <v>0</v>
      </c>
      <c r="Q35" s="228">
        <f>ROUND(E35*P35,2)</f>
        <v>0</v>
      </c>
      <c r="R35" s="228"/>
      <c r="S35" s="228" t="s">
        <v>171</v>
      </c>
      <c r="T35" s="228" t="s">
        <v>143</v>
      </c>
      <c r="U35" s="228">
        <v>0.95</v>
      </c>
      <c r="V35" s="228">
        <f>ROUND(E35*U35,2)</f>
        <v>5.0199999999999996</v>
      </c>
      <c r="W35" s="228"/>
      <c r="X35" s="228" t="s">
        <v>172</v>
      </c>
      <c r="Y35" s="209"/>
      <c r="Z35" s="209"/>
      <c r="AA35" s="209"/>
      <c r="AB35" s="209"/>
      <c r="AC35" s="209"/>
      <c r="AD35" s="209"/>
      <c r="AE35" s="209"/>
      <c r="AF35" s="209"/>
      <c r="AG35" s="209" t="s">
        <v>173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5">
      <c r="A36" s="226"/>
      <c r="B36" s="227"/>
      <c r="C36" s="264" t="s">
        <v>206</v>
      </c>
      <c r="D36" s="260"/>
      <c r="E36" s="261">
        <v>4.2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09"/>
      <c r="Z36" s="209"/>
      <c r="AA36" s="209"/>
      <c r="AB36" s="209"/>
      <c r="AC36" s="209"/>
      <c r="AD36" s="209"/>
      <c r="AE36" s="209"/>
      <c r="AF36" s="209"/>
      <c r="AG36" s="209" t="s">
        <v>175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26"/>
      <c r="B37" s="227"/>
      <c r="C37" s="264" t="s">
        <v>207</v>
      </c>
      <c r="D37" s="260"/>
      <c r="E37" s="261">
        <v>1.08</v>
      </c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09"/>
      <c r="Z37" s="209"/>
      <c r="AA37" s="209"/>
      <c r="AB37" s="209"/>
      <c r="AC37" s="209"/>
      <c r="AD37" s="209"/>
      <c r="AE37" s="209"/>
      <c r="AF37" s="209"/>
      <c r="AG37" s="209" t="s">
        <v>175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x14ac:dyDescent="0.25">
      <c r="A38" s="231" t="s">
        <v>137</v>
      </c>
      <c r="B38" s="232" t="s">
        <v>55</v>
      </c>
      <c r="C38" s="250" t="s">
        <v>56</v>
      </c>
      <c r="D38" s="233"/>
      <c r="E38" s="234"/>
      <c r="F38" s="235"/>
      <c r="G38" s="236">
        <f>SUMIF(AG39:AG86,"&lt;&gt;NOR",G39:G86)</f>
        <v>0</v>
      </c>
      <c r="H38" s="230"/>
      <c r="I38" s="230">
        <f>SUM(I39:I86)</f>
        <v>11627.890000000001</v>
      </c>
      <c r="J38" s="230"/>
      <c r="K38" s="230">
        <f>SUM(K39:K86)</f>
        <v>41594</v>
      </c>
      <c r="L38" s="230"/>
      <c r="M38" s="230">
        <f>SUM(M39:M86)</f>
        <v>0</v>
      </c>
      <c r="N38" s="230"/>
      <c r="O38" s="230">
        <f>SUM(O39:O86)</f>
        <v>2.6499999999999995</v>
      </c>
      <c r="P38" s="230"/>
      <c r="Q38" s="230">
        <f>SUM(Q39:Q86)</f>
        <v>0</v>
      </c>
      <c r="R38" s="230"/>
      <c r="S38" s="230"/>
      <c r="T38" s="230"/>
      <c r="U38" s="230"/>
      <c r="V38" s="230">
        <f>SUM(V39:V86)</f>
        <v>71.56</v>
      </c>
      <c r="W38" s="230"/>
      <c r="X38" s="230"/>
      <c r="AG38" t="s">
        <v>138</v>
      </c>
    </row>
    <row r="39" spans="1:60" ht="20.399999999999999" outlineLevel="1" x14ac:dyDescent="0.25">
      <c r="A39" s="237">
        <v>15</v>
      </c>
      <c r="B39" s="238" t="s">
        <v>208</v>
      </c>
      <c r="C39" s="252" t="s">
        <v>209</v>
      </c>
      <c r="D39" s="239" t="s">
        <v>183</v>
      </c>
      <c r="E39" s="240">
        <v>4.8</v>
      </c>
      <c r="F39" s="241"/>
      <c r="G39" s="242">
        <f>ROUND(E39*F39,2)</f>
        <v>0</v>
      </c>
      <c r="H39" s="229">
        <v>15.33</v>
      </c>
      <c r="I39" s="228">
        <f>ROUND(E39*H39,2)</f>
        <v>73.58</v>
      </c>
      <c r="J39" s="229">
        <v>124.67</v>
      </c>
      <c r="K39" s="228">
        <f>ROUND(E39*J39,2)</f>
        <v>598.41999999999996</v>
      </c>
      <c r="L39" s="228">
        <v>15</v>
      </c>
      <c r="M39" s="228">
        <f>G39*(1+L39/100)</f>
        <v>0</v>
      </c>
      <c r="N39" s="228">
        <v>2.3800000000000002E-3</v>
      </c>
      <c r="O39" s="228">
        <f>ROUND(E39*N39,2)</f>
        <v>0.01</v>
      </c>
      <c r="P39" s="228">
        <v>0</v>
      </c>
      <c r="Q39" s="228">
        <f>ROUND(E39*P39,2)</f>
        <v>0</v>
      </c>
      <c r="R39" s="228"/>
      <c r="S39" s="228" t="s">
        <v>171</v>
      </c>
      <c r="T39" s="228" t="s">
        <v>143</v>
      </c>
      <c r="U39" s="228">
        <v>0.18232999999999999</v>
      </c>
      <c r="V39" s="228">
        <f>ROUND(E39*U39,2)</f>
        <v>0.88</v>
      </c>
      <c r="W39" s="228"/>
      <c r="X39" s="228" t="s">
        <v>172</v>
      </c>
      <c r="Y39" s="209"/>
      <c r="Z39" s="209"/>
      <c r="AA39" s="209"/>
      <c r="AB39" s="209"/>
      <c r="AC39" s="209"/>
      <c r="AD39" s="209"/>
      <c r="AE39" s="209"/>
      <c r="AF39" s="209"/>
      <c r="AG39" s="209" t="s">
        <v>173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ht="20.399999999999999" outlineLevel="1" x14ac:dyDescent="0.25">
      <c r="A40" s="226"/>
      <c r="B40" s="227"/>
      <c r="C40" s="264" t="s">
        <v>210</v>
      </c>
      <c r="D40" s="260"/>
      <c r="E40" s="261">
        <v>4.8</v>
      </c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09"/>
      <c r="Z40" s="209"/>
      <c r="AA40" s="209"/>
      <c r="AB40" s="209"/>
      <c r="AC40" s="209"/>
      <c r="AD40" s="209"/>
      <c r="AE40" s="209"/>
      <c r="AF40" s="209"/>
      <c r="AG40" s="209" t="s">
        <v>175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37">
        <v>16</v>
      </c>
      <c r="B41" s="238" t="s">
        <v>215</v>
      </c>
      <c r="C41" s="252" t="s">
        <v>216</v>
      </c>
      <c r="D41" s="239" t="s">
        <v>187</v>
      </c>
      <c r="E41" s="240">
        <v>3.3</v>
      </c>
      <c r="F41" s="241"/>
      <c r="G41" s="242">
        <f>ROUND(E41*F41,2)</f>
        <v>0</v>
      </c>
      <c r="H41" s="229">
        <v>31.54</v>
      </c>
      <c r="I41" s="228">
        <f>ROUND(E41*H41,2)</f>
        <v>104.08</v>
      </c>
      <c r="J41" s="229">
        <v>139.26</v>
      </c>
      <c r="K41" s="228">
        <f>ROUND(E41*J41,2)</f>
        <v>459.56</v>
      </c>
      <c r="L41" s="228">
        <v>15</v>
      </c>
      <c r="M41" s="228">
        <f>G41*(1+L41/100)</f>
        <v>0</v>
      </c>
      <c r="N41" s="228">
        <v>4.8999999999999998E-3</v>
      </c>
      <c r="O41" s="228">
        <f>ROUND(E41*N41,2)</f>
        <v>0.02</v>
      </c>
      <c r="P41" s="228">
        <v>0</v>
      </c>
      <c r="Q41" s="228">
        <f>ROUND(E41*P41,2)</f>
        <v>0</v>
      </c>
      <c r="R41" s="228"/>
      <c r="S41" s="228" t="s">
        <v>171</v>
      </c>
      <c r="T41" s="228" t="s">
        <v>143</v>
      </c>
      <c r="U41" s="228">
        <v>0.25</v>
      </c>
      <c r="V41" s="228">
        <f>ROUND(E41*U41,2)</f>
        <v>0.83</v>
      </c>
      <c r="W41" s="228"/>
      <c r="X41" s="228" t="s">
        <v>172</v>
      </c>
      <c r="Y41" s="209"/>
      <c r="Z41" s="209"/>
      <c r="AA41" s="209"/>
      <c r="AB41" s="209"/>
      <c r="AC41" s="209"/>
      <c r="AD41" s="209"/>
      <c r="AE41" s="209"/>
      <c r="AF41" s="209"/>
      <c r="AG41" s="209" t="s">
        <v>173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26"/>
      <c r="B42" s="227"/>
      <c r="C42" s="264" t="s">
        <v>217</v>
      </c>
      <c r="D42" s="260"/>
      <c r="E42" s="261">
        <v>1.76</v>
      </c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09"/>
      <c r="Z42" s="209"/>
      <c r="AA42" s="209"/>
      <c r="AB42" s="209"/>
      <c r="AC42" s="209"/>
      <c r="AD42" s="209"/>
      <c r="AE42" s="209"/>
      <c r="AF42" s="209"/>
      <c r="AG42" s="209" t="s">
        <v>175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26"/>
      <c r="B43" s="227"/>
      <c r="C43" s="264" t="s">
        <v>218</v>
      </c>
      <c r="D43" s="260"/>
      <c r="E43" s="261">
        <v>1.38</v>
      </c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09"/>
      <c r="Z43" s="209"/>
      <c r="AA43" s="209"/>
      <c r="AB43" s="209"/>
      <c r="AC43" s="209"/>
      <c r="AD43" s="209"/>
      <c r="AE43" s="209"/>
      <c r="AF43" s="209"/>
      <c r="AG43" s="209" t="s">
        <v>175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26"/>
      <c r="B44" s="227"/>
      <c r="C44" s="264" t="s">
        <v>219</v>
      </c>
      <c r="D44" s="260"/>
      <c r="E44" s="261">
        <v>0.16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09"/>
      <c r="Z44" s="209"/>
      <c r="AA44" s="209"/>
      <c r="AB44" s="209"/>
      <c r="AC44" s="209"/>
      <c r="AD44" s="209"/>
      <c r="AE44" s="209"/>
      <c r="AF44" s="209"/>
      <c r="AG44" s="209" t="s">
        <v>175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5">
      <c r="A45" s="237">
        <v>17</v>
      </c>
      <c r="B45" s="238" t="s">
        <v>220</v>
      </c>
      <c r="C45" s="252" t="s">
        <v>221</v>
      </c>
      <c r="D45" s="239" t="s">
        <v>187</v>
      </c>
      <c r="E45" s="240">
        <v>7.26</v>
      </c>
      <c r="F45" s="241"/>
      <c r="G45" s="242">
        <f>ROUND(E45*F45,2)</f>
        <v>0</v>
      </c>
      <c r="H45" s="229">
        <v>15.8</v>
      </c>
      <c r="I45" s="228">
        <f>ROUND(E45*H45,2)</f>
        <v>114.71</v>
      </c>
      <c r="J45" s="229">
        <v>40.4</v>
      </c>
      <c r="K45" s="228">
        <f>ROUND(E45*J45,2)</f>
        <v>293.3</v>
      </c>
      <c r="L45" s="228">
        <v>15</v>
      </c>
      <c r="M45" s="228">
        <f>G45*(1+L45/100)</f>
        <v>0</v>
      </c>
      <c r="N45" s="228">
        <v>4.0000000000000003E-5</v>
      </c>
      <c r="O45" s="228">
        <f>ROUND(E45*N45,2)</f>
        <v>0</v>
      </c>
      <c r="P45" s="228">
        <v>0</v>
      </c>
      <c r="Q45" s="228">
        <f>ROUND(E45*P45,2)</f>
        <v>0</v>
      </c>
      <c r="R45" s="228"/>
      <c r="S45" s="228" t="s">
        <v>171</v>
      </c>
      <c r="T45" s="228" t="s">
        <v>143</v>
      </c>
      <c r="U45" s="228">
        <v>7.8E-2</v>
      </c>
      <c r="V45" s="228">
        <f>ROUND(E45*U45,2)</f>
        <v>0.56999999999999995</v>
      </c>
      <c r="W45" s="228"/>
      <c r="X45" s="228" t="s">
        <v>172</v>
      </c>
      <c r="Y45" s="209"/>
      <c r="Z45" s="209"/>
      <c r="AA45" s="209"/>
      <c r="AB45" s="209"/>
      <c r="AC45" s="209"/>
      <c r="AD45" s="209"/>
      <c r="AE45" s="209"/>
      <c r="AF45" s="209"/>
      <c r="AG45" s="209" t="s">
        <v>173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1" x14ac:dyDescent="0.25">
      <c r="A46" s="226"/>
      <c r="B46" s="227"/>
      <c r="C46" s="264" t="s">
        <v>763</v>
      </c>
      <c r="D46" s="260"/>
      <c r="E46" s="261">
        <v>2.6</v>
      </c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09"/>
      <c r="Z46" s="209"/>
      <c r="AA46" s="209"/>
      <c r="AB46" s="209"/>
      <c r="AC46" s="209"/>
      <c r="AD46" s="209"/>
      <c r="AE46" s="209"/>
      <c r="AF46" s="209"/>
      <c r="AG46" s="209" t="s">
        <v>175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26"/>
      <c r="B47" s="227"/>
      <c r="C47" s="264" t="s">
        <v>764</v>
      </c>
      <c r="D47" s="260"/>
      <c r="E47" s="261">
        <v>4.16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09"/>
      <c r="Z47" s="209"/>
      <c r="AA47" s="209"/>
      <c r="AB47" s="209"/>
      <c r="AC47" s="209"/>
      <c r="AD47" s="209"/>
      <c r="AE47" s="209"/>
      <c r="AF47" s="209"/>
      <c r="AG47" s="209" t="s">
        <v>175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1" x14ac:dyDescent="0.25">
      <c r="A48" s="226"/>
      <c r="B48" s="227"/>
      <c r="C48" s="264" t="s">
        <v>765</v>
      </c>
      <c r="D48" s="260"/>
      <c r="E48" s="261">
        <v>0.5</v>
      </c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09"/>
      <c r="Z48" s="209"/>
      <c r="AA48" s="209"/>
      <c r="AB48" s="209"/>
      <c r="AC48" s="209"/>
      <c r="AD48" s="209"/>
      <c r="AE48" s="209"/>
      <c r="AF48" s="209"/>
      <c r="AG48" s="209" t="s">
        <v>175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ht="20.399999999999999" outlineLevel="1" x14ac:dyDescent="0.25">
      <c r="A49" s="237">
        <v>18</v>
      </c>
      <c r="B49" s="238" t="s">
        <v>224</v>
      </c>
      <c r="C49" s="252" t="s">
        <v>225</v>
      </c>
      <c r="D49" s="239" t="s">
        <v>187</v>
      </c>
      <c r="E49" s="240">
        <v>47.37</v>
      </c>
      <c r="F49" s="241"/>
      <c r="G49" s="242">
        <f>ROUND(E49*F49,2)</f>
        <v>0</v>
      </c>
      <c r="H49" s="229">
        <v>16.86</v>
      </c>
      <c r="I49" s="228">
        <f>ROUND(E49*H49,2)</f>
        <v>798.66</v>
      </c>
      <c r="J49" s="229">
        <v>112.54</v>
      </c>
      <c r="K49" s="228">
        <f>ROUND(E49*J49,2)</f>
        <v>5331.02</v>
      </c>
      <c r="L49" s="228">
        <v>15</v>
      </c>
      <c r="M49" s="228">
        <f>G49*(1+L49/100)</f>
        <v>0</v>
      </c>
      <c r="N49" s="228">
        <v>6.0899999999999999E-3</v>
      </c>
      <c r="O49" s="228">
        <f>ROUND(E49*N49,2)</f>
        <v>0.28999999999999998</v>
      </c>
      <c r="P49" s="228">
        <v>0</v>
      </c>
      <c r="Q49" s="228">
        <f>ROUND(E49*P49,2)</f>
        <v>0</v>
      </c>
      <c r="R49" s="228"/>
      <c r="S49" s="228" t="s">
        <v>171</v>
      </c>
      <c r="T49" s="228" t="s">
        <v>143</v>
      </c>
      <c r="U49" s="228">
        <v>0.19273999999999999</v>
      </c>
      <c r="V49" s="228">
        <f>ROUND(E49*U49,2)</f>
        <v>9.1300000000000008</v>
      </c>
      <c r="W49" s="228"/>
      <c r="X49" s="228" t="s">
        <v>172</v>
      </c>
      <c r="Y49" s="209"/>
      <c r="Z49" s="209"/>
      <c r="AA49" s="209"/>
      <c r="AB49" s="209"/>
      <c r="AC49" s="209"/>
      <c r="AD49" s="209"/>
      <c r="AE49" s="209"/>
      <c r="AF49" s="209"/>
      <c r="AG49" s="209" t="s">
        <v>173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26"/>
      <c r="B50" s="227"/>
      <c r="C50" s="264" t="s">
        <v>766</v>
      </c>
      <c r="D50" s="260"/>
      <c r="E50" s="261">
        <v>1.17</v>
      </c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09"/>
      <c r="Z50" s="209"/>
      <c r="AA50" s="209"/>
      <c r="AB50" s="209"/>
      <c r="AC50" s="209"/>
      <c r="AD50" s="209"/>
      <c r="AE50" s="209"/>
      <c r="AF50" s="209"/>
      <c r="AG50" s="209" t="s">
        <v>175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5">
      <c r="A51" s="226"/>
      <c r="B51" s="227"/>
      <c r="C51" s="264" t="s">
        <v>227</v>
      </c>
      <c r="D51" s="260"/>
      <c r="E51" s="261">
        <v>15.3</v>
      </c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09"/>
      <c r="Z51" s="209"/>
      <c r="AA51" s="209"/>
      <c r="AB51" s="209"/>
      <c r="AC51" s="209"/>
      <c r="AD51" s="209"/>
      <c r="AE51" s="209"/>
      <c r="AF51" s="209"/>
      <c r="AG51" s="209" t="s">
        <v>175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5">
      <c r="A52" s="226"/>
      <c r="B52" s="227"/>
      <c r="C52" s="264" t="s">
        <v>767</v>
      </c>
      <c r="D52" s="260"/>
      <c r="E52" s="261">
        <v>8.1199999999999992</v>
      </c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09"/>
      <c r="Z52" s="209"/>
      <c r="AA52" s="209"/>
      <c r="AB52" s="209"/>
      <c r="AC52" s="209"/>
      <c r="AD52" s="209"/>
      <c r="AE52" s="209"/>
      <c r="AF52" s="209"/>
      <c r="AG52" s="209" t="s">
        <v>175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26"/>
      <c r="B53" s="227"/>
      <c r="C53" s="264" t="s">
        <v>768</v>
      </c>
      <c r="D53" s="260"/>
      <c r="E53" s="261">
        <v>22.78</v>
      </c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09"/>
      <c r="Z53" s="209"/>
      <c r="AA53" s="209"/>
      <c r="AB53" s="209"/>
      <c r="AC53" s="209"/>
      <c r="AD53" s="209"/>
      <c r="AE53" s="209"/>
      <c r="AF53" s="209"/>
      <c r="AG53" s="209" t="s">
        <v>175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ht="20.399999999999999" outlineLevel="1" x14ac:dyDescent="0.25">
      <c r="A54" s="237">
        <v>19</v>
      </c>
      <c r="B54" s="238" t="s">
        <v>229</v>
      </c>
      <c r="C54" s="252" t="s">
        <v>230</v>
      </c>
      <c r="D54" s="239" t="s">
        <v>187</v>
      </c>
      <c r="E54" s="240">
        <v>125.91</v>
      </c>
      <c r="F54" s="241"/>
      <c r="G54" s="242">
        <f>ROUND(E54*F54,2)</f>
        <v>0</v>
      </c>
      <c r="H54" s="229">
        <v>66.69</v>
      </c>
      <c r="I54" s="228">
        <f>ROUND(E54*H54,2)</f>
        <v>8396.94</v>
      </c>
      <c r="J54" s="229">
        <v>197.81</v>
      </c>
      <c r="K54" s="228">
        <f>ROUND(E54*J54,2)</f>
        <v>24906.26</v>
      </c>
      <c r="L54" s="228">
        <v>15</v>
      </c>
      <c r="M54" s="228">
        <f>G54*(1+L54/100)</f>
        <v>0</v>
      </c>
      <c r="N54" s="228">
        <v>1.038E-2</v>
      </c>
      <c r="O54" s="228">
        <f>ROUND(E54*N54,2)</f>
        <v>1.31</v>
      </c>
      <c r="P54" s="228">
        <v>0</v>
      </c>
      <c r="Q54" s="228">
        <f>ROUND(E54*P54,2)</f>
        <v>0</v>
      </c>
      <c r="R54" s="228"/>
      <c r="S54" s="228" t="s">
        <v>171</v>
      </c>
      <c r="T54" s="228" t="s">
        <v>143</v>
      </c>
      <c r="U54" s="228">
        <v>0.33688000000000001</v>
      </c>
      <c r="V54" s="228">
        <f>ROUND(E54*U54,2)</f>
        <v>42.42</v>
      </c>
      <c r="W54" s="228"/>
      <c r="X54" s="228" t="s">
        <v>172</v>
      </c>
      <c r="Y54" s="209"/>
      <c r="Z54" s="209"/>
      <c r="AA54" s="209"/>
      <c r="AB54" s="209"/>
      <c r="AC54" s="209"/>
      <c r="AD54" s="209"/>
      <c r="AE54" s="209"/>
      <c r="AF54" s="209"/>
      <c r="AG54" s="209" t="s">
        <v>173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5">
      <c r="A55" s="226"/>
      <c r="B55" s="227"/>
      <c r="C55" s="264" t="s">
        <v>769</v>
      </c>
      <c r="D55" s="260"/>
      <c r="E55" s="261">
        <v>35.1</v>
      </c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09"/>
      <c r="Z55" s="209"/>
      <c r="AA55" s="209"/>
      <c r="AB55" s="209"/>
      <c r="AC55" s="209"/>
      <c r="AD55" s="209"/>
      <c r="AE55" s="209"/>
      <c r="AF55" s="209"/>
      <c r="AG55" s="209" t="s">
        <v>175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5">
      <c r="A56" s="226"/>
      <c r="B56" s="227"/>
      <c r="C56" s="264" t="s">
        <v>770</v>
      </c>
      <c r="D56" s="260"/>
      <c r="E56" s="261">
        <v>-4.8</v>
      </c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09"/>
      <c r="Z56" s="209"/>
      <c r="AA56" s="209"/>
      <c r="AB56" s="209"/>
      <c r="AC56" s="209"/>
      <c r="AD56" s="209"/>
      <c r="AE56" s="209"/>
      <c r="AF56" s="209"/>
      <c r="AG56" s="209" t="s">
        <v>175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5">
      <c r="A57" s="226"/>
      <c r="B57" s="227"/>
      <c r="C57" s="264" t="s">
        <v>234</v>
      </c>
      <c r="D57" s="260"/>
      <c r="E57" s="261">
        <v>-3.6</v>
      </c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09"/>
      <c r="Z57" s="209"/>
      <c r="AA57" s="209"/>
      <c r="AB57" s="209"/>
      <c r="AC57" s="209"/>
      <c r="AD57" s="209"/>
      <c r="AE57" s="209"/>
      <c r="AF57" s="209"/>
      <c r="AG57" s="209" t="s">
        <v>175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26"/>
      <c r="B58" s="227"/>
      <c r="C58" s="264" t="s">
        <v>771</v>
      </c>
      <c r="D58" s="260"/>
      <c r="E58" s="261">
        <v>11.44</v>
      </c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09"/>
      <c r="Z58" s="209"/>
      <c r="AA58" s="209"/>
      <c r="AB58" s="209"/>
      <c r="AC58" s="209"/>
      <c r="AD58" s="209"/>
      <c r="AE58" s="209"/>
      <c r="AF58" s="209"/>
      <c r="AG58" s="209" t="s">
        <v>175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26"/>
      <c r="B59" s="227"/>
      <c r="C59" s="264" t="s">
        <v>214</v>
      </c>
      <c r="D59" s="260"/>
      <c r="E59" s="261">
        <v>-1.2</v>
      </c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09"/>
      <c r="Z59" s="209"/>
      <c r="AA59" s="209"/>
      <c r="AB59" s="209"/>
      <c r="AC59" s="209"/>
      <c r="AD59" s="209"/>
      <c r="AE59" s="209"/>
      <c r="AF59" s="209"/>
      <c r="AG59" s="209" t="s">
        <v>175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5">
      <c r="A60" s="226"/>
      <c r="B60" s="227"/>
      <c r="C60" s="264" t="s">
        <v>772</v>
      </c>
      <c r="D60" s="260"/>
      <c r="E60" s="261">
        <v>28.86</v>
      </c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09"/>
      <c r="Z60" s="209"/>
      <c r="AA60" s="209"/>
      <c r="AB60" s="209"/>
      <c r="AC60" s="209"/>
      <c r="AD60" s="209"/>
      <c r="AE60" s="209"/>
      <c r="AF60" s="209"/>
      <c r="AG60" s="209" t="s">
        <v>175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26"/>
      <c r="B61" s="227"/>
      <c r="C61" s="264" t="s">
        <v>233</v>
      </c>
      <c r="D61" s="260"/>
      <c r="E61" s="261">
        <v>-1.6</v>
      </c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09"/>
      <c r="Z61" s="209"/>
      <c r="AA61" s="209"/>
      <c r="AB61" s="209"/>
      <c r="AC61" s="209"/>
      <c r="AD61" s="209"/>
      <c r="AE61" s="209"/>
      <c r="AF61" s="209"/>
      <c r="AG61" s="209" t="s">
        <v>175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5">
      <c r="A62" s="226"/>
      <c r="B62" s="227"/>
      <c r="C62" s="264" t="s">
        <v>773</v>
      </c>
      <c r="D62" s="260"/>
      <c r="E62" s="261">
        <v>-2.6</v>
      </c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09"/>
      <c r="Z62" s="209"/>
      <c r="AA62" s="209"/>
      <c r="AB62" s="209"/>
      <c r="AC62" s="209"/>
      <c r="AD62" s="209"/>
      <c r="AE62" s="209"/>
      <c r="AF62" s="209"/>
      <c r="AG62" s="209" t="s">
        <v>175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26"/>
      <c r="B63" s="227"/>
      <c r="C63" s="264" t="s">
        <v>237</v>
      </c>
      <c r="D63" s="260"/>
      <c r="E63" s="261">
        <v>3.63</v>
      </c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09"/>
      <c r="Z63" s="209"/>
      <c r="AA63" s="209"/>
      <c r="AB63" s="209"/>
      <c r="AC63" s="209"/>
      <c r="AD63" s="209"/>
      <c r="AE63" s="209"/>
      <c r="AF63" s="209"/>
      <c r="AG63" s="209" t="s">
        <v>175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5">
      <c r="A64" s="226"/>
      <c r="B64" s="227"/>
      <c r="C64" s="264" t="s">
        <v>238</v>
      </c>
      <c r="D64" s="260"/>
      <c r="E64" s="261">
        <v>-0.3</v>
      </c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09"/>
      <c r="Z64" s="209"/>
      <c r="AA64" s="209"/>
      <c r="AB64" s="209"/>
      <c r="AC64" s="209"/>
      <c r="AD64" s="209"/>
      <c r="AE64" s="209"/>
      <c r="AF64" s="209"/>
      <c r="AG64" s="209" t="s">
        <v>175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26"/>
      <c r="B65" s="227"/>
      <c r="C65" s="264" t="s">
        <v>774</v>
      </c>
      <c r="D65" s="260"/>
      <c r="E65" s="261">
        <v>29.64</v>
      </c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09"/>
      <c r="Z65" s="209"/>
      <c r="AA65" s="209"/>
      <c r="AB65" s="209"/>
      <c r="AC65" s="209"/>
      <c r="AD65" s="209"/>
      <c r="AE65" s="209"/>
      <c r="AF65" s="209"/>
      <c r="AG65" s="209" t="s">
        <v>175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26"/>
      <c r="B66" s="227"/>
      <c r="C66" s="264" t="s">
        <v>233</v>
      </c>
      <c r="D66" s="260"/>
      <c r="E66" s="261">
        <v>-1.6</v>
      </c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09"/>
      <c r="Z66" s="209"/>
      <c r="AA66" s="209"/>
      <c r="AB66" s="209"/>
      <c r="AC66" s="209"/>
      <c r="AD66" s="209"/>
      <c r="AE66" s="209"/>
      <c r="AF66" s="209"/>
      <c r="AG66" s="209" t="s">
        <v>175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26"/>
      <c r="B67" s="227"/>
      <c r="C67" s="264" t="s">
        <v>236</v>
      </c>
      <c r="D67" s="260"/>
      <c r="E67" s="261">
        <v>-2.08</v>
      </c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09"/>
      <c r="Z67" s="209"/>
      <c r="AA67" s="209"/>
      <c r="AB67" s="209"/>
      <c r="AC67" s="209"/>
      <c r="AD67" s="209"/>
      <c r="AE67" s="209"/>
      <c r="AF67" s="209"/>
      <c r="AG67" s="209" t="s">
        <v>175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5">
      <c r="A68" s="226"/>
      <c r="B68" s="227"/>
      <c r="C68" s="264" t="s">
        <v>241</v>
      </c>
      <c r="D68" s="260"/>
      <c r="E68" s="261">
        <v>4.0999999999999996</v>
      </c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09"/>
      <c r="Z68" s="209"/>
      <c r="AA68" s="209"/>
      <c r="AB68" s="209"/>
      <c r="AC68" s="209"/>
      <c r="AD68" s="209"/>
      <c r="AE68" s="209"/>
      <c r="AF68" s="209"/>
      <c r="AG68" s="209" t="s">
        <v>175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5">
      <c r="A69" s="226"/>
      <c r="B69" s="227"/>
      <c r="C69" s="264" t="s">
        <v>775</v>
      </c>
      <c r="D69" s="260"/>
      <c r="E69" s="261">
        <v>35.1</v>
      </c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09"/>
      <c r="Z69" s="209"/>
      <c r="AA69" s="209"/>
      <c r="AB69" s="209"/>
      <c r="AC69" s="209"/>
      <c r="AD69" s="209"/>
      <c r="AE69" s="209"/>
      <c r="AF69" s="209"/>
      <c r="AG69" s="209" t="s">
        <v>175</v>
      </c>
      <c r="AH69" s="209">
        <v>0</v>
      </c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5">
      <c r="A70" s="226"/>
      <c r="B70" s="227"/>
      <c r="C70" s="264" t="s">
        <v>236</v>
      </c>
      <c r="D70" s="260"/>
      <c r="E70" s="261">
        <v>-2.08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09"/>
      <c r="Z70" s="209"/>
      <c r="AA70" s="209"/>
      <c r="AB70" s="209"/>
      <c r="AC70" s="209"/>
      <c r="AD70" s="209"/>
      <c r="AE70" s="209"/>
      <c r="AF70" s="209"/>
      <c r="AG70" s="209" t="s">
        <v>175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26"/>
      <c r="B71" s="227"/>
      <c r="C71" s="264" t="s">
        <v>776</v>
      </c>
      <c r="D71" s="260"/>
      <c r="E71" s="261">
        <v>-0.5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09"/>
      <c r="Z71" s="209"/>
      <c r="AA71" s="209"/>
      <c r="AB71" s="209"/>
      <c r="AC71" s="209"/>
      <c r="AD71" s="209"/>
      <c r="AE71" s="209"/>
      <c r="AF71" s="209"/>
      <c r="AG71" s="209" t="s">
        <v>175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5">
      <c r="A72" s="226"/>
      <c r="B72" s="227"/>
      <c r="C72" s="264" t="s">
        <v>233</v>
      </c>
      <c r="D72" s="260"/>
      <c r="E72" s="261">
        <v>-1.6</v>
      </c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09"/>
      <c r="Z72" s="209"/>
      <c r="AA72" s="209"/>
      <c r="AB72" s="209"/>
      <c r="AC72" s="209"/>
      <c r="AD72" s="209"/>
      <c r="AE72" s="209"/>
      <c r="AF72" s="209"/>
      <c r="AG72" s="209" t="s">
        <v>175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37">
        <v>20</v>
      </c>
      <c r="B73" s="238" t="s">
        <v>242</v>
      </c>
      <c r="C73" s="252" t="s">
        <v>243</v>
      </c>
      <c r="D73" s="239" t="s">
        <v>187</v>
      </c>
      <c r="E73" s="240">
        <v>2.5</v>
      </c>
      <c r="F73" s="241"/>
      <c r="G73" s="242">
        <f>ROUND(E73*F73,2)</f>
        <v>0</v>
      </c>
      <c r="H73" s="229">
        <v>172.3</v>
      </c>
      <c r="I73" s="228">
        <f>ROUND(E73*H73,2)</f>
        <v>430.75</v>
      </c>
      <c r="J73" s="229">
        <v>1087</v>
      </c>
      <c r="K73" s="228">
        <f>ROUND(E73*J73,2)</f>
        <v>2717.5</v>
      </c>
      <c r="L73" s="228">
        <v>15</v>
      </c>
      <c r="M73" s="228">
        <f>G73*(1+L73/100)</f>
        <v>0</v>
      </c>
      <c r="N73" s="228">
        <v>5.8500000000000003E-2</v>
      </c>
      <c r="O73" s="228">
        <f>ROUND(E73*N73,2)</f>
        <v>0.15</v>
      </c>
      <c r="P73" s="228">
        <v>0</v>
      </c>
      <c r="Q73" s="228">
        <f>ROUND(E73*P73,2)</f>
        <v>0</v>
      </c>
      <c r="R73" s="228"/>
      <c r="S73" s="228" t="s">
        <v>171</v>
      </c>
      <c r="T73" s="228" t="s">
        <v>143</v>
      </c>
      <c r="U73" s="228">
        <v>1.86904</v>
      </c>
      <c r="V73" s="228">
        <f>ROUND(E73*U73,2)</f>
        <v>4.67</v>
      </c>
      <c r="W73" s="228"/>
      <c r="X73" s="228" t="s">
        <v>172</v>
      </c>
      <c r="Y73" s="209"/>
      <c r="Z73" s="209"/>
      <c r="AA73" s="209"/>
      <c r="AB73" s="209"/>
      <c r="AC73" s="209"/>
      <c r="AD73" s="209"/>
      <c r="AE73" s="209"/>
      <c r="AF73" s="209"/>
      <c r="AG73" s="209" t="s">
        <v>173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26"/>
      <c r="B74" s="227"/>
      <c r="C74" s="264" t="s">
        <v>244</v>
      </c>
      <c r="D74" s="260"/>
      <c r="E74" s="261">
        <v>0.35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09"/>
      <c r="Z74" s="209"/>
      <c r="AA74" s="209"/>
      <c r="AB74" s="209"/>
      <c r="AC74" s="209"/>
      <c r="AD74" s="209"/>
      <c r="AE74" s="209"/>
      <c r="AF74" s="209"/>
      <c r="AG74" s="209" t="s">
        <v>175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26"/>
      <c r="B75" s="227"/>
      <c r="C75" s="264" t="s">
        <v>245</v>
      </c>
      <c r="D75" s="260"/>
      <c r="E75" s="261">
        <v>0.2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09"/>
      <c r="Z75" s="209"/>
      <c r="AA75" s="209"/>
      <c r="AB75" s="209"/>
      <c r="AC75" s="209"/>
      <c r="AD75" s="209"/>
      <c r="AE75" s="209"/>
      <c r="AF75" s="209"/>
      <c r="AG75" s="209" t="s">
        <v>175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5">
      <c r="A76" s="226"/>
      <c r="B76" s="227"/>
      <c r="C76" s="264" t="s">
        <v>777</v>
      </c>
      <c r="D76" s="260"/>
      <c r="E76" s="261">
        <v>1.95</v>
      </c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09"/>
      <c r="Z76" s="209"/>
      <c r="AA76" s="209"/>
      <c r="AB76" s="209"/>
      <c r="AC76" s="209"/>
      <c r="AD76" s="209"/>
      <c r="AE76" s="209"/>
      <c r="AF76" s="209"/>
      <c r="AG76" s="209" t="s">
        <v>175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37">
        <v>21</v>
      </c>
      <c r="B77" s="238" t="s">
        <v>247</v>
      </c>
      <c r="C77" s="252" t="s">
        <v>248</v>
      </c>
      <c r="D77" s="239" t="s">
        <v>187</v>
      </c>
      <c r="E77" s="240">
        <v>18.82</v>
      </c>
      <c r="F77" s="241"/>
      <c r="G77" s="242">
        <f>ROUND(E77*F77,2)</f>
        <v>0</v>
      </c>
      <c r="H77" s="229">
        <v>58.95</v>
      </c>
      <c r="I77" s="228">
        <f>ROUND(E77*H77,2)</f>
        <v>1109.44</v>
      </c>
      <c r="J77" s="229">
        <v>337.25</v>
      </c>
      <c r="K77" s="228">
        <f>ROUND(E77*J77,2)</f>
        <v>6347.05</v>
      </c>
      <c r="L77" s="228">
        <v>15</v>
      </c>
      <c r="M77" s="228">
        <f>G77*(1+L77/100)</f>
        <v>0</v>
      </c>
      <c r="N77" s="228">
        <v>4.5580000000000002E-2</v>
      </c>
      <c r="O77" s="228">
        <f>ROUND(E77*N77,2)</f>
        <v>0.86</v>
      </c>
      <c r="P77" s="228">
        <v>0</v>
      </c>
      <c r="Q77" s="228">
        <f>ROUND(E77*P77,2)</f>
        <v>0</v>
      </c>
      <c r="R77" s="228"/>
      <c r="S77" s="228" t="s">
        <v>171</v>
      </c>
      <c r="T77" s="228" t="s">
        <v>143</v>
      </c>
      <c r="U77" s="228">
        <v>0.60799999999999998</v>
      </c>
      <c r="V77" s="228">
        <f>ROUND(E77*U77,2)</f>
        <v>11.44</v>
      </c>
      <c r="W77" s="228"/>
      <c r="X77" s="228" t="s">
        <v>172</v>
      </c>
      <c r="Y77" s="209"/>
      <c r="Z77" s="209"/>
      <c r="AA77" s="209"/>
      <c r="AB77" s="209"/>
      <c r="AC77" s="209"/>
      <c r="AD77" s="209"/>
      <c r="AE77" s="209"/>
      <c r="AF77" s="209"/>
      <c r="AG77" s="209" t="s">
        <v>173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5">
      <c r="A78" s="226"/>
      <c r="B78" s="227"/>
      <c r="C78" s="264" t="s">
        <v>249</v>
      </c>
      <c r="D78" s="260"/>
      <c r="E78" s="261">
        <v>17.22</v>
      </c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09"/>
      <c r="Z78" s="209"/>
      <c r="AA78" s="209"/>
      <c r="AB78" s="209"/>
      <c r="AC78" s="209"/>
      <c r="AD78" s="209"/>
      <c r="AE78" s="209"/>
      <c r="AF78" s="209"/>
      <c r="AG78" s="209" t="s">
        <v>175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5">
      <c r="A79" s="226"/>
      <c r="B79" s="227"/>
      <c r="C79" s="264" t="s">
        <v>214</v>
      </c>
      <c r="D79" s="260"/>
      <c r="E79" s="261">
        <v>-1.2</v>
      </c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09"/>
      <c r="Z79" s="209"/>
      <c r="AA79" s="209"/>
      <c r="AB79" s="209"/>
      <c r="AC79" s="209"/>
      <c r="AD79" s="209"/>
      <c r="AE79" s="209"/>
      <c r="AF79" s="209"/>
      <c r="AG79" s="209" t="s">
        <v>175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5">
      <c r="A80" s="226"/>
      <c r="B80" s="227"/>
      <c r="C80" s="264" t="s">
        <v>250</v>
      </c>
      <c r="D80" s="260"/>
      <c r="E80" s="261">
        <v>2.8</v>
      </c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09"/>
      <c r="Z80" s="209"/>
      <c r="AA80" s="209"/>
      <c r="AB80" s="209"/>
      <c r="AC80" s="209"/>
      <c r="AD80" s="209"/>
      <c r="AE80" s="209"/>
      <c r="AF80" s="209"/>
      <c r="AG80" s="209" t="s">
        <v>175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ht="20.399999999999999" outlineLevel="1" x14ac:dyDescent="0.25">
      <c r="A81" s="237">
        <v>22</v>
      </c>
      <c r="B81" s="238" t="s">
        <v>251</v>
      </c>
      <c r="C81" s="252" t="s">
        <v>252</v>
      </c>
      <c r="D81" s="239" t="s">
        <v>187</v>
      </c>
      <c r="E81" s="240">
        <v>2.94</v>
      </c>
      <c r="F81" s="241"/>
      <c r="G81" s="242">
        <f>ROUND(E81*F81,2)</f>
        <v>0</v>
      </c>
      <c r="H81" s="229">
        <v>105.57</v>
      </c>
      <c r="I81" s="228">
        <f>ROUND(E81*H81,2)</f>
        <v>310.38</v>
      </c>
      <c r="J81" s="229">
        <v>215.33</v>
      </c>
      <c r="K81" s="228">
        <f>ROUND(E81*J81,2)</f>
        <v>633.07000000000005</v>
      </c>
      <c r="L81" s="228">
        <v>15</v>
      </c>
      <c r="M81" s="228">
        <f>G81*(1+L81/100)</f>
        <v>0</v>
      </c>
      <c r="N81" s="228">
        <v>3.6099999999999999E-3</v>
      </c>
      <c r="O81" s="228">
        <f>ROUND(E81*N81,2)</f>
        <v>0.01</v>
      </c>
      <c r="P81" s="228">
        <v>0</v>
      </c>
      <c r="Q81" s="228">
        <f>ROUND(E81*P81,2)</f>
        <v>0</v>
      </c>
      <c r="R81" s="228"/>
      <c r="S81" s="228" t="s">
        <v>171</v>
      </c>
      <c r="T81" s="228" t="s">
        <v>143</v>
      </c>
      <c r="U81" s="228">
        <v>0.36199999999999999</v>
      </c>
      <c r="V81" s="228">
        <f>ROUND(E81*U81,2)</f>
        <v>1.06</v>
      </c>
      <c r="W81" s="228"/>
      <c r="X81" s="228" t="s">
        <v>172</v>
      </c>
      <c r="Y81" s="209"/>
      <c r="Z81" s="209"/>
      <c r="AA81" s="209"/>
      <c r="AB81" s="209"/>
      <c r="AC81" s="209"/>
      <c r="AD81" s="209"/>
      <c r="AE81" s="209"/>
      <c r="AF81" s="209"/>
      <c r="AG81" s="209" t="s">
        <v>173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5">
      <c r="A82" s="226"/>
      <c r="B82" s="227"/>
      <c r="C82" s="264" t="s">
        <v>253</v>
      </c>
      <c r="D82" s="260"/>
      <c r="E82" s="261">
        <v>1.47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09"/>
      <c r="Z82" s="209"/>
      <c r="AA82" s="209"/>
      <c r="AB82" s="209"/>
      <c r="AC82" s="209"/>
      <c r="AD82" s="209"/>
      <c r="AE82" s="209"/>
      <c r="AF82" s="209"/>
      <c r="AG82" s="209" t="s">
        <v>175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5">
      <c r="A83" s="226"/>
      <c r="B83" s="227"/>
      <c r="C83" s="264" t="s">
        <v>254</v>
      </c>
      <c r="D83" s="260"/>
      <c r="E83" s="261">
        <v>1.47</v>
      </c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09"/>
      <c r="Z83" s="209"/>
      <c r="AA83" s="209"/>
      <c r="AB83" s="209"/>
      <c r="AC83" s="209"/>
      <c r="AD83" s="209"/>
      <c r="AE83" s="209"/>
      <c r="AF83" s="209"/>
      <c r="AG83" s="209" t="s">
        <v>175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1" x14ac:dyDescent="0.25">
      <c r="A84" s="237">
        <v>23</v>
      </c>
      <c r="B84" s="238" t="s">
        <v>255</v>
      </c>
      <c r="C84" s="252" t="s">
        <v>256</v>
      </c>
      <c r="D84" s="239" t="s">
        <v>187</v>
      </c>
      <c r="E84" s="240">
        <v>6.24</v>
      </c>
      <c r="F84" s="241"/>
      <c r="G84" s="242">
        <f>ROUND(E84*F84,2)</f>
        <v>0</v>
      </c>
      <c r="H84" s="229">
        <v>46.37</v>
      </c>
      <c r="I84" s="228">
        <f>ROUND(E84*H84,2)</f>
        <v>289.35000000000002</v>
      </c>
      <c r="J84" s="229">
        <v>49.33</v>
      </c>
      <c r="K84" s="228">
        <f>ROUND(E84*J84,2)</f>
        <v>307.82</v>
      </c>
      <c r="L84" s="228">
        <v>15</v>
      </c>
      <c r="M84" s="228">
        <f>G84*(1+L84/100)</f>
        <v>0</v>
      </c>
      <c r="N84" s="228">
        <v>2.5999999999999998E-4</v>
      </c>
      <c r="O84" s="228">
        <f>ROUND(E84*N84,2)</f>
        <v>0</v>
      </c>
      <c r="P84" s="228">
        <v>0</v>
      </c>
      <c r="Q84" s="228">
        <f>ROUND(E84*P84,2)</f>
        <v>0</v>
      </c>
      <c r="R84" s="228"/>
      <c r="S84" s="228" t="s">
        <v>171</v>
      </c>
      <c r="T84" s="228" t="s">
        <v>143</v>
      </c>
      <c r="U84" s="228">
        <v>0.09</v>
      </c>
      <c r="V84" s="228">
        <f>ROUND(E84*U84,2)</f>
        <v>0.56000000000000005</v>
      </c>
      <c r="W84" s="228"/>
      <c r="X84" s="228" t="s">
        <v>172</v>
      </c>
      <c r="Y84" s="209"/>
      <c r="Z84" s="209"/>
      <c r="AA84" s="209"/>
      <c r="AB84" s="209"/>
      <c r="AC84" s="209"/>
      <c r="AD84" s="209"/>
      <c r="AE84" s="209"/>
      <c r="AF84" s="209"/>
      <c r="AG84" s="209" t="s">
        <v>173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5">
      <c r="A85" s="226"/>
      <c r="B85" s="227"/>
      <c r="C85" s="264" t="s">
        <v>257</v>
      </c>
      <c r="D85" s="260"/>
      <c r="E85" s="261">
        <v>2.94</v>
      </c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09"/>
      <c r="Z85" s="209"/>
      <c r="AA85" s="209"/>
      <c r="AB85" s="209"/>
      <c r="AC85" s="209"/>
      <c r="AD85" s="209"/>
      <c r="AE85" s="209"/>
      <c r="AF85" s="209"/>
      <c r="AG85" s="209" t="s">
        <v>175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26"/>
      <c r="B86" s="227"/>
      <c r="C86" s="264" t="s">
        <v>778</v>
      </c>
      <c r="D86" s="260"/>
      <c r="E86" s="261">
        <v>3.3</v>
      </c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09"/>
      <c r="Z86" s="209"/>
      <c r="AA86" s="209"/>
      <c r="AB86" s="209"/>
      <c r="AC86" s="209"/>
      <c r="AD86" s="209"/>
      <c r="AE86" s="209"/>
      <c r="AF86" s="209"/>
      <c r="AG86" s="209" t="s">
        <v>175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x14ac:dyDescent="0.25">
      <c r="A87" s="231" t="s">
        <v>137</v>
      </c>
      <c r="B87" s="232" t="s">
        <v>57</v>
      </c>
      <c r="C87" s="250" t="s">
        <v>58</v>
      </c>
      <c r="D87" s="233"/>
      <c r="E87" s="234"/>
      <c r="F87" s="235"/>
      <c r="G87" s="236">
        <f>SUMIF(AG88:AG108,"&lt;&gt;NOR",G88:G108)</f>
        <v>0</v>
      </c>
      <c r="H87" s="230"/>
      <c r="I87" s="230">
        <f>SUM(I88:I108)</f>
        <v>9859.5800000000017</v>
      </c>
      <c r="J87" s="230"/>
      <c r="K87" s="230">
        <f>SUM(K88:K108)</f>
        <v>7503.84</v>
      </c>
      <c r="L87" s="230"/>
      <c r="M87" s="230">
        <f>SUM(M88:M108)</f>
        <v>0</v>
      </c>
      <c r="N87" s="230"/>
      <c r="O87" s="230">
        <f>SUM(O88:O108)</f>
        <v>1.8299999999999998</v>
      </c>
      <c r="P87" s="230"/>
      <c r="Q87" s="230">
        <f>SUM(Q88:Q108)</f>
        <v>0</v>
      </c>
      <c r="R87" s="230"/>
      <c r="S87" s="230"/>
      <c r="T87" s="230"/>
      <c r="U87" s="230"/>
      <c r="V87" s="230">
        <f>SUM(V88:V108)</f>
        <v>13.83</v>
      </c>
      <c r="W87" s="230"/>
      <c r="X87" s="230"/>
      <c r="AG87" t="s">
        <v>138</v>
      </c>
    </row>
    <row r="88" spans="1:60" outlineLevel="1" x14ac:dyDescent="0.25">
      <c r="A88" s="237">
        <v>24</v>
      </c>
      <c r="B88" s="238" t="s">
        <v>259</v>
      </c>
      <c r="C88" s="252" t="s">
        <v>260</v>
      </c>
      <c r="D88" s="239" t="s">
        <v>187</v>
      </c>
      <c r="E88" s="240">
        <v>38.08</v>
      </c>
      <c r="F88" s="241"/>
      <c r="G88" s="242">
        <f>ROUND(E88*F88,2)</f>
        <v>0</v>
      </c>
      <c r="H88" s="229">
        <v>13.53</v>
      </c>
      <c r="I88" s="228">
        <f>ROUND(E88*H88,2)</f>
        <v>515.22</v>
      </c>
      <c r="J88" s="229">
        <v>35.47</v>
      </c>
      <c r="K88" s="228">
        <f>ROUND(E88*J88,2)</f>
        <v>1350.7</v>
      </c>
      <c r="L88" s="228">
        <v>15</v>
      </c>
      <c r="M88" s="228">
        <f>G88*(1+L88/100)</f>
        <v>0</v>
      </c>
      <c r="N88" s="228">
        <v>3.6740000000000002E-2</v>
      </c>
      <c r="O88" s="228">
        <f>ROUND(E88*N88,2)</f>
        <v>1.4</v>
      </c>
      <c r="P88" s="228">
        <v>0</v>
      </c>
      <c r="Q88" s="228">
        <f>ROUND(E88*P88,2)</f>
        <v>0</v>
      </c>
      <c r="R88" s="228"/>
      <c r="S88" s="228" t="s">
        <v>171</v>
      </c>
      <c r="T88" s="228" t="s">
        <v>143</v>
      </c>
      <c r="U88" s="228">
        <v>7.0999999999999994E-2</v>
      </c>
      <c r="V88" s="228">
        <f>ROUND(E88*U88,2)</f>
        <v>2.7</v>
      </c>
      <c r="W88" s="228"/>
      <c r="X88" s="228" t="s">
        <v>172</v>
      </c>
      <c r="Y88" s="209"/>
      <c r="Z88" s="209"/>
      <c r="AA88" s="209"/>
      <c r="AB88" s="209"/>
      <c r="AC88" s="209"/>
      <c r="AD88" s="209"/>
      <c r="AE88" s="209"/>
      <c r="AF88" s="209"/>
      <c r="AG88" s="209" t="s">
        <v>173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5">
      <c r="A89" s="226"/>
      <c r="B89" s="227"/>
      <c r="C89" s="264" t="s">
        <v>227</v>
      </c>
      <c r="D89" s="260"/>
      <c r="E89" s="261">
        <v>15.3</v>
      </c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09"/>
      <c r="Z89" s="209"/>
      <c r="AA89" s="209"/>
      <c r="AB89" s="209"/>
      <c r="AC89" s="209"/>
      <c r="AD89" s="209"/>
      <c r="AE89" s="209"/>
      <c r="AF89" s="209"/>
      <c r="AG89" s="209" t="s">
        <v>175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5">
      <c r="A90" s="226"/>
      <c r="B90" s="227"/>
      <c r="C90" s="264" t="s">
        <v>768</v>
      </c>
      <c r="D90" s="260"/>
      <c r="E90" s="261">
        <v>22.78</v>
      </c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09"/>
      <c r="Z90" s="209"/>
      <c r="AA90" s="209"/>
      <c r="AB90" s="209"/>
      <c r="AC90" s="209"/>
      <c r="AD90" s="209"/>
      <c r="AE90" s="209"/>
      <c r="AF90" s="209"/>
      <c r="AG90" s="209" t="s">
        <v>175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5">
      <c r="A91" s="237">
        <v>25</v>
      </c>
      <c r="B91" s="238" t="s">
        <v>255</v>
      </c>
      <c r="C91" s="252" t="s">
        <v>256</v>
      </c>
      <c r="D91" s="239" t="s">
        <v>187</v>
      </c>
      <c r="E91" s="240">
        <v>23.28</v>
      </c>
      <c r="F91" s="241"/>
      <c r="G91" s="242">
        <f>ROUND(E91*F91,2)</f>
        <v>0</v>
      </c>
      <c r="H91" s="229">
        <v>46.37</v>
      </c>
      <c r="I91" s="228">
        <f>ROUND(E91*H91,2)</f>
        <v>1079.49</v>
      </c>
      <c r="J91" s="229">
        <v>49.33</v>
      </c>
      <c r="K91" s="228">
        <f>ROUND(E91*J91,2)</f>
        <v>1148.4000000000001</v>
      </c>
      <c r="L91" s="228">
        <v>15</v>
      </c>
      <c r="M91" s="228">
        <f>G91*(1+L91/100)</f>
        <v>0</v>
      </c>
      <c r="N91" s="228">
        <v>2.5999999999999998E-4</v>
      </c>
      <c r="O91" s="228">
        <f>ROUND(E91*N91,2)</f>
        <v>0.01</v>
      </c>
      <c r="P91" s="228">
        <v>0</v>
      </c>
      <c r="Q91" s="228">
        <f>ROUND(E91*P91,2)</f>
        <v>0</v>
      </c>
      <c r="R91" s="228"/>
      <c r="S91" s="228" t="s">
        <v>171</v>
      </c>
      <c r="T91" s="228" t="s">
        <v>143</v>
      </c>
      <c r="U91" s="228">
        <v>0.09</v>
      </c>
      <c r="V91" s="228">
        <f>ROUND(E91*U91,2)</f>
        <v>2.1</v>
      </c>
      <c r="W91" s="228"/>
      <c r="X91" s="228" t="s">
        <v>172</v>
      </c>
      <c r="Y91" s="209"/>
      <c r="Z91" s="209"/>
      <c r="AA91" s="209"/>
      <c r="AB91" s="209"/>
      <c r="AC91" s="209"/>
      <c r="AD91" s="209"/>
      <c r="AE91" s="209"/>
      <c r="AF91" s="209"/>
      <c r="AG91" s="209" t="s">
        <v>173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5">
      <c r="A92" s="226"/>
      <c r="B92" s="227"/>
      <c r="C92" s="264" t="s">
        <v>766</v>
      </c>
      <c r="D92" s="260"/>
      <c r="E92" s="261">
        <v>1.17</v>
      </c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09"/>
      <c r="Z92" s="209"/>
      <c r="AA92" s="209"/>
      <c r="AB92" s="209"/>
      <c r="AC92" s="209"/>
      <c r="AD92" s="209"/>
      <c r="AE92" s="209"/>
      <c r="AF92" s="209"/>
      <c r="AG92" s="209" t="s">
        <v>175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5">
      <c r="A93" s="226"/>
      <c r="B93" s="227"/>
      <c r="C93" s="264" t="s">
        <v>767</v>
      </c>
      <c r="D93" s="260"/>
      <c r="E93" s="261">
        <v>8.1199999999999992</v>
      </c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09"/>
      <c r="Z93" s="209"/>
      <c r="AA93" s="209"/>
      <c r="AB93" s="209"/>
      <c r="AC93" s="209"/>
      <c r="AD93" s="209"/>
      <c r="AE93" s="209"/>
      <c r="AF93" s="209"/>
      <c r="AG93" s="209" t="s">
        <v>175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5">
      <c r="A94" s="226"/>
      <c r="B94" s="227"/>
      <c r="C94" s="264" t="s">
        <v>761</v>
      </c>
      <c r="D94" s="260"/>
      <c r="E94" s="261">
        <v>8.7100000000000009</v>
      </c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09"/>
      <c r="Z94" s="209"/>
      <c r="AA94" s="209"/>
      <c r="AB94" s="209"/>
      <c r="AC94" s="209"/>
      <c r="AD94" s="209"/>
      <c r="AE94" s="209"/>
      <c r="AF94" s="209"/>
      <c r="AG94" s="209" t="s">
        <v>175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5">
      <c r="A95" s="226"/>
      <c r="B95" s="227"/>
      <c r="C95" s="264" t="s">
        <v>192</v>
      </c>
      <c r="D95" s="260"/>
      <c r="E95" s="261">
        <v>4.2</v>
      </c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09"/>
      <c r="Z95" s="209"/>
      <c r="AA95" s="209"/>
      <c r="AB95" s="209"/>
      <c r="AC95" s="209"/>
      <c r="AD95" s="209"/>
      <c r="AE95" s="209"/>
      <c r="AF95" s="209"/>
      <c r="AG95" s="209" t="s">
        <v>175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5">
      <c r="A96" s="226"/>
      <c r="B96" s="227"/>
      <c r="C96" s="264" t="s">
        <v>193</v>
      </c>
      <c r="D96" s="260"/>
      <c r="E96" s="261">
        <v>1.08</v>
      </c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09"/>
      <c r="Z96" s="209"/>
      <c r="AA96" s="209"/>
      <c r="AB96" s="209"/>
      <c r="AC96" s="209"/>
      <c r="AD96" s="209"/>
      <c r="AE96" s="209"/>
      <c r="AF96" s="209"/>
      <c r="AG96" s="209" t="s">
        <v>175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5">
      <c r="A97" s="237">
        <v>26</v>
      </c>
      <c r="B97" s="238" t="s">
        <v>263</v>
      </c>
      <c r="C97" s="252" t="s">
        <v>264</v>
      </c>
      <c r="D97" s="239" t="s">
        <v>187</v>
      </c>
      <c r="E97" s="240">
        <v>23.28</v>
      </c>
      <c r="F97" s="241"/>
      <c r="G97" s="242">
        <f>ROUND(E97*F97,2)</f>
        <v>0</v>
      </c>
      <c r="H97" s="229">
        <v>355.02</v>
      </c>
      <c r="I97" s="228">
        <f>ROUND(E97*H97,2)</f>
        <v>8264.8700000000008</v>
      </c>
      <c r="J97" s="229">
        <v>206.78</v>
      </c>
      <c r="K97" s="228">
        <f>ROUND(E97*J97,2)</f>
        <v>4813.84</v>
      </c>
      <c r="L97" s="228">
        <v>15</v>
      </c>
      <c r="M97" s="228">
        <f>G97*(1+L97/100)</f>
        <v>0</v>
      </c>
      <c r="N97" s="228">
        <v>1.806E-2</v>
      </c>
      <c r="O97" s="228">
        <f>ROUND(E97*N97,2)</f>
        <v>0.42</v>
      </c>
      <c r="P97" s="228">
        <v>0</v>
      </c>
      <c r="Q97" s="228">
        <f>ROUND(E97*P97,2)</f>
        <v>0</v>
      </c>
      <c r="R97" s="228"/>
      <c r="S97" s="228" t="s">
        <v>171</v>
      </c>
      <c r="T97" s="228" t="s">
        <v>143</v>
      </c>
      <c r="U97" s="228">
        <v>0.372</v>
      </c>
      <c r="V97" s="228">
        <f>ROUND(E97*U97,2)</f>
        <v>8.66</v>
      </c>
      <c r="W97" s="228"/>
      <c r="X97" s="228" t="s">
        <v>172</v>
      </c>
      <c r="Y97" s="209"/>
      <c r="Z97" s="209"/>
      <c r="AA97" s="209"/>
      <c r="AB97" s="209"/>
      <c r="AC97" s="209"/>
      <c r="AD97" s="209"/>
      <c r="AE97" s="209"/>
      <c r="AF97" s="209"/>
      <c r="AG97" s="209" t="s">
        <v>173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5">
      <c r="A98" s="226"/>
      <c r="B98" s="227"/>
      <c r="C98" s="264" t="s">
        <v>766</v>
      </c>
      <c r="D98" s="260"/>
      <c r="E98" s="261">
        <v>1.17</v>
      </c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09"/>
      <c r="Z98" s="209"/>
      <c r="AA98" s="209"/>
      <c r="AB98" s="209"/>
      <c r="AC98" s="209"/>
      <c r="AD98" s="209"/>
      <c r="AE98" s="209"/>
      <c r="AF98" s="209"/>
      <c r="AG98" s="209" t="s">
        <v>175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26"/>
      <c r="B99" s="227"/>
      <c r="C99" s="264" t="s">
        <v>767</v>
      </c>
      <c r="D99" s="260"/>
      <c r="E99" s="261">
        <v>8.1199999999999992</v>
      </c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09"/>
      <c r="Z99" s="209"/>
      <c r="AA99" s="209"/>
      <c r="AB99" s="209"/>
      <c r="AC99" s="209"/>
      <c r="AD99" s="209"/>
      <c r="AE99" s="209"/>
      <c r="AF99" s="209"/>
      <c r="AG99" s="209" t="s">
        <v>175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5">
      <c r="A100" s="226"/>
      <c r="B100" s="227"/>
      <c r="C100" s="264" t="s">
        <v>761</v>
      </c>
      <c r="D100" s="260"/>
      <c r="E100" s="261">
        <v>8.7100000000000009</v>
      </c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175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5">
      <c r="A101" s="226"/>
      <c r="B101" s="227"/>
      <c r="C101" s="264" t="s">
        <v>192</v>
      </c>
      <c r="D101" s="260"/>
      <c r="E101" s="261">
        <v>4.2</v>
      </c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09"/>
      <c r="Z101" s="209"/>
      <c r="AA101" s="209"/>
      <c r="AB101" s="209"/>
      <c r="AC101" s="209"/>
      <c r="AD101" s="209"/>
      <c r="AE101" s="209"/>
      <c r="AF101" s="209"/>
      <c r="AG101" s="209" t="s">
        <v>175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5">
      <c r="A102" s="226"/>
      <c r="B102" s="227"/>
      <c r="C102" s="264" t="s">
        <v>193</v>
      </c>
      <c r="D102" s="260"/>
      <c r="E102" s="261">
        <v>1.08</v>
      </c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09"/>
      <c r="Z102" s="209"/>
      <c r="AA102" s="209"/>
      <c r="AB102" s="209"/>
      <c r="AC102" s="209"/>
      <c r="AD102" s="209"/>
      <c r="AE102" s="209"/>
      <c r="AF102" s="209"/>
      <c r="AG102" s="209" t="s">
        <v>175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1" x14ac:dyDescent="0.25">
      <c r="A103" s="237">
        <v>27</v>
      </c>
      <c r="B103" s="238" t="s">
        <v>265</v>
      </c>
      <c r="C103" s="252" t="s">
        <v>266</v>
      </c>
      <c r="D103" s="239" t="s">
        <v>187</v>
      </c>
      <c r="E103" s="240">
        <v>23.28</v>
      </c>
      <c r="F103" s="241"/>
      <c r="G103" s="242">
        <f>ROUND(E103*F103,2)</f>
        <v>0</v>
      </c>
      <c r="H103" s="229">
        <v>0</v>
      </c>
      <c r="I103" s="228">
        <f>ROUND(E103*H103,2)</f>
        <v>0</v>
      </c>
      <c r="J103" s="229">
        <v>8.1999999999999993</v>
      </c>
      <c r="K103" s="228">
        <f>ROUND(E103*J103,2)</f>
        <v>190.9</v>
      </c>
      <c r="L103" s="228">
        <v>15</v>
      </c>
      <c r="M103" s="228">
        <f>G103*(1+L103/100)</f>
        <v>0</v>
      </c>
      <c r="N103" s="228">
        <v>0</v>
      </c>
      <c r="O103" s="228">
        <f>ROUND(E103*N103,2)</f>
        <v>0</v>
      </c>
      <c r="P103" s="228">
        <v>0</v>
      </c>
      <c r="Q103" s="228">
        <f>ROUND(E103*P103,2)</f>
        <v>0</v>
      </c>
      <c r="R103" s="228"/>
      <c r="S103" s="228" t="s">
        <v>142</v>
      </c>
      <c r="T103" s="228" t="s">
        <v>143</v>
      </c>
      <c r="U103" s="228">
        <v>1.6E-2</v>
      </c>
      <c r="V103" s="228">
        <f>ROUND(E103*U103,2)</f>
        <v>0.37</v>
      </c>
      <c r="W103" s="228"/>
      <c r="X103" s="228" t="s">
        <v>172</v>
      </c>
      <c r="Y103" s="209"/>
      <c r="Z103" s="209"/>
      <c r="AA103" s="209"/>
      <c r="AB103" s="209"/>
      <c r="AC103" s="209"/>
      <c r="AD103" s="209"/>
      <c r="AE103" s="209"/>
      <c r="AF103" s="209"/>
      <c r="AG103" s="209" t="s">
        <v>173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1" x14ac:dyDescent="0.25">
      <c r="A104" s="226"/>
      <c r="B104" s="227"/>
      <c r="C104" s="264" t="s">
        <v>766</v>
      </c>
      <c r="D104" s="260"/>
      <c r="E104" s="261">
        <v>1.17</v>
      </c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09"/>
      <c r="Z104" s="209"/>
      <c r="AA104" s="209"/>
      <c r="AB104" s="209"/>
      <c r="AC104" s="209"/>
      <c r="AD104" s="209"/>
      <c r="AE104" s="209"/>
      <c r="AF104" s="209"/>
      <c r="AG104" s="209" t="s">
        <v>175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5">
      <c r="A105" s="226"/>
      <c r="B105" s="227"/>
      <c r="C105" s="264" t="s">
        <v>767</v>
      </c>
      <c r="D105" s="260"/>
      <c r="E105" s="261">
        <v>8.1199999999999992</v>
      </c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09"/>
      <c r="Z105" s="209"/>
      <c r="AA105" s="209"/>
      <c r="AB105" s="209"/>
      <c r="AC105" s="209"/>
      <c r="AD105" s="209"/>
      <c r="AE105" s="209"/>
      <c r="AF105" s="209"/>
      <c r="AG105" s="209" t="s">
        <v>175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5">
      <c r="A106" s="226"/>
      <c r="B106" s="227"/>
      <c r="C106" s="264" t="s">
        <v>761</v>
      </c>
      <c r="D106" s="260"/>
      <c r="E106" s="261">
        <v>8.7100000000000009</v>
      </c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175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1" x14ac:dyDescent="0.25">
      <c r="A107" s="226"/>
      <c r="B107" s="227"/>
      <c r="C107" s="264" t="s">
        <v>192</v>
      </c>
      <c r="D107" s="260"/>
      <c r="E107" s="261">
        <v>4.2</v>
      </c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09"/>
      <c r="Z107" s="209"/>
      <c r="AA107" s="209"/>
      <c r="AB107" s="209"/>
      <c r="AC107" s="209"/>
      <c r="AD107" s="209"/>
      <c r="AE107" s="209"/>
      <c r="AF107" s="209"/>
      <c r="AG107" s="209" t="s">
        <v>175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1" x14ac:dyDescent="0.25">
      <c r="A108" s="226"/>
      <c r="B108" s="227"/>
      <c r="C108" s="264" t="s">
        <v>193</v>
      </c>
      <c r="D108" s="260"/>
      <c r="E108" s="261">
        <v>1.08</v>
      </c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09"/>
      <c r="Z108" s="209"/>
      <c r="AA108" s="209"/>
      <c r="AB108" s="209"/>
      <c r="AC108" s="209"/>
      <c r="AD108" s="209"/>
      <c r="AE108" s="209"/>
      <c r="AF108" s="209"/>
      <c r="AG108" s="209" t="s">
        <v>175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ht="26.4" x14ac:dyDescent="0.25">
      <c r="A109" s="231" t="s">
        <v>137</v>
      </c>
      <c r="B109" s="232" t="s">
        <v>61</v>
      </c>
      <c r="C109" s="250" t="s">
        <v>62</v>
      </c>
      <c r="D109" s="233"/>
      <c r="E109" s="234"/>
      <c r="F109" s="235"/>
      <c r="G109" s="236">
        <f>SUMIF(AG110:AG121,"&lt;&gt;NOR",G110:G121)</f>
        <v>0</v>
      </c>
      <c r="H109" s="230"/>
      <c r="I109" s="230">
        <f>SUM(I110:I121)</f>
        <v>109.36999999999999</v>
      </c>
      <c r="J109" s="230"/>
      <c r="K109" s="230">
        <f>SUM(K110:K121)</f>
        <v>9042.25</v>
      </c>
      <c r="L109" s="230"/>
      <c r="M109" s="230">
        <f>SUM(M110:M121)</f>
        <v>0</v>
      </c>
      <c r="N109" s="230"/>
      <c r="O109" s="230">
        <f>SUM(O110:O121)</f>
        <v>0</v>
      </c>
      <c r="P109" s="230"/>
      <c r="Q109" s="230">
        <f>SUM(Q110:Q121)</f>
        <v>0</v>
      </c>
      <c r="R109" s="230"/>
      <c r="S109" s="230"/>
      <c r="T109" s="230"/>
      <c r="U109" s="230"/>
      <c r="V109" s="230">
        <f>SUM(V110:V121)</f>
        <v>19.84</v>
      </c>
      <c r="W109" s="230"/>
      <c r="X109" s="230"/>
      <c r="AG109" t="s">
        <v>138</v>
      </c>
    </row>
    <row r="110" spans="1:60" outlineLevel="1" x14ac:dyDescent="0.25">
      <c r="A110" s="237">
        <v>28</v>
      </c>
      <c r="B110" s="238" t="s">
        <v>267</v>
      </c>
      <c r="C110" s="252" t="s">
        <v>268</v>
      </c>
      <c r="D110" s="239" t="s">
        <v>187</v>
      </c>
      <c r="E110" s="240">
        <v>61.36</v>
      </c>
      <c r="F110" s="241"/>
      <c r="G110" s="242">
        <f>ROUND(E110*F110,2)</f>
        <v>0</v>
      </c>
      <c r="H110" s="229">
        <v>1.65</v>
      </c>
      <c r="I110" s="228">
        <f>ROUND(E110*H110,2)</f>
        <v>101.24</v>
      </c>
      <c r="J110" s="229">
        <v>140.35</v>
      </c>
      <c r="K110" s="228">
        <f>ROUND(E110*J110,2)</f>
        <v>8611.8799999999992</v>
      </c>
      <c r="L110" s="228">
        <v>15</v>
      </c>
      <c r="M110" s="228">
        <f>G110*(1+L110/100)</f>
        <v>0</v>
      </c>
      <c r="N110" s="228">
        <v>4.0000000000000003E-5</v>
      </c>
      <c r="O110" s="228">
        <f>ROUND(E110*N110,2)</f>
        <v>0</v>
      </c>
      <c r="P110" s="228">
        <v>0</v>
      </c>
      <c r="Q110" s="228">
        <f>ROUND(E110*P110,2)</f>
        <v>0</v>
      </c>
      <c r="R110" s="228"/>
      <c r="S110" s="228" t="s">
        <v>171</v>
      </c>
      <c r="T110" s="228" t="s">
        <v>143</v>
      </c>
      <c r="U110" s="228">
        <v>0.308</v>
      </c>
      <c r="V110" s="228">
        <f>ROUND(E110*U110,2)</f>
        <v>18.899999999999999</v>
      </c>
      <c r="W110" s="228"/>
      <c r="X110" s="228" t="s">
        <v>172</v>
      </c>
      <c r="Y110" s="209"/>
      <c r="Z110" s="209"/>
      <c r="AA110" s="209"/>
      <c r="AB110" s="209"/>
      <c r="AC110" s="209"/>
      <c r="AD110" s="209"/>
      <c r="AE110" s="209"/>
      <c r="AF110" s="209"/>
      <c r="AG110" s="209" t="s">
        <v>173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5">
      <c r="A111" s="226"/>
      <c r="B111" s="227"/>
      <c r="C111" s="264" t="s">
        <v>779</v>
      </c>
      <c r="D111" s="260"/>
      <c r="E111" s="261">
        <v>1.17</v>
      </c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09"/>
      <c r="Z111" s="209"/>
      <c r="AA111" s="209"/>
      <c r="AB111" s="209"/>
      <c r="AC111" s="209"/>
      <c r="AD111" s="209"/>
      <c r="AE111" s="209"/>
      <c r="AF111" s="209"/>
      <c r="AG111" s="209" t="s">
        <v>175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5">
      <c r="A112" s="226"/>
      <c r="B112" s="227"/>
      <c r="C112" s="264" t="s">
        <v>767</v>
      </c>
      <c r="D112" s="260"/>
      <c r="E112" s="261">
        <v>8.1199999999999992</v>
      </c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09"/>
      <c r="Z112" s="209"/>
      <c r="AA112" s="209"/>
      <c r="AB112" s="209"/>
      <c r="AC112" s="209"/>
      <c r="AD112" s="209"/>
      <c r="AE112" s="209"/>
      <c r="AF112" s="209"/>
      <c r="AG112" s="209" t="s">
        <v>175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5">
      <c r="A113" s="226"/>
      <c r="B113" s="227"/>
      <c r="C113" s="264" t="s">
        <v>761</v>
      </c>
      <c r="D113" s="260"/>
      <c r="E113" s="261">
        <v>8.7100000000000009</v>
      </c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09"/>
      <c r="Z113" s="209"/>
      <c r="AA113" s="209"/>
      <c r="AB113" s="209"/>
      <c r="AC113" s="209"/>
      <c r="AD113" s="209"/>
      <c r="AE113" s="209"/>
      <c r="AF113" s="209"/>
      <c r="AG113" s="209" t="s">
        <v>175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5">
      <c r="A114" s="226"/>
      <c r="B114" s="227"/>
      <c r="C114" s="264" t="s">
        <v>192</v>
      </c>
      <c r="D114" s="260"/>
      <c r="E114" s="261">
        <v>4.2</v>
      </c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09"/>
      <c r="Z114" s="209"/>
      <c r="AA114" s="209"/>
      <c r="AB114" s="209"/>
      <c r="AC114" s="209"/>
      <c r="AD114" s="209"/>
      <c r="AE114" s="209"/>
      <c r="AF114" s="209"/>
      <c r="AG114" s="209" t="s">
        <v>175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1" x14ac:dyDescent="0.25">
      <c r="A115" s="226"/>
      <c r="B115" s="227"/>
      <c r="C115" s="264" t="s">
        <v>193</v>
      </c>
      <c r="D115" s="260"/>
      <c r="E115" s="261">
        <v>1.08</v>
      </c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09"/>
      <c r="Z115" s="209"/>
      <c r="AA115" s="209"/>
      <c r="AB115" s="209"/>
      <c r="AC115" s="209"/>
      <c r="AD115" s="209"/>
      <c r="AE115" s="209"/>
      <c r="AF115" s="209"/>
      <c r="AG115" s="209" t="s">
        <v>175</v>
      </c>
      <c r="AH115" s="209">
        <v>0</v>
      </c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1" x14ac:dyDescent="0.25">
      <c r="A116" s="226"/>
      <c r="B116" s="227"/>
      <c r="C116" s="264" t="s">
        <v>227</v>
      </c>
      <c r="D116" s="260"/>
      <c r="E116" s="261">
        <v>15.3</v>
      </c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09"/>
      <c r="Z116" s="209"/>
      <c r="AA116" s="209"/>
      <c r="AB116" s="209"/>
      <c r="AC116" s="209"/>
      <c r="AD116" s="209"/>
      <c r="AE116" s="209"/>
      <c r="AF116" s="209"/>
      <c r="AG116" s="209" t="s">
        <v>175</v>
      </c>
      <c r="AH116" s="209">
        <v>0</v>
      </c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5">
      <c r="A117" s="226"/>
      <c r="B117" s="227"/>
      <c r="C117" s="264" t="s">
        <v>768</v>
      </c>
      <c r="D117" s="260"/>
      <c r="E117" s="261">
        <v>22.78</v>
      </c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09"/>
      <c r="Z117" s="209"/>
      <c r="AA117" s="209"/>
      <c r="AB117" s="209"/>
      <c r="AC117" s="209"/>
      <c r="AD117" s="209"/>
      <c r="AE117" s="209"/>
      <c r="AF117" s="209"/>
      <c r="AG117" s="209" t="s">
        <v>175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1" x14ac:dyDescent="0.25">
      <c r="A118" s="237">
        <v>29</v>
      </c>
      <c r="B118" s="238" t="s">
        <v>269</v>
      </c>
      <c r="C118" s="252" t="s">
        <v>270</v>
      </c>
      <c r="D118" s="239" t="s">
        <v>187</v>
      </c>
      <c r="E118" s="240">
        <v>7.26</v>
      </c>
      <c r="F118" s="241"/>
      <c r="G118" s="242">
        <f>ROUND(E118*F118,2)</f>
        <v>0</v>
      </c>
      <c r="H118" s="229">
        <v>1.1200000000000001</v>
      </c>
      <c r="I118" s="228">
        <f>ROUND(E118*H118,2)</f>
        <v>8.1300000000000008</v>
      </c>
      <c r="J118" s="229">
        <v>59.28</v>
      </c>
      <c r="K118" s="228">
        <f>ROUND(E118*J118,2)</f>
        <v>430.37</v>
      </c>
      <c r="L118" s="228">
        <v>15</v>
      </c>
      <c r="M118" s="228">
        <f>G118*(1+L118/100)</f>
        <v>0</v>
      </c>
      <c r="N118" s="228">
        <v>1.0000000000000001E-5</v>
      </c>
      <c r="O118" s="228">
        <f>ROUND(E118*N118,2)</f>
        <v>0</v>
      </c>
      <c r="P118" s="228">
        <v>0</v>
      </c>
      <c r="Q118" s="228">
        <f>ROUND(E118*P118,2)</f>
        <v>0</v>
      </c>
      <c r="R118" s="228"/>
      <c r="S118" s="228" t="s">
        <v>171</v>
      </c>
      <c r="T118" s="228" t="s">
        <v>143</v>
      </c>
      <c r="U118" s="228">
        <v>0.13</v>
      </c>
      <c r="V118" s="228">
        <f>ROUND(E118*U118,2)</f>
        <v>0.94</v>
      </c>
      <c r="W118" s="228"/>
      <c r="X118" s="228" t="s">
        <v>172</v>
      </c>
      <c r="Y118" s="209"/>
      <c r="Z118" s="209"/>
      <c r="AA118" s="209"/>
      <c r="AB118" s="209"/>
      <c r="AC118" s="209"/>
      <c r="AD118" s="209"/>
      <c r="AE118" s="209"/>
      <c r="AF118" s="209"/>
      <c r="AG118" s="209" t="s">
        <v>173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1" x14ac:dyDescent="0.25">
      <c r="A119" s="226"/>
      <c r="B119" s="227"/>
      <c r="C119" s="264" t="s">
        <v>763</v>
      </c>
      <c r="D119" s="260"/>
      <c r="E119" s="261">
        <v>2.6</v>
      </c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09"/>
      <c r="Z119" s="209"/>
      <c r="AA119" s="209"/>
      <c r="AB119" s="209"/>
      <c r="AC119" s="209"/>
      <c r="AD119" s="209"/>
      <c r="AE119" s="209"/>
      <c r="AF119" s="209"/>
      <c r="AG119" s="209" t="s">
        <v>175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1" x14ac:dyDescent="0.25">
      <c r="A120" s="226"/>
      <c r="B120" s="227"/>
      <c r="C120" s="264" t="s">
        <v>764</v>
      </c>
      <c r="D120" s="260"/>
      <c r="E120" s="261">
        <v>4.16</v>
      </c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09"/>
      <c r="Z120" s="209"/>
      <c r="AA120" s="209"/>
      <c r="AB120" s="209"/>
      <c r="AC120" s="209"/>
      <c r="AD120" s="209"/>
      <c r="AE120" s="209"/>
      <c r="AF120" s="209"/>
      <c r="AG120" s="209" t="s">
        <v>175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1" x14ac:dyDescent="0.25">
      <c r="A121" s="226"/>
      <c r="B121" s="227"/>
      <c r="C121" s="264" t="s">
        <v>765</v>
      </c>
      <c r="D121" s="260"/>
      <c r="E121" s="261">
        <v>0.5</v>
      </c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09"/>
      <c r="Z121" s="209"/>
      <c r="AA121" s="209"/>
      <c r="AB121" s="209"/>
      <c r="AC121" s="209"/>
      <c r="AD121" s="209"/>
      <c r="AE121" s="209"/>
      <c r="AF121" s="209"/>
      <c r="AG121" s="209" t="s">
        <v>175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x14ac:dyDescent="0.25">
      <c r="A122" s="231" t="s">
        <v>137</v>
      </c>
      <c r="B122" s="232" t="s">
        <v>63</v>
      </c>
      <c r="C122" s="250" t="s">
        <v>64</v>
      </c>
      <c r="D122" s="233"/>
      <c r="E122" s="234"/>
      <c r="F122" s="235"/>
      <c r="G122" s="236">
        <f>SUMIF(AG123:AG168,"&lt;&gt;NOR",G123:G168)</f>
        <v>0</v>
      </c>
      <c r="H122" s="230"/>
      <c r="I122" s="230">
        <f>SUM(I123:I168)</f>
        <v>1167.77</v>
      </c>
      <c r="J122" s="230"/>
      <c r="K122" s="230">
        <f>SUM(K123:K168)</f>
        <v>21409.9</v>
      </c>
      <c r="L122" s="230"/>
      <c r="M122" s="230">
        <f>SUM(M123:M168)</f>
        <v>0</v>
      </c>
      <c r="N122" s="230"/>
      <c r="O122" s="230">
        <f>SUM(O123:O168)</f>
        <v>0.04</v>
      </c>
      <c r="P122" s="230"/>
      <c r="Q122" s="230">
        <f>SUM(Q123:Q168)</f>
        <v>3.2800000000000002</v>
      </c>
      <c r="R122" s="230"/>
      <c r="S122" s="230"/>
      <c r="T122" s="230"/>
      <c r="U122" s="230"/>
      <c r="V122" s="230">
        <f>SUM(V123:V168)</f>
        <v>36.83</v>
      </c>
      <c r="W122" s="230"/>
      <c r="X122" s="230"/>
      <c r="AG122" t="s">
        <v>138</v>
      </c>
    </row>
    <row r="123" spans="1:60" outlineLevel="1" x14ac:dyDescent="0.25">
      <c r="A123" s="237">
        <v>30</v>
      </c>
      <c r="B123" s="238" t="s">
        <v>271</v>
      </c>
      <c r="C123" s="252" t="s">
        <v>272</v>
      </c>
      <c r="D123" s="239" t="s">
        <v>187</v>
      </c>
      <c r="E123" s="240">
        <v>4.4000000000000004</v>
      </c>
      <c r="F123" s="241"/>
      <c r="G123" s="242">
        <f>ROUND(E123*F123,2)</f>
        <v>0</v>
      </c>
      <c r="H123" s="229">
        <v>30.35</v>
      </c>
      <c r="I123" s="228">
        <f>ROUND(E123*H123,2)</f>
        <v>133.54</v>
      </c>
      <c r="J123" s="229">
        <v>427.95</v>
      </c>
      <c r="K123" s="228">
        <f>ROUND(E123*J123,2)</f>
        <v>1882.98</v>
      </c>
      <c r="L123" s="228">
        <v>15</v>
      </c>
      <c r="M123" s="228">
        <f>G123*(1+L123/100)</f>
        <v>0</v>
      </c>
      <c r="N123" s="228">
        <v>1.17E-3</v>
      </c>
      <c r="O123" s="228">
        <f>ROUND(E123*N123,2)</f>
        <v>0.01</v>
      </c>
      <c r="P123" s="228">
        <v>7.5999999999999998E-2</v>
      </c>
      <c r="Q123" s="228">
        <f>ROUND(E123*P123,2)</f>
        <v>0.33</v>
      </c>
      <c r="R123" s="228"/>
      <c r="S123" s="228" t="s">
        <v>171</v>
      </c>
      <c r="T123" s="228" t="s">
        <v>143</v>
      </c>
      <c r="U123" s="228">
        <v>0.93899999999999995</v>
      </c>
      <c r="V123" s="228">
        <f>ROUND(E123*U123,2)</f>
        <v>4.13</v>
      </c>
      <c r="W123" s="228"/>
      <c r="X123" s="228" t="s">
        <v>172</v>
      </c>
      <c r="Y123" s="209"/>
      <c r="Z123" s="209"/>
      <c r="AA123" s="209"/>
      <c r="AB123" s="209"/>
      <c r="AC123" s="209"/>
      <c r="AD123" s="209"/>
      <c r="AE123" s="209"/>
      <c r="AF123" s="209"/>
      <c r="AG123" s="209" t="s">
        <v>173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26"/>
      <c r="B124" s="227"/>
      <c r="C124" s="264" t="s">
        <v>780</v>
      </c>
      <c r="D124" s="260"/>
      <c r="E124" s="261">
        <v>3.2</v>
      </c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09"/>
      <c r="Z124" s="209"/>
      <c r="AA124" s="209"/>
      <c r="AB124" s="209"/>
      <c r="AC124" s="209"/>
      <c r="AD124" s="209"/>
      <c r="AE124" s="209"/>
      <c r="AF124" s="209"/>
      <c r="AG124" s="209" t="s">
        <v>175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1" x14ac:dyDescent="0.25">
      <c r="A125" s="226"/>
      <c r="B125" s="227"/>
      <c r="C125" s="264" t="s">
        <v>274</v>
      </c>
      <c r="D125" s="260"/>
      <c r="E125" s="261">
        <v>1.2</v>
      </c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09"/>
      <c r="Z125" s="209"/>
      <c r="AA125" s="209"/>
      <c r="AB125" s="209"/>
      <c r="AC125" s="209"/>
      <c r="AD125" s="209"/>
      <c r="AE125" s="209"/>
      <c r="AF125" s="209"/>
      <c r="AG125" s="209" t="s">
        <v>175</v>
      </c>
      <c r="AH125" s="209">
        <v>0</v>
      </c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5">
      <c r="A126" s="237">
        <v>31</v>
      </c>
      <c r="B126" s="238" t="s">
        <v>275</v>
      </c>
      <c r="C126" s="252" t="s">
        <v>276</v>
      </c>
      <c r="D126" s="239" t="s">
        <v>187</v>
      </c>
      <c r="E126" s="240">
        <v>5.28</v>
      </c>
      <c r="F126" s="241"/>
      <c r="G126" s="242">
        <f>ROUND(E126*F126,2)</f>
        <v>0</v>
      </c>
      <c r="H126" s="229">
        <v>0</v>
      </c>
      <c r="I126" s="228">
        <f>ROUND(E126*H126,2)</f>
        <v>0</v>
      </c>
      <c r="J126" s="229">
        <v>68.400000000000006</v>
      </c>
      <c r="K126" s="228">
        <f>ROUND(E126*J126,2)</f>
        <v>361.15</v>
      </c>
      <c r="L126" s="228">
        <v>15</v>
      </c>
      <c r="M126" s="228">
        <f>G126*(1+L126/100)</f>
        <v>0</v>
      </c>
      <c r="N126" s="228">
        <v>0</v>
      </c>
      <c r="O126" s="228">
        <f>ROUND(E126*N126,2)</f>
        <v>0</v>
      </c>
      <c r="P126" s="228">
        <v>1.75E-3</v>
      </c>
      <c r="Q126" s="228">
        <f>ROUND(E126*P126,2)</f>
        <v>0.01</v>
      </c>
      <c r="R126" s="228"/>
      <c r="S126" s="228" t="s">
        <v>171</v>
      </c>
      <c r="T126" s="228" t="s">
        <v>143</v>
      </c>
      <c r="U126" s="228">
        <v>0.16500000000000001</v>
      </c>
      <c r="V126" s="228">
        <f>ROUND(E126*U126,2)</f>
        <v>0.87</v>
      </c>
      <c r="W126" s="228"/>
      <c r="X126" s="228" t="s">
        <v>172</v>
      </c>
      <c r="Y126" s="209"/>
      <c r="Z126" s="209"/>
      <c r="AA126" s="209"/>
      <c r="AB126" s="209"/>
      <c r="AC126" s="209"/>
      <c r="AD126" s="209"/>
      <c r="AE126" s="209"/>
      <c r="AF126" s="209"/>
      <c r="AG126" s="209" t="s">
        <v>173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1" x14ac:dyDescent="0.25">
      <c r="A127" s="226"/>
      <c r="B127" s="227"/>
      <c r="C127" s="264" t="s">
        <v>206</v>
      </c>
      <c r="D127" s="260"/>
      <c r="E127" s="261">
        <v>4.2</v>
      </c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09"/>
      <c r="Z127" s="209"/>
      <c r="AA127" s="209"/>
      <c r="AB127" s="209"/>
      <c r="AC127" s="209"/>
      <c r="AD127" s="209"/>
      <c r="AE127" s="209"/>
      <c r="AF127" s="209"/>
      <c r="AG127" s="209" t="s">
        <v>175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5">
      <c r="A128" s="226"/>
      <c r="B128" s="227"/>
      <c r="C128" s="264" t="s">
        <v>193</v>
      </c>
      <c r="D128" s="260"/>
      <c r="E128" s="261">
        <v>1.08</v>
      </c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09"/>
      <c r="Z128" s="209"/>
      <c r="AA128" s="209"/>
      <c r="AB128" s="209"/>
      <c r="AC128" s="209"/>
      <c r="AD128" s="209"/>
      <c r="AE128" s="209"/>
      <c r="AF128" s="209"/>
      <c r="AG128" s="209" t="s">
        <v>175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1" x14ac:dyDescent="0.25">
      <c r="A129" s="237">
        <v>32</v>
      </c>
      <c r="B129" s="238" t="s">
        <v>277</v>
      </c>
      <c r="C129" s="252" t="s">
        <v>278</v>
      </c>
      <c r="D129" s="239" t="s">
        <v>187</v>
      </c>
      <c r="E129" s="240">
        <v>5.28</v>
      </c>
      <c r="F129" s="241"/>
      <c r="G129" s="242">
        <f>ROUND(E129*F129,2)</f>
        <v>0</v>
      </c>
      <c r="H129" s="229">
        <v>0</v>
      </c>
      <c r="I129" s="228">
        <f>ROUND(E129*H129,2)</f>
        <v>0</v>
      </c>
      <c r="J129" s="229">
        <v>77.400000000000006</v>
      </c>
      <c r="K129" s="228">
        <f>ROUND(E129*J129,2)</f>
        <v>408.67</v>
      </c>
      <c r="L129" s="228">
        <v>15</v>
      </c>
      <c r="M129" s="228">
        <f>G129*(1+L129/100)</f>
        <v>0</v>
      </c>
      <c r="N129" s="228">
        <v>0</v>
      </c>
      <c r="O129" s="228">
        <f>ROUND(E129*N129,2)</f>
        <v>0</v>
      </c>
      <c r="P129" s="228">
        <v>0.02</v>
      </c>
      <c r="Q129" s="228">
        <f>ROUND(E129*P129,2)</f>
        <v>0.11</v>
      </c>
      <c r="R129" s="228"/>
      <c r="S129" s="228" t="s">
        <v>171</v>
      </c>
      <c r="T129" s="228" t="s">
        <v>143</v>
      </c>
      <c r="U129" s="228">
        <v>0.14699999999999999</v>
      </c>
      <c r="V129" s="228">
        <f>ROUND(E129*U129,2)</f>
        <v>0.78</v>
      </c>
      <c r="W129" s="228"/>
      <c r="X129" s="228" t="s">
        <v>172</v>
      </c>
      <c r="Y129" s="209"/>
      <c r="Z129" s="209"/>
      <c r="AA129" s="209"/>
      <c r="AB129" s="209"/>
      <c r="AC129" s="209"/>
      <c r="AD129" s="209"/>
      <c r="AE129" s="209"/>
      <c r="AF129" s="209"/>
      <c r="AG129" s="209" t="s">
        <v>173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1" x14ac:dyDescent="0.25">
      <c r="A130" s="226"/>
      <c r="B130" s="227"/>
      <c r="C130" s="264" t="s">
        <v>192</v>
      </c>
      <c r="D130" s="260"/>
      <c r="E130" s="261">
        <v>4.2</v>
      </c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09"/>
      <c r="Z130" s="209"/>
      <c r="AA130" s="209"/>
      <c r="AB130" s="209"/>
      <c r="AC130" s="209"/>
      <c r="AD130" s="209"/>
      <c r="AE130" s="209"/>
      <c r="AF130" s="209"/>
      <c r="AG130" s="209" t="s">
        <v>175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1" x14ac:dyDescent="0.25">
      <c r="A131" s="226"/>
      <c r="B131" s="227"/>
      <c r="C131" s="264" t="s">
        <v>193</v>
      </c>
      <c r="D131" s="260"/>
      <c r="E131" s="261">
        <v>1.08</v>
      </c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09"/>
      <c r="Z131" s="209"/>
      <c r="AA131" s="209"/>
      <c r="AB131" s="209"/>
      <c r="AC131" s="209"/>
      <c r="AD131" s="209"/>
      <c r="AE131" s="209"/>
      <c r="AF131" s="209"/>
      <c r="AG131" s="209" t="s">
        <v>175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1" x14ac:dyDescent="0.25">
      <c r="A132" s="237">
        <v>33</v>
      </c>
      <c r="B132" s="238" t="s">
        <v>279</v>
      </c>
      <c r="C132" s="252" t="s">
        <v>280</v>
      </c>
      <c r="D132" s="239" t="s">
        <v>183</v>
      </c>
      <c r="E132" s="240">
        <v>3.6</v>
      </c>
      <c r="F132" s="241"/>
      <c r="G132" s="242">
        <f>ROUND(E132*F132,2)</f>
        <v>0</v>
      </c>
      <c r="H132" s="229">
        <v>0</v>
      </c>
      <c r="I132" s="228">
        <f>ROUND(E132*H132,2)</f>
        <v>0</v>
      </c>
      <c r="J132" s="229">
        <v>31.1</v>
      </c>
      <c r="K132" s="228">
        <f>ROUND(E132*J132,2)</f>
        <v>111.96</v>
      </c>
      <c r="L132" s="228">
        <v>15</v>
      </c>
      <c r="M132" s="228">
        <f>G132*(1+L132/100)</f>
        <v>0</v>
      </c>
      <c r="N132" s="228">
        <v>0</v>
      </c>
      <c r="O132" s="228">
        <f>ROUND(E132*N132,2)</f>
        <v>0</v>
      </c>
      <c r="P132" s="228">
        <v>4.0000000000000002E-4</v>
      </c>
      <c r="Q132" s="228">
        <f>ROUND(E132*P132,2)</f>
        <v>0</v>
      </c>
      <c r="R132" s="228"/>
      <c r="S132" s="228" t="s">
        <v>171</v>
      </c>
      <c r="T132" s="228" t="s">
        <v>143</v>
      </c>
      <c r="U132" s="228">
        <v>7.0000000000000007E-2</v>
      </c>
      <c r="V132" s="228">
        <f>ROUND(E132*U132,2)</f>
        <v>0.25</v>
      </c>
      <c r="W132" s="228"/>
      <c r="X132" s="228" t="s">
        <v>172</v>
      </c>
      <c r="Y132" s="209"/>
      <c r="Z132" s="209"/>
      <c r="AA132" s="209"/>
      <c r="AB132" s="209"/>
      <c r="AC132" s="209"/>
      <c r="AD132" s="209"/>
      <c r="AE132" s="209"/>
      <c r="AF132" s="209"/>
      <c r="AG132" s="209" t="s">
        <v>173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5">
      <c r="A133" s="226"/>
      <c r="B133" s="227"/>
      <c r="C133" s="264" t="s">
        <v>281</v>
      </c>
      <c r="D133" s="260"/>
      <c r="E133" s="261">
        <v>3.6</v>
      </c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09"/>
      <c r="Z133" s="209"/>
      <c r="AA133" s="209"/>
      <c r="AB133" s="209"/>
      <c r="AC133" s="209"/>
      <c r="AD133" s="209"/>
      <c r="AE133" s="209"/>
      <c r="AF133" s="209"/>
      <c r="AG133" s="209" t="s">
        <v>175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1" x14ac:dyDescent="0.25">
      <c r="A134" s="243">
        <v>34</v>
      </c>
      <c r="B134" s="244" t="s">
        <v>282</v>
      </c>
      <c r="C134" s="251" t="s">
        <v>283</v>
      </c>
      <c r="D134" s="245" t="s">
        <v>178</v>
      </c>
      <c r="E134" s="246">
        <v>7</v>
      </c>
      <c r="F134" s="247"/>
      <c r="G134" s="248">
        <f>ROUND(E134*F134,2)</f>
        <v>0</v>
      </c>
      <c r="H134" s="229">
        <v>0</v>
      </c>
      <c r="I134" s="228">
        <f>ROUND(E134*H134,2)</f>
        <v>0</v>
      </c>
      <c r="J134" s="229">
        <v>20.2</v>
      </c>
      <c r="K134" s="228">
        <f>ROUND(E134*J134,2)</f>
        <v>141.4</v>
      </c>
      <c r="L134" s="228">
        <v>15</v>
      </c>
      <c r="M134" s="228">
        <f>G134*(1+L134/100)</f>
        <v>0</v>
      </c>
      <c r="N134" s="228">
        <v>0</v>
      </c>
      <c r="O134" s="228">
        <f>ROUND(E134*N134,2)</f>
        <v>0</v>
      </c>
      <c r="P134" s="228">
        <v>0</v>
      </c>
      <c r="Q134" s="228">
        <f>ROUND(E134*P134,2)</f>
        <v>0</v>
      </c>
      <c r="R134" s="228"/>
      <c r="S134" s="228" t="s">
        <v>171</v>
      </c>
      <c r="T134" s="228" t="s">
        <v>143</v>
      </c>
      <c r="U134" s="228">
        <v>0.05</v>
      </c>
      <c r="V134" s="228">
        <f>ROUND(E134*U134,2)</f>
        <v>0.35</v>
      </c>
      <c r="W134" s="228"/>
      <c r="X134" s="228" t="s">
        <v>172</v>
      </c>
      <c r="Y134" s="209"/>
      <c r="Z134" s="209"/>
      <c r="AA134" s="209"/>
      <c r="AB134" s="209"/>
      <c r="AC134" s="209"/>
      <c r="AD134" s="209"/>
      <c r="AE134" s="209"/>
      <c r="AF134" s="209"/>
      <c r="AG134" s="209" t="s">
        <v>173</v>
      </c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5">
      <c r="A135" s="243">
        <v>35</v>
      </c>
      <c r="B135" s="244" t="s">
        <v>284</v>
      </c>
      <c r="C135" s="251" t="s">
        <v>285</v>
      </c>
      <c r="D135" s="245" t="s">
        <v>183</v>
      </c>
      <c r="E135" s="246">
        <v>5</v>
      </c>
      <c r="F135" s="247"/>
      <c r="G135" s="248">
        <f>ROUND(E135*F135,2)</f>
        <v>0</v>
      </c>
      <c r="H135" s="229">
        <v>12.86</v>
      </c>
      <c r="I135" s="228">
        <f>ROUND(E135*H135,2)</f>
        <v>64.3</v>
      </c>
      <c r="J135" s="229">
        <v>117.14</v>
      </c>
      <c r="K135" s="228">
        <f>ROUND(E135*J135,2)</f>
        <v>585.70000000000005</v>
      </c>
      <c r="L135" s="228">
        <v>15</v>
      </c>
      <c r="M135" s="228">
        <f>G135*(1+L135/100)</f>
        <v>0</v>
      </c>
      <c r="N135" s="228">
        <v>4.8999999999999998E-4</v>
      </c>
      <c r="O135" s="228">
        <f>ROUND(E135*N135,2)</f>
        <v>0</v>
      </c>
      <c r="P135" s="228">
        <v>6.0000000000000001E-3</v>
      </c>
      <c r="Q135" s="228">
        <f>ROUND(E135*P135,2)</f>
        <v>0.03</v>
      </c>
      <c r="R135" s="228"/>
      <c r="S135" s="228" t="s">
        <v>171</v>
      </c>
      <c r="T135" s="228" t="s">
        <v>143</v>
      </c>
      <c r="U135" s="228">
        <v>0.27400000000000002</v>
      </c>
      <c r="V135" s="228">
        <f>ROUND(E135*U135,2)</f>
        <v>1.37</v>
      </c>
      <c r="W135" s="228"/>
      <c r="X135" s="228" t="s">
        <v>172</v>
      </c>
      <c r="Y135" s="209"/>
      <c r="Z135" s="209"/>
      <c r="AA135" s="209"/>
      <c r="AB135" s="209"/>
      <c r="AC135" s="209"/>
      <c r="AD135" s="209"/>
      <c r="AE135" s="209"/>
      <c r="AF135" s="209"/>
      <c r="AG135" s="209" t="s">
        <v>173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1" x14ac:dyDescent="0.25">
      <c r="A136" s="243">
        <v>36</v>
      </c>
      <c r="B136" s="244" t="s">
        <v>286</v>
      </c>
      <c r="C136" s="251" t="s">
        <v>287</v>
      </c>
      <c r="D136" s="245" t="s">
        <v>183</v>
      </c>
      <c r="E136" s="246">
        <v>2</v>
      </c>
      <c r="F136" s="247"/>
      <c r="G136" s="248">
        <f>ROUND(E136*F136,2)</f>
        <v>0</v>
      </c>
      <c r="H136" s="229">
        <v>12.78</v>
      </c>
      <c r="I136" s="228">
        <f>ROUND(E136*H136,2)</f>
        <v>25.56</v>
      </c>
      <c r="J136" s="229">
        <v>177.02</v>
      </c>
      <c r="K136" s="228">
        <f>ROUND(E136*J136,2)</f>
        <v>354.04</v>
      </c>
      <c r="L136" s="228">
        <v>15</v>
      </c>
      <c r="M136" s="228">
        <f>G136*(1+L136/100)</f>
        <v>0</v>
      </c>
      <c r="N136" s="228">
        <v>4.8999999999999998E-4</v>
      </c>
      <c r="O136" s="228">
        <f>ROUND(E136*N136,2)</f>
        <v>0</v>
      </c>
      <c r="P136" s="228">
        <v>2.7E-2</v>
      </c>
      <c r="Q136" s="228">
        <f>ROUND(E136*P136,2)</f>
        <v>0.05</v>
      </c>
      <c r="R136" s="228"/>
      <c r="S136" s="228" t="s">
        <v>171</v>
      </c>
      <c r="T136" s="228" t="s">
        <v>143</v>
      </c>
      <c r="U136" s="228">
        <v>0.42199999999999999</v>
      </c>
      <c r="V136" s="228">
        <f>ROUND(E136*U136,2)</f>
        <v>0.84</v>
      </c>
      <c r="W136" s="228"/>
      <c r="X136" s="228" t="s">
        <v>172</v>
      </c>
      <c r="Y136" s="209"/>
      <c r="Z136" s="209"/>
      <c r="AA136" s="209"/>
      <c r="AB136" s="209"/>
      <c r="AC136" s="209"/>
      <c r="AD136" s="209"/>
      <c r="AE136" s="209"/>
      <c r="AF136" s="209"/>
      <c r="AG136" s="209" t="s">
        <v>173</v>
      </c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1" x14ac:dyDescent="0.25">
      <c r="A137" s="243">
        <v>37</v>
      </c>
      <c r="B137" s="244" t="s">
        <v>288</v>
      </c>
      <c r="C137" s="251" t="s">
        <v>289</v>
      </c>
      <c r="D137" s="245" t="s">
        <v>183</v>
      </c>
      <c r="E137" s="246">
        <v>45</v>
      </c>
      <c r="F137" s="247"/>
      <c r="G137" s="248">
        <f>ROUND(E137*F137,2)</f>
        <v>0</v>
      </c>
      <c r="H137" s="229">
        <v>14.57</v>
      </c>
      <c r="I137" s="228">
        <f>ROUND(E137*H137,2)</f>
        <v>655.65</v>
      </c>
      <c r="J137" s="229">
        <v>118.23</v>
      </c>
      <c r="K137" s="228">
        <f>ROUND(E137*J137,2)</f>
        <v>5320.35</v>
      </c>
      <c r="L137" s="228">
        <v>15</v>
      </c>
      <c r="M137" s="228">
        <f>G137*(1+L137/100)</f>
        <v>0</v>
      </c>
      <c r="N137" s="228">
        <v>0</v>
      </c>
      <c r="O137" s="228">
        <f>ROUND(E137*N137,2)</f>
        <v>0</v>
      </c>
      <c r="P137" s="228">
        <v>2.16E-3</v>
      </c>
      <c r="Q137" s="228">
        <f>ROUND(E137*P137,2)</f>
        <v>0.1</v>
      </c>
      <c r="R137" s="228"/>
      <c r="S137" s="228" t="s">
        <v>171</v>
      </c>
      <c r="T137" s="228" t="s">
        <v>143</v>
      </c>
      <c r="U137" s="228">
        <v>0.26500000000000001</v>
      </c>
      <c r="V137" s="228">
        <f>ROUND(E137*U137,2)</f>
        <v>11.93</v>
      </c>
      <c r="W137" s="228"/>
      <c r="X137" s="228" t="s">
        <v>172</v>
      </c>
      <c r="Y137" s="209"/>
      <c r="Z137" s="209"/>
      <c r="AA137" s="209"/>
      <c r="AB137" s="209"/>
      <c r="AC137" s="209"/>
      <c r="AD137" s="209"/>
      <c r="AE137" s="209"/>
      <c r="AF137" s="209"/>
      <c r="AG137" s="209" t="s">
        <v>173</v>
      </c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1" x14ac:dyDescent="0.25">
      <c r="A138" s="243">
        <v>38</v>
      </c>
      <c r="B138" s="244" t="s">
        <v>290</v>
      </c>
      <c r="C138" s="251" t="s">
        <v>291</v>
      </c>
      <c r="D138" s="245" t="s">
        <v>183</v>
      </c>
      <c r="E138" s="246">
        <v>20</v>
      </c>
      <c r="F138" s="247"/>
      <c r="G138" s="248">
        <f>ROUND(E138*F138,2)</f>
        <v>0</v>
      </c>
      <c r="H138" s="229">
        <v>13.08</v>
      </c>
      <c r="I138" s="228">
        <f>ROUND(E138*H138,2)</f>
        <v>261.60000000000002</v>
      </c>
      <c r="J138" s="229">
        <v>50.82</v>
      </c>
      <c r="K138" s="228">
        <f>ROUND(E138*J138,2)</f>
        <v>1016.4</v>
      </c>
      <c r="L138" s="228">
        <v>15</v>
      </c>
      <c r="M138" s="228">
        <f>G138*(1+L138/100)</f>
        <v>0</v>
      </c>
      <c r="N138" s="228">
        <v>4.8999999999999998E-4</v>
      </c>
      <c r="O138" s="228">
        <f>ROUND(E138*N138,2)</f>
        <v>0.01</v>
      </c>
      <c r="P138" s="228">
        <v>1E-3</v>
      </c>
      <c r="Q138" s="228">
        <f>ROUND(E138*P138,2)</f>
        <v>0.02</v>
      </c>
      <c r="R138" s="228"/>
      <c r="S138" s="228" t="s">
        <v>171</v>
      </c>
      <c r="T138" s="228" t="s">
        <v>143</v>
      </c>
      <c r="U138" s="228">
        <v>0.111</v>
      </c>
      <c r="V138" s="228">
        <f>ROUND(E138*U138,2)</f>
        <v>2.2200000000000002</v>
      </c>
      <c r="W138" s="228"/>
      <c r="X138" s="228" t="s">
        <v>172</v>
      </c>
      <c r="Y138" s="209"/>
      <c r="Z138" s="209"/>
      <c r="AA138" s="209"/>
      <c r="AB138" s="209"/>
      <c r="AC138" s="209"/>
      <c r="AD138" s="209"/>
      <c r="AE138" s="209"/>
      <c r="AF138" s="209"/>
      <c r="AG138" s="209" t="s">
        <v>173</v>
      </c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1" x14ac:dyDescent="0.25">
      <c r="A139" s="237">
        <v>39</v>
      </c>
      <c r="B139" s="238" t="s">
        <v>292</v>
      </c>
      <c r="C139" s="252" t="s">
        <v>293</v>
      </c>
      <c r="D139" s="239" t="s">
        <v>187</v>
      </c>
      <c r="E139" s="240">
        <v>47.37</v>
      </c>
      <c r="F139" s="241"/>
      <c r="G139" s="242">
        <f>ROUND(E139*F139,2)</f>
        <v>0</v>
      </c>
      <c r="H139" s="229">
        <v>0</v>
      </c>
      <c r="I139" s="228">
        <f>ROUND(E139*H139,2)</f>
        <v>0</v>
      </c>
      <c r="J139" s="229">
        <v>12.1</v>
      </c>
      <c r="K139" s="228">
        <f>ROUND(E139*J139,2)</f>
        <v>573.17999999999995</v>
      </c>
      <c r="L139" s="228">
        <v>15</v>
      </c>
      <c r="M139" s="228">
        <f>G139*(1+L139/100)</f>
        <v>0</v>
      </c>
      <c r="N139" s="228">
        <v>0</v>
      </c>
      <c r="O139" s="228">
        <f>ROUND(E139*N139,2)</f>
        <v>0</v>
      </c>
      <c r="P139" s="228">
        <v>4.0000000000000001E-3</v>
      </c>
      <c r="Q139" s="228">
        <f>ROUND(E139*P139,2)</f>
        <v>0.19</v>
      </c>
      <c r="R139" s="228"/>
      <c r="S139" s="228" t="s">
        <v>171</v>
      </c>
      <c r="T139" s="228" t="s">
        <v>143</v>
      </c>
      <c r="U139" s="228">
        <v>0.03</v>
      </c>
      <c r="V139" s="228">
        <f>ROUND(E139*U139,2)</f>
        <v>1.42</v>
      </c>
      <c r="W139" s="228"/>
      <c r="X139" s="228" t="s">
        <v>172</v>
      </c>
      <c r="Y139" s="209"/>
      <c r="Z139" s="209"/>
      <c r="AA139" s="209"/>
      <c r="AB139" s="209"/>
      <c r="AC139" s="209"/>
      <c r="AD139" s="209"/>
      <c r="AE139" s="209"/>
      <c r="AF139" s="209"/>
      <c r="AG139" s="209" t="s">
        <v>173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26"/>
      <c r="B140" s="227"/>
      <c r="C140" s="264" t="s">
        <v>766</v>
      </c>
      <c r="D140" s="260"/>
      <c r="E140" s="261">
        <v>1.17</v>
      </c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09"/>
      <c r="Z140" s="209"/>
      <c r="AA140" s="209"/>
      <c r="AB140" s="209"/>
      <c r="AC140" s="209"/>
      <c r="AD140" s="209"/>
      <c r="AE140" s="209"/>
      <c r="AF140" s="209"/>
      <c r="AG140" s="209" t="s">
        <v>175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1" x14ac:dyDescent="0.25">
      <c r="A141" s="226"/>
      <c r="B141" s="227"/>
      <c r="C141" s="264" t="s">
        <v>227</v>
      </c>
      <c r="D141" s="260"/>
      <c r="E141" s="261">
        <v>15.3</v>
      </c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09"/>
      <c r="Z141" s="209"/>
      <c r="AA141" s="209"/>
      <c r="AB141" s="209"/>
      <c r="AC141" s="209"/>
      <c r="AD141" s="209"/>
      <c r="AE141" s="209"/>
      <c r="AF141" s="209"/>
      <c r="AG141" s="209" t="s">
        <v>175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1" x14ac:dyDescent="0.25">
      <c r="A142" s="226"/>
      <c r="B142" s="227"/>
      <c r="C142" s="264" t="s">
        <v>767</v>
      </c>
      <c r="D142" s="260"/>
      <c r="E142" s="261">
        <v>8.1199999999999992</v>
      </c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09"/>
      <c r="Z142" s="209"/>
      <c r="AA142" s="209"/>
      <c r="AB142" s="209"/>
      <c r="AC142" s="209"/>
      <c r="AD142" s="209"/>
      <c r="AE142" s="209"/>
      <c r="AF142" s="209"/>
      <c r="AG142" s="209" t="s">
        <v>175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1" x14ac:dyDescent="0.25">
      <c r="A143" s="226"/>
      <c r="B143" s="227"/>
      <c r="C143" s="264" t="s">
        <v>768</v>
      </c>
      <c r="D143" s="260"/>
      <c r="E143" s="261">
        <v>22.78</v>
      </c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09"/>
      <c r="Z143" s="209"/>
      <c r="AA143" s="209"/>
      <c r="AB143" s="209"/>
      <c r="AC143" s="209"/>
      <c r="AD143" s="209"/>
      <c r="AE143" s="209"/>
      <c r="AF143" s="209"/>
      <c r="AG143" s="209" t="s">
        <v>175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1" x14ac:dyDescent="0.25">
      <c r="A144" s="237">
        <v>40</v>
      </c>
      <c r="B144" s="238" t="s">
        <v>294</v>
      </c>
      <c r="C144" s="252" t="s">
        <v>295</v>
      </c>
      <c r="D144" s="239" t="s">
        <v>187</v>
      </c>
      <c r="E144" s="240">
        <v>125.91</v>
      </c>
      <c r="F144" s="241"/>
      <c r="G144" s="242">
        <f>ROUND(E144*F144,2)</f>
        <v>0</v>
      </c>
      <c r="H144" s="229">
        <v>0</v>
      </c>
      <c r="I144" s="228">
        <f>ROUND(E144*H144,2)</f>
        <v>0</v>
      </c>
      <c r="J144" s="229">
        <v>32.299999999999997</v>
      </c>
      <c r="K144" s="228">
        <f>ROUND(E144*J144,2)</f>
        <v>4066.89</v>
      </c>
      <c r="L144" s="228">
        <v>15</v>
      </c>
      <c r="M144" s="228">
        <f>G144*(1+L144/100)</f>
        <v>0</v>
      </c>
      <c r="N144" s="228">
        <v>0</v>
      </c>
      <c r="O144" s="228">
        <f>ROUND(E144*N144,2)</f>
        <v>0</v>
      </c>
      <c r="P144" s="228">
        <v>0.01</v>
      </c>
      <c r="Q144" s="228">
        <f>ROUND(E144*P144,2)</f>
        <v>1.26</v>
      </c>
      <c r="R144" s="228"/>
      <c r="S144" s="228" t="s">
        <v>171</v>
      </c>
      <c r="T144" s="228" t="s">
        <v>143</v>
      </c>
      <c r="U144" s="228">
        <v>0.08</v>
      </c>
      <c r="V144" s="228">
        <f>ROUND(E144*U144,2)</f>
        <v>10.07</v>
      </c>
      <c r="W144" s="228"/>
      <c r="X144" s="228" t="s">
        <v>172</v>
      </c>
      <c r="Y144" s="209"/>
      <c r="Z144" s="209"/>
      <c r="AA144" s="209"/>
      <c r="AB144" s="209"/>
      <c r="AC144" s="209"/>
      <c r="AD144" s="209"/>
      <c r="AE144" s="209"/>
      <c r="AF144" s="209"/>
      <c r="AG144" s="209" t="s">
        <v>173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26"/>
      <c r="B145" s="227"/>
      <c r="C145" s="264" t="s">
        <v>769</v>
      </c>
      <c r="D145" s="260"/>
      <c r="E145" s="261">
        <v>35.1</v>
      </c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09"/>
      <c r="Z145" s="209"/>
      <c r="AA145" s="209"/>
      <c r="AB145" s="209"/>
      <c r="AC145" s="209"/>
      <c r="AD145" s="209"/>
      <c r="AE145" s="209"/>
      <c r="AF145" s="209"/>
      <c r="AG145" s="209" t="s">
        <v>175</v>
      </c>
      <c r="AH145" s="209">
        <v>0</v>
      </c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5">
      <c r="A146" s="226"/>
      <c r="B146" s="227"/>
      <c r="C146" s="264" t="s">
        <v>770</v>
      </c>
      <c r="D146" s="260"/>
      <c r="E146" s="261">
        <v>-4.8</v>
      </c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09"/>
      <c r="Z146" s="209"/>
      <c r="AA146" s="209"/>
      <c r="AB146" s="209"/>
      <c r="AC146" s="209"/>
      <c r="AD146" s="209"/>
      <c r="AE146" s="209"/>
      <c r="AF146" s="209"/>
      <c r="AG146" s="209" t="s">
        <v>175</v>
      </c>
      <c r="AH146" s="209">
        <v>0</v>
      </c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1" x14ac:dyDescent="0.25">
      <c r="A147" s="226"/>
      <c r="B147" s="227"/>
      <c r="C147" s="264" t="s">
        <v>234</v>
      </c>
      <c r="D147" s="260"/>
      <c r="E147" s="261">
        <v>-3.6</v>
      </c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09"/>
      <c r="Z147" s="209"/>
      <c r="AA147" s="209"/>
      <c r="AB147" s="209"/>
      <c r="AC147" s="209"/>
      <c r="AD147" s="209"/>
      <c r="AE147" s="209"/>
      <c r="AF147" s="209"/>
      <c r="AG147" s="209" t="s">
        <v>175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5">
      <c r="A148" s="226"/>
      <c r="B148" s="227"/>
      <c r="C148" s="264" t="s">
        <v>771</v>
      </c>
      <c r="D148" s="260"/>
      <c r="E148" s="261">
        <v>11.44</v>
      </c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09"/>
      <c r="Z148" s="209"/>
      <c r="AA148" s="209"/>
      <c r="AB148" s="209"/>
      <c r="AC148" s="209"/>
      <c r="AD148" s="209"/>
      <c r="AE148" s="209"/>
      <c r="AF148" s="209"/>
      <c r="AG148" s="209" t="s">
        <v>175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1" x14ac:dyDescent="0.25">
      <c r="A149" s="226"/>
      <c r="B149" s="227"/>
      <c r="C149" s="264" t="s">
        <v>214</v>
      </c>
      <c r="D149" s="260"/>
      <c r="E149" s="261">
        <v>-1.2</v>
      </c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09"/>
      <c r="Z149" s="209"/>
      <c r="AA149" s="209"/>
      <c r="AB149" s="209"/>
      <c r="AC149" s="209"/>
      <c r="AD149" s="209"/>
      <c r="AE149" s="209"/>
      <c r="AF149" s="209"/>
      <c r="AG149" s="209" t="s">
        <v>175</v>
      </c>
      <c r="AH149" s="209">
        <v>0</v>
      </c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1" x14ac:dyDescent="0.25">
      <c r="A150" s="226"/>
      <c r="B150" s="227"/>
      <c r="C150" s="264" t="s">
        <v>772</v>
      </c>
      <c r="D150" s="260"/>
      <c r="E150" s="261">
        <v>28.86</v>
      </c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09"/>
      <c r="Z150" s="209"/>
      <c r="AA150" s="209"/>
      <c r="AB150" s="209"/>
      <c r="AC150" s="209"/>
      <c r="AD150" s="209"/>
      <c r="AE150" s="209"/>
      <c r="AF150" s="209"/>
      <c r="AG150" s="209" t="s">
        <v>175</v>
      </c>
      <c r="AH150" s="209">
        <v>0</v>
      </c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1" x14ac:dyDescent="0.25">
      <c r="A151" s="226"/>
      <c r="B151" s="227"/>
      <c r="C151" s="264" t="s">
        <v>233</v>
      </c>
      <c r="D151" s="260"/>
      <c r="E151" s="261">
        <v>-1.6</v>
      </c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09"/>
      <c r="Z151" s="209"/>
      <c r="AA151" s="209"/>
      <c r="AB151" s="209"/>
      <c r="AC151" s="209"/>
      <c r="AD151" s="209"/>
      <c r="AE151" s="209"/>
      <c r="AF151" s="209"/>
      <c r="AG151" s="209" t="s">
        <v>175</v>
      </c>
      <c r="AH151" s="209">
        <v>0</v>
      </c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5">
      <c r="A152" s="226"/>
      <c r="B152" s="227"/>
      <c r="C152" s="264" t="s">
        <v>773</v>
      </c>
      <c r="D152" s="260"/>
      <c r="E152" s="261">
        <v>-2.6</v>
      </c>
      <c r="F152" s="228"/>
      <c r="G152" s="228"/>
      <c r="H152" s="228"/>
      <c r="I152" s="228"/>
      <c r="J152" s="228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09"/>
      <c r="Z152" s="209"/>
      <c r="AA152" s="209"/>
      <c r="AB152" s="209"/>
      <c r="AC152" s="209"/>
      <c r="AD152" s="209"/>
      <c r="AE152" s="209"/>
      <c r="AF152" s="209"/>
      <c r="AG152" s="209" t="s">
        <v>175</v>
      </c>
      <c r="AH152" s="209">
        <v>0</v>
      </c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1" x14ac:dyDescent="0.25">
      <c r="A153" s="226"/>
      <c r="B153" s="227"/>
      <c r="C153" s="264" t="s">
        <v>237</v>
      </c>
      <c r="D153" s="260"/>
      <c r="E153" s="261">
        <v>3.63</v>
      </c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09"/>
      <c r="Z153" s="209"/>
      <c r="AA153" s="209"/>
      <c r="AB153" s="209"/>
      <c r="AC153" s="209"/>
      <c r="AD153" s="209"/>
      <c r="AE153" s="209"/>
      <c r="AF153" s="209"/>
      <c r="AG153" s="209" t="s">
        <v>175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1" x14ac:dyDescent="0.25">
      <c r="A154" s="226"/>
      <c r="B154" s="227"/>
      <c r="C154" s="264" t="s">
        <v>238</v>
      </c>
      <c r="D154" s="260"/>
      <c r="E154" s="261">
        <v>-0.3</v>
      </c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09"/>
      <c r="Z154" s="209"/>
      <c r="AA154" s="209"/>
      <c r="AB154" s="209"/>
      <c r="AC154" s="209"/>
      <c r="AD154" s="209"/>
      <c r="AE154" s="209"/>
      <c r="AF154" s="209"/>
      <c r="AG154" s="209" t="s">
        <v>175</v>
      </c>
      <c r="AH154" s="209">
        <v>0</v>
      </c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1" x14ac:dyDescent="0.25">
      <c r="A155" s="226"/>
      <c r="B155" s="227"/>
      <c r="C155" s="264" t="s">
        <v>774</v>
      </c>
      <c r="D155" s="260"/>
      <c r="E155" s="261">
        <v>29.64</v>
      </c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09"/>
      <c r="Z155" s="209"/>
      <c r="AA155" s="209"/>
      <c r="AB155" s="209"/>
      <c r="AC155" s="209"/>
      <c r="AD155" s="209"/>
      <c r="AE155" s="209"/>
      <c r="AF155" s="209"/>
      <c r="AG155" s="209" t="s">
        <v>175</v>
      </c>
      <c r="AH155" s="209">
        <v>0</v>
      </c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1" x14ac:dyDescent="0.25">
      <c r="A156" s="226"/>
      <c r="B156" s="227"/>
      <c r="C156" s="264" t="s">
        <v>233</v>
      </c>
      <c r="D156" s="260"/>
      <c r="E156" s="261">
        <v>-1.6</v>
      </c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09"/>
      <c r="Z156" s="209"/>
      <c r="AA156" s="209"/>
      <c r="AB156" s="209"/>
      <c r="AC156" s="209"/>
      <c r="AD156" s="209"/>
      <c r="AE156" s="209"/>
      <c r="AF156" s="209"/>
      <c r="AG156" s="209" t="s">
        <v>175</v>
      </c>
      <c r="AH156" s="209">
        <v>0</v>
      </c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1" x14ac:dyDescent="0.25">
      <c r="A157" s="226"/>
      <c r="B157" s="227"/>
      <c r="C157" s="264" t="s">
        <v>236</v>
      </c>
      <c r="D157" s="260"/>
      <c r="E157" s="261">
        <v>-2.08</v>
      </c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09"/>
      <c r="Z157" s="209"/>
      <c r="AA157" s="209"/>
      <c r="AB157" s="209"/>
      <c r="AC157" s="209"/>
      <c r="AD157" s="209"/>
      <c r="AE157" s="209"/>
      <c r="AF157" s="209"/>
      <c r="AG157" s="209" t="s">
        <v>175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5">
      <c r="A158" s="226"/>
      <c r="B158" s="227"/>
      <c r="C158" s="264" t="s">
        <v>241</v>
      </c>
      <c r="D158" s="260"/>
      <c r="E158" s="261">
        <v>4.0999999999999996</v>
      </c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09"/>
      <c r="Z158" s="209"/>
      <c r="AA158" s="209"/>
      <c r="AB158" s="209"/>
      <c r="AC158" s="209"/>
      <c r="AD158" s="209"/>
      <c r="AE158" s="209"/>
      <c r="AF158" s="209"/>
      <c r="AG158" s="209" t="s">
        <v>175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5">
      <c r="A159" s="226"/>
      <c r="B159" s="227"/>
      <c r="C159" s="264" t="s">
        <v>775</v>
      </c>
      <c r="D159" s="260"/>
      <c r="E159" s="261">
        <v>35.1</v>
      </c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09"/>
      <c r="Z159" s="209"/>
      <c r="AA159" s="209"/>
      <c r="AB159" s="209"/>
      <c r="AC159" s="209"/>
      <c r="AD159" s="209"/>
      <c r="AE159" s="209"/>
      <c r="AF159" s="209"/>
      <c r="AG159" s="209" t="s">
        <v>175</v>
      </c>
      <c r="AH159" s="209">
        <v>0</v>
      </c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5">
      <c r="A160" s="226"/>
      <c r="B160" s="227"/>
      <c r="C160" s="264" t="s">
        <v>236</v>
      </c>
      <c r="D160" s="260"/>
      <c r="E160" s="261">
        <v>-2.08</v>
      </c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09"/>
      <c r="Z160" s="209"/>
      <c r="AA160" s="209"/>
      <c r="AB160" s="209"/>
      <c r="AC160" s="209"/>
      <c r="AD160" s="209"/>
      <c r="AE160" s="209"/>
      <c r="AF160" s="209"/>
      <c r="AG160" s="209" t="s">
        <v>175</v>
      </c>
      <c r="AH160" s="209">
        <v>0</v>
      </c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5">
      <c r="A161" s="226"/>
      <c r="B161" s="227"/>
      <c r="C161" s="264" t="s">
        <v>776</v>
      </c>
      <c r="D161" s="260"/>
      <c r="E161" s="261">
        <v>-0.5</v>
      </c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09"/>
      <c r="Z161" s="209"/>
      <c r="AA161" s="209"/>
      <c r="AB161" s="209"/>
      <c r="AC161" s="209"/>
      <c r="AD161" s="209"/>
      <c r="AE161" s="209"/>
      <c r="AF161" s="209"/>
      <c r="AG161" s="209" t="s">
        <v>175</v>
      </c>
      <c r="AH161" s="209">
        <v>0</v>
      </c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5">
      <c r="A162" s="226"/>
      <c r="B162" s="227"/>
      <c r="C162" s="264" t="s">
        <v>233</v>
      </c>
      <c r="D162" s="260"/>
      <c r="E162" s="261">
        <v>-1.6</v>
      </c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09"/>
      <c r="Z162" s="209"/>
      <c r="AA162" s="209"/>
      <c r="AB162" s="209"/>
      <c r="AC162" s="209"/>
      <c r="AD162" s="209"/>
      <c r="AE162" s="209"/>
      <c r="AF162" s="209"/>
      <c r="AG162" s="209" t="s">
        <v>175</v>
      </c>
      <c r="AH162" s="209">
        <v>0</v>
      </c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ht="20.399999999999999" outlineLevel="1" x14ac:dyDescent="0.25">
      <c r="A163" s="243">
        <v>41</v>
      </c>
      <c r="B163" s="244" t="s">
        <v>296</v>
      </c>
      <c r="C163" s="251" t="s">
        <v>297</v>
      </c>
      <c r="D163" s="245" t="s">
        <v>178</v>
      </c>
      <c r="E163" s="246">
        <v>6</v>
      </c>
      <c r="F163" s="247"/>
      <c r="G163" s="248">
        <f>ROUND(E163*F163,2)</f>
        <v>0</v>
      </c>
      <c r="H163" s="229">
        <v>4.5199999999999996</v>
      </c>
      <c r="I163" s="228">
        <f>ROUND(E163*H163,2)</f>
        <v>27.12</v>
      </c>
      <c r="J163" s="229">
        <v>223.18</v>
      </c>
      <c r="K163" s="228">
        <f>ROUND(E163*J163,2)</f>
        <v>1339.08</v>
      </c>
      <c r="L163" s="228">
        <v>15</v>
      </c>
      <c r="M163" s="228">
        <f>G163*(1+L163/100)</f>
        <v>0</v>
      </c>
      <c r="N163" s="228">
        <v>3.6700000000000001E-3</v>
      </c>
      <c r="O163" s="228">
        <f>ROUND(E163*N163,2)</f>
        <v>0.02</v>
      </c>
      <c r="P163" s="228">
        <v>0</v>
      </c>
      <c r="Q163" s="228">
        <f>ROUND(E163*P163,2)</f>
        <v>0</v>
      </c>
      <c r="R163" s="228"/>
      <c r="S163" s="228" t="s">
        <v>171</v>
      </c>
      <c r="T163" s="228" t="s">
        <v>143</v>
      </c>
      <c r="U163" s="228">
        <v>0.433</v>
      </c>
      <c r="V163" s="228">
        <f>ROUND(E163*U163,2)</f>
        <v>2.6</v>
      </c>
      <c r="W163" s="228"/>
      <c r="X163" s="228" t="s">
        <v>172</v>
      </c>
      <c r="Y163" s="209"/>
      <c r="Z163" s="209"/>
      <c r="AA163" s="209"/>
      <c r="AB163" s="209"/>
      <c r="AC163" s="209"/>
      <c r="AD163" s="209"/>
      <c r="AE163" s="209"/>
      <c r="AF163" s="209"/>
      <c r="AG163" s="209" t="s">
        <v>173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ht="20.399999999999999" outlineLevel="1" x14ac:dyDescent="0.25">
      <c r="A164" s="237">
        <v>42</v>
      </c>
      <c r="B164" s="238" t="s">
        <v>298</v>
      </c>
      <c r="C164" s="252" t="s">
        <v>299</v>
      </c>
      <c r="D164" s="239" t="s">
        <v>187</v>
      </c>
      <c r="E164" s="240">
        <v>19.38</v>
      </c>
      <c r="F164" s="241"/>
      <c r="G164" s="242">
        <f>ROUND(E164*F164,2)</f>
        <v>0</v>
      </c>
      <c r="H164" s="229">
        <v>0</v>
      </c>
      <c r="I164" s="228">
        <f>ROUND(E164*H164,2)</f>
        <v>0</v>
      </c>
      <c r="J164" s="229">
        <v>270.8</v>
      </c>
      <c r="K164" s="228">
        <f>ROUND(E164*J164,2)</f>
        <v>5248.1</v>
      </c>
      <c r="L164" s="228">
        <v>15</v>
      </c>
      <c r="M164" s="228">
        <f>G164*(1+L164/100)</f>
        <v>0</v>
      </c>
      <c r="N164" s="228">
        <v>0</v>
      </c>
      <c r="O164" s="228">
        <f>ROUND(E164*N164,2)</f>
        <v>0</v>
      </c>
      <c r="P164" s="228">
        <v>6.0999999999999999E-2</v>
      </c>
      <c r="Q164" s="228">
        <f>ROUND(E164*P164,2)</f>
        <v>1.18</v>
      </c>
      <c r="R164" s="228"/>
      <c r="S164" s="228" t="s">
        <v>171</v>
      </c>
      <c r="T164" s="228" t="s">
        <v>143</v>
      </c>
      <c r="U164" s="228">
        <v>0</v>
      </c>
      <c r="V164" s="228">
        <f>ROUND(E164*U164,2)</f>
        <v>0</v>
      </c>
      <c r="W164" s="228"/>
      <c r="X164" s="228" t="s">
        <v>199</v>
      </c>
      <c r="Y164" s="209"/>
      <c r="Z164" s="209"/>
      <c r="AA164" s="209"/>
      <c r="AB164" s="209"/>
      <c r="AC164" s="209"/>
      <c r="AD164" s="209"/>
      <c r="AE164" s="209"/>
      <c r="AF164" s="209"/>
      <c r="AG164" s="209" t="s">
        <v>200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1" x14ac:dyDescent="0.25">
      <c r="A165" s="226"/>
      <c r="B165" s="227"/>
      <c r="C165" s="264" t="s">
        <v>300</v>
      </c>
      <c r="D165" s="260"/>
      <c r="E165" s="261">
        <v>16.399999999999999</v>
      </c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09"/>
      <c r="Z165" s="209"/>
      <c r="AA165" s="209"/>
      <c r="AB165" s="209"/>
      <c r="AC165" s="209"/>
      <c r="AD165" s="209"/>
      <c r="AE165" s="209"/>
      <c r="AF165" s="209"/>
      <c r="AG165" s="209" t="s">
        <v>175</v>
      </c>
      <c r="AH165" s="209">
        <v>0</v>
      </c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1" x14ac:dyDescent="0.25">
      <c r="A166" s="226"/>
      <c r="B166" s="227"/>
      <c r="C166" s="264" t="s">
        <v>214</v>
      </c>
      <c r="D166" s="260"/>
      <c r="E166" s="261">
        <v>-1.2</v>
      </c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09"/>
      <c r="Z166" s="209"/>
      <c r="AA166" s="209"/>
      <c r="AB166" s="209"/>
      <c r="AC166" s="209"/>
      <c r="AD166" s="209"/>
      <c r="AE166" s="209"/>
      <c r="AF166" s="209"/>
      <c r="AG166" s="209" t="s">
        <v>175</v>
      </c>
      <c r="AH166" s="209">
        <v>0</v>
      </c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5">
      <c r="A167" s="226"/>
      <c r="B167" s="227"/>
      <c r="C167" s="264" t="s">
        <v>301</v>
      </c>
      <c r="D167" s="260"/>
      <c r="E167" s="261">
        <v>1.38</v>
      </c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09"/>
      <c r="Z167" s="209"/>
      <c r="AA167" s="209"/>
      <c r="AB167" s="209"/>
      <c r="AC167" s="209"/>
      <c r="AD167" s="209"/>
      <c r="AE167" s="209"/>
      <c r="AF167" s="209"/>
      <c r="AG167" s="209" t="s">
        <v>175</v>
      </c>
      <c r="AH167" s="209">
        <v>0</v>
      </c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5">
      <c r="A168" s="226"/>
      <c r="B168" s="227"/>
      <c r="C168" s="264" t="s">
        <v>302</v>
      </c>
      <c r="D168" s="260"/>
      <c r="E168" s="261">
        <v>2.8</v>
      </c>
      <c r="F168" s="228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09"/>
      <c r="Z168" s="209"/>
      <c r="AA168" s="209"/>
      <c r="AB168" s="209"/>
      <c r="AC168" s="209"/>
      <c r="AD168" s="209"/>
      <c r="AE168" s="209"/>
      <c r="AF168" s="209"/>
      <c r="AG168" s="209" t="s">
        <v>175</v>
      </c>
      <c r="AH168" s="209">
        <v>0</v>
      </c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x14ac:dyDescent="0.25">
      <c r="A169" s="231" t="s">
        <v>137</v>
      </c>
      <c r="B169" s="232" t="s">
        <v>65</v>
      </c>
      <c r="C169" s="250" t="s">
        <v>66</v>
      </c>
      <c r="D169" s="233"/>
      <c r="E169" s="234"/>
      <c r="F169" s="235"/>
      <c r="G169" s="236">
        <f>SUMIF(AG170:AG170,"&lt;&gt;NOR",G170:G170)</f>
        <v>0</v>
      </c>
      <c r="H169" s="230"/>
      <c r="I169" s="230">
        <f>SUM(I170:I170)</f>
        <v>0</v>
      </c>
      <c r="J169" s="230"/>
      <c r="K169" s="230">
        <f>SUM(K170:K170)</f>
        <v>5492.78</v>
      </c>
      <c r="L169" s="230"/>
      <c r="M169" s="230">
        <f>SUM(M170:M170)</f>
        <v>0</v>
      </c>
      <c r="N169" s="230"/>
      <c r="O169" s="230">
        <f>SUM(O170:O170)</f>
        <v>0</v>
      </c>
      <c r="P169" s="230"/>
      <c r="Q169" s="230">
        <f>SUM(Q170:Q170)</f>
        <v>0</v>
      </c>
      <c r="R169" s="230"/>
      <c r="S169" s="230"/>
      <c r="T169" s="230"/>
      <c r="U169" s="230"/>
      <c r="V169" s="230">
        <f>SUM(V170:V170)</f>
        <v>11.33</v>
      </c>
      <c r="W169" s="230"/>
      <c r="X169" s="230"/>
      <c r="AG169" t="s">
        <v>138</v>
      </c>
    </row>
    <row r="170" spans="1:60" outlineLevel="1" x14ac:dyDescent="0.25">
      <c r="A170" s="243">
        <v>43</v>
      </c>
      <c r="B170" s="244" t="s">
        <v>303</v>
      </c>
      <c r="C170" s="251" t="s">
        <v>304</v>
      </c>
      <c r="D170" s="245" t="s">
        <v>305</v>
      </c>
      <c r="E170" s="246">
        <v>5.3967200000000002</v>
      </c>
      <c r="F170" s="247"/>
      <c r="G170" s="248">
        <f>ROUND(E170*F170,2)</f>
        <v>0</v>
      </c>
      <c r="H170" s="229">
        <v>0</v>
      </c>
      <c r="I170" s="228">
        <f>ROUND(E170*H170,2)</f>
        <v>0</v>
      </c>
      <c r="J170" s="229">
        <v>1017.8</v>
      </c>
      <c r="K170" s="228">
        <f>ROUND(E170*J170,2)</f>
        <v>5492.78</v>
      </c>
      <c r="L170" s="228">
        <v>15</v>
      </c>
      <c r="M170" s="228">
        <f>G170*(1+L170/100)</f>
        <v>0</v>
      </c>
      <c r="N170" s="228">
        <v>0</v>
      </c>
      <c r="O170" s="228">
        <f>ROUND(E170*N170,2)</f>
        <v>0</v>
      </c>
      <c r="P170" s="228">
        <v>0</v>
      </c>
      <c r="Q170" s="228">
        <f>ROUND(E170*P170,2)</f>
        <v>0</v>
      </c>
      <c r="R170" s="228"/>
      <c r="S170" s="228" t="s">
        <v>171</v>
      </c>
      <c r="T170" s="228" t="s">
        <v>143</v>
      </c>
      <c r="U170" s="228">
        <v>2.1</v>
      </c>
      <c r="V170" s="228">
        <f>ROUND(E170*U170,2)</f>
        <v>11.33</v>
      </c>
      <c r="W170" s="228"/>
      <c r="X170" s="228" t="s">
        <v>306</v>
      </c>
      <c r="Y170" s="209"/>
      <c r="Z170" s="209"/>
      <c r="AA170" s="209"/>
      <c r="AB170" s="209"/>
      <c r="AC170" s="209"/>
      <c r="AD170" s="209"/>
      <c r="AE170" s="209"/>
      <c r="AF170" s="209"/>
      <c r="AG170" s="209" t="s">
        <v>307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x14ac:dyDescent="0.25">
      <c r="A171" s="231" t="s">
        <v>137</v>
      </c>
      <c r="B171" s="232" t="s">
        <v>67</v>
      </c>
      <c r="C171" s="250" t="s">
        <v>68</v>
      </c>
      <c r="D171" s="233"/>
      <c r="E171" s="234"/>
      <c r="F171" s="235"/>
      <c r="G171" s="236">
        <f>SUMIF(AG172:AG181,"&lt;&gt;NOR",G172:G181)</f>
        <v>0</v>
      </c>
      <c r="H171" s="230"/>
      <c r="I171" s="230">
        <f>SUM(I172:I181)</f>
        <v>5122.93</v>
      </c>
      <c r="J171" s="230"/>
      <c r="K171" s="230">
        <f>SUM(K172:K181)</f>
        <v>3743.5</v>
      </c>
      <c r="L171" s="230"/>
      <c r="M171" s="230">
        <f>SUM(M172:M181)</f>
        <v>0</v>
      </c>
      <c r="N171" s="230"/>
      <c r="O171" s="230">
        <f>SUM(O172:O181)</f>
        <v>0.04</v>
      </c>
      <c r="P171" s="230"/>
      <c r="Q171" s="230">
        <f>SUM(Q172:Q181)</f>
        <v>0</v>
      </c>
      <c r="R171" s="230"/>
      <c r="S171" s="230"/>
      <c r="T171" s="230"/>
      <c r="U171" s="230"/>
      <c r="V171" s="230">
        <f>SUM(V172:V181)</f>
        <v>5.56</v>
      </c>
      <c r="W171" s="230"/>
      <c r="X171" s="230"/>
      <c r="AG171" t="s">
        <v>138</v>
      </c>
    </row>
    <row r="172" spans="1:60" outlineLevel="1" x14ac:dyDescent="0.25">
      <c r="A172" s="237">
        <v>44</v>
      </c>
      <c r="B172" s="238" t="s">
        <v>308</v>
      </c>
      <c r="C172" s="252" t="s">
        <v>309</v>
      </c>
      <c r="D172" s="239" t="s">
        <v>187</v>
      </c>
      <c r="E172" s="240">
        <v>10.85</v>
      </c>
      <c r="F172" s="241"/>
      <c r="G172" s="242">
        <f>ROUND(E172*F172,2)</f>
        <v>0</v>
      </c>
      <c r="H172" s="229">
        <v>356.33</v>
      </c>
      <c r="I172" s="228">
        <f>ROUND(E172*H172,2)</f>
        <v>3866.18</v>
      </c>
      <c r="J172" s="229">
        <v>233.67</v>
      </c>
      <c r="K172" s="228">
        <f>ROUND(E172*J172,2)</f>
        <v>2535.3200000000002</v>
      </c>
      <c r="L172" s="228">
        <v>15</v>
      </c>
      <c r="M172" s="228">
        <f>G172*(1+L172/100)</f>
        <v>0</v>
      </c>
      <c r="N172" s="228">
        <v>3.6800000000000001E-3</v>
      </c>
      <c r="O172" s="228">
        <f>ROUND(E172*N172,2)</f>
        <v>0.04</v>
      </c>
      <c r="P172" s="228">
        <v>0</v>
      </c>
      <c r="Q172" s="228">
        <f>ROUND(E172*P172,2)</f>
        <v>0</v>
      </c>
      <c r="R172" s="228"/>
      <c r="S172" s="228" t="s">
        <v>171</v>
      </c>
      <c r="T172" s="228" t="s">
        <v>143</v>
      </c>
      <c r="U172" s="228">
        <v>0.38500000000000001</v>
      </c>
      <c r="V172" s="228">
        <f>ROUND(E172*U172,2)</f>
        <v>4.18</v>
      </c>
      <c r="W172" s="228"/>
      <c r="X172" s="228" t="s">
        <v>172</v>
      </c>
      <c r="Y172" s="209"/>
      <c r="Z172" s="209"/>
      <c r="AA172" s="209"/>
      <c r="AB172" s="209"/>
      <c r="AC172" s="209"/>
      <c r="AD172" s="209"/>
      <c r="AE172" s="209"/>
      <c r="AF172" s="209"/>
      <c r="AG172" s="209" t="s">
        <v>173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1" x14ac:dyDescent="0.25">
      <c r="A173" s="226"/>
      <c r="B173" s="227"/>
      <c r="C173" s="264" t="s">
        <v>206</v>
      </c>
      <c r="D173" s="260"/>
      <c r="E173" s="261">
        <v>4.2</v>
      </c>
      <c r="F173" s="228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09"/>
      <c r="Z173" s="209"/>
      <c r="AA173" s="209"/>
      <c r="AB173" s="209"/>
      <c r="AC173" s="209"/>
      <c r="AD173" s="209"/>
      <c r="AE173" s="209"/>
      <c r="AF173" s="209"/>
      <c r="AG173" s="209" t="s">
        <v>175</v>
      </c>
      <c r="AH173" s="209">
        <v>0</v>
      </c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1" x14ac:dyDescent="0.25">
      <c r="A174" s="226"/>
      <c r="B174" s="227"/>
      <c r="C174" s="264" t="s">
        <v>310</v>
      </c>
      <c r="D174" s="260"/>
      <c r="E174" s="261">
        <v>0.76</v>
      </c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09"/>
      <c r="Z174" s="209"/>
      <c r="AA174" s="209"/>
      <c r="AB174" s="209"/>
      <c r="AC174" s="209"/>
      <c r="AD174" s="209"/>
      <c r="AE174" s="209"/>
      <c r="AF174" s="209"/>
      <c r="AG174" s="209" t="s">
        <v>175</v>
      </c>
      <c r="AH174" s="209">
        <v>0</v>
      </c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1" x14ac:dyDescent="0.25">
      <c r="A175" s="226"/>
      <c r="B175" s="227"/>
      <c r="C175" s="264" t="s">
        <v>311</v>
      </c>
      <c r="D175" s="260"/>
      <c r="E175" s="261">
        <v>5.89</v>
      </c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09"/>
      <c r="Z175" s="209"/>
      <c r="AA175" s="209"/>
      <c r="AB175" s="209"/>
      <c r="AC175" s="209"/>
      <c r="AD175" s="209"/>
      <c r="AE175" s="209"/>
      <c r="AF175" s="209"/>
      <c r="AG175" s="209" t="s">
        <v>175</v>
      </c>
      <c r="AH175" s="209">
        <v>0</v>
      </c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1" x14ac:dyDescent="0.25">
      <c r="A176" s="237">
        <v>45</v>
      </c>
      <c r="B176" s="238" t="s">
        <v>312</v>
      </c>
      <c r="C176" s="252" t="s">
        <v>313</v>
      </c>
      <c r="D176" s="239" t="s">
        <v>183</v>
      </c>
      <c r="E176" s="240">
        <v>12.5</v>
      </c>
      <c r="F176" s="241"/>
      <c r="G176" s="242">
        <f>ROUND(E176*F176,2)</f>
        <v>0</v>
      </c>
      <c r="H176" s="229">
        <v>100.54</v>
      </c>
      <c r="I176" s="228">
        <f>ROUND(E176*H176,2)</f>
        <v>1256.75</v>
      </c>
      <c r="J176" s="229">
        <v>66.760000000000005</v>
      </c>
      <c r="K176" s="228">
        <f>ROUND(E176*J176,2)</f>
        <v>834.5</v>
      </c>
      <c r="L176" s="228">
        <v>15</v>
      </c>
      <c r="M176" s="228">
        <f>G176*(1+L176/100)</f>
        <v>0</v>
      </c>
      <c r="N176" s="228">
        <v>3.2000000000000003E-4</v>
      </c>
      <c r="O176" s="228">
        <f>ROUND(E176*N176,2)</f>
        <v>0</v>
      </c>
      <c r="P176" s="228">
        <v>0</v>
      </c>
      <c r="Q176" s="228">
        <f>ROUND(E176*P176,2)</f>
        <v>0</v>
      </c>
      <c r="R176" s="228"/>
      <c r="S176" s="228" t="s">
        <v>171</v>
      </c>
      <c r="T176" s="228" t="s">
        <v>143</v>
      </c>
      <c r="U176" s="228">
        <v>0.11</v>
      </c>
      <c r="V176" s="228">
        <f>ROUND(E176*U176,2)</f>
        <v>1.38</v>
      </c>
      <c r="W176" s="228"/>
      <c r="X176" s="228" t="s">
        <v>172</v>
      </c>
      <c r="Y176" s="209"/>
      <c r="Z176" s="209"/>
      <c r="AA176" s="209"/>
      <c r="AB176" s="209"/>
      <c r="AC176" s="209"/>
      <c r="AD176" s="209"/>
      <c r="AE176" s="209"/>
      <c r="AF176" s="209"/>
      <c r="AG176" s="209" t="s">
        <v>173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1" x14ac:dyDescent="0.25">
      <c r="A177" s="226"/>
      <c r="B177" s="227"/>
      <c r="C177" s="264" t="s">
        <v>314</v>
      </c>
      <c r="D177" s="260"/>
      <c r="E177" s="261">
        <v>7.6</v>
      </c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09"/>
      <c r="Z177" s="209"/>
      <c r="AA177" s="209"/>
      <c r="AB177" s="209"/>
      <c r="AC177" s="209"/>
      <c r="AD177" s="209"/>
      <c r="AE177" s="209"/>
      <c r="AF177" s="209"/>
      <c r="AG177" s="209" t="s">
        <v>175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1" x14ac:dyDescent="0.25">
      <c r="A178" s="226"/>
      <c r="B178" s="227"/>
      <c r="C178" s="264" t="s">
        <v>315</v>
      </c>
      <c r="D178" s="260"/>
      <c r="E178" s="261">
        <v>1.2</v>
      </c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09"/>
      <c r="Z178" s="209"/>
      <c r="AA178" s="209"/>
      <c r="AB178" s="209"/>
      <c r="AC178" s="209"/>
      <c r="AD178" s="209"/>
      <c r="AE178" s="209"/>
      <c r="AF178" s="209"/>
      <c r="AG178" s="209" t="s">
        <v>175</v>
      </c>
      <c r="AH178" s="209">
        <v>0</v>
      </c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1" x14ac:dyDescent="0.25">
      <c r="A179" s="226"/>
      <c r="B179" s="227"/>
      <c r="C179" s="264" t="s">
        <v>316</v>
      </c>
      <c r="D179" s="260"/>
      <c r="E179" s="261">
        <v>1.4</v>
      </c>
      <c r="F179" s="228"/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09"/>
      <c r="Z179" s="209"/>
      <c r="AA179" s="209"/>
      <c r="AB179" s="209"/>
      <c r="AC179" s="209"/>
      <c r="AD179" s="209"/>
      <c r="AE179" s="209"/>
      <c r="AF179" s="209"/>
      <c r="AG179" s="209" t="s">
        <v>175</v>
      </c>
      <c r="AH179" s="209">
        <v>0</v>
      </c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1" x14ac:dyDescent="0.25">
      <c r="A180" s="226"/>
      <c r="B180" s="227"/>
      <c r="C180" s="264" t="s">
        <v>317</v>
      </c>
      <c r="D180" s="260"/>
      <c r="E180" s="261">
        <v>2.2999999999999998</v>
      </c>
      <c r="F180" s="228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09"/>
      <c r="Z180" s="209"/>
      <c r="AA180" s="209"/>
      <c r="AB180" s="209"/>
      <c r="AC180" s="209"/>
      <c r="AD180" s="209"/>
      <c r="AE180" s="209"/>
      <c r="AF180" s="209"/>
      <c r="AG180" s="209" t="s">
        <v>175</v>
      </c>
      <c r="AH180" s="209">
        <v>0</v>
      </c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1" x14ac:dyDescent="0.25">
      <c r="A181" s="243">
        <v>46</v>
      </c>
      <c r="B181" s="244" t="s">
        <v>318</v>
      </c>
      <c r="C181" s="251" t="s">
        <v>319</v>
      </c>
      <c r="D181" s="245" t="s">
        <v>0</v>
      </c>
      <c r="E181" s="246">
        <v>84.927499999999995</v>
      </c>
      <c r="F181" s="247"/>
      <c r="G181" s="248">
        <f>ROUND(E181*F181,2)</f>
        <v>0</v>
      </c>
      <c r="H181" s="229">
        <v>0</v>
      </c>
      <c r="I181" s="228">
        <f>ROUND(E181*H181,2)</f>
        <v>0</v>
      </c>
      <c r="J181" s="229">
        <v>4.4000000000000004</v>
      </c>
      <c r="K181" s="228">
        <f>ROUND(E181*J181,2)</f>
        <v>373.68</v>
      </c>
      <c r="L181" s="228">
        <v>15</v>
      </c>
      <c r="M181" s="228">
        <f>G181*(1+L181/100)</f>
        <v>0</v>
      </c>
      <c r="N181" s="228">
        <v>0</v>
      </c>
      <c r="O181" s="228">
        <f>ROUND(E181*N181,2)</f>
        <v>0</v>
      </c>
      <c r="P181" s="228">
        <v>0</v>
      </c>
      <c r="Q181" s="228">
        <f>ROUND(E181*P181,2)</f>
        <v>0</v>
      </c>
      <c r="R181" s="228"/>
      <c r="S181" s="228" t="s">
        <v>171</v>
      </c>
      <c r="T181" s="228" t="s">
        <v>143</v>
      </c>
      <c r="U181" s="228">
        <v>0</v>
      </c>
      <c r="V181" s="228">
        <f>ROUND(E181*U181,2)</f>
        <v>0</v>
      </c>
      <c r="W181" s="228"/>
      <c r="X181" s="228" t="s">
        <v>306</v>
      </c>
      <c r="Y181" s="209"/>
      <c r="Z181" s="209"/>
      <c r="AA181" s="209"/>
      <c r="AB181" s="209"/>
      <c r="AC181" s="209"/>
      <c r="AD181" s="209"/>
      <c r="AE181" s="209"/>
      <c r="AF181" s="209"/>
      <c r="AG181" s="209" t="s">
        <v>307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x14ac:dyDescent="0.25">
      <c r="A182" s="231" t="s">
        <v>137</v>
      </c>
      <c r="B182" s="232" t="s">
        <v>69</v>
      </c>
      <c r="C182" s="250" t="s">
        <v>70</v>
      </c>
      <c r="D182" s="233"/>
      <c r="E182" s="234"/>
      <c r="F182" s="235"/>
      <c r="G182" s="236">
        <f>SUMIF(AG183:AG185,"&lt;&gt;NOR",G183:G185)</f>
        <v>0</v>
      </c>
      <c r="H182" s="230"/>
      <c r="I182" s="230">
        <f>SUM(I183:I185)</f>
        <v>0</v>
      </c>
      <c r="J182" s="230"/>
      <c r="K182" s="230">
        <f>SUM(K183:K185)</f>
        <v>3335.08</v>
      </c>
      <c r="L182" s="230"/>
      <c r="M182" s="230">
        <f>SUM(M183:M185)</f>
        <v>0</v>
      </c>
      <c r="N182" s="230"/>
      <c r="O182" s="230">
        <f>SUM(O183:O185)</f>
        <v>0</v>
      </c>
      <c r="P182" s="230"/>
      <c r="Q182" s="230">
        <f>SUM(Q183:Q185)</f>
        <v>2.04</v>
      </c>
      <c r="R182" s="230"/>
      <c r="S182" s="230"/>
      <c r="T182" s="230"/>
      <c r="U182" s="230"/>
      <c r="V182" s="230">
        <f>SUM(V183:V185)</f>
        <v>7.56</v>
      </c>
      <c r="W182" s="230"/>
      <c r="X182" s="230"/>
      <c r="AG182" t="s">
        <v>138</v>
      </c>
    </row>
    <row r="183" spans="1:60" outlineLevel="1" x14ac:dyDescent="0.25">
      <c r="A183" s="237">
        <v>47</v>
      </c>
      <c r="B183" s="238" t="s">
        <v>320</v>
      </c>
      <c r="C183" s="252" t="s">
        <v>321</v>
      </c>
      <c r="D183" s="239" t="s">
        <v>187</v>
      </c>
      <c r="E183" s="240">
        <v>38.78</v>
      </c>
      <c r="F183" s="241"/>
      <c r="G183" s="242">
        <f>ROUND(E183*F183,2)</f>
        <v>0</v>
      </c>
      <c r="H183" s="229">
        <v>0</v>
      </c>
      <c r="I183" s="228">
        <f>ROUND(E183*H183,2)</f>
        <v>0</v>
      </c>
      <c r="J183" s="229">
        <v>86</v>
      </c>
      <c r="K183" s="228">
        <f>ROUND(E183*J183,2)</f>
        <v>3335.08</v>
      </c>
      <c r="L183" s="228">
        <v>15</v>
      </c>
      <c r="M183" s="228">
        <f>G183*(1+L183/100)</f>
        <v>0</v>
      </c>
      <c r="N183" s="228">
        <v>0</v>
      </c>
      <c r="O183" s="228">
        <f>ROUND(E183*N183,2)</f>
        <v>0</v>
      </c>
      <c r="P183" s="228">
        <v>5.2499999999999998E-2</v>
      </c>
      <c r="Q183" s="228">
        <f>ROUND(E183*P183,2)</f>
        <v>2.04</v>
      </c>
      <c r="R183" s="228"/>
      <c r="S183" s="228" t="s">
        <v>171</v>
      </c>
      <c r="T183" s="228" t="s">
        <v>143</v>
      </c>
      <c r="U183" s="228">
        <v>0.19500000000000001</v>
      </c>
      <c r="V183" s="228">
        <f>ROUND(E183*U183,2)</f>
        <v>7.56</v>
      </c>
      <c r="W183" s="228"/>
      <c r="X183" s="228" t="s">
        <v>172</v>
      </c>
      <c r="Y183" s="209"/>
      <c r="Z183" s="209"/>
      <c r="AA183" s="209"/>
      <c r="AB183" s="209"/>
      <c r="AC183" s="209"/>
      <c r="AD183" s="209"/>
      <c r="AE183" s="209"/>
      <c r="AF183" s="209"/>
      <c r="AG183" s="209" t="s">
        <v>173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5">
      <c r="A184" s="226"/>
      <c r="B184" s="227"/>
      <c r="C184" s="264" t="s">
        <v>781</v>
      </c>
      <c r="D184" s="260"/>
      <c r="E184" s="261">
        <v>16</v>
      </c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09"/>
      <c r="Z184" s="209"/>
      <c r="AA184" s="209"/>
      <c r="AB184" s="209"/>
      <c r="AC184" s="209"/>
      <c r="AD184" s="209"/>
      <c r="AE184" s="209"/>
      <c r="AF184" s="209"/>
      <c r="AG184" s="209" t="s">
        <v>175</v>
      </c>
      <c r="AH184" s="209">
        <v>0</v>
      </c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1" x14ac:dyDescent="0.25">
      <c r="A185" s="226"/>
      <c r="B185" s="227"/>
      <c r="C185" s="264" t="s">
        <v>768</v>
      </c>
      <c r="D185" s="260"/>
      <c r="E185" s="261">
        <v>22.78</v>
      </c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09"/>
      <c r="Z185" s="209"/>
      <c r="AA185" s="209"/>
      <c r="AB185" s="209"/>
      <c r="AC185" s="209"/>
      <c r="AD185" s="209"/>
      <c r="AE185" s="209"/>
      <c r="AF185" s="209"/>
      <c r="AG185" s="209" t="s">
        <v>175</v>
      </c>
      <c r="AH185" s="209">
        <v>0</v>
      </c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x14ac:dyDescent="0.25">
      <c r="A186" s="231" t="s">
        <v>137</v>
      </c>
      <c r="B186" s="232" t="s">
        <v>79</v>
      </c>
      <c r="C186" s="250" t="s">
        <v>80</v>
      </c>
      <c r="D186" s="233"/>
      <c r="E186" s="234"/>
      <c r="F186" s="235"/>
      <c r="G186" s="236">
        <f>SUMIF(AG187:AG187,"&lt;&gt;NOR",G187:G187)</f>
        <v>0</v>
      </c>
      <c r="H186" s="230"/>
      <c r="I186" s="230">
        <f>SUM(I187:I187)</f>
        <v>6709.92</v>
      </c>
      <c r="J186" s="230"/>
      <c r="K186" s="230">
        <f>SUM(K187:K187)</f>
        <v>977.88</v>
      </c>
      <c r="L186" s="230"/>
      <c r="M186" s="230">
        <f>SUM(M187:M187)</f>
        <v>0</v>
      </c>
      <c r="N186" s="230"/>
      <c r="O186" s="230">
        <f>SUM(O187:O187)</f>
        <v>0.03</v>
      </c>
      <c r="P186" s="230"/>
      <c r="Q186" s="230">
        <f>SUM(Q187:Q187)</f>
        <v>0</v>
      </c>
      <c r="R186" s="230"/>
      <c r="S186" s="230"/>
      <c r="T186" s="230"/>
      <c r="U186" s="230"/>
      <c r="V186" s="230">
        <f>SUM(V187:V187)</f>
        <v>1.5</v>
      </c>
      <c r="W186" s="230"/>
      <c r="X186" s="230"/>
      <c r="AG186" t="s">
        <v>138</v>
      </c>
    </row>
    <row r="187" spans="1:60" ht="20.399999999999999" outlineLevel="1" x14ac:dyDescent="0.25">
      <c r="A187" s="243">
        <v>48</v>
      </c>
      <c r="B187" s="244" t="s">
        <v>782</v>
      </c>
      <c r="C187" s="251" t="s">
        <v>783</v>
      </c>
      <c r="D187" s="245" t="s">
        <v>374</v>
      </c>
      <c r="E187" s="246">
        <v>1</v>
      </c>
      <c r="F187" s="247"/>
      <c r="G187" s="248">
        <f>ROUND(E187*F187,2)</f>
        <v>0</v>
      </c>
      <c r="H187" s="229">
        <v>6709.92</v>
      </c>
      <c r="I187" s="228">
        <f>ROUND(E187*H187,2)</f>
        <v>6709.92</v>
      </c>
      <c r="J187" s="229">
        <v>977.88</v>
      </c>
      <c r="K187" s="228">
        <f>ROUND(E187*J187,2)</f>
        <v>977.88</v>
      </c>
      <c r="L187" s="228">
        <v>15</v>
      </c>
      <c r="M187" s="228">
        <f>G187*(1+L187/100)</f>
        <v>0</v>
      </c>
      <c r="N187" s="228">
        <v>2.8719999999999999E-2</v>
      </c>
      <c r="O187" s="228">
        <f>ROUND(E187*N187,2)</f>
        <v>0.03</v>
      </c>
      <c r="P187" s="228">
        <v>0</v>
      </c>
      <c r="Q187" s="228">
        <f>ROUND(E187*P187,2)</f>
        <v>0</v>
      </c>
      <c r="R187" s="228"/>
      <c r="S187" s="228" t="s">
        <v>171</v>
      </c>
      <c r="T187" s="228" t="s">
        <v>143</v>
      </c>
      <c r="U187" s="228">
        <v>1.5</v>
      </c>
      <c r="V187" s="228">
        <f>ROUND(E187*U187,2)</f>
        <v>1.5</v>
      </c>
      <c r="W187" s="228"/>
      <c r="X187" s="228" t="s">
        <v>172</v>
      </c>
      <c r="Y187" s="209"/>
      <c r="Z187" s="209"/>
      <c r="AA187" s="209"/>
      <c r="AB187" s="209"/>
      <c r="AC187" s="209"/>
      <c r="AD187" s="209"/>
      <c r="AE187" s="209"/>
      <c r="AF187" s="209"/>
      <c r="AG187" s="209" t="s">
        <v>173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x14ac:dyDescent="0.25">
      <c r="A188" s="231" t="s">
        <v>137</v>
      </c>
      <c r="B188" s="232" t="s">
        <v>85</v>
      </c>
      <c r="C188" s="250" t="s">
        <v>86</v>
      </c>
      <c r="D188" s="233"/>
      <c r="E188" s="234"/>
      <c r="F188" s="235"/>
      <c r="G188" s="236">
        <f>SUMIF(AG189:AG189,"&lt;&gt;NOR",G189:G189)</f>
        <v>0</v>
      </c>
      <c r="H188" s="230"/>
      <c r="I188" s="230">
        <f>SUM(I189:I189)</f>
        <v>0</v>
      </c>
      <c r="J188" s="230"/>
      <c r="K188" s="230">
        <f>SUM(K189:K189)</f>
        <v>7475</v>
      </c>
      <c r="L188" s="230"/>
      <c r="M188" s="230">
        <f>SUM(M189:M189)</f>
        <v>0</v>
      </c>
      <c r="N188" s="230"/>
      <c r="O188" s="230">
        <f>SUM(O189:O189)</f>
        <v>0</v>
      </c>
      <c r="P188" s="230"/>
      <c r="Q188" s="230">
        <f>SUM(Q189:Q189)</f>
        <v>0</v>
      </c>
      <c r="R188" s="230"/>
      <c r="S188" s="230"/>
      <c r="T188" s="230"/>
      <c r="U188" s="230"/>
      <c r="V188" s="230">
        <f>SUM(V189:V189)</f>
        <v>0</v>
      </c>
      <c r="W188" s="230"/>
      <c r="X188" s="230"/>
      <c r="AG188" t="s">
        <v>138</v>
      </c>
    </row>
    <row r="189" spans="1:60" ht="40.799999999999997" outlineLevel="1" x14ac:dyDescent="0.25">
      <c r="A189" s="243">
        <v>49</v>
      </c>
      <c r="B189" s="244" t="s">
        <v>784</v>
      </c>
      <c r="C189" s="251" t="s">
        <v>785</v>
      </c>
      <c r="D189" s="245" t="s">
        <v>178</v>
      </c>
      <c r="E189" s="246">
        <v>1</v>
      </c>
      <c r="F189" s="247"/>
      <c r="G189" s="248">
        <f>ROUND(E189*F189,2)</f>
        <v>0</v>
      </c>
      <c r="H189" s="229">
        <v>0</v>
      </c>
      <c r="I189" s="228">
        <f>ROUND(E189*H189,2)</f>
        <v>0</v>
      </c>
      <c r="J189" s="229">
        <v>7475</v>
      </c>
      <c r="K189" s="228">
        <f>ROUND(E189*J189,2)</f>
        <v>7475</v>
      </c>
      <c r="L189" s="228">
        <v>15</v>
      </c>
      <c r="M189" s="228">
        <f>G189*(1+L189/100)</f>
        <v>0</v>
      </c>
      <c r="N189" s="228">
        <v>0</v>
      </c>
      <c r="O189" s="228">
        <f>ROUND(E189*N189,2)</f>
        <v>0</v>
      </c>
      <c r="P189" s="228">
        <v>0</v>
      </c>
      <c r="Q189" s="228">
        <f>ROUND(E189*P189,2)</f>
        <v>0</v>
      </c>
      <c r="R189" s="228"/>
      <c r="S189" s="228" t="s">
        <v>142</v>
      </c>
      <c r="T189" s="228" t="s">
        <v>143</v>
      </c>
      <c r="U189" s="228">
        <v>0</v>
      </c>
      <c r="V189" s="228">
        <f>ROUND(E189*U189,2)</f>
        <v>0</v>
      </c>
      <c r="W189" s="228"/>
      <c r="X189" s="228" t="s">
        <v>172</v>
      </c>
      <c r="Y189" s="209"/>
      <c r="Z189" s="209"/>
      <c r="AA189" s="209"/>
      <c r="AB189" s="209"/>
      <c r="AC189" s="209"/>
      <c r="AD189" s="209"/>
      <c r="AE189" s="209"/>
      <c r="AF189" s="209"/>
      <c r="AG189" s="209" t="s">
        <v>173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x14ac:dyDescent="0.25">
      <c r="A190" s="231" t="s">
        <v>137</v>
      </c>
      <c r="B190" s="232" t="s">
        <v>71</v>
      </c>
      <c r="C190" s="250" t="s">
        <v>72</v>
      </c>
      <c r="D190" s="233"/>
      <c r="E190" s="234"/>
      <c r="F190" s="235"/>
      <c r="G190" s="236">
        <f>SUMIF(AG191:AG191,"&lt;&gt;NOR",G191:G191)</f>
        <v>0</v>
      </c>
      <c r="H190" s="230"/>
      <c r="I190" s="230">
        <f>SUM(I191:I191)</f>
        <v>0</v>
      </c>
      <c r="J190" s="230"/>
      <c r="K190" s="230">
        <f>SUM(K191:K191)</f>
        <v>2300</v>
      </c>
      <c r="L190" s="230"/>
      <c r="M190" s="230">
        <f>SUM(M191:M191)</f>
        <v>0</v>
      </c>
      <c r="N190" s="230"/>
      <c r="O190" s="230">
        <f>SUM(O191:O191)</f>
        <v>0</v>
      </c>
      <c r="P190" s="230"/>
      <c r="Q190" s="230">
        <f>SUM(Q191:Q191)</f>
        <v>0</v>
      </c>
      <c r="R190" s="230"/>
      <c r="S190" s="230"/>
      <c r="T190" s="230"/>
      <c r="U190" s="230"/>
      <c r="V190" s="230">
        <f>SUM(V191:V191)</f>
        <v>0.16</v>
      </c>
      <c r="W190" s="230"/>
      <c r="X190" s="230"/>
      <c r="AG190" t="s">
        <v>138</v>
      </c>
    </row>
    <row r="191" spans="1:60" outlineLevel="1" x14ac:dyDescent="0.25">
      <c r="A191" s="243">
        <v>50</v>
      </c>
      <c r="B191" s="244" t="s">
        <v>323</v>
      </c>
      <c r="C191" s="251" t="s">
        <v>324</v>
      </c>
      <c r="D191" s="245" t="s">
        <v>325</v>
      </c>
      <c r="E191" s="246">
        <v>1</v>
      </c>
      <c r="F191" s="247"/>
      <c r="G191" s="248">
        <f>ROUND(E191*F191,2)</f>
        <v>0</v>
      </c>
      <c r="H191" s="229">
        <v>0</v>
      </c>
      <c r="I191" s="228">
        <f>ROUND(E191*H191,2)</f>
        <v>0</v>
      </c>
      <c r="J191" s="229">
        <v>2300</v>
      </c>
      <c r="K191" s="228">
        <f>ROUND(E191*J191,2)</f>
        <v>2300</v>
      </c>
      <c r="L191" s="228">
        <v>15</v>
      </c>
      <c r="M191" s="228">
        <f>G191*(1+L191/100)</f>
        <v>0</v>
      </c>
      <c r="N191" s="228">
        <v>0</v>
      </c>
      <c r="O191" s="228">
        <f>ROUND(E191*N191,2)</f>
        <v>0</v>
      </c>
      <c r="P191" s="228">
        <v>0</v>
      </c>
      <c r="Q191" s="228">
        <f>ROUND(E191*P191,2)</f>
        <v>0</v>
      </c>
      <c r="R191" s="228"/>
      <c r="S191" s="228" t="s">
        <v>142</v>
      </c>
      <c r="T191" s="228" t="s">
        <v>143</v>
      </c>
      <c r="U191" s="228">
        <v>0.157</v>
      </c>
      <c r="V191" s="228">
        <f>ROUND(E191*U191,2)</f>
        <v>0.16</v>
      </c>
      <c r="W191" s="228"/>
      <c r="X191" s="228" t="s">
        <v>172</v>
      </c>
      <c r="Y191" s="209"/>
      <c r="Z191" s="209"/>
      <c r="AA191" s="209"/>
      <c r="AB191" s="209"/>
      <c r="AC191" s="209"/>
      <c r="AD191" s="209"/>
      <c r="AE191" s="209"/>
      <c r="AF191" s="209"/>
      <c r="AG191" s="209" t="s">
        <v>173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x14ac:dyDescent="0.25">
      <c r="A192" s="231" t="s">
        <v>137</v>
      </c>
      <c r="B192" s="232" t="s">
        <v>73</v>
      </c>
      <c r="C192" s="250" t="s">
        <v>74</v>
      </c>
      <c r="D192" s="233"/>
      <c r="E192" s="234"/>
      <c r="F192" s="235"/>
      <c r="G192" s="236">
        <f>SUMIF(AG193:AG200,"&lt;&gt;NOR",G193:G200)</f>
        <v>0</v>
      </c>
      <c r="H192" s="230"/>
      <c r="I192" s="230">
        <f>SUM(I193:I200)</f>
        <v>1701.12</v>
      </c>
      <c r="J192" s="230"/>
      <c r="K192" s="230">
        <f>SUM(K193:K200)</f>
        <v>7351.5800000000008</v>
      </c>
      <c r="L192" s="230"/>
      <c r="M192" s="230">
        <f>SUM(M193:M200)</f>
        <v>0</v>
      </c>
      <c r="N192" s="230"/>
      <c r="O192" s="230">
        <f>SUM(O193:O200)</f>
        <v>0</v>
      </c>
      <c r="P192" s="230"/>
      <c r="Q192" s="230">
        <f>SUM(Q193:Q200)</f>
        <v>0</v>
      </c>
      <c r="R192" s="230"/>
      <c r="S192" s="230"/>
      <c r="T192" s="230"/>
      <c r="U192" s="230"/>
      <c r="V192" s="230">
        <f>SUM(V193:V200)</f>
        <v>6.09</v>
      </c>
      <c r="W192" s="230"/>
      <c r="X192" s="230"/>
      <c r="AG192" t="s">
        <v>138</v>
      </c>
    </row>
    <row r="193" spans="1:60" outlineLevel="1" x14ac:dyDescent="0.25">
      <c r="A193" s="243">
        <v>51</v>
      </c>
      <c r="B193" s="244" t="s">
        <v>326</v>
      </c>
      <c r="C193" s="251" t="s">
        <v>327</v>
      </c>
      <c r="D193" s="245" t="s">
        <v>178</v>
      </c>
      <c r="E193" s="246">
        <v>1</v>
      </c>
      <c r="F193" s="247"/>
      <c r="G193" s="248">
        <f>ROUND(E193*F193,2)</f>
        <v>0</v>
      </c>
      <c r="H193" s="229">
        <v>0</v>
      </c>
      <c r="I193" s="228">
        <f>ROUND(E193*H193,2)</f>
        <v>0</v>
      </c>
      <c r="J193" s="229">
        <v>1725</v>
      </c>
      <c r="K193" s="228">
        <f>ROUND(E193*J193,2)</f>
        <v>1725</v>
      </c>
      <c r="L193" s="228">
        <v>15</v>
      </c>
      <c r="M193" s="228">
        <f>G193*(1+L193/100)</f>
        <v>0</v>
      </c>
      <c r="N193" s="228">
        <v>0</v>
      </c>
      <c r="O193" s="228">
        <f>ROUND(E193*N193,2)</f>
        <v>0</v>
      </c>
      <c r="P193" s="228">
        <v>0</v>
      </c>
      <c r="Q193" s="228">
        <f>ROUND(E193*P193,2)</f>
        <v>0</v>
      </c>
      <c r="R193" s="228"/>
      <c r="S193" s="228" t="s">
        <v>171</v>
      </c>
      <c r="T193" s="228" t="s">
        <v>143</v>
      </c>
      <c r="U193" s="228">
        <v>0.45</v>
      </c>
      <c r="V193" s="228">
        <f>ROUND(E193*U193,2)</f>
        <v>0.45</v>
      </c>
      <c r="W193" s="228"/>
      <c r="X193" s="228" t="s">
        <v>172</v>
      </c>
      <c r="Y193" s="209"/>
      <c r="Z193" s="209"/>
      <c r="AA193" s="209"/>
      <c r="AB193" s="209"/>
      <c r="AC193" s="209"/>
      <c r="AD193" s="209"/>
      <c r="AE193" s="209"/>
      <c r="AF193" s="209"/>
      <c r="AG193" s="209" t="s">
        <v>173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1" x14ac:dyDescent="0.25">
      <c r="A194" s="243">
        <v>52</v>
      </c>
      <c r="B194" s="244" t="s">
        <v>328</v>
      </c>
      <c r="C194" s="251" t="s">
        <v>329</v>
      </c>
      <c r="D194" s="245" t="s">
        <v>330</v>
      </c>
      <c r="E194" s="246">
        <v>4</v>
      </c>
      <c r="F194" s="247"/>
      <c r="G194" s="248">
        <f>ROUND(E194*F194,2)</f>
        <v>0</v>
      </c>
      <c r="H194" s="229">
        <v>0</v>
      </c>
      <c r="I194" s="228">
        <f>ROUND(E194*H194,2)</f>
        <v>0</v>
      </c>
      <c r="J194" s="229">
        <v>517.5</v>
      </c>
      <c r="K194" s="228">
        <f>ROUND(E194*J194,2)</f>
        <v>2070</v>
      </c>
      <c r="L194" s="228">
        <v>15</v>
      </c>
      <c r="M194" s="228">
        <f>G194*(1+L194/100)</f>
        <v>0</v>
      </c>
      <c r="N194" s="228">
        <v>0</v>
      </c>
      <c r="O194" s="228">
        <f>ROUND(E194*N194,2)</f>
        <v>0</v>
      </c>
      <c r="P194" s="228">
        <v>0</v>
      </c>
      <c r="Q194" s="228">
        <f>ROUND(E194*P194,2)</f>
        <v>0</v>
      </c>
      <c r="R194" s="228"/>
      <c r="S194" s="228" t="s">
        <v>142</v>
      </c>
      <c r="T194" s="228" t="s">
        <v>143</v>
      </c>
      <c r="U194" s="228">
        <v>0</v>
      </c>
      <c r="V194" s="228">
        <f>ROUND(E194*U194,2)</f>
        <v>0</v>
      </c>
      <c r="W194" s="228"/>
      <c r="X194" s="228" t="s">
        <v>172</v>
      </c>
      <c r="Y194" s="209"/>
      <c r="Z194" s="209"/>
      <c r="AA194" s="209"/>
      <c r="AB194" s="209"/>
      <c r="AC194" s="209"/>
      <c r="AD194" s="209"/>
      <c r="AE194" s="209"/>
      <c r="AF194" s="209"/>
      <c r="AG194" s="209" t="s">
        <v>173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1" x14ac:dyDescent="0.25">
      <c r="A195" s="243">
        <v>53</v>
      </c>
      <c r="B195" s="244" t="s">
        <v>331</v>
      </c>
      <c r="C195" s="251" t="s">
        <v>332</v>
      </c>
      <c r="D195" s="245" t="s">
        <v>183</v>
      </c>
      <c r="E195" s="246">
        <v>1</v>
      </c>
      <c r="F195" s="247"/>
      <c r="G195" s="248">
        <f>ROUND(E195*F195,2)</f>
        <v>0</v>
      </c>
      <c r="H195" s="229">
        <v>314.56</v>
      </c>
      <c r="I195" s="228">
        <f>ROUND(E195*H195,2)</f>
        <v>314.56</v>
      </c>
      <c r="J195" s="229">
        <v>691.74</v>
      </c>
      <c r="K195" s="228">
        <f>ROUND(E195*J195,2)</f>
        <v>691.74</v>
      </c>
      <c r="L195" s="228">
        <v>15</v>
      </c>
      <c r="M195" s="228">
        <f>G195*(1+L195/100)</f>
        <v>0</v>
      </c>
      <c r="N195" s="228">
        <v>1.5200000000000001E-3</v>
      </c>
      <c r="O195" s="228">
        <f>ROUND(E195*N195,2)</f>
        <v>0</v>
      </c>
      <c r="P195" s="228">
        <v>0</v>
      </c>
      <c r="Q195" s="228">
        <f>ROUND(E195*P195,2)</f>
        <v>0</v>
      </c>
      <c r="R195" s="228"/>
      <c r="S195" s="228" t="s">
        <v>171</v>
      </c>
      <c r="T195" s="228" t="s">
        <v>143</v>
      </c>
      <c r="U195" s="228">
        <v>1.173</v>
      </c>
      <c r="V195" s="228">
        <f>ROUND(E195*U195,2)</f>
        <v>1.17</v>
      </c>
      <c r="W195" s="228"/>
      <c r="X195" s="228" t="s">
        <v>172</v>
      </c>
      <c r="Y195" s="209"/>
      <c r="Z195" s="209"/>
      <c r="AA195" s="209"/>
      <c r="AB195" s="209"/>
      <c r="AC195" s="209"/>
      <c r="AD195" s="209"/>
      <c r="AE195" s="209"/>
      <c r="AF195" s="209"/>
      <c r="AG195" s="209" t="s">
        <v>173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1" x14ac:dyDescent="0.25">
      <c r="A196" s="243">
        <v>54</v>
      </c>
      <c r="B196" s="244" t="s">
        <v>333</v>
      </c>
      <c r="C196" s="251" t="s">
        <v>334</v>
      </c>
      <c r="D196" s="245" t="s">
        <v>183</v>
      </c>
      <c r="E196" s="246">
        <v>7</v>
      </c>
      <c r="F196" s="247"/>
      <c r="G196" s="248">
        <f>ROUND(E196*F196,2)</f>
        <v>0</v>
      </c>
      <c r="H196" s="229">
        <v>198.08</v>
      </c>
      <c r="I196" s="228">
        <f>ROUND(E196*H196,2)</f>
        <v>1386.56</v>
      </c>
      <c r="J196" s="229">
        <v>320.62</v>
      </c>
      <c r="K196" s="228">
        <f>ROUND(E196*J196,2)</f>
        <v>2244.34</v>
      </c>
      <c r="L196" s="228">
        <v>15</v>
      </c>
      <c r="M196" s="228">
        <f>G196*(1+L196/100)</f>
        <v>0</v>
      </c>
      <c r="N196" s="228">
        <v>5.1999999999999995E-4</v>
      </c>
      <c r="O196" s="228">
        <f>ROUND(E196*N196,2)</f>
        <v>0</v>
      </c>
      <c r="P196" s="228">
        <v>0</v>
      </c>
      <c r="Q196" s="228">
        <f>ROUND(E196*P196,2)</f>
        <v>0</v>
      </c>
      <c r="R196" s="228"/>
      <c r="S196" s="228" t="s">
        <v>171</v>
      </c>
      <c r="T196" s="228" t="s">
        <v>143</v>
      </c>
      <c r="U196" s="228">
        <v>0.52900000000000003</v>
      </c>
      <c r="V196" s="228">
        <f>ROUND(E196*U196,2)</f>
        <v>3.7</v>
      </c>
      <c r="W196" s="228"/>
      <c r="X196" s="228" t="s">
        <v>172</v>
      </c>
      <c r="Y196" s="209"/>
      <c r="Z196" s="209"/>
      <c r="AA196" s="209"/>
      <c r="AB196" s="209"/>
      <c r="AC196" s="209"/>
      <c r="AD196" s="209"/>
      <c r="AE196" s="209"/>
      <c r="AF196" s="209"/>
      <c r="AG196" s="209" t="s">
        <v>173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5">
      <c r="A197" s="243">
        <v>55</v>
      </c>
      <c r="B197" s="244" t="s">
        <v>335</v>
      </c>
      <c r="C197" s="251" t="s">
        <v>336</v>
      </c>
      <c r="D197" s="245" t="s">
        <v>178</v>
      </c>
      <c r="E197" s="246">
        <v>1</v>
      </c>
      <c r="F197" s="247"/>
      <c r="G197" s="248">
        <f>ROUND(E197*F197,2)</f>
        <v>0</v>
      </c>
      <c r="H197" s="229">
        <v>0</v>
      </c>
      <c r="I197" s="228">
        <f>ROUND(E197*H197,2)</f>
        <v>0</v>
      </c>
      <c r="J197" s="229">
        <v>91.1</v>
      </c>
      <c r="K197" s="228">
        <f>ROUND(E197*J197,2)</f>
        <v>91.1</v>
      </c>
      <c r="L197" s="228">
        <v>15</v>
      </c>
      <c r="M197" s="228">
        <f>G197*(1+L197/100)</f>
        <v>0</v>
      </c>
      <c r="N197" s="228">
        <v>0</v>
      </c>
      <c r="O197" s="228">
        <f>ROUND(E197*N197,2)</f>
        <v>0</v>
      </c>
      <c r="P197" s="228">
        <v>0</v>
      </c>
      <c r="Q197" s="228">
        <f>ROUND(E197*P197,2)</f>
        <v>0</v>
      </c>
      <c r="R197" s="228"/>
      <c r="S197" s="228" t="s">
        <v>171</v>
      </c>
      <c r="T197" s="228" t="s">
        <v>143</v>
      </c>
      <c r="U197" s="228">
        <v>0.157</v>
      </c>
      <c r="V197" s="228">
        <f>ROUND(E197*U197,2)</f>
        <v>0.16</v>
      </c>
      <c r="W197" s="228"/>
      <c r="X197" s="228" t="s">
        <v>172</v>
      </c>
      <c r="Y197" s="209"/>
      <c r="Z197" s="209"/>
      <c r="AA197" s="209"/>
      <c r="AB197" s="209"/>
      <c r="AC197" s="209"/>
      <c r="AD197" s="209"/>
      <c r="AE197" s="209"/>
      <c r="AF197" s="209"/>
      <c r="AG197" s="209" t="s">
        <v>173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1" x14ac:dyDescent="0.25">
      <c r="A198" s="243">
        <v>56</v>
      </c>
      <c r="B198" s="244" t="s">
        <v>337</v>
      </c>
      <c r="C198" s="251" t="s">
        <v>338</v>
      </c>
      <c r="D198" s="245" t="s">
        <v>178</v>
      </c>
      <c r="E198" s="246">
        <v>2</v>
      </c>
      <c r="F198" s="247"/>
      <c r="G198" s="248">
        <f>ROUND(E198*F198,2)</f>
        <v>0</v>
      </c>
      <c r="H198" s="229">
        <v>0</v>
      </c>
      <c r="I198" s="228">
        <f>ROUND(E198*H198,2)</f>
        <v>0</v>
      </c>
      <c r="J198" s="229">
        <v>100.9</v>
      </c>
      <c r="K198" s="228">
        <f>ROUND(E198*J198,2)</f>
        <v>201.8</v>
      </c>
      <c r="L198" s="228">
        <v>15</v>
      </c>
      <c r="M198" s="228">
        <f>G198*(1+L198/100)</f>
        <v>0</v>
      </c>
      <c r="N198" s="228">
        <v>0</v>
      </c>
      <c r="O198" s="228">
        <f>ROUND(E198*N198,2)</f>
        <v>0</v>
      </c>
      <c r="P198" s="228">
        <v>0</v>
      </c>
      <c r="Q198" s="228">
        <f>ROUND(E198*P198,2)</f>
        <v>0</v>
      </c>
      <c r="R198" s="228"/>
      <c r="S198" s="228" t="s">
        <v>171</v>
      </c>
      <c r="T198" s="228" t="s">
        <v>143</v>
      </c>
      <c r="U198" s="228">
        <v>0.17399999999999999</v>
      </c>
      <c r="V198" s="228">
        <f>ROUND(E198*U198,2)</f>
        <v>0.35</v>
      </c>
      <c r="W198" s="228"/>
      <c r="X198" s="228" t="s">
        <v>172</v>
      </c>
      <c r="Y198" s="209"/>
      <c r="Z198" s="209"/>
      <c r="AA198" s="209"/>
      <c r="AB198" s="209"/>
      <c r="AC198" s="209"/>
      <c r="AD198" s="209"/>
      <c r="AE198" s="209"/>
      <c r="AF198" s="209"/>
      <c r="AG198" s="209" t="s">
        <v>173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5">
      <c r="A199" s="243">
        <v>57</v>
      </c>
      <c r="B199" s="244" t="s">
        <v>339</v>
      </c>
      <c r="C199" s="251" t="s">
        <v>340</v>
      </c>
      <c r="D199" s="245" t="s">
        <v>178</v>
      </c>
      <c r="E199" s="246">
        <v>1</v>
      </c>
      <c r="F199" s="247"/>
      <c r="G199" s="248">
        <f>ROUND(E199*F199,2)</f>
        <v>0</v>
      </c>
      <c r="H199" s="229">
        <v>0</v>
      </c>
      <c r="I199" s="228">
        <f>ROUND(E199*H199,2)</f>
        <v>0</v>
      </c>
      <c r="J199" s="229">
        <v>150.1</v>
      </c>
      <c r="K199" s="228">
        <f>ROUND(E199*J199,2)</f>
        <v>150.1</v>
      </c>
      <c r="L199" s="228">
        <v>15</v>
      </c>
      <c r="M199" s="228">
        <f>G199*(1+L199/100)</f>
        <v>0</v>
      </c>
      <c r="N199" s="228">
        <v>0</v>
      </c>
      <c r="O199" s="228">
        <f>ROUND(E199*N199,2)</f>
        <v>0</v>
      </c>
      <c r="P199" s="228">
        <v>0</v>
      </c>
      <c r="Q199" s="228">
        <f>ROUND(E199*P199,2)</f>
        <v>0</v>
      </c>
      <c r="R199" s="228"/>
      <c r="S199" s="228" t="s">
        <v>171</v>
      </c>
      <c r="T199" s="228" t="s">
        <v>143</v>
      </c>
      <c r="U199" s="228">
        <v>0.25900000000000001</v>
      </c>
      <c r="V199" s="228">
        <f>ROUND(E199*U199,2)</f>
        <v>0.26</v>
      </c>
      <c r="W199" s="228"/>
      <c r="X199" s="228" t="s">
        <v>172</v>
      </c>
      <c r="Y199" s="209"/>
      <c r="Z199" s="209"/>
      <c r="AA199" s="209"/>
      <c r="AB199" s="209"/>
      <c r="AC199" s="209"/>
      <c r="AD199" s="209"/>
      <c r="AE199" s="209"/>
      <c r="AF199" s="209"/>
      <c r="AG199" s="209" t="s">
        <v>173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43">
        <v>58</v>
      </c>
      <c r="B200" s="244" t="s">
        <v>341</v>
      </c>
      <c r="C200" s="251" t="s">
        <v>342</v>
      </c>
      <c r="D200" s="245" t="s">
        <v>0</v>
      </c>
      <c r="E200" s="246">
        <v>88.751999999999995</v>
      </c>
      <c r="F200" s="247"/>
      <c r="G200" s="248">
        <f>ROUND(E200*F200,2)</f>
        <v>0</v>
      </c>
      <c r="H200" s="229">
        <v>0</v>
      </c>
      <c r="I200" s="228">
        <f>ROUND(E200*H200,2)</f>
        <v>0</v>
      </c>
      <c r="J200" s="229">
        <v>2</v>
      </c>
      <c r="K200" s="228">
        <f>ROUND(E200*J200,2)</f>
        <v>177.5</v>
      </c>
      <c r="L200" s="228">
        <v>15</v>
      </c>
      <c r="M200" s="228">
        <f>G200*(1+L200/100)</f>
        <v>0</v>
      </c>
      <c r="N200" s="228">
        <v>0</v>
      </c>
      <c r="O200" s="228">
        <f>ROUND(E200*N200,2)</f>
        <v>0</v>
      </c>
      <c r="P200" s="228">
        <v>0</v>
      </c>
      <c r="Q200" s="228">
        <f>ROUND(E200*P200,2)</f>
        <v>0</v>
      </c>
      <c r="R200" s="228"/>
      <c r="S200" s="228" t="s">
        <v>171</v>
      </c>
      <c r="T200" s="228" t="s">
        <v>143</v>
      </c>
      <c r="U200" s="228">
        <v>0</v>
      </c>
      <c r="V200" s="228">
        <f>ROUND(E200*U200,2)</f>
        <v>0</v>
      </c>
      <c r="W200" s="228"/>
      <c r="X200" s="228" t="s">
        <v>306</v>
      </c>
      <c r="Y200" s="209"/>
      <c r="Z200" s="209"/>
      <c r="AA200" s="209"/>
      <c r="AB200" s="209"/>
      <c r="AC200" s="209"/>
      <c r="AD200" s="209"/>
      <c r="AE200" s="209"/>
      <c r="AF200" s="209"/>
      <c r="AG200" s="209" t="s">
        <v>307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x14ac:dyDescent="0.25">
      <c r="A201" s="231" t="s">
        <v>137</v>
      </c>
      <c r="B201" s="232" t="s">
        <v>75</v>
      </c>
      <c r="C201" s="250" t="s">
        <v>76</v>
      </c>
      <c r="D201" s="233"/>
      <c r="E201" s="234"/>
      <c r="F201" s="235"/>
      <c r="G201" s="236">
        <f>SUMIF(AG202:AG215,"&lt;&gt;NOR",G202:G215)</f>
        <v>0</v>
      </c>
      <c r="H201" s="230"/>
      <c r="I201" s="230">
        <f>SUM(I202:I215)</f>
        <v>2739.95</v>
      </c>
      <c r="J201" s="230"/>
      <c r="K201" s="230">
        <f>SUM(K202:K215)</f>
        <v>8157.2000000000007</v>
      </c>
      <c r="L201" s="230"/>
      <c r="M201" s="230">
        <f>SUM(M202:M215)</f>
        <v>0</v>
      </c>
      <c r="N201" s="230"/>
      <c r="O201" s="230">
        <f>SUM(O202:O215)</f>
        <v>0.06</v>
      </c>
      <c r="P201" s="230"/>
      <c r="Q201" s="230">
        <f>SUM(Q202:Q215)</f>
        <v>0.02</v>
      </c>
      <c r="R201" s="230"/>
      <c r="S201" s="230"/>
      <c r="T201" s="230"/>
      <c r="U201" s="230"/>
      <c r="V201" s="230">
        <f>SUM(V202:V215)</f>
        <v>14.93</v>
      </c>
      <c r="W201" s="230"/>
      <c r="X201" s="230"/>
      <c r="AG201" t="s">
        <v>138</v>
      </c>
    </row>
    <row r="202" spans="1:60" outlineLevel="1" x14ac:dyDescent="0.25">
      <c r="A202" s="243">
        <v>59</v>
      </c>
      <c r="B202" s="244" t="s">
        <v>343</v>
      </c>
      <c r="C202" s="251" t="s">
        <v>344</v>
      </c>
      <c r="D202" s="245" t="s">
        <v>183</v>
      </c>
      <c r="E202" s="246">
        <v>14</v>
      </c>
      <c r="F202" s="247"/>
      <c r="G202" s="248">
        <f>ROUND(E202*F202,2)</f>
        <v>0</v>
      </c>
      <c r="H202" s="229">
        <v>80.400000000000006</v>
      </c>
      <c r="I202" s="228">
        <f>ROUND(E202*H202,2)</f>
        <v>1125.5999999999999</v>
      </c>
      <c r="J202" s="229">
        <v>306</v>
      </c>
      <c r="K202" s="228">
        <f>ROUND(E202*J202,2)</f>
        <v>4284</v>
      </c>
      <c r="L202" s="228">
        <v>15</v>
      </c>
      <c r="M202" s="228">
        <f>G202*(1+L202/100)</f>
        <v>0</v>
      </c>
      <c r="N202" s="228">
        <v>3.9899999999999996E-3</v>
      </c>
      <c r="O202" s="228">
        <f>ROUND(E202*N202,2)</f>
        <v>0.06</v>
      </c>
      <c r="P202" s="228">
        <v>0</v>
      </c>
      <c r="Q202" s="228">
        <f>ROUND(E202*P202,2)</f>
        <v>0</v>
      </c>
      <c r="R202" s="228"/>
      <c r="S202" s="228" t="s">
        <v>171</v>
      </c>
      <c r="T202" s="228" t="s">
        <v>143</v>
      </c>
      <c r="U202" s="228">
        <v>0.54290000000000005</v>
      </c>
      <c r="V202" s="228">
        <f>ROUND(E202*U202,2)</f>
        <v>7.6</v>
      </c>
      <c r="W202" s="228"/>
      <c r="X202" s="228" t="s">
        <v>172</v>
      </c>
      <c r="Y202" s="209"/>
      <c r="Z202" s="209"/>
      <c r="AA202" s="209"/>
      <c r="AB202" s="209"/>
      <c r="AC202" s="209"/>
      <c r="AD202" s="209"/>
      <c r="AE202" s="209"/>
      <c r="AF202" s="209"/>
      <c r="AG202" s="209" t="s">
        <v>173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ht="20.399999999999999" outlineLevel="1" x14ac:dyDescent="0.25">
      <c r="A203" s="243">
        <v>60</v>
      </c>
      <c r="B203" s="244" t="s">
        <v>345</v>
      </c>
      <c r="C203" s="251" t="s">
        <v>346</v>
      </c>
      <c r="D203" s="245" t="s">
        <v>183</v>
      </c>
      <c r="E203" s="246">
        <v>14</v>
      </c>
      <c r="F203" s="247"/>
      <c r="G203" s="248">
        <f>ROUND(E203*F203,2)</f>
        <v>0</v>
      </c>
      <c r="H203" s="229">
        <v>31.06</v>
      </c>
      <c r="I203" s="228">
        <f>ROUND(E203*H203,2)</f>
        <v>434.84</v>
      </c>
      <c r="J203" s="229">
        <v>68.64</v>
      </c>
      <c r="K203" s="228">
        <f>ROUND(E203*J203,2)</f>
        <v>960.96</v>
      </c>
      <c r="L203" s="228">
        <v>15</v>
      </c>
      <c r="M203" s="228">
        <f>G203*(1+L203/100)</f>
        <v>0</v>
      </c>
      <c r="N203" s="228">
        <v>4.0000000000000003E-5</v>
      </c>
      <c r="O203" s="228">
        <f>ROUND(E203*N203,2)</f>
        <v>0</v>
      </c>
      <c r="P203" s="228">
        <v>0</v>
      </c>
      <c r="Q203" s="228">
        <f>ROUND(E203*P203,2)</f>
        <v>0</v>
      </c>
      <c r="R203" s="228"/>
      <c r="S203" s="228" t="s">
        <v>171</v>
      </c>
      <c r="T203" s="228" t="s">
        <v>143</v>
      </c>
      <c r="U203" s="228">
        <v>0.129</v>
      </c>
      <c r="V203" s="228">
        <f>ROUND(E203*U203,2)</f>
        <v>1.81</v>
      </c>
      <c r="W203" s="228"/>
      <c r="X203" s="228" t="s">
        <v>172</v>
      </c>
      <c r="Y203" s="209"/>
      <c r="Z203" s="209"/>
      <c r="AA203" s="209"/>
      <c r="AB203" s="209"/>
      <c r="AC203" s="209"/>
      <c r="AD203" s="209"/>
      <c r="AE203" s="209"/>
      <c r="AF203" s="209"/>
      <c r="AG203" s="209" t="s">
        <v>173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1" x14ac:dyDescent="0.25">
      <c r="A204" s="243">
        <v>61</v>
      </c>
      <c r="B204" s="244" t="s">
        <v>347</v>
      </c>
      <c r="C204" s="251" t="s">
        <v>348</v>
      </c>
      <c r="D204" s="245" t="s">
        <v>178</v>
      </c>
      <c r="E204" s="246">
        <v>2</v>
      </c>
      <c r="F204" s="247"/>
      <c r="G204" s="248">
        <f>ROUND(E204*F204,2)</f>
        <v>0</v>
      </c>
      <c r="H204" s="229">
        <v>128.41</v>
      </c>
      <c r="I204" s="228">
        <f>ROUND(E204*H204,2)</f>
        <v>256.82</v>
      </c>
      <c r="J204" s="229">
        <v>137.29</v>
      </c>
      <c r="K204" s="228">
        <f>ROUND(E204*J204,2)</f>
        <v>274.58</v>
      </c>
      <c r="L204" s="228">
        <v>15</v>
      </c>
      <c r="M204" s="228">
        <f>G204*(1+L204/100)</f>
        <v>0</v>
      </c>
      <c r="N204" s="228">
        <v>6.3000000000000003E-4</v>
      </c>
      <c r="O204" s="228">
        <f>ROUND(E204*N204,2)</f>
        <v>0</v>
      </c>
      <c r="P204" s="228">
        <v>0</v>
      </c>
      <c r="Q204" s="228">
        <f>ROUND(E204*P204,2)</f>
        <v>0</v>
      </c>
      <c r="R204" s="228"/>
      <c r="S204" s="228" t="s">
        <v>171</v>
      </c>
      <c r="T204" s="228" t="s">
        <v>143</v>
      </c>
      <c r="U204" s="228">
        <v>0.27200000000000002</v>
      </c>
      <c r="V204" s="228">
        <f>ROUND(E204*U204,2)</f>
        <v>0.54</v>
      </c>
      <c r="W204" s="228"/>
      <c r="X204" s="228" t="s">
        <v>172</v>
      </c>
      <c r="Y204" s="209"/>
      <c r="Z204" s="209"/>
      <c r="AA204" s="209"/>
      <c r="AB204" s="209"/>
      <c r="AC204" s="209"/>
      <c r="AD204" s="209"/>
      <c r="AE204" s="209"/>
      <c r="AF204" s="209"/>
      <c r="AG204" s="209" t="s">
        <v>173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1" x14ac:dyDescent="0.25">
      <c r="A205" s="243">
        <v>62</v>
      </c>
      <c r="B205" s="244" t="s">
        <v>349</v>
      </c>
      <c r="C205" s="251" t="s">
        <v>350</v>
      </c>
      <c r="D205" s="245" t="s">
        <v>351</v>
      </c>
      <c r="E205" s="246">
        <v>3</v>
      </c>
      <c r="F205" s="247"/>
      <c r="G205" s="248">
        <f>ROUND(E205*F205,2)</f>
        <v>0</v>
      </c>
      <c r="H205" s="229">
        <v>262.47000000000003</v>
      </c>
      <c r="I205" s="228">
        <f>ROUND(E205*H205,2)</f>
        <v>787.41</v>
      </c>
      <c r="J205" s="229">
        <v>272.83</v>
      </c>
      <c r="K205" s="228">
        <f>ROUND(E205*J205,2)</f>
        <v>818.49</v>
      </c>
      <c r="L205" s="228">
        <v>15</v>
      </c>
      <c r="M205" s="228">
        <f>G205*(1+L205/100)</f>
        <v>0</v>
      </c>
      <c r="N205" s="228">
        <v>1.48E-3</v>
      </c>
      <c r="O205" s="228">
        <f>ROUND(E205*N205,2)</f>
        <v>0</v>
      </c>
      <c r="P205" s="228">
        <v>0</v>
      </c>
      <c r="Q205" s="228">
        <f>ROUND(E205*P205,2)</f>
        <v>0</v>
      </c>
      <c r="R205" s="228"/>
      <c r="S205" s="228" t="s">
        <v>171</v>
      </c>
      <c r="T205" s="228" t="s">
        <v>143</v>
      </c>
      <c r="U205" s="228">
        <v>0.54</v>
      </c>
      <c r="V205" s="228">
        <f>ROUND(E205*U205,2)</f>
        <v>1.62</v>
      </c>
      <c r="W205" s="228"/>
      <c r="X205" s="228" t="s">
        <v>172</v>
      </c>
      <c r="Y205" s="209"/>
      <c r="Z205" s="209"/>
      <c r="AA205" s="209"/>
      <c r="AB205" s="209"/>
      <c r="AC205" s="209"/>
      <c r="AD205" s="209"/>
      <c r="AE205" s="209"/>
      <c r="AF205" s="209"/>
      <c r="AG205" s="209" t="s">
        <v>173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43">
        <v>63</v>
      </c>
      <c r="B206" s="244" t="s">
        <v>352</v>
      </c>
      <c r="C206" s="251" t="s">
        <v>353</v>
      </c>
      <c r="D206" s="245" t="s">
        <v>178</v>
      </c>
      <c r="E206" s="246">
        <v>2</v>
      </c>
      <c r="F206" s="247"/>
      <c r="G206" s="248">
        <f>ROUND(E206*F206,2)</f>
        <v>0</v>
      </c>
      <c r="H206" s="229">
        <v>0</v>
      </c>
      <c r="I206" s="228">
        <f>ROUND(E206*H206,2)</f>
        <v>0</v>
      </c>
      <c r="J206" s="229">
        <v>37.799999999999997</v>
      </c>
      <c r="K206" s="228">
        <f>ROUND(E206*J206,2)</f>
        <v>75.599999999999994</v>
      </c>
      <c r="L206" s="228">
        <v>15</v>
      </c>
      <c r="M206" s="228">
        <f>G206*(1+L206/100)</f>
        <v>0</v>
      </c>
      <c r="N206" s="228">
        <v>0</v>
      </c>
      <c r="O206" s="228">
        <f>ROUND(E206*N206,2)</f>
        <v>0</v>
      </c>
      <c r="P206" s="228">
        <v>5.11E-3</v>
      </c>
      <c r="Q206" s="228">
        <f>ROUND(E206*P206,2)</f>
        <v>0.01</v>
      </c>
      <c r="R206" s="228"/>
      <c r="S206" s="228" t="s">
        <v>171</v>
      </c>
      <c r="T206" s="228" t="s">
        <v>143</v>
      </c>
      <c r="U206" s="228">
        <v>8.3000000000000004E-2</v>
      </c>
      <c r="V206" s="228">
        <f>ROUND(E206*U206,2)</f>
        <v>0.17</v>
      </c>
      <c r="W206" s="228"/>
      <c r="X206" s="228" t="s">
        <v>172</v>
      </c>
      <c r="Y206" s="209"/>
      <c r="Z206" s="209"/>
      <c r="AA206" s="209"/>
      <c r="AB206" s="209"/>
      <c r="AC206" s="209"/>
      <c r="AD206" s="209"/>
      <c r="AE206" s="209"/>
      <c r="AF206" s="209"/>
      <c r="AG206" s="209" t="s">
        <v>173</v>
      </c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ht="20.399999999999999" outlineLevel="1" x14ac:dyDescent="0.25">
      <c r="A207" s="243">
        <v>64</v>
      </c>
      <c r="B207" s="244" t="s">
        <v>354</v>
      </c>
      <c r="C207" s="251" t="s">
        <v>355</v>
      </c>
      <c r="D207" s="245" t="s">
        <v>178</v>
      </c>
      <c r="E207" s="246">
        <v>2</v>
      </c>
      <c r="F207" s="247"/>
      <c r="G207" s="248">
        <f>ROUND(E207*F207,2)</f>
        <v>0</v>
      </c>
      <c r="H207" s="229">
        <v>62.95</v>
      </c>
      <c r="I207" s="228">
        <f>ROUND(E207*H207,2)</f>
        <v>125.9</v>
      </c>
      <c r="J207" s="229">
        <v>121.05</v>
      </c>
      <c r="K207" s="228">
        <f>ROUND(E207*J207,2)</f>
        <v>242.1</v>
      </c>
      <c r="L207" s="228">
        <v>15</v>
      </c>
      <c r="M207" s="228">
        <f>G207*(1+L207/100)</f>
        <v>0</v>
      </c>
      <c r="N207" s="228">
        <v>6.0000000000000002E-5</v>
      </c>
      <c r="O207" s="228">
        <f>ROUND(E207*N207,2)</f>
        <v>0</v>
      </c>
      <c r="P207" s="228">
        <v>0</v>
      </c>
      <c r="Q207" s="228">
        <f>ROUND(E207*P207,2)</f>
        <v>0</v>
      </c>
      <c r="R207" s="228"/>
      <c r="S207" s="228" t="s">
        <v>171</v>
      </c>
      <c r="T207" s="228" t="s">
        <v>143</v>
      </c>
      <c r="U207" s="228">
        <v>0.20699999999999999</v>
      </c>
      <c r="V207" s="228">
        <f>ROUND(E207*U207,2)</f>
        <v>0.41</v>
      </c>
      <c r="W207" s="228"/>
      <c r="X207" s="228" t="s">
        <v>172</v>
      </c>
      <c r="Y207" s="209"/>
      <c r="Z207" s="209"/>
      <c r="AA207" s="209"/>
      <c r="AB207" s="209"/>
      <c r="AC207" s="209"/>
      <c r="AD207" s="209"/>
      <c r="AE207" s="209"/>
      <c r="AF207" s="209"/>
      <c r="AG207" s="209" t="s">
        <v>173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1" x14ac:dyDescent="0.25">
      <c r="A208" s="243">
        <v>65</v>
      </c>
      <c r="B208" s="244" t="s">
        <v>356</v>
      </c>
      <c r="C208" s="251" t="s">
        <v>357</v>
      </c>
      <c r="D208" s="245" t="s">
        <v>178</v>
      </c>
      <c r="E208" s="246">
        <v>2</v>
      </c>
      <c r="F208" s="247"/>
      <c r="G208" s="248">
        <f>ROUND(E208*F208,2)</f>
        <v>0</v>
      </c>
      <c r="H208" s="229">
        <v>0</v>
      </c>
      <c r="I208" s="228">
        <f>ROUND(E208*H208,2)</f>
        <v>0</v>
      </c>
      <c r="J208" s="229">
        <v>32.799999999999997</v>
      </c>
      <c r="K208" s="228">
        <f>ROUND(E208*J208,2)</f>
        <v>65.599999999999994</v>
      </c>
      <c r="L208" s="228">
        <v>15</v>
      </c>
      <c r="M208" s="228">
        <f>G208*(1+L208/100)</f>
        <v>0</v>
      </c>
      <c r="N208" s="228">
        <v>0</v>
      </c>
      <c r="O208" s="228">
        <f>ROUND(E208*N208,2)</f>
        <v>0</v>
      </c>
      <c r="P208" s="228">
        <v>5.5999999999999999E-3</v>
      </c>
      <c r="Q208" s="228">
        <f>ROUND(E208*P208,2)</f>
        <v>0.01</v>
      </c>
      <c r="R208" s="228"/>
      <c r="S208" s="228" t="s">
        <v>171</v>
      </c>
      <c r="T208" s="228" t="s">
        <v>143</v>
      </c>
      <c r="U208" s="228">
        <v>7.1999999999999995E-2</v>
      </c>
      <c r="V208" s="228">
        <f>ROUND(E208*U208,2)</f>
        <v>0.14000000000000001</v>
      </c>
      <c r="W208" s="228"/>
      <c r="X208" s="228" t="s">
        <v>172</v>
      </c>
      <c r="Y208" s="209"/>
      <c r="Z208" s="209"/>
      <c r="AA208" s="209"/>
      <c r="AB208" s="209"/>
      <c r="AC208" s="209"/>
      <c r="AD208" s="209"/>
      <c r="AE208" s="209"/>
      <c r="AF208" s="209"/>
      <c r="AG208" s="209" t="s">
        <v>173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5">
      <c r="A209" s="243">
        <v>66</v>
      </c>
      <c r="B209" s="244" t="s">
        <v>358</v>
      </c>
      <c r="C209" s="251" t="s">
        <v>359</v>
      </c>
      <c r="D209" s="245" t="s">
        <v>178</v>
      </c>
      <c r="E209" s="246">
        <v>2</v>
      </c>
      <c r="F209" s="247"/>
      <c r="G209" s="248">
        <f>ROUND(E209*F209,2)</f>
        <v>0</v>
      </c>
      <c r="H209" s="229">
        <v>2.73</v>
      </c>
      <c r="I209" s="228">
        <f>ROUND(E209*H209,2)</f>
        <v>5.46</v>
      </c>
      <c r="J209" s="229">
        <v>101.77</v>
      </c>
      <c r="K209" s="228">
        <f>ROUND(E209*J209,2)</f>
        <v>203.54</v>
      </c>
      <c r="L209" s="228">
        <v>15</v>
      </c>
      <c r="M209" s="228">
        <f>G209*(1+L209/100)</f>
        <v>0</v>
      </c>
      <c r="N209" s="228">
        <v>2.0000000000000002E-5</v>
      </c>
      <c r="O209" s="228">
        <f>ROUND(E209*N209,2)</f>
        <v>0</v>
      </c>
      <c r="P209" s="228">
        <v>0</v>
      </c>
      <c r="Q209" s="228">
        <f>ROUND(E209*P209,2)</f>
        <v>0</v>
      </c>
      <c r="R209" s="228"/>
      <c r="S209" s="228" t="s">
        <v>171</v>
      </c>
      <c r="T209" s="228" t="s">
        <v>143</v>
      </c>
      <c r="U209" s="228">
        <v>0.17499999999999999</v>
      </c>
      <c r="V209" s="228">
        <f>ROUND(E209*U209,2)</f>
        <v>0.35</v>
      </c>
      <c r="W209" s="228"/>
      <c r="X209" s="228" t="s">
        <v>172</v>
      </c>
      <c r="Y209" s="209"/>
      <c r="Z209" s="209"/>
      <c r="AA209" s="209"/>
      <c r="AB209" s="209"/>
      <c r="AC209" s="209"/>
      <c r="AD209" s="209"/>
      <c r="AE209" s="209"/>
      <c r="AF209" s="209"/>
      <c r="AG209" s="209" t="s">
        <v>173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5">
      <c r="A210" s="243">
        <v>67</v>
      </c>
      <c r="B210" s="244" t="s">
        <v>360</v>
      </c>
      <c r="C210" s="251" t="s">
        <v>361</v>
      </c>
      <c r="D210" s="245" t="s">
        <v>183</v>
      </c>
      <c r="E210" s="246">
        <v>14</v>
      </c>
      <c r="F210" s="247"/>
      <c r="G210" s="248">
        <f>ROUND(E210*F210,2)</f>
        <v>0</v>
      </c>
      <c r="H210" s="229">
        <v>0.28000000000000003</v>
      </c>
      <c r="I210" s="228">
        <f>ROUND(E210*H210,2)</f>
        <v>3.92</v>
      </c>
      <c r="J210" s="229">
        <v>12.22</v>
      </c>
      <c r="K210" s="228">
        <f>ROUND(E210*J210,2)</f>
        <v>171.08</v>
      </c>
      <c r="L210" s="228">
        <v>15</v>
      </c>
      <c r="M210" s="228">
        <f>G210*(1+L210/100)</f>
        <v>0</v>
      </c>
      <c r="N210" s="228">
        <v>0</v>
      </c>
      <c r="O210" s="228">
        <f>ROUND(E210*N210,2)</f>
        <v>0</v>
      </c>
      <c r="P210" s="228">
        <v>0</v>
      </c>
      <c r="Q210" s="228">
        <f>ROUND(E210*P210,2)</f>
        <v>0</v>
      </c>
      <c r="R210" s="228"/>
      <c r="S210" s="228" t="s">
        <v>171</v>
      </c>
      <c r="T210" s="228" t="s">
        <v>143</v>
      </c>
      <c r="U210" s="228">
        <v>2.1000000000000001E-2</v>
      </c>
      <c r="V210" s="228">
        <f>ROUND(E210*U210,2)</f>
        <v>0.28999999999999998</v>
      </c>
      <c r="W210" s="228"/>
      <c r="X210" s="228" t="s">
        <v>172</v>
      </c>
      <c r="Y210" s="209"/>
      <c r="Z210" s="209"/>
      <c r="AA210" s="209"/>
      <c r="AB210" s="209"/>
      <c r="AC210" s="209"/>
      <c r="AD210" s="209"/>
      <c r="AE210" s="209"/>
      <c r="AF210" s="209"/>
      <c r="AG210" s="209" t="s">
        <v>173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1" x14ac:dyDescent="0.25">
      <c r="A211" s="237">
        <v>68</v>
      </c>
      <c r="B211" s="238" t="s">
        <v>362</v>
      </c>
      <c r="C211" s="252" t="s">
        <v>363</v>
      </c>
      <c r="D211" s="239" t="s">
        <v>364</v>
      </c>
      <c r="E211" s="240">
        <v>2</v>
      </c>
      <c r="F211" s="241"/>
      <c r="G211" s="242">
        <f>ROUND(E211*F211,2)</f>
        <v>0</v>
      </c>
      <c r="H211" s="229">
        <v>0</v>
      </c>
      <c r="I211" s="228">
        <f>ROUND(E211*H211,2)</f>
        <v>0</v>
      </c>
      <c r="J211" s="229">
        <v>455.4</v>
      </c>
      <c r="K211" s="228">
        <f>ROUND(E211*J211,2)</f>
        <v>910.8</v>
      </c>
      <c r="L211" s="228">
        <v>15</v>
      </c>
      <c r="M211" s="228">
        <f>G211*(1+L211/100)</f>
        <v>0</v>
      </c>
      <c r="N211" s="228">
        <v>0</v>
      </c>
      <c r="O211" s="228">
        <f>ROUND(E211*N211,2)</f>
        <v>0</v>
      </c>
      <c r="P211" s="228">
        <v>0</v>
      </c>
      <c r="Q211" s="228">
        <f>ROUND(E211*P211,2)</f>
        <v>0</v>
      </c>
      <c r="R211" s="228"/>
      <c r="S211" s="228" t="s">
        <v>171</v>
      </c>
      <c r="T211" s="228" t="s">
        <v>143</v>
      </c>
      <c r="U211" s="228">
        <v>1</v>
      </c>
      <c r="V211" s="228">
        <f>ROUND(E211*U211,2)</f>
        <v>2</v>
      </c>
      <c r="W211" s="228"/>
      <c r="X211" s="228" t="s">
        <v>172</v>
      </c>
      <c r="Y211" s="209"/>
      <c r="Z211" s="209"/>
      <c r="AA211" s="209"/>
      <c r="AB211" s="209"/>
      <c r="AC211" s="209"/>
      <c r="AD211" s="209"/>
      <c r="AE211" s="209"/>
      <c r="AF211" s="209"/>
      <c r="AG211" s="209" t="s">
        <v>173</v>
      </c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1" x14ac:dyDescent="0.25">
      <c r="A212" s="226"/>
      <c r="B212" s="227"/>
      <c r="C212" s="264" t="s">
        <v>365</v>
      </c>
      <c r="D212" s="260"/>
      <c r="E212" s="261">
        <v>2</v>
      </c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09"/>
      <c r="Z212" s="209"/>
      <c r="AA212" s="209"/>
      <c r="AB212" s="209"/>
      <c r="AC212" s="209"/>
      <c r="AD212" s="209"/>
      <c r="AE212" s="209"/>
      <c r="AF212" s="209"/>
      <c r="AG212" s="209" t="s">
        <v>175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5">
      <c r="A213" s="226"/>
      <c r="B213" s="227"/>
      <c r="C213" s="264" t="s">
        <v>366</v>
      </c>
      <c r="D213" s="260"/>
      <c r="E213" s="261"/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09"/>
      <c r="Z213" s="209"/>
      <c r="AA213" s="209"/>
      <c r="AB213" s="209"/>
      <c r="AC213" s="209"/>
      <c r="AD213" s="209"/>
      <c r="AE213" s="209"/>
      <c r="AF213" s="209"/>
      <c r="AG213" s="209" t="s">
        <v>175</v>
      </c>
      <c r="AH213" s="209">
        <v>0</v>
      </c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26"/>
      <c r="B214" s="227"/>
      <c r="C214" s="264" t="s">
        <v>367</v>
      </c>
      <c r="D214" s="260"/>
      <c r="E214" s="261"/>
      <c r="F214" s="228"/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09"/>
      <c r="Z214" s="209"/>
      <c r="AA214" s="209"/>
      <c r="AB214" s="209"/>
      <c r="AC214" s="209"/>
      <c r="AD214" s="209"/>
      <c r="AE214" s="209"/>
      <c r="AF214" s="209"/>
      <c r="AG214" s="209" t="s">
        <v>175</v>
      </c>
      <c r="AH214" s="209">
        <v>0</v>
      </c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43">
        <v>69</v>
      </c>
      <c r="B215" s="244" t="s">
        <v>368</v>
      </c>
      <c r="C215" s="251" t="s">
        <v>369</v>
      </c>
      <c r="D215" s="245" t="s">
        <v>0</v>
      </c>
      <c r="E215" s="246">
        <v>107.467</v>
      </c>
      <c r="F215" s="247"/>
      <c r="G215" s="248">
        <f>ROUND(E215*F215,2)</f>
        <v>0</v>
      </c>
      <c r="H215" s="229">
        <v>0</v>
      </c>
      <c r="I215" s="228">
        <f>ROUND(E215*H215,2)</f>
        <v>0</v>
      </c>
      <c r="J215" s="229">
        <v>1.4</v>
      </c>
      <c r="K215" s="228">
        <f>ROUND(E215*J215,2)</f>
        <v>150.44999999999999</v>
      </c>
      <c r="L215" s="228">
        <v>15</v>
      </c>
      <c r="M215" s="228">
        <f>G215*(1+L215/100)</f>
        <v>0</v>
      </c>
      <c r="N215" s="228">
        <v>0</v>
      </c>
      <c r="O215" s="228">
        <f>ROUND(E215*N215,2)</f>
        <v>0</v>
      </c>
      <c r="P215" s="228">
        <v>0</v>
      </c>
      <c r="Q215" s="228">
        <f>ROUND(E215*P215,2)</f>
        <v>0</v>
      </c>
      <c r="R215" s="228"/>
      <c r="S215" s="228" t="s">
        <v>171</v>
      </c>
      <c r="T215" s="228" t="s">
        <v>143</v>
      </c>
      <c r="U215" s="228">
        <v>0</v>
      </c>
      <c r="V215" s="228">
        <f>ROUND(E215*U215,2)</f>
        <v>0</v>
      </c>
      <c r="W215" s="228"/>
      <c r="X215" s="228" t="s">
        <v>306</v>
      </c>
      <c r="Y215" s="209"/>
      <c r="Z215" s="209"/>
      <c r="AA215" s="209"/>
      <c r="AB215" s="209"/>
      <c r="AC215" s="209"/>
      <c r="AD215" s="209"/>
      <c r="AE215" s="209"/>
      <c r="AF215" s="209"/>
      <c r="AG215" s="209" t="s">
        <v>307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x14ac:dyDescent="0.25">
      <c r="A216" s="231" t="s">
        <v>137</v>
      </c>
      <c r="B216" s="232" t="s">
        <v>77</v>
      </c>
      <c r="C216" s="250" t="s">
        <v>78</v>
      </c>
      <c r="D216" s="233"/>
      <c r="E216" s="234"/>
      <c r="F216" s="235"/>
      <c r="G216" s="236">
        <f>SUMIF(AG217:AG225,"&lt;&gt;NOR",G217:G225)</f>
        <v>0</v>
      </c>
      <c r="H216" s="230"/>
      <c r="I216" s="230">
        <f>SUM(I217:I225)</f>
        <v>5048.1899999999996</v>
      </c>
      <c r="J216" s="230"/>
      <c r="K216" s="230">
        <f>SUM(K217:K225)</f>
        <v>6204.1699999999983</v>
      </c>
      <c r="L216" s="230"/>
      <c r="M216" s="230">
        <f>SUM(M217:M225)</f>
        <v>0</v>
      </c>
      <c r="N216" s="230"/>
      <c r="O216" s="230">
        <f>SUM(O217:O225)</f>
        <v>0</v>
      </c>
      <c r="P216" s="230"/>
      <c r="Q216" s="230">
        <f>SUM(Q217:Q225)</f>
        <v>0</v>
      </c>
      <c r="R216" s="230"/>
      <c r="S216" s="230"/>
      <c r="T216" s="230"/>
      <c r="U216" s="230"/>
      <c r="V216" s="230">
        <f>SUM(V217:V225)</f>
        <v>4.1900000000000004</v>
      </c>
      <c r="W216" s="230"/>
      <c r="X216" s="230"/>
      <c r="AG216" t="s">
        <v>138</v>
      </c>
    </row>
    <row r="217" spans="1:60" outlineLevel="1" x14ac:dyDescent="0.25">
      <c r="A217" s="243">
        <v>70</v>
      </c>
      <c r="B217" s="244" t="s">
        <v>370</v>
      </c>
      <c r="C217" s="251" t="s">
        <v>371</v>
      </c>
      <c r="D217" s="245" t="s">
        <v>325</v>
      </c>
      <c r="E217" s="246">
        <v>1</v>
      </c>
      <c r="F217" s="247"/>
      <c r="G217" s="248">
        <f>ROUND(E217*F217,2)</f>
        <v>0</v>
      </c>
      <c r="H217" s="229">
        <v>0</v>
      </c>
      <c r="I217" s="228">
        <f>ROUND(E217*H217,2)</f>
        <v>0</v>
      </c>
      <c r="J217" s="229">
        <v>3450</v>
      </c>
      <c r="K217" s="228">
        <f>ROUND(E217*J217,2)</f>
        <v>3450</v>
      </c>
      <c r="L217" s="228">
        <v>15</v>
      </c>
      <c r="M217" s="228">
        <f>G217*(1+L217/100)</f>
        <v>0</v>
      </c>
      <c r="N217" s="228">
        <v>0</v>
      </c>
      <c r="O217" s="228">
        <f>ROUND(E217*N217,2)</f>
        <v>0</v>
      </c>
      <c r="P217" s="228">
        <v>0</v>
      </c>
      <c r="Q217" s="228">
        <f>ROUND(E217*P217,2)</f>
        <v>0</v>
      </c>
      <c r="R217" s="228"/>
      <c r="S217" s="228" t="s">
        <v>142</v>
      </c>
      <c r="T217" s="228" t="s">
        <v>143</v>
      </c>
      <c r="U217" s="228">
        <v>0</v>
      </c>
      <c r="V217" s="228">
        <f>ROUND(E217*U217,2)</f>
        <v>0</v>
      </c>
      <c r="W217" s="228"/>
      <c r="X217" s="228" t="s">
        <v>172</v>
      </c>
      <c r="Y217" s="209"/>
      <c r="Z217" s="209"/>
      <c r="AA217" s="209"/>
      <c r="AB217" s="209"/>
      <c r="AC217" s="209"/>
      <c r="AD217" s="209"/>
      <c r="AE217" s="209"/>
      <c r="AF217" s="209"/>
      <c r="AG217" s="209" t="s">
        <v>173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ht="20.399999999999999" outlineLevel="1" x14ac:dyDescent="0.25">
      <c r="A218" s="243">
        <v>71</v>
      </c>
      <c r="B218" s="244" t="s">
        <v>372</v>
      </c>
      <c r="C218" s="251" t="s">
        <v>373</v>
      </c>
      <c r="D218" s="245" t="s">
        <v>374</v>
      </c>
      <c r="E218" s="246">
        <v>1</v>
      </c>
      <c r="F218" s="247"/>
      <c r="G218" s="248">
        <f>ROUND(E218*F218,2)</f>
        <v>0</v>
      </c>
      <c r="H218" s="229">
        <v>1021.57</v>
      </c>
      <c r="I218" s="228">
        <f>ROUND(E218*H218,2)</f>
        <v>1021.57</v>
      </c>
      <c r="J218" s="229">
        <v>1108.23</v>
      </c>
      <c r="K218" s="228">
        <f>ROUND(E218*J218,2)</f>
        <v>1108.23</v>
      </c>
      <c r="L218" s="228">
        <v>15</v>
      </c>
      <c r="M218" s="228">
        <f>G218*(1+L218/100)</f>
        <v>0</v>
      </c>
      <c r="N218" s="228">
        <v>3.2499999999999999E-3</v>
      </c>
      <c r="O218" s="228">
        <f>ROUND(E218*N218,2)</f>
        <v>0</v>
      </c>
      <c r="P218" s="228">
        <v>0</v>
      </c>
      <c r="Q218" s="228">
        <f>ROUND(E218*P218,2)</f>
        <v>0</v>
      </c>
      <c r="R218" s="228"/>
      <c r="S218" s="228" t="s">
        <v>171</v>
      </c>
      <c r="T218" s="228" t="s">
        <v>143</v>
      </c>
      <c r="U218" s="228">
        <v>1.78</v>
      </c>
      <c r="V218" s="228">
        <f>ROUND(E218*U218,2)</f>
        <v>1.78</v>
      </c>
      <c r="W218" s="228"/>
      <c r="X218" s="228" t="s">
        <v>172</v>
      </c>
      <c r="Y218" s="209"/>
      <c r="Z218" s="209"/>
      <c r="AA218" s="209"/>
      <c r="AB218" s="209"/>
      <c r="AC218" s="209"/>
      <c r="AD218" s="209"/>
      <c r="AE218" s="209"/>
      <c r="AF218" s="209"/>
      <c r="AG218" s="209" t="s">
        <v>173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5">
      <c r="A219" s="243">
        <v>72</v>
      </c>
      <c r="B219" s="244" t="s">
        <v>375</v>
      </c>
      <c r="C219" s="251" t="s">
        <v>376</v>
      </c>
      <c r="D219" s="245" t="s">
        <v>374</v>
      </c>
      <c r="E219" s="246">
        <v>1</v>
      </c>
      <c r="F219" s="247"/>
      <c r="G219" s="248">
        <f>ROUND(E219*F219,2)</f>
        <v>0</v>
      </c>
      <c r="H219" s="229">
        <v>36.68</v>
      </c>
      <c r="I219" s="228">
        <f>ROUND(E219*H219,2)</f>
        <v>36.68</v>
      </c>
      <c r="J219" s="229">
        <v>496.92</v>
      </c>
      <c r="K219" s="228">
        <f>ROUND(E219*J219,2)</f>
        <v>496.92</v>
      </c>
      <c r="L219" s="228">
        <v>15</v>
      </c>
      <c r="M219" s="228">
        <f>G219*(1+L219/100)</f>
        <v>0</v>
      </c>
      <c r="N219" s="228">
        <v>1.8000000000000001E-4</v>
      </c>
      <c r="O219" s="228">
        <f>ROUND(E219*N219,2)</f>
        <v>0</v>
      </c>
      <c r="P219" s="228">
        <v>0</v>
      </c>
      <c r="Q219" s="228">
        <f>ROUND(E219*P219,2)</f>
        <v>0</v>
      </c>
      <c r="R219" s="228"/>
      <c r="S219" s="228" t="s">
        <v>171</v>
      </c>
      <c r="T219" s="228" t="s">
        <v>143</v>
      </c>
      <c r="U219" s="228">
        <v>0.83799999999999997</v>
      </c>
      <c r="V219" s="228">
        <f>ROUND(E219*U219,2)</f>
        <v>0.84</v>
      </c>
      <c r="W219" s="228"/>
      <c r="X219" s="228" t="s">
        <v>172</v>
      </c>
      <c r="Y219" s="209"/>
      <c r="Z219" s="209"/>
      <c r="AA219" s="209"/>
      <c r="AB219" s="209"/>
      <c r="AC219" s="209"/>
      <c r="AD219" s="209"/>
      <c r="AE219" s="209"/>
      <c r="AF219" s="209"/>
      <c r="AG219" s="209" t="s">
        <v>173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5">
      <c r="A220" s="243">
        <v>73</v>
      </c>
      <c r="B220" s="244" t="s">
        <v>377</v>
      </c>
      <c r="C220" s="251" t="s">
        <v>378</v>
      </c>
      <c r="D220" s="245" t="s">
        <v>183</v>
      </c>
      <c r="E220" s="246">
        <v>2</v>
      </c>
      <c r="F220" s="247"/>
      <c r="G220" s="248">
        <f>ROUND(E220*F220,2)</f>
        <v>0</v>
      </c>
      <c r="H220" s="229">
        <v>301.89</v>
      </c>
      <c r="I220" s="228">
        <f>ROUND(E220*H220,2)</f>
        <v>603.78</v>
      </c>
      <c r="J220" s="229">
        <v>194.91</v>
      </c>
      <c r="K220" s="228">
        <f>ROUND(E220*J220,2)</f>
        <v>389.82</v>
      </c>
      <c r="L220" s="228">
        <v>15</v>
      </c>
      <c r="M220" s="228">
        <f>G220*(1+L220/100)</f>
        <v>0</v>
      </c>
      <c r="N220" s="228">
        <v>7.9000000000000001E-4</v>
      </c>
      <c r="O220" s="228">
        <f>ROUND(E220*N220,2)</f>
        <v>0</v>
      </c>
      <c r="P220" s="228">
        <v>0</v>
      </c>
      <c r="Q220" s="228">
        <f>ROUND(E220*P220,2)</f>
        <v>0</v>
      </c>
      <c r="R220" s="228"/>
      <c r="S220" s="228" t="s">
        <v>171</v>
      </c>
      <c r="T220" s="228" t="s">
        <v>143</v>
      </c>
      <c r="U220" s="228">
        <v>0.30869000000000002</v>
      </c>
      <c r="V220" s="228">
        <f>ROUND(E220*U220,2)</f>
        <v>0.62</v>
      </c>
      <c r="W220" s="228"/>
      <c r="X220" s="228" t="s">
        <v>172</v>
      </c>
      <c r="Y220" s="209"/>
      <c r="Z220" s="209"/>
      <c r="AA220" s="209"/>
      <c r="AB220" s="209"/>
      <c r="AC220" s="209"/>
      <c r="AD220" s="209"/>
      <c r="AE220" s="209"/>
      <c r="AF220" s="209"/>
      <c r="AG220" s="209" t="s">
        <v>173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1" x14ac:dyDescent="0.25">
      <c r="A221" s="243">
        <v>74</v>
      </c>
      <c r="B221" s="244" t="s">
        <v>379</v>
      </c>
      <c r="C221" s="251" t="s">
        <v>380</v>
      </c>
      <c r="D221" s="245" t="s">
        <v>178</v>
      </c>
      <c r="E221" s="246">
        <v>1</v>
      </c>
      <c r="F221" s="247"/>
      <c r="G221" s="248">
        <f>ROUND(E221*F221,2)</f>
        <v>0</v>
      </c>
      <c r="H221" s="229">
        <v>143.06</v>
      </c>
      <c r="I221" s="228">
        <f>ROUND(E221*H221,2)</f>
        <v>143.06</v>
      </c>
      <c r="J221" s="229">
        <v>271.54000000000002</v>
      </c>
      <c r="K221" s="228">
        <f>ROUND(E221*J221,2)</f>
        <v>271.54000000000002</v>
      </c>
      <c r="L221" s="228">
        <v>15</v>
      </c>
      <c r="M221" s="228">
        <f>G221*(1+L221/100)</f>
        <v>0</v>
      </c>
      <c r="N221" s="228">
        <v>9.3000000000000005E-4</v>
      </c>
      <c r="O221" s="228">
        <f>ROUND(E221*N221,2)</f>
        <v>0</v>
      </c>
      <c r="P221" s="228">
        <v>0</v>
      </c>
      <c r="Q221" s="228">
        <f>ROUND(E221*P221,2)</f>
        <v>0</v>
      </c>
      <c r="R221" s="228"/>
      <c r="S221" s="228" t="s">
        <v>171</v>
      </c>
      <c r="T221" s="228" t="s">
        <v>143</v>
      </c>
      <c r="U221" s="228">
        <v>0.42399999999999999</v>
      </c>
      <c r="V221" s="228">
        <f>ROUND(E221*U221,2)</f>
        <v>0.42</v>
      </c>
      <c r="W221" s="228"/>
      <c r="X221" s="228" t="s">
        <v>172</v>
      </c>
      <c r="Y221" s="209"/>
      <c r="Z221" s="209"/>
      <c r="AA221" s="209"/>
      <c r="AB221" s="209"/>
      <c r="AC221" s="209"/>
      <c r="AD221" s="209"/>
      <c r="AE221" s="209"/>
      <c r="AF221" s="209"/>
      <c r="AG221" s="209" t="s">
        <v>173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1" x14ac:dyDescent="0.25">
      <c r="A222" s="243">
        <v>75</v>
      </c>
      <c r="B222" s="244" t="s">
        <v>381</v>
      </c>
      <c r="C222" s="251" t="s">
        <v>382</v>
      </c>
      <c r="D222" s="245" t="s">
        <v>374</v>
      </c>
      <c r="E222" s="246">
        <v>1</v>
      </c>
      <c r="F222" s="247"/>
      <c r="G222" s="248">
        <f>ROUND(E222*F222,2)</f>
        <v>0</v>
      </c>
      <c r="H222" s="229">
        <v>2070.94</v>
      </c>
      <c r="I222" s="228">
        <f>ROUND(E222*H222,2)</f>
        <v>2070.94</v>
      </c>
      <c r="J222" s="229">
        <v>93.36</v>
      </c>
      <c r="K222" s="228">
        <f>ROUND(E222*J222,2)</f>
        <v>93.36</v>
      </c>
      <c r="L222" s="228">
        <v>15</v>
      </c>
      <c r="M222" s="228">
        <f>G222*(1+L222/100)</f>
        <v>0</v>
      </c>
      <c r="N222" s="228">
        <v>1E-3</v>
      </c>
      <c r="O222" s="228">
        <f>ROUND(E222*N222,2)</f>
        <v>0</v>
      </c>
      <c r="P222" s="228">
        <v>0</v>
      </c>
      <c r="Q222" s="228">
        <f>ROUND(E222*P222,2)</f>
        <v>0</v>
      </c>
      <c r="R222" s="228"/>
      <c r="S222" s="228" t="s">
        <v>171</v>
      </c>
      <c r="T222" s="228" t="s">
        <v>143</v>
      </c>
      <c r="U222" s="228">
        <v>0.14499999999999999</v>
      </c>
      <c r="V222" s="228">
        <f>ROUND(E222*U222,2)</f>
        <v>0.15</v>
      </c>
      <c r="W222" s="228"/>
      <c r="X222" s="228" t="s">
        <v>172</v>
      </c>
      <c r="Y222" s="209"/>
      <c r="Z222" s="209"/>
      <c r="AA222" s="209"/>
      <c r="AB222" s="209"/>
      <c r="AC222" s="209"/>
      <c r="AD222" s="209"/>
      <c r="AE222" s="209"/>
      <c r="AF222" s="209"/>
      <c r="AG222" s="209" t="s">
        <v>173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1" x14ac:dyDescent="0.25">
      <c r="A223" s="243">
        <v>76</v>
      </c>
      <c r="B223" s="244" t="s">
        <v>383</v>
      </c>
      <c r="C223" s="251" t="s">
        <v>384</v>
      </c>
      <c r="D223" s="245" t="s">
        <v>374</v>
      </c>
      <c r="E223" s="246">
        <v>1</v>
      </c>
      <c r="F223" s="247"/>
      <c r="G223" s="248">
        <f>ROUND(E223*F223,2)</f>
        <v>0</v>
      </c>
      <c r="H223" s="229">
        <v>849.66</v>
      </c>
      <c r="I223" s="228">
        <f>ROUND(E223*H223,2)</f>
        <v>849.66</v>
      </c>
      <c r="J223" s="229">
        <v>106.04</v>
      </c>
      <c r="K223" s="228">
        <f>ROUND(E223*J223,2)</f>
        <v>106.04</v>
      </c>
      <c r="L223" s="228">
        <v>15</v>
      </c>
      <c r="M223" s="228">
        <f>G223*(1+L223/100)</f>
        <v>0</v>
      </c>
      <c r="N223" s="228">
        <v>5.0000000000000001E-4</v>
      </c>
      <c r="O223" s="228">
        <f>ROUND(E223*N223,2)</f>
        <v>0</v>
      </c>
      <c r="P223" s="228">
        <v>0</v>
      </c>
      <c r="Q223" s="228">
        <f>ROUND(E223*P223,2)</f>
        <v>0</v>
      </c>
      <c r="R223" s="228"/>
      <c r="S223" s="228" t="s">
        <v>171</v>
      </c>
      <c r="T223" s="228" t="s">
        <v>143</v>
      </c>
      <c r="U223" s="228">
        <v>0.16500000000000001</v>
      </c>
      <c r="V223" s="228">
        <f>ROUND(E223*U223,2)</f>
        <v>0.17</v>
      </c>
      <c r="W223" s="228"/>
      <c r="X223" s="228" t="s">
        <v>172</v>
      </c>
      <c r="Y223" s="209"/>
      <c r="Z223" s="209"/>
      <c r="AA223" s="209"/>
      <c r="AB223" s="209"/>
      <c r="AC223" s="209"/>
      <c r="AD223" s="209"/>
      <c r="AE223" s="209"/>
      <c r="AF223" s="209"/>
      <c r="AG223" s="209" t="s">
        <v>173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5">
      <c r="A224" s="243">
        <v>77</v>
      </c>
      <c r="B224" s="244" t="s">
        <v>385</v>
      </c>
      <c r="C224" s="251" t="s">
        <v>386</v>
      </c>
      <c r="D224" s="245" t="s">
        <v>178</v>
      </c>
      <c r="E224" s="246">
        <v>1</v>
      </c>
      <c r="F224" s="247"/>
      <c r="G224" s="248">
        <f>ROUND(E224*F224,2)</f>
        <v>0</v>
      </c>
      <c r="H224" s="229">
        <v>322.5</v>
      </c>
      <c r="I224" s="228">
        <f>ROUND(E224*H224,2)</f>
        <v>322.5</v>
      </c>
      <c r="J224" s="229">
        <v>132.9</v>
      </c>
      <c r="K224" s="228">
        <f>ROUND(E224*J224,2)</f>
        <v>132.9</v>
      </c>
      <c r="L224" s="228">
        <v>15</v>
      </c>
      <c r="M224" s="228">
        <f>G224*(1+L224/100)</f>
        <v>0</v>
      </c>
      <c r="N224" s="228">
        <v>2.5000000000000001E-4</v>
      </c>
      <c r="O224" s="228">
        <f>ROUND(E224*N224,2)</f>
        <v>0</v>
      </c>
      <c r="P224" s="228">
        <v>0</v>
      </c>
      <c r="Q224" s="228">
        <f>ROUND(E224*P224,2)</f>
        <v>0</v>
      </c>
      <c r="R224" s="228"/>
      <c r="S224" s="228" t="s">
        <v>171</v>
      </c>
      <c r="T224" s="228" t="s">
        <v>143</v>
      </c>
      <c r="U224" s="228">
        <v>0.20599999999999999</v>
      </c>
      <c r="V224" s="228">
        <f>ROUND(E224*U224,2)</f>
        <v>0.21</v>
      </c>
      <c r="W224" s="228"/>
      <c r="X224" s="228" t="s">
        <v>172</v>
      </c>
      <c r="Y224" s="209"/>
      <c r="Z224" s="209"/>
      <c r="AA224" s="209"/>
      <c r="AB224" s="209"/>
      <c r="AC224" s="209"/>
      <c r="AD224" s="209"/>
      <c r="AE224" s="209"/>
      <c r="AF224" s="209"/>
      <c r="AG224" s="209" t="s">
        <v>173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1" x14ac:dyDescent="0.25">
      <c r="A225" s="243">
        <v>78</v>
      </c>
      <c r="B225" s="244" t="s">
        <v>387</v>
      </c>
      <c r="C225" s="251" t="s">
        <v>388</v>
      </c>
      <c r="D225" s="245" t="s">
        <v>0</v>
      </c>
      <c r="E225" s="246">
        <v>110.97</v>
      </c>
      <c r="F225" s="247"/>
      <c r="G225" s="248">
        <f>ROUND(E225*F225,2)</f>
        <v>0</v>
      </c>
      <c r="H225" s="229">
        <v>0</v>
      </c>
      <c r="I225" s="228">
        <f>ROUND(E225*H225,2)</f>
        <v>0</v>
      </c>
      <c r="J225" s="229">
        <v>1.4</v>
      </c>
      <c r="K225" s="228">
        <f>ROUND(E225*J225,2)</f>
        <v>155.36000000000001</v>
      </c>
      <c r="L225" s="228">
        <v>15</v>
      </c>
      <c r="M225" s="228">
        <f>G225*(1+L225/100)</f>
        <v>0</v>
      </c>
      <c r="N225" s="228">
        <v>0</v>
      </c>
      <c r="O225" s="228">
        <f>ROUND(E225*N225,2)</f>
        <v>0</v>
      </c>
      <c r="P225" s="228">
        <v>0</v>
      </c>
      <c r="Q225" s="228">
        <f>ROUND(E225*P225,2)</f>
        <v>0</v>
      </c>
      <c r="R225" s="228"/>
      <c r="S225" s="228" t="s">
        <v>171</v>
      </c>
      <c r="T225" s="228" t="s">
        <v>143</v>
      </c>
      <c r="U225" s="228">
        <v>0</v>
      </c>
      <c r="V225" s="228">
        <f>ROUND(E225*U225,2)</f>
        <v>0</v>
      </c>
      <c r="W225" s="228"/>
      <c r="X225" s="228" t="s">
        <v>306</v>
      </c>
      <c r="Y225" s="209"/>
      <c r="Z225" s="209"/>
      <c r="AA225" s="209"/>
      <c r="AB225" s="209"/>
      <c r="AC225" s="209"/>
      <c r="AD225" s="209"/>
      <c r="AE225" s="209"/>
      <c r="AF225" s="209"/>
      <c r="AG225" s="209" t="s">
        <v>307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x14ac:dyDescent="0.25">
      <c r="A226" s="231" t="s">
        <v>137</v>
      </c>
      <c r="B226" s="232" t="s">
        <v>79</v>
      </c>
      <c r="C226" s="250" t="s">
        <v>80</v>
      </c>
      <c r="D226" s="233"/>
      <c r="E226" s="234"/>
      <c r="F226" s="235"/>
      <c r="G226" s="236">
        <f>SUMIF(AG227:AG255,"&lt;&gt;NOR",G227:G255)</f>
        <v>0</v>
      </c>
      <c r="H226" s="230"/>
      <c r="I226" s="230">
        <f>SUM(I227:I255)</f>
        <v>17386.97</v>
      </c>
      <c r="J226" s="230"/>
      <c r="K226" s="230">
        <f>SUM(K227:K255)</f>
        <v>15495.469999999994</v>
      </c>
      <c r="L226" s="230"/>
      <c r="M226" s="230">
        <f>SUM(M227:M255)</f>
        <v>0</v>
      </c>
      <c r="N226" s="230"/>
      <c r="O226" s="230">
        <f>SUM(O227:O255)</f>
        <v>0.11</v>
      </c>
      <c r="P226" s="230"/>
      <c r="Q226" s="230">
        <f>SUM(Q227:Q255)</f>
        <v>0.28000000000000003</v>
      </c>
      <c r="R226" s="230"/>
      <c r="S226" s="230"/>
      <c r="T226" s="230"/>
      <c r="U226" s="230"/>
      <c r="V226" s="230">
        <f>SUM(V227:V255)</f>
        <v>12.06</v>
      </c>
      <c r="W226" s="230"/>
      <c r="X226" s="230"/>
      <c r="AG226" t="s">
        <v>138</v>
      </c>
    </row>
    <row r="227" spans="1:60" ht="20.399999999999999" outlineLevel="1" x14ac:dyDescent="0.25">
      <c r="A227" s="243">
        <v>79</v>
      </c>
      <c r="B227" s="244" t="s">
        <v>389</v>
      </c>
      <c r="C227" s="251" t="s">
        <v>390</v>
      </c>
      <c r="D227" s="245" t="s">
        <v>178</v>
      </c>
      <c r="E227" s="246">
        <v>1</v>
      </c>
      <c r="F227" s="247"/>
      <c r="G227" s="248">
        <f>ROUND(E227*F227,2)</f>
        <v>0</v>
      </c>
      <c r="H227" s="229">
        <v>0</v>
      </c>
      <c r="I227" s="228">
        <f>ROUND(E227*H227,2)</f>
        <v>0</v>
      </c>
      <c r="J227" s="229">
        <v>6440</v>
      </c>
      <c r="K227" s="228">
        <f>ROUND(E227*J227,2)</f>
        <v>6440</v>
      </c>
      <c r="L227" s="228">
        <v>15</v>
      </c>
      <c r="M227" s="228">
        <f>G227*(1+L227/100)</f>
        <v>0</v>
      </c>
      <c r="N227" s="228">
        <v>1.2999999999999999E-2</v>
      </c>
      <c r="O227" s="228">
        <f>ROUND(E227*N227,2)</f>
        <v>0.01</v>
      </c>
      <c r="P227" s="228">
        <v>0</v>
      </c>
      <c r="Q227" s="228">
        <f>ROUND(E227*P227,2)</f>
        <v>0</v>
      </c>
      <c r="R227" s="228"/>
      <c r="S227" s="228" t="s">
        <v>142</v>
      </c>
      <c r="T227" s="228" t="s">
        <v>143</v>
      </c>
      <c r="U227" s="228">
        <v>0</v>
      </c>
      <c r="V227" s="228">
        <f>ROUND(E227*U227,2)</f>
        <v>0</v>
      </c>
      <c r="W227" s="228"/>
      <c r="X227" s="228" t="s">
        <v>172</v>
      </c>
      <c r="Y227" s="209"/>
      <c r="Z227" s="209"/>
      <c r="AA227" s="209"/>
      <c r="AB227" s="209"/>
      <c r="AC227" s="209"/>
      <c r="AD227" s="209"/>
      <c r="AE227" s="209"/>
      <c r="AF227" s="209"/>
      <c r="AG227" s="209" t="s">
        <v>173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5">
      <c r="A228" s="243">
        <v>80</v>
      </c>
      <c r="B228" s="244" t="s">
        <v>391</v>
      </c>
      <c r="C228" s="251" t="s">
        <v>392</v>
      </c>
      <c r="D228" s="245" t="s">
        <v>178</v>
      </c>
      <c r="E228" s="246">
        <v>1</v>
      </c>
      <c r="F228" s="247"/>
      <c r="G228" s="248">
        <f>ROUND(E228*F228,2)</f>
        <v>0</v>
      </c>
      <c r="H228" s="229">
        <v>396.8</v>
      </c>
      <c r="I228" s="228">
        <f>ROUND(E228*H228,2)</f>
        <v>396.8</v>
      </c>
      <c r="J228" s="229">
        <v>0</v>
      </c>
      <c r="K228" s="228">
        <f>ROUND(E228*J228,2)</f>
        <v>0</v>
      </c>
      <c r="L228" s="228">
        <v>15</v>
      </c>
      <c r="M228" s="228">
        <f>G228*(1+L228/100)</f>
        <v>0</v>
      </c>
      <c r="N228" s="228">
        <v>8.9999999999999998E-4</v>
      </c>
      <c r="O228" s="228">
        <f>ROUND(E228*N228,2)</f>
        <v>0</v>
      </c>
      <c r="P228" s="228">
        <v>0</v>
      </c>
      <c r="Q228" s="228">
        <f>ROUND(E228*P228,2)</f>
        <v>0</v>
      </c>
      <c r="R228" s="228"/>
      <c r="S228" s="228" t="s">
        <v>142</v>
      </c>
      <c r="T228" s="228" t="s">
        <v>143</v>
      </c>
      <c r="U228" s="228">
        <v>0</v>
      </c>
      <c r="V228" s="228">
        <f>ROUND(E228*U228,2)</f>
        <v>0</v>
      </c>
      <c r="W228" s="228"/>
      <c r="X228" s="228" t="s">
        <v>166</v>
      </c>
      <c r="Y228" s="209"/>
      <c r="Z228" s="209"/>
      <c r="AA228" s="209"/>
      <c r="AB228" s="209"/>
      <c r="AC228" s="209"/>
      <c r="AD228" s="209"/>
      <c r="AE228" s="209"/>
      <c r="AF228" s="209"/>
      <c r="AG228" s="209" t="s">
        <v>167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1" x14ac:dyDescent="0.25">
      <c r="A229" s="243">
        <v>81</v>
      </c>
      <c r="B229" s="244" t="s">
        <v>393</v>
      </c>
      <c r="C229" s="251" t="s">
        <v>394</v>
      </c>
      <c r="D229" s="245" t="s">
        <v>178</v>
      </c>
      <c r="E229" s="246">
        <v>1</v>
      </c>
      <c r="F229" s="247"/>
      <c r="G229" s="248">
        <f>ROUND(E229*F229,2)</f>
        <v>0</v>
      </c>
      <c r="H229" s="229">
        <v>552</v>
      </c>
      <c r="I229" s="228">
        <f>ROUND(E229*H229,2)</f>
        <v>552</v>
      </c>
      <c r="J229" s="229">
        <v>0</v>
      </c>
      <c r="K229" s="228">
        <f>ROUND(E229*J229,2)</f>
        <v>0</v>
      </c>
      <c r="L229" s="228">
        <v>15</v>
      </c>
      <c r="M229" s="228">
        <f>G229*(1+L229/100)</f>
        <v>0</v>
      </c>
      <c r="N229" s="228">
        <v>2E-3</v>
      </c>
      <c r="O229" s="228">
        <f>ROUND(E229*N229,2)</f>
        <v>0</v>
      </c>
      <c r="P229" s="228">
        <v>0</v>
      </c>
      <c r="Q229" s="228">
        <f>ROUND(E229*P229,2)</f>
        <v>0</v>
      </c>
      <c r="R229" s="228"/>
      <c r="S229" s="228" t="s">
        <v>142</v>
      </c>
      <c r="T229" s="228" t="s">
        <v>143</v>
      </c>
      <c r="U229" s="228">
        <v>0</v>
      </c>
      <c r="V229" s="228">
        <f>ROUND(E229*U229,2)</f>
        <v>0</v>
      </c>
      <c r="W229" s="228"/>
      <c r="X229" s="228" t="s">
        <v>166</v>
      </c>
      <c r="Y229" s="209"/>
      <c r="Z229" s="209"/>
      <c r="AA229" s="209"/>
      <c r="AB229" s="209"/>
      <c r="AC229" s="209"/>
      <c r="AD229" s="209"/>
      <c r="AE229" s="209"/>
      <c r="AF229" s="209"/>
      <c r="AG229" s="209" t="s">
        <v>167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1" x14ac:dyDescent="0.25">
      <c r="A230" s="243">
        <v>82</v>
      </c>
      <c r="B230" s="244" t="s">
        <v>395</v>
      </c>
      <c r="C230" s="251" t="s">
        <v>396</v>
      </c>
      <c r="D230" s="245" t="s">
        <v>165</v>
      </c>
      <c r="E230" s="246">
        <v>1</v>
      </c>
      <c r="F230" s="247"/>
      <c r="G230" s="248">
        <f>ROUND(E230*F230,2)</f>
        <v>0</v>
      </c>
      <c r="H230" s="229">
        <v>1437.5</v>
      </c>
      <c r="I230" s="228">
        <f>ROUND(E230*H230,2)</f>
        <v>1437.5</v>
      </c>
      <c r="J230" s="229">
        <v>0</v>
      </c>
      <c r="K230" s="228">
        <f>ROUND(E230*J230,2)</f>
        <v>0</v>
      </c>
      <c r="L230" s="228">
        <v>15</v>
      </c>
      <c r="M230" s="228">
        <f>G230*(1+L230/100)</f>
        <v>0</v>
      </c>
      <c r="N230" s="228">
        <v>0.01</v>
      </c>
      <c r="O230" s="228">
        <f>ROUND(E230*N230,2)</f>
        <v>0.01</v>
      </c>
      <c r="P230" s="228">
        <v>0</v>
      </c>
      <c r="Q230" s="228">
        <f>ROUND(E230*P230,2)</f>
        <v>0</v>
      </c>
      <c r="R230" s="228" t="s">
        <v>196</v>
      </c>
      <c r="S230" s="228" t="s">
        <v>171</v>
      </c>
      <c r="T230" s="228" t="s">
        <v>143</v>
      </c>
      <c r="U230" s="228">
        <v>0</v>
      </c>
      <c r="V230" s="228">
        <f>ROUND(E230*U230,2)</f>
        <v>0</v>
      </c>
      <c r="W230" s="228"/>
      <c r="X230" s="228" t="s">
        <v>166</v>
      </c>
      <c r="Y230" s="209"/>
      <c r="Z230" s="209"/>
      <c r="AA230" s="209"/>
      <c r="AB230" s="209"/>
      <c r="AC230" s="209"/>
      <c r="AD230" s="209"/>
      <c r="AE230" s="209"/>
      <c r="AF230" s="209"/>
      <c r="AG230" s="209" t="s">
        <v>167</v>
      </c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1" x14ac:dyDescent="0.25">
      <c r="A231" s="243">
        <v>83</v>
      </c>
      <c r="B231" s="244" t="s">
        <v>397</v>
      </c>
      <c r="C231" s="251" t="s">
        <v>398</v>
      </c>
      <c r="D231" s="245" t="s">
        <v>374</v>
      </c>
      <c r="E231" s="246">
        <v>1</v>
      </c>
      <c r="F231" s="247"/>
      <c r="G231" s="248">
        <f>ROUND(E231*F231,2)</f>
        <v>0</v>
      </c>
      <c r="H231" s="229">
        <v>546.54</v>
      </c>
      <c r="I231" s="228">
        <f>ROUND(E231*H231,2)</f>
        <v>546.54</v>
      </c>
      <c r="J231" s="229">
        <v>874.86</v>
      </c>
      <c r="K231" s="228">
        <f>ROUND(E231*J231,2)</f>
        <v>874.86</v>
      </c>
      <c r="L231" s="228">
        <v>15</v>
      </c>
      <c r="M231" s="228">
        <f>G231*(1+L231/100)</f>
        <v>0</v>
      </c>
      <c r="N231" s="228">
        <v>1.8600000000000001E-3</v>
      </c>
      <c r="O231" s="228">
        <f>ROUND(E231*N231,2)</f>
        <v>0</v>
      </c>
      <c r="P231" s="228">
        <v>0</v>
      </c>
      <c r="Q231" s="228">
        <f>ROUND(E231*P231,2)</f>
        <v>0</v>
      </c>
      <c r="R231" s="228"/>
      <c r="S231" s="228" t="s">
        <v>171</v>
      </c>
      <c r="T231" s="228" t="s">
        <v>143</v>
      </c>
      <c r="U231" s="228">
        <v>1.3340000000000001</v>
      </c>
      <c r="V231" s="228">
        <f>ROUND(E231*U231,2)</f>
        <v>1.33</v>
      </c>
      <c r="W231" s="228"/>
      <c r="X231" s="228" t="s">
        <v>172</v>
      </c>
      <c r="Y231" s="209"/>
      <c r="Z231" s="209"/>
      <c r="AA231" s="209"/>
      <c r="AB231" s="209"/>
      <c r="AC231" s="209"/>
      <c r="AD231" s="209"/>
      <c r="AE231" s="209"/>
      <c r="AF231" s="209"/>
      <c r="AG231" s="209" t="s">
        <v>173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1" x14ac:dyDescent="0.25">
      <c r="A232" s="243">
        <v>84</v>
      </c>
      <c r="B232" s="244" t="s">
        <v>399</v>
      </c>
      <c r="C232" s="251" t="s">
        <v>400</v>
      </c>
      <c r="D232" s="245" t="s">
        <v>374</v>
      </c>
      <c r="E232" s="246">
        <v>1</v>
      </c>
      <c r="F232" s="247"/>
      <c r="G232" s="248">
        <f>ROUND(E232*F232,2)</f>
        <v>0</v>
      </c>
      <c r="H232" s="229">
        <v>153.32</v>
      </c>
      <c r="I232" s="228">
        <f>ROUND(E232*H232,2)</f>
        <v>153.32</v>
      </c>
      <c r="J232" s="229">
        <v>1540.68</v>
      </c>
      <c r="K232" s="228">
        <f>ROUND(E232*J232,2)</f>
        <v>1540.68</v>
      </c>
      <c r="L232" s="228">
        <v>15</v>
      </c>
      <c r="M232" s="228">
        <f>G232*(1+L232/100)</f>
        <v>0</v>
      </c>
      <c r="N232" s="228">
        <v>1.65E-3</v>
      </c>
      <c r="O232" s="228">
        <f>ROUND(E232*N232,2)</f>
        <v>0</v>
      </c>
      <c r="P232" s="228">
        <v>0</v>
      </c>
      <c r="Q232" s="228">
        <f>ROUND(E232*P232,2)</f>
        <v>0</v>
      </c>
      <c r="R232" s="228"/>
      <c r="S232" s="228" t="s">
        <v>171</v>
      </c>
      <c r="T232" s="228" t="s">
        <v>143</v>
      </c>
      <c r="U232" s="228">
        <v>2.5209999999999999</v>
      </c>
      <c r="V232" s="228">
        <f>ROUND(E232*U232,2)</f>
        <v>2.52</v>
      </c>
      <c r="W232" s="228"/>
      <c r="X232" s="228" t="s">
        <v>172</v>
      </c>
      <c r="Y232" s="209"/>
      <c r="Z232" s="209"/>
      <c r="AA232" s="209"/>
      <c r="AB232" s="209"/>
      <c r="AC232" s="209"/>
      <c r="AD232" s="209"/>
      <c r="AE232" s="209"/>
      <c r="AF232" s="209"/>
      <c r="AG232" s="209" t="s">
        <v>173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1" x14ac:dyDescent="0.25">
      <c r="A233" s="243">
        <v>85</v>
      </c>
      <c r="B233" s="244" t="s">
        <v>401</v>
      </c>
      <c r="C233" s="251" t="s">
        <v>402</v>
      </c>
      <c r="D233" s="245" t="s">
        <v>374</v>
      </c>
      <c r="E233" s="246">
        <v>1</v>
      </c>
      <c r="F233" s="247"/>
      <c r="G233" s="248">
        <f>ROUND(E233*F233,2)</f>
        <v>0</v>
      </c>
      <c r="H233" s="229">
        <v>0</v>
      </c>
      <c r="I233" s="228">
        <f>ROUND(E233*H233,2)</f>
        <v>0</v>
      </c>
      <c r="J233" s="229">
        <v>523.79999999999995</v>
      </c>
      <c r="K233" s="228">
        <f>ROUND(E233*J233,2)</f>
        <v>523.79999999999995</v>
      </c>
      <c r="L233" s="228">
        <v>15</v>
      </c>
      <c r="M233" s="228">
        <f>G233*(1+L233/100)</f>
        <v>0</v>
      </c>
      <c r="N233" s="228">
        <v>0</v>
      </c>
      <c r="O233" s="228">
        <f>ROUND(E233*N233,2)</f>
        <v>0</v>
      </c>
      <c r="P233" s="228">
        <v>0.125</v>
      </c>
      <c r="Q233" s="228">
        <f>ROUND(E233*P233,2)</f>
        <v>0.13</v>
      </c>
      <c r="R233" s="228"/>
      <c r="S233" s="228" t="s">
        <v>171</v>
      </c>
      <c r="T233" s="228" t="s">
        <v>143</v>
      </c>
      <c r="U233" s="228">
        <v>1.1499999999999999</v>
      </c>
      <c r="V233" s="228">
        <f>ROUND(E233*U233,2)</f>
        <v>1.1499999999999999</v>
      </c>
      <c r="W233" s="228"/>
      <c r="X233" s="228" t="s">
        <v>172</v>
      </c>
      <c r="Y233" s="209"/>
      <c r="Z233" s="209"/>
      <c r="AA233" s="209"/>
      <c r="AB233" s="209"/>
      <c r="AC233" s="209"/>
      <c r="AD233" s="209"/>
      <c r="AE233" s="209"/>
      <c r="AF233" s="209"/>
      <c r="AG233" s="209" t="s">
        <v>173</v>
      </c>
      <c r="AH233" s="209"/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1" x14ac:dyDescent="0.25">
      <c r="A234" s="243">
        <v>86</v>
      </c>
      <c r="B234" s="244" t="s">
        <v>403</v>
      </c>
      <c r="C234" s="251" t="s">
        <v>404</v>
      </c>
      <c r="D234" s="245" t="s">
        <v>374</v>
      </c>
      <c r="E234" s="246">
        <v>2</v>
      </c>
      <c r="F234" s="247"/>
      <c r="G234" s="248">
        <f>ROUND(E234*F234,2)</f>
        <v>0</v>
      </c>
      <c r="H234" s="229">
        <v>21</v>
      </c>
      <c r="I234" s="228">
        <f>ROUND(E234*H234,2)</f>
        <v>42</v>
      </c>
      <c r="J234" s="229">
        <v>197.5</v>
      </c>
      <c r="K234" s="228">
        <f>ROUND(E234*J234,2)</f>
        <v>395</v>
      </c>
      <c r="L234" s="228">
        <v>15</v>
      </c>
      <c r="M234" s="228">
        <f>G234*(1+L234/100)</f>
        <v>0</v>
      </c>
      <c r="N234" s="228">
        <v>3.0000000000000001E-5</v>
      </c>
      <c r="O234" s="228">
        <f>ROUND(E234*N234,2)</f>
        <v>0</v>
      </c>
      <c r="P234" s="228">
        <v>0</v>
      </c>
      <c r="Q234" s="228">
        <f>ROUND(E234*P234,2)</f>
        <v>0</v>
      </c>
      <c r="R234" s="228"/>
      <c r="S234" s="228" t="s">
        <v>171</v>
      </c>
      <c r="T234" s="228" t="s">
        <v>143</v>
      </c>
      <c r="U234" s="228">
        <v>0.33</v>
      </c>
      <c r="V234" s="228">
        <f>ROUND(E234*U234,2)</f>
        <v>0.66</v>
      </c>
      <c r="W234" s="228"/>
      <c r="X234" s="228" t="s">
        <v>172</v>
      </c>
      <c r="Y234" s="209"/>
      <c r="Z234" s="209"/>
      <c r="AA234" s="209"/>
      <c r="AB234" s="209"/>
      <c r="AC234" s="209"/>
      <c r="AD234" s="209"/>
      <c r="AE234" s="209"/>
      <c r="AF234" s="209"/>
      <c r="AG234" s="209" t="s">
        <v>173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1" x14ac:dyDescent="0.25">
      <c r="A235" s="243">
        <v>87</v>
      </c>
      <c r="B235" s="244" t="s">
        <v>405</v>
      </c>
      <c r="C235" s="251" t="s">
        <v>406</v>
      </c>
      <c r="D235" s="245" t="s">
        <v>374</v>
      </c>
      <c r="E235" s="246">
        <v>5</v>
      </c>
      <c r="F235" s="247"/>
      <c r="G235" s="248">
        <f>ROUND(E235*F235,2)</f>
        <v>0</v>
      </c>
      <c r="H235" s="229">
        <v>146.51</v>
      </c>
      <c r="I235" s="228">
        <f>ROUND(E235*H235,2)</f>
        <v>732.55</v>
      </c>
      <c r="J235" s="229">
        <v>133.49</v>
      </c>
      <c r="K235" s="228">
        <f>ROUND(E235*J235,2)</f>
        <v>667.45</v>
      </c>
      <c r="L235" s="228">
        <v>15</v>
      </c>
      <c r="M235" s="228">
        <f>G235*(1+L235/100)</f>
        <v>0</v>
      </c>
      <c r="N235" s="228">
        <v>1.7000000000000001E-4</v>
      </c>
      <c r="O235" s="228">
        <f>ROUND(E235*N235,2)</f>
        <v>0</v>
      </c>
      <c r="P235" s="228">
        <v>0</v>
      </c>
      <c r="Q235" s="228">
        <f>ROUND(E235*P235,2)</f>
        <v>0</v>
      </c>
      <c r="R235" s="228"/>
      <c r="S235" s="228" t="s">
        <v>171</v>
      </c>
      <c r="T235" s="228" t="s">
        <v>143</v>
      </c>
      <c r="U235" s="228">
        <v>0.22700000000000001</v>
      </c>
      <c r="V235" s="228">
        <f>ROUND(E235*U235,2)</f>
        <v>1.1399999999999999</v>
      </c>
      <c r="W235" s="228"/>
      <c r="X235" s="228" t="s">
        <v>172</v>
      </c>
      <c r="Y235" s="209"/>
      <c r="Z235" s="209"/>
      <c r="AA235" s="209"/>
      <c r="AB235" s="209"/>
      <c r="AC235" s="209"/>
      <c r="AD235" s="209"/>
      <c r="AE235" s="209"/>
      <c r="AF235" s="209"/>
      <c r="AG235" s="209" t="s">
        <v>173</v>
      </c>
      <c r="AH235" s="209"/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1" x14ac:dyDescent="0.25">
      <c r="A236" s="243">
        <v>88</v>
      </c>
      <c r="B236" s="244" t="s">
        <v>407</v>
      </c>
      <c r="C236" s="251" t="s">
        <v>408</v>
      </c>
      <c r="D236" s="245" t="s">
        <v>374</v>
      </c>
      <c r="E236" s="246">
        <v>1</v>
      </c>
      <c r="F236" s="247"/>
      <c r="G236" s="248">
        <f>ROUND(E236*F236,2)</f>
        <v>0</v>
      </c>
      <c r="H236" s="229">
        <v>224.68</v>
      </c>
      <c r="I236" s="228">
        <f>ROUND(E236*H236,2)</f>
        <v>224.68</v>
      </c>
      <c r="J236" s="229">
        <v>73.22</v>
      </c>
      <c r="K236" s="228">
        <f>ROUND(E236*J236,2)</f>
        <v>73.22</v>
      </c>
      <c r="L236" s="228">
        <v>15</v>
      </c>
      <c r="M236" s="228">
        <f>G236*(1+L236/100)</f>
        <v>0</v>
      </c>
      <c r="N236" s="228">
        <v>2.4000000000000001E-4</v>
      </c>
      <c r="O236" s="228">
        <f>ROUND(E236*N236,2)</f>
        <v>0</v>
      </c>
      <c r="P236" s="228">
        <v>0</v>
      </c>
      <c r="Q236" s="228">
        <f>ROUND(E236*P236,2)</f>
        <v>0</v>
      </c>
      <c r="R236" s="228"/>
      <c r="S236" s="228" t="s">
        <v>171</v>
      </c>
      <c r="T236" s="228" t="s">
        <v>143</v>
      </c>
      <c r="U236" s="228">
        <v>0.124</v>
      </c>
      <c r="V236" s="228">
        <f>ROUND(E236*U236,2)</f>
        <v>0.12</v>
      </c>
      <c r="W236" s="228"/>
      <c r="X236" s="228" t="s">
        <v>172</v>
      </c>
      <c r="Y236" s="209"/>
      <c r="Z236" s="209"/>
      <c r="AA236" s="209"/>
      <c r="AB236" s="209"/>
      <c r="AC236" s="209"/>
      <c r="AD236" s="209"/>
      <c r="AE236" s="209"/>
      <c r="AF236" s="209"/>
      <c r="AG236" s="209" t="s">
        <v>173</v>
      </c>
      <c r="AH236" s="209"/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ht="20.399999999999999" outlineLevel="1" x14ac:dyDescent="0.25">
      <c r="A237" s="243">
        <v>89</v>
      </c>
      <c r="B237" s="244" t="s">
        <v>409</v>
      </c>
      <c r="C237" s="251" t="s">
        <v>410</v>
      </c>
      <c r="D237" s="245" t="s">
        <v>178</v>
      </c>
      <c r="E237" s="246">
        <v>1</v>
      </c>
      <c r="F237" s="247"/>
      <c r="G237" s="248">
        <f>ROUND(E237*F237,2)</f>
        <v>0</v>
      </c>
      <c r="H237" s="229">
        <v>2056.89</v>
      </c>
      <c r="I237" s="228">
        <f>ROUND(E237*H237,2)</f>
        <v>2056.89</v>
      </c>
      <c r="J237" s="229">
        <v>271.91000000000003</v>
      </c>
      <c r="K237" s="228">
        <f>ROUND(E237*J237,2)</f>
        <v>271.91000000000003</v>
      </c>
      <c r="L237" s="228">
        <v>15</v>
      </c>
      <c r="M237" s="228">
        <f>G237*(1+L237/100)</f>
        <v>0</v>
      </c>
      <c r="N237" s="228">
        <v>1.64E-3</v>
      </c>
      <c r="O237" s="228">
        <f>ROUND(E237*N237,2)</f>
        <v>0</v>
      </c>
      <c r="P237" s="228">
        <v>0</v>
      </c>
      <c r="Q237" s="228">
        <f>ROUND(E237*P237,2)</f>
        <v>0</v>
      </c>
      <c r="R237" s="228"/>
      <c r="S237" s="228" t="s">
        <v>171</v>
      </c>
      <c r="T237" s="228" t="s">
        <v>143</v>
      </c>
      <c r="U237" s="228">
        <v>0.44500000000000001</v>
      </c>
      <c r="V237" s="228">
        <f>ROUND(E237*U237,2)</f>
        <v>0.45</v>
      </c>
      <c r="W237" s="228"/>
      <c r="X237" s="228" t="s">
        <v>172</v>
      </c>
      <c r="Y237" s="209"/>
      <c r="Z237" s="209"/>
      <c r="AA237" s="209"/>
      <c r="AB237" s="209"/>
      <c r="AC237" s="209"/>
      <c r="AD237" s="209"/>
      <c r="AE237" s="209"/>
      <c r="AF237" s="209"/>
      <c r="AG237" s="209" t="s">
        <v>173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1" x14ac:dyDescent="0.25">
      <c r="A238" s="243">
        <v>90</v>
      </c>
      <c r="B238" s="244" t="s">
        <v>411</v>
      </c>
      <c r="C238" s="251" t="s">
        <v>412</v>
      </c>
      <c r="D238" s="245" t="s">
        <v>178</v>
      </c>
      <c r="E238" s="246">
        <v>1</v>
      </c>
      <c r="F238" s="247"/>
      <c r="G238" s="248">
        <f>ROUND(E238*F238,2)</f>
        <v>0</v>
      </c>
      <c r="H238" s="229">
        <v>2422.9899999999998</v>
      </c>
      <c r="I238" s="228">
        <f>ROUND(E238*H238,2)</f>
        <v>2422.9899999999998</v>
      </c>
      <c r="J238" s="229">
        <v>296.81</v>
      </c>
      <c r="K238" s="228">
        <f>ROUND(E238*J238,2)</f>
        <v>296.81</v>
      </c>
      <c r="L238" s="228">
        <v>15</v>
      </c>
      <c r="M238" s="228">
        <f>G238*(1+L238/100)</f>
        <v>0</v>
      </c>
      <c r="N238" s="228">
        <v>8.4999999999999995E-4</v>
      </c>
      <c r="O238" s="228">
        <f>ROUND(E238*N238,2)</f>
        <v>0</v>
      </c>
      <c r="P238" s="228">
        <v>0</v>
      </c>
      <c r="Q238" s="228">
        <f>ROUND(E238*P238,2)</f>
        <v>0</v>
      </c>
      <c r="R238" s="228"/>
      <c r="S238" s="228" t="s">
        <v>171</v>
      </c>
      <c r="T238" s="228" t="s">
        <v>143</v>
      </c>
      <c r="U238" s="228">
        <v>0.48499999999999999</v>
      </c>
      <c r="V238" s="228">
        <f>ROUND(E238*U238,2)</f>
        <v>0.49</v>
      </c>
      <c r="W238" s="228"/>
      <c r="X238" s="228" t="s">
        <v>172</v>
      </c>
      <c r="Y238" s="209"/>
      <c r="Z238" s="209"/>
      <c r="AA238" s="209"/>
      <c r="AB238" s="209"/>
      <c r="AC238" s="209"/>
      <c r="AD238" s="209"/>
      <c r="AE238" s="209"/>
      <c r="AF238" s="209"/>
      <c r="AG238" s="209" t="s">
        <v>173</v>
      </c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1" x14ac:dyDescent="0.25">
      <c r="A239" s="243">
        <v>91</v>
      </c>
      <c r="B239" s="244" t="s">
        <v>413</v>
      </c>
      <c r="C239" s="251" t="s">
        <v>414</v>
      </c>
      <c r="D239" s="245" t="s">
        <v>178</v>
      </c>
      <c r="E239" s="246">
        <v>2</v>
      </c>
      <c r="F239" s="247"/>
      <c r="G239" s="248">
        <f>ROUND(E239*F239,2)</f>
        <v>0</v>
      </c>
      <c r="H239" s="229">
        <v>7.43</v>
      </c>
      <c r="I239" s="228">
        <f>ROUND(E239*H239,2)</f>
        <v>14.86</v>
      </c>
      <c r="J239" s="229">
        <v>258.77</v>
      </c>
      <c r="K239" s="228">
        <f>ROUND(E239*J239,2)</f>
        <v>517.54</v>
      </c>
      <c r="L239" s="228">
        <v>15</v>
      </c>
      <c r="M239" s="228">
        <f>G239*(1+L239/100)</f>
        <v>0</v>
      </c>
      <c r="N239" s="228">
        <v>4.0000000000000003E-5</v>
      </c>
      <c r="O239" s="228">
        <f>ROUND(E239*N239,2)</f>
        <v>0</v>
      </c>
      <c r="P239" s="228">
        <v>0</v>
      </c>
      <c r="Q239" s="228">
        <f>ROUND(E239*P239,2)</f>
        <v>0</v>
      </c>
      <c r="R239" s="228"/>
      <c r="S239" s="228" t="s">
        <v>171</v>
      </c>
      <c r="T239" s="228" t="s">
        <v>143</v>
      </c>
      <c r="U239" s="228">
        <v>0.44500000000000001</v>
      </c>
      <c r="V239" s="228">
        <f>ROUND(E239*U239,2)</f>
        <v>0.89</v>
      </c>
      <c r="W239" s="228"/>
      <c r="X239" s="228" t="s">
        <v>172</v>
      </c>
      <c r="Y239" s="209"/>
      <c r="Z239" s="209"/>
      <c r="AA239" s="209"/>
      <c r="AB239" s="209"/>
      <c r="AC239" s="209"/>
      <c r="AD239" s="209"/>
      <c r="AE239" s="209"/>
      <c r="AF239" s="209"/>
      <c r="AG239" s="209" t="s">
        <v>173</v>
      </c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1" x14ac:dyDescent="0.25">
      <c r="A240" s="243">
        <v>92</v>
      </c>
      <c r="B240" s="244" t="s">
        <v>415</v>
      </c>
      <c r="C240" s="251" t="s">
        <v>416</v>
      </c>
      <c r="D240" s="245" t="s">
        <v>374</v>
      </c>
      <c r="E240" s="246">
        <v>2</v>
      </c>
      <c r="F240" s="247"/>
      <c r="G240" s="248">
        <f>ROUND(E240*F240,2)</f>
        <v>0</v>
      </c>
      <c r="H240" s="229">
        <v>0</v>
      </c>
      <c r="I240" s="228">
        <f>ROUND(E240*H240,2)</f>
        <v>0</v>
      </c>
      <c r="J240" s="229">
        <v>98.9</v>
      </c>
      <c r="K240" s="228">
        <f>ROUND(E240*J240,2)</f>
        <v>197.8</v>
      </c>
      <c r="L240" s="228">
        <v>15</v>
      </c>
      <c r="M240" s="228">
        <f>G240*(1+L240/100)</f>
        <v>0</v>
      </c>
      <c r="N240" s="228">
        <v>0</v>
      </c>
      <c r="O240" s="228">
        <f>ROUND(E240*N240,2)</f>
        <v>0</v>
      </c>
      <c r="P240" s="228">
        <v>1.56E-3</v>
      </c>
      <c r="Q240" s="228">
        <f>ROUND(E240*P240,2)</f>
        <v>0</v>
      </c>
      <c r="R240" s="228"/>
      <c r="S240" s="228" t="s">
        <v>171</v>
      </c>
      <c r="T240" s="228" t="s">
        <v>143</v>
      </c>
      <c r="U240" s="228">
        <v>0.217</v>
      </c>
      <c r="V240" s="228">
        <f>ROUND(E240*U240,2)</f>
        <v>0.43</v>
      </c>
      <c r="W240" s="228"/>
      <c r="X240" s="228" t="s">
        <v>172</v>
      </c>
      <c r="Y240" s="209"/>
      <c r="Z240" s="209"/>
      <c r="AA240" s="209"/>
      <c r="AB240" s="209"/>
      <c r="AC240" s="209"/>
      <c r="AD240" s="209"/>
      <c r="AE240" s="209"/>
      <c r="AF240" s="209"/>
      <c r="AG240" s="209" t="s">
        <v>173</v>
      </c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1" x14ac:dyDescent="0.25">
      <c r="A241" s="243">
        <v>93</v>
      </c>
      <c r="B241" s="244" t="s">
        <v>417</v>
      </c>
      <c r="C241" s="251" t="s">
        <v>418</v>
      </c>
      <c r="D241" s="245" t="s">
        <v>374</v>
      </c>
      <c r="E241" s="246">
        <v>1</v>
      </c>
      <c r="F241" s="247"/>
      <c r="G241" s="248">
        <f>ROUND(E241*F241,2)</f>
        <v>0</v>
      </c>
      <c r="H241" s="229">
        <v>0</v>
      </c>
      <c r="I241" s="228">
        <f>ROUND(E241*H241,2)</f>
        <v>0</v>
      </c>
      <c r="J241" s="229">
        <v>101.1</v>
      </c>
      <c r="K241" s="228">
        <f>ROUND(E241*J241,2)</f>
        <v>101.1</v>
      </c>
      <c r="L241" s="228">
        <v>15</v>
      </c>
      <c r="M241" s="228">
        <f>G241*(1+L241/100)</f>
        <v>0</v>
      </c>
      <c r="N241" s="228">
        <v>0</v>
      </c>
      <c r="O241" s="228">
        <f>ROUND(E241*N241,2)</f>
        <v>0</v>
      </c>
      <c r="P241" s="228">
        <v>8.5999999999999998E-4</v>
      </c>
      <c r="Q241" s="228">
        <f>ROUND(E241*P241,2)</f>
        <v>0</v>
      </c>
      <c r="R241" s="228"/>
      <c r="S241" s="228" t="s">
        <v>171</v>
      </c>
      <c r="T241" s="228" t="s">
        <v>143</v>
      </c>
      <c r="U241" s="228">
        <v>0.222</v>
      </c>
      <c r="V241" s="228">
        <f>ROUND(E241*U241,2)</f>
        <v>0.22</v>
      </c>
      <c r="W241" s="228"/>
      <c r="X241" s="228" t="s">
        <v>172</v>
      </c>
      <c r="Y241" s="209"/>
      <c r="Z241" s="209"/>
      <c r="AA241" s="209"/>
      <c r="AB241" s="209"/>
      <c r="AC241" s="209"/>
      <c r="AD241" s="209"/>
      <c r="AE241" s="209"/>
      <c r="AF241" s="209"/>
      <c r="AG241" s="209" t="s">
        <v>173</v>
      </c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ht="20.399999999999999" outlineLevel="1" x14ac:dyDescent="0.25">
      <c r="A242" s="243">
        <v>94</v>
      </c>
      <c r="B242" s="244" t="s">
        <v>419</v>
      </c>
      <c r="C242" s="251" t="s">
        <v>420</v>
      </c>
      <c r="D242" s="245" t="s">
        <v>178</v>
      </c>
      <c r="E242" s="246">
        <v>1</v>
      </c>
      <c r="F242" s="247"/>
      <c r="G242" s="248">
        <f>ROUND(E242*F242,2)</f>
        <v>0</v>
      </c>
      <c r="H242" s="229">
        <v>499.03</v>
      </c>
      <c r="I242" s="228">
        <f>ROUND(E242*H242,2)</f>
        <v>499.03</v>
      </c>
      <c r="J242" s="229">
        <v>144.97</v>
      </c>
      <c r="K242" s="228">
        <f>ROUND(E242*J242,2)</f>
        <v>144.97</v>
      </c>
      <c r="L242" s="228">
        <v>15</v>
      </c>
      <c r="M242" s="228">
        <f>G242*(1+L242/100)</f>
        <v>0</v>
      </c>
      <c r="N242" s="228">
        <v>2.0000000000000001E-4</v>
      </c>
      <c r="O242" s="228">
        <f>ROUND(E242*N242,2)</f>
        <v>0</v>
      </c>
      <c r="P242" s="228">
        <v>0</v>
      </c>
      <c r="Q242" s="228">
        <f>ROUND(E242*P242,2)</f>
        <v>0</v>
      </c>
      <c r="R242" s="228"/>
      <c r="S242" s="228" t="s">
        <v>171</v>
      </c>
      <c r="T242" s="228" t="s">
        <v>143</v>
      </c>
      <c r="U242" s="228">
        <v>0.246</v>
      </c>
      <c r="V242" s="228">
        <f>ROUND(E242*U242,2)</f>
        <v>0.25</v>
      </c>
      <c r="W242" s="228"/>
      <c r="X242" s="228" t="s">
        <v>172</v>
      </c>
      <c r="Y242" s="209"/>
      <c r="Z242" s="209"/>
      <c r="AA242" s="209"/>
      <c r="AB242" s="209"/>
      <c r="AC242" s="209"/>
      <c r="AD242" s="209"/>
      <c r="AE242" s="209"/>
      <c r="AF242" s="209"/>
      <c r="AG242" s="209" t="s">
        <v>173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ht="20.399999999999999" outlineLevel="1" x14ac:dyDescent="0.25">
      <c r="A243" s="243">
        <v>95</v>
      </c>
      <c r="B243" s="244" t="s">
        <v>421</v>
      </c>
      <c r="C243" s="251" t="s">
        <v>422</v>
      </c>
      <c r="D243" s="245" t="s">
        <v>178</v>
      </c>
      <c r="E243" s="246">
        <v>1</v>
      </c>
      <c r="F243" s="247"/>
      <c r="G243" s="248">
        <f>ROUND(E243*F243,2)</f>
        <v>0</v>
      </c>
      <c r="H243" s="229">
        <v>353.26</v>
      </c>
      <c r="I243" s="228">
        <f>ROUND(E243*H243,2)</f>
        <v>353.26</v>
      </c>
      <c r="J243" s="229">
        <v>144.74</v>
      </c>
      <c r="K243" s="228">
        <f>ROUND(E243*J243,2)</f>
        <v>144.74</v>
      </c>
      <c r="L243" s="228">
        <v>15</v>
      </c>
      <c r="M243" s="228">
        <f>G243*(1+L243/100)</f>
        <v>0</v>
      </c>
      <c r="N243" s="228">
        <v>9.0000000000000006E-5</v>
      </c>
      <c r="O243" s="228">
        <f>ROUND(E243*N243,2)</f>
        <v>0</v>
      </c>
      <c r="P243" s="228">
        <v>0</v>
      </c>
      <c r="Q243" s="228">
        <f>ROUND(E243*P243,2)</f>
        <v>0</v>
      </c>
      <c r="R243" s="228"/>
      <c r="S243" s="228" t="s">
        <v>171</v>
      </c>
      <c r="T243" s="228" t="s">
        <v>143</v>
      </c>
      <c r="U243" s="228">
        <v>0.246</v>
      </c>
      <c r="V243" s="228">
        <f>ROUND(E243*U243,2)</f>
        <v>0.25</v>
      </c>
      <c r="W243" s="228"/>
      <c r="X243" s="228" t="s">
        <v>172</v>
      </c>
      <c r="Y243" s="209"/>
      <c r="Z243" s="209"/>
      <c r="AA243" s="209"/>
      <c r="AB243" s="209"/>
      <c r="AC243" s="209"/>
      <c r="AD243" s="209"/>
      <c r="AE243" s="209"/>
      <c r="AF243" s="209"/>
      <c r="AG243" s="209" t="s">
        <v>173</v>
      </c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1" x14ac:dyDescent="0.25">
      <c r="A244" s="243">
        <v>96</v>
      </c>
      <c r="B244" s="244" t="s">
        <v>423</v>
      </c>
      <c r="C244" s="251" t="s">
        <v>424</v>
      </c>
      <c r="D244" s="245" t="s">
        <v>178</v>
      </c>
      <c r="E244" s="246">
        <v>1</v>
      </c>
      <c r="F244" s="247"/>
      <c r="G244" s="248">
        <f>ROUND(E244*F244,2)</f>
        <v>0</v>
      </c>
      <c r="H244" s="229">
        <v>406.77</v>
      </c>
      <c r="I244" s="228">
        <f>ROUND(E244*H244,2)</f>
        <v>406.77</v>
      </c>
      <c r="J244" s="229">
        <v>148.13</v>
      </c>
      <c r="K244" s="228">
        <f>ROUND(E244*J244,2)</f>
        <v>148.13</v>
      </c>
      <c r="L244" s="228">
        <v>15</v>
      </c>
      <c r="M244" s="228">
        <f>G244*(1+L244/100)</f>
        <v>0</v>
      </c>
      <c r="N244" s="228">
        <v>2.5999999999999998E-4</v>
      </c>
      <c r="O244" s="228">
        <f>ROUND(E244*N244,2)</f>
        <v>0</v>
      </c>
      <c r="P244" s="228">
        <v>0</v>
      </c>
      <c r="Q244" s="228">
        <f>ROUND(E244*P244,2)</f>
        <v>0</v>
      </c>
      <c r="R244" s="228"/>
      <c r="S244" s="228" t="s">
        <v>171</v>
      </c>
      <c r="T244" s="228" t="s">
        <v>143</v>
      </c>
      <c r="U244" s="228">
        <v>0.246</v>
      </c>
      <c r="V244" s="228">
        <f>ROUND(E244*U244,2)</f>
        <v>0.25</v>
      </c>
      <c r="W244" s="228"/>
      <c r="X244" s="228" t="s">
        <v>172</v>
      </c>
      <c r="Y244" s="209"/>
      <c r="Z244" s="209"/>
      <c r="AA244" s="209"/>
      <c r="AB244" s="209"/>
      <c r="AC244" s="209"/>
      <c r="AD244" s="209"/>
      <c r="AE244" s="209"/>
      <c r="AF244" s="209"/>
      <c r="AG244" s="209" t="s">
        <v>173</v>
      </c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1" x14ac:dyDescent="0.25">
      <c r="A245" s="243">
        <v>97</v>
      </c>
      <c r="B245" s="244" t="s">
        <v>425</v>
      </c>
      <c r="C245" s="251" t="s">
        <v>426</v>
      </c>
      <c r="D245" s="245" t="s">
        <v>178</v>
      </c>
      <c r="E245" s="246">
        <v>1</v>
      </c>
      <c r="F245" s="247"/>
      <c r="G245" s="248">
        <f>ROUND(E245*F245,2)</f>
        <v>0</v>
      </c>
      <c r="H245" s="229">
        <v>277.95</v>
      </c>
      <c r="I245" s="228">
        <f>ROUND(E245*H245,2)</f>
        <v>277.95</v>
      </c>
      <c r="J245" s="229">
        <v>144.65</v>
      </c>
      <c r="K245" s="228">
        <f>ROUND(E245*J245,2)</f>
        <v>144.65</v>
      </c>
      <c r="L245" s="228">
        <v>15</v>
      </c>
      <c r="M245" s="228">
        <f>G245*(1+L245/100)</f>
        <v>0</v>
      </c>
      <c r="N245" s="228">
        <v>2.0000000000000001E-4</v>
      </c>
      <c r="O245" s="228">
        <f>ROUND(E245*N245,2)</f>
        <v>0</v>
      </c>
      <c r="P245" s="228">
        <v>0</v>
      </c>
      <c r="Q245" s="228">
        <f>ROUND(E245*P245,2)</f>
        <v>0</v>
      </c>
      <c r="R245" s="228"/>
      <c r="S245" s="228" t="s">
        <v>171</v>
      </c>
      <c r="T245" s="228" t="s">
        <v>143</v>
      </c>
      <c r="U245" s="228">
        <v>0.246</v>
      </c>
      <c r="V245" s="228">
        <f>ROUND(E245*U245,2)</f>
        <v>0.25</v>
      </c>
      <c r="W245" s="228"/>
      <c r="X245" s="228" t="s">
        <v>172</v>
      </c>
      <c r="Y245" s="209"/>
      <c r="Z245" s="209"/>
      <c r="AA245" s="209"/>
      <c r="AB245" s="209"/>
      <c r="AC245" s="209"/>
      <c r="AD245" s="209"/>
      <c r="AE245" s="209"/>
      <c r="AF245" s="209"/>
      <c r="AG245" s="209" t="s">
        <v>173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1" x14ac:dyDescent="0.25">
      <c r="A246" s="243">
        <v>98</v>
      </c>
      <c r="B246" s="244" t="s">
        <v>427</v>
      </c>
      <c r="C246" s="251" t="s">
        <v>428</v>
      </c>
      <c r="D246" s="245" t="s">
        <v>178</v>
      </c>
      <c r="E246" s="246">
        <v>1</v>
      </c>
      <c r="F246" s="247"/>
      <c r="G246" s="248">
        <f>ROUND(E246*F246,2)</f>
        <v>0</v>
      </c>
      <c r="H246" s="229">
        <v>2699.68</v>
      </c>
      <c r="I246" s="228">
        <f>ROUND(E246*H246,2)</f>
        <v>2699.68</v>
      </c>
      <c r="J246" s="229">
        <v>393.82</v>
      </c>
      <c r="K246" s="228">
        <f>ROUND(E246*J246,2)</f>
        <v>393.82</v>
      </c>
      <c r="L246" s="228">
        <v>15</v>
      </c>
      <c r="M246" s="228">
        <f>G246*(1+L246/100)</f>
        <v>0</v>
      </c>
      <c r="N246" s="228">
        <v>4.453E-2</v>
      </c>
      <c r="O246" s="228">
        <f>ROUND(E246*N246,2)</f>
        <v>0.04</v>
      </c>
      <c r="P246" s="228">
        <v>4.2529999999999998E-2</v>
      </c>
      <c r="Q246" s="228">
        <f>ROUND(E246*P246,2)</f>
        <v>0.04</v>
      </c>
      <c r="R246" s="228"/>
      <c r="S246" s="228" t="s">
        <v>171</v>
      </c>
      <c r="T246" s="228" t="s">
        <v>143</v>
      </c>
      <c r="U246" s="228">
        <v>0.65400000000000003</v>
      </c>
      <c r="V246" s="228">
        <f>ROUND(E246*U246,2)</f>
        <v>0.65</v>
      </c>
      <c r="W246" s="228"/>
      <c r="X246" s="228" t="s">
        <v>172</v>
      </c>
      <c r="Y246" s="209"/>
      <c r="Z246" s="209"/>
      <c r="AA246" s="209"/>
      <c r="AB246" s="209"/>
      <c r="AC246" s="209"/>
      <c r="AD246" s="209"/>
      <c r="AE246" s="209"/>
      <c r="AF246" s="209"/>
      <c r="AG246" s="209" t="s">
        <v>173</v>
      </c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1" x14ac:dyDescent="0.25">
      <c r="A247" s="237">
        <v>99</v>
      </c>
      <c r="B247" s="238" t="s">
        <v>429</v>
      </c>
      <c r="C247" s="252" t="s">
        <v>430</v>
      </c>
      <c r="D247" s="239" t="s">
        <v>187</v>
      </c>
      <c r="E247" s="240">
        <v>0.48</v>
      </c>
      <c r="F247" s="241"/>
      <c r="G247" s="242">
        <f>ROUND(E247*F247,2)</f>
        <v>0</v>
      </c>
      <c r="H247" s="229">
        <v>33.65</v>
      </c>
      <c r="I247" s="228">
        <f>ROUND(E247*H247,2)</f>
        <v>16.149999999999999</v>
      </c>
      <c r="J247" s="229">
        <v>1238.25</v>
      </c>
      <c r="K247" s="228">
        <f>ROUND(E247*J247,2)</f>
        <v>594.36</v>
      </c>
      <c r="L247" s="228">
        <v>15</v>
      </c>
      <c r="M247" s="228">
        <f>G247*(1+L247/100)</f>
        <v>0</v>
      </c>
      <c r="N247" s="228">
        <v>8.0000000000000007E-5</v>
      </c>
      <c r="O247" s="228">
        <f>ROUND(E247*N247,2)</f>
        <v>0</v>
      </c>
      <c r="P247" s="228">
        <v>0</v>
      </c>
      <c r="Q247" s="228">
        <f>ROUND(E247*P247,2)</f>
        <v>0</v>
      </c>
      <c r="R247" s="228"/>
      <c r="S247" s="228" t="s">
        <v>171</v>
      </c>
      <c r="T247" s="228" t="s">
        <v>143</v>
      </c>
      <c r="U247" s="228">
        <v>2.1</v>
      </c>
      <c r="V247" s="228">
        <f>ROUND(E247*U247,2)</f>
        <v>1.01</v>
      </c>
      <c r="W247" s="228"/>
      <c r="X247" s="228" t="s">
        <v>172</v>
      </c>
      <c r="Y247" s="209"/>
      <c r="Z247" s="209"/>
      <c r="AA247" s="209"/>
      <c r="AB247" s="209"/>
      <c r="AC247" s="209"/>
      <c r="AD247" s="209"/>
      <c r="AE247" s="209"/>
      <c r="AF247" s="209"/>
      <c r="AG247" s="209" t="s">
        <v>173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1" x14ac:dyDescent="0.25">
      <c r="A248" s="226"/>
      <c r="B248" s="227"/>
      <c r="C248" s="264" t="s">
        <v>431</v>
      </c>
      <c r="D248" s="260"/>
      <c r="E248" s="261">
        <v>0.48</v>
      </c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09"/>
      <c r="Z248" s="209"/>
      <c r="AA248" s="209"/>
      <c r="AB248" s="209"/>
      <c r="AC248" s="209"/>
      <c r="AD248" s="209"/>
      <c r="AE248" s="209"/>
      <c r="AF248" s="209"/>
      <c r="AG248" s="209" t="s">
        <v>175</v>
      </c>
      <c r="AH248" s="209">
        <v>0</v>
      </c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ht="20.399999999999999" outlineLevel="1" x14ac:dyDescent="0.25">
      <c r="A249" s="243">
        <v>100</v>
      </c>
      <c r="B249" s="244" t="s">
        <v>432</v>
      </c>
      <c r="C249" s="251" t="s">
        <v>433</v>
      </c>
      <c r="D249" s="245" t="s">
        <v>178</v>
      </c>
      <c r="E249" s="246">
        <v>1</v>
      </c>
      <c r="F249" s="247"/>
      <c r="G249" s="248">
        <f>ROUND(E249*F249,2)</f>
        <v>0</v>
      </c>
      <c r="H249" s="229">
        <v>1920.5</v>
      </c>
      <c r="I249" s="228">
        <f>ROUND(E249*H249,2)</f>
        <v>1920.5</v>
      </c>
      <c r="J249" s="229">
        <v>0</v>
      </c>
      <c r="K249" s="228">
        <f>ROUND(E249*J249,2)</f>
        <v>0</v>
      </c>
      <c r="L249" s="228">
        <v>15</v>
      </c>
      <c r="M249" s="228">
        <f>G249*(1+L249/100)</f>
        <v>0</v>
      </c>
      <c r="N249" s="228">
        <v>8.0000000000000004E-4</v>
      </c>
      <c r="O249" s="228">
        <f>ROUND(E249*N249,2)</f>
        <v>0</v>
      </c>
      <c r="P249" s="228">
        <v>0</v>
      </c>
      <c r="Q249" s="228">
        <f>ROUND(E249*P249,2)</f>
        <v>0</v>
      </c>
      <c r="R249" s="228" t="s">
        <v>196</v>
      </c>
      <c r="S249" s="228" t="s">
        <v>171</v>
      </c>
      <c r="T249" s="228" t="s">
        <v>143</v>
      </c>
      <c r="U249" s="228">
        <v>0</v>
      </c>
      <c r="V249" s="228">
        <f>ROUND(E249*U249,2)</f>
        <v>0</v>
      </c>
      <c r="W249" s="228"/>
      <c r="X249" s="228" t="s">
        <v>166</v>
      </c>
      <c r="Y249" s="209"/>
      <c r="Z249" s="209"/>
      <c r="AA249" s="209"/>
      <c r="AB249" s="209"/>
      <c r="AC249" s="209"/>
      <c r="AD249" s="209"/>
      <c r="AE249" s="209"/>
      <c r="AF249" s="209"/>
      <c r="AG249" s="209" t="s">
        <v>167</v>
      </c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1" x14ac:dyDescent="0.25">
      <c r="A250" s="243">
        <v>101</v>
      </c>
      <c r="B250" s="244" t="s">
        <v>434</v>
      </c>
      <c r="C250" s="251" t="s">
        <v>435</v>
      </c>
      <c r="D250" s="245" t="s">
        <v>178</v>
      </c>
      <c r="E250" s="246">
        <v>1</v>
      </c>
      <c r="F250" s="247"/>
      <c r="G250" s="248">
        <f>ROUND(E250*F250,2)</f>
        <v>0</v>
      </c>
      <c r="H250" s="229">
        <v>2633.5</v>
      </c>
      <c r="I250" s="228">
        <f>ROUND(E250*H250,2)</f>
        <v>2633.5</v>
      </c>
      <c r="J250" s="229">
        <v>0</v>
      </c>
      <c r="K250" s="228">
        <f>ROUND(E250*J250,2)</f>
        <v>0</v>
      </c>
      <c r="L250" s="228">
        <v>15</v>
      </c>
      <c r="M250" s="228">
        <f>G250*(1+L250/100)</f>
        <v>0</v>
      </c>
      <c r="N250" s="228">
        <v>4.5999999999999999E-2</v>
      </c>
      <c r="O250" s="228">
        <f>ROUND(E250*N250,2)</f>
        <v>0.05</v>
      </c>
      <c r="P250" s="228">
        <v>0</v>
      </c>
      <c r="Q250" s="228">
        <f>ROUND(E250*P250,2)</f>
        <v>0</v>
      </c>
      <c r="R250" s="228" t="s">
        <v>196</v>
      </c>
      <c r="S250" s="228" t="s">
        <v>171</v>
      </c>
      <c r="T250" s="228" t="s">
        <v>143</v>
      </c>
      <c r="U250" s="228">
        <v>0</v>
      </c>
      <c r="V250" s="228">
        <f>ROUND(E250*U250,2)</f>
        <v>0</v>
      </c>
      <c r="W250" s="228"/>
      <c r="X250" s="228" t="s">
        <v>166</v>
      </c>
      <c r="Y250" s="209"/>
      <c r="Z250" s="209"/>
      <c r="AA250" s="209"/>
      <c r="AB250" s="209"/>
      <c r="AC250" s="209"/>
      <c r="AD250" s="209"/>
      <c r="AE250" s="209"/>
      <c r="AF250" s="209"/>
      <c r="AG250" s="209" t="s">
        <v>167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1" x14ac:dyDescent="0.25">
      <c r="A251" s="243">
        <v>102</v>
      </c>
      <c r="B251" s="244" t="s">
        <v>436</v>
      </c>
      <c r="C251" s="251" t="s">
        <v>437</v>
      </c>
      <c r="D251" s="245" t="s">
        <v>374</v>
      </c>
      <c r="E251" s="246">
        <v>1</v>
      </c>
      <c r="F251" s="247"/>
      <c r="G251" s="248">
        <f>ROUND(E251*F251,2)</f>
        <v>0</v>
      </c>
      <c r="H251" s="229">
        <v>0</v>
      </c>
      <c r="I251" s="228">
        <f>ROUND(E251*H251,2)</f>
        <v>0</v>
      </c>
      <c r="J251" s="229">
        <v>268.5</v>
      </c>
      <c r="K251" s="228">
        <f>ROUND(E251*J251,2)</f>
        <v>268.5</v>
      </c>
      <c r="L251" s="228">
        <v>15</v>
      </c>
      <c r="M251" s="228">
        <f>G251*(1+L251/100)</f>
        <v>0</v>
      </c>
      <c r="N251" s="228">
        <v>0</v>
      </c>
      <c r="O251" s="228">
        <f>ROUND(E251*N251,2)</f>
        <v>0</v>
      </c>
      <c r="P251" s="228">
        <v>1.933E-2</v>
      </c>
      <c r="Q251" s="228">
        <f>ROUND(E251*P251,2)</f>
        <v>0.02</v>
      </c>
      <c r="R251" s="228"/>
      <c r="S251" s="228" t="s">
        <v>171</v>
      </c>
      <c r="T251" s="228" t="s">
        <v>143</v>
      </c>
      <c r="U251" s="228">
        <v>0</v>
      </c>
      <c r="V251" s="228">
        <f>ROUND(E251*U251,2)</f>
        <v>0</v>
      </c>
      <c r="W251" s="228"/>
      <c r="X251" s="228" t="s">
        <v>199</v>
      </c>
      <c r="Y251" s="209"/>
      <c r="Z251" s="209"/>
      <c r="AA251" s="209"/>
      <c r="AB251" s="209"/>
      <c r="AC251" s="209"/>
      <c r="AD251" s="209"/>
      <c r="AE251" s="209"/>
      <c r="AF251" s="209"/>
      <c r="AG251" s="209" t="s">
        <v>200</v>
      </c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1" x14ac:dyDescent="0.25">
      <c r="A252" s="243">
        <v>103</v>
      </c>
      <c r="B252" s="244" t="s">
        <v>438</v>
      </c>
      <c r="C252" s="251" t="s">
        <v>439</v>
      </c>
      <c r="D252" s="245" t="s">
        <v>374</v>
      </c>
      <c r="E252" s="246">
        <v>1</v>
      </c>
      <c r="F252" s="247"/>
      <c r="G252" s="248">
        <f>ROUND(E252*F252,2)</f>
        <v>0</v>
      </c>
      <c r="H252" s="229">
        <v>0</v>
      </c>
      <c r="I252" s="228">
        <f>ROUND(E252*H252,2)</f>
        <v>0</v>
      </c>
      <c r="J252" s="229">
        <v>174.2</v>
      </c>
      <c r="K252" s="228">
        <f>ROUND(E252*J252,2)</f>
        <v>174.2</v>
      </c>
      <c r="L252" s="228">
        <v>15</v>
      </c>
      <c r="M252" s="228">
        <f>G252*(1+L252/100)</f>
        <v>0</v>
      </c>
      <c r="N252" s="228">
        <v>0</v>
      </c>
      <c r="O252" s="228">
        <f>ROUND(E252*N252,2)</f>
        <v>0</v>
      </c>
      <c r="P252" s="228">
        <v>1.9460000000000002E-2</v>
      </c>
      <c r="Q252" s="228">
        <f>ROUND(E252*P252,2)</f>
        <v>0.02</v>
      </c>
      <c r="R252" s="228"/>
      <c r="S252" s="228" t="s">
        <v>171</v>
      </c>
      <c r="T252" s="228" t="s">
        <v>143</v>
      </c>
      <c r="U252" s="228">
        <v>0</v>
      </c>
      <c r="V252" s="228">
        <f>ROUND(E252*U252,2)</f>
        <v>0</v>
      </c>
      <c r="W252" s="228"/>
      <c r="X252" s="228" t="s">
        <v>199</v>
      </c>
      <c r="Y252" s="209"/>
      <c r="Z252" s="209"/>
      <c r="AA252" s="209"/>
      <c r="AB252" s="209"/>
      <c r="AC252" s="209"/>
      <c r="AD252" s="209"/>
      <c r="AE252" s="209"/>
      <c r="AF252" s="209"/>
      <c r="AG252" s="209" t="s">
        <v>200</v>
      </c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1" x14ac:dyDescent="0.25">
      <c r="A253" s="243">
        <v>104</v>
      </c>
      <c r="B253" s="244" t="s">
        <v>440</v>
      </c>
      <c r="C253" s="251" t="s">
        <v>441</v>
      </c>
      <c r="D253" s="245" t="s">
        <v>178</v>
      </c>
      <c r="E253" s="246">
        <v>1</v>
      </c>
      <c r="F253" s="247"/>
      <c r="G253" s="248">
        <f>ROUND(E253*F253,2)</f>
        <v>0</v>
      </c>
      <c r="H253" s="229">
        <v>0</v>
      </c>
      <c r="I253" s="228">
        <f>ROUND(E253*H253,2)</f>
        <v>0</v>
      </c>
      <c r="J253" s="229">
        <v>1278.8</v>
      </c>
      <c r="K253" s="228">
        <f>ROUND(E253*J253,2)</f>
        <v>1278.8</v>
      </c>
      <c r="L253" s="228">
        <v>15</v>
      </c>
      <c r="M253" s="228">
        <f>G253*(1+L253/100)</f>
        <v>0</v>
      </c>
      <c r="N253" s="228">
        <v>1.82E-3</v>
      </c>
      <c r="O253" s="228">
        <f>ROUND(E253*N253,2)</f>
        <v>0</v>
      </c>
      <c r="P253" s="228">
        <v>0</v>
      </c>
      <c r="Q253" s="228">
        <f>ROUND(E253*P253,2)</f>
        <v>0</v>
      </c>
      <c r="R253" s="228"/>
      <c r="S253" s="228" t="s">
        <v>171</v>
      </c>
      <c r="T253" s="228" t="s">
        <v>143</v>
      </c>
      <c r="U253" s="228">
        <v>0</v>
      </c>
      <c r="V253" s="228">
        <f>ROUND(E253*U253,2)</f>
        <v>0</v>
      </c>
      <c r="W253" s="228"/>
      <c r="X253" s="228" t="s">
        <v>199</v>
      </c>
      <c r="Y253" s="209"/>
      <c r="Z253" s="209"/>
      <c r="AA253" s="209"/>
      <c r="AB253" s="209"/>
      <c r="AC253" s="209"/>
      <c r="AD253" s="209"/>
      <c r="AE253" s="209"/>
      <c r="AF253" s="209"/>
      <c r="AG253" s="209" t="s">
        <v>200</v>
      </c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1" x14ac:dyDescent="0.25">
      <c r="A254" s="243">
        <v>105</v>
      </c>
      <c r="B254" s="244" t="s">
        <v>442</v>
      </c>
      <c r="C254" s="251" t="s">
        <v>443</v>
      </c>
      <c r="D254" s="245" t="s">
        <v>374</v>
      </c>
      <c r="E254" s="246">
        <v>1</v>
      </c>
      <c r="F254" s="247"/>
      <c r="G254" s="248">
        <f>ROUND(E254*F254,2)</f>
        <v>0</v>
      </c>
      <c r="H254" s="229">
        <v>0</v>
      </c>
      <c r="I254" s="228">
        <f>ROUND(E254*H254,2)</f>
        <v>0</v>
      </c>
      <c r="J254" s="229">
        <v>141.5</v>
      </c>
      <c r="K254" s="228">
        <f>ROUND(E254*J254,2)</f>
        <v>141.5</v>
      </c>
      <c r="L254" s="228">
        <v>15</v>
      </c>
      <c r="M254" s="228">
        <f>G254*(1+L254/100)</f>
        <v>0</v>
      </c>
      <c r="N254" s="228">
        <v>0</v>
      </c>
      <c r="O254" s="228">
        <f>ROUND(E254*N254,2)</f>
        <v>0</v>
      </c>
      <c r="P254" s="228">
        <v>6.7000000000000004E-2</v>
      </c>
      <c r="Q254" s="228">
        <f>ROUND(E254*P254,2)</f>
        <v>7.0000000000000007E-2</v>
      </c>
      <c r="R254" s="228"/>
      <c r="S254" s="228" t="s">
        <v>171</v>
      </c>
      <c r="T254" s="228" t="s">
        <v>143</v>
      </c>
      <c r="U254" s="228">
        <v>0</v>
      </c>
      <c r="V254" s="228">
        <f>ROUND(E254*U254,2)</f>
        <v>0</v>
      </c>
      <c r="W254" s="228"/>
      <c r="X254" s="228" t="s">
        <v>199</v>
      </c>
      <c r="Y254" s="209"/>
      <c r="Z254" s="209"/>
      <c r="AA254" s="209"/>
      <c r="AB254" s="209"/>
      <c r="AC254" s="209"/>
      <c r="AD254" s="209"/>
      <c r="AE254" s="209"/>
      <c r="AF254" s="209"/>
      <c r="AG254" s="209" t="s">
        <v>200</v>
      </c>
      <c r="AH254" s="209"/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1" x14ac:dyDescent="0.25">
      <c r="A255" s="243">
        <v>106</v>
      </c>
      <c r="B255" s="244" t="s">
        <v>446</v>
      </c>
      <c r="C255" s="251" t="s">
        <v>447</v>
      </c>
      <c r="D255" s="245" t="s">
        <v>0</v>
      </c>
      <c r="E255" s="246">
        <v>404.08609999999999</v>
      </c>
      <c r="F255" s="247"/>
      <c r="G255" s="248">
        <f>ROUND(E255*F255,2)</f>
        <v>0</v>
      </c>
      <c r="H255" s="229">
        <v>0</v>
      </c>
      <c r="I255" s="228">
        <f>ROUND(E255*H255,2)</f>
        <v>0</v>
      </c>
      <c r="J255" s="229">
        <v>0.4</v>
      </c>
      <c r="K255" s="228">
        <f>ROUND(E255*J255,2)</f>
        <v>161.63</v>
      </c>
      <c r="L255" s="228">
        <v>15</v>
      </c>
      <c r="M255" s="228">
        <f>G255*(1+L255/100)</f>
        <v>0</v>
      </c>
      <c r="N255" s="228">
        <v>0</v>
      </c>
      <c r="O255" s="228">
        <f>ROUND(E255*N255,2)</f>
        <v>0</v>
      </c>
      <c r="P255" s="228">
        <v>0</v>
      </c>
      <c r="Q255" s="228">
        <f>ROUND(E255*P255,2)</f>
        <v>0</v>
      </c>
      <c r="R255" s="228"/>
      <c r="S255" s="228" t="s">
        <v>171</v>
      </c>
      <c r="T255" s="228" t="s">
        <v>143</v>
      </c>
      <c r="U255" s="228">
        <v>0</v>
      </c>
      <c r="V255" s="228">
        <f>ROUND(E255*U255,2)</f>
        <v>0</v>
      </c>
      <c r="W255" s="228"/>
      <c r="X255" s="228" t="s">
        <v>306</v>
      </c>
      <c r="Y255" s="209"/>
      <c r="Z255" s="209"/>
      <c r="AA255" s="209"/>
      <c r="AB255" s="209"/>
      <c r="AC255" s="209"/>
      <c r="AD255" s="209"/>
      <c r="AE255" s="209"/>
      <c r="AF255" s="209"/>
      <c r="AG255" s="209" t="s">
        <v>307</v>
      </c>
      <c r="AH255" s="209"/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x14ac:dyDescent="0.25">
      <c r="A256" s="231" t="s">
        <v>137</v>
      </c>
      <c r="B256" s="232" t="s">
        <v>81</v>
      </c>
      <c r="C256" s="250" t="s">
        <v>82</v>
      </c>
      <c r="D256" s="233"/>
      <c r="E256" s="234"/>
      <c r="F256" s="235"/>
      <c r="G256" s="236">
        <f>SUMIF(AG257:AG262,"&lt;&gt;NOR",G257:G262)</f>
        <v>0</v>
      </c>
      <c r="H256" s="230"/>
      <c r="I256" s="230">
        <f>SUM(I257:I262)</f>
        <v>621</v>
      </c>
      <c r="J256" s="230"/>
      <c r="K256" s="230">
        <f>SUM(K257:K262)</f>
        <v>5563.28</v>
      </c>
      <c r="L256" s="230"/>
      <c r="M256" s="230">
        <f>SUM(M257:M262)</f>
        <v>0</v>
      </c>
      <c r="N256" s="230"/>
      <c r="O256" s="230">
        <f>SUM(O257:O262)</f>
        <v>0</v>
      </c>
      <c r="P256" s="230"/>
      <c r="Q256" s="230">
        <f>SUM(Q257:Q262)</f>
        <v>0.14000000000000001</v>
      </c>
      <c r="R256" s="230"/>
      <c r="S256" s="230"/>
      <c r="T256" s="230"/>
      <c r="U256" s="230"/>
      <c r="V256" s="230">
        <f>SUM(V257:V262)</f>
        <v>9.2199999999999989</v>
      </c>
      <c r="W256" s="230"/>
      <c r="X256" s="230"/>
      <c r="AG256" t="s">
        <v>138</v>
      </c>
    </row>
    <row r="257" spans="1:60" ht="20.399999999999999" outlineLevel="1" x14ac:dyDescent="0.25">
      <c r="A257" s="243">
        <v>107</v>
      </c>
      <c r="B257" s="244" t="s">
        <v>448</v>
      </c>
      <c r="C257" s="251" t="s">
        <v>449</v>
      </c>
      <c r="D257" s="245" t="s">
        <v>325</v>
      </c>
      <c r="E257" s="246">
        <v>1</v>
      </c>
      <c r="F257" s="247"/>
      <c r="G257" s="248">
        <f>ROUND(E257*F257,2)</f>
        <v>0</v>
      </c>
      <c r="H257" s="229">
        <v>0</v>
      </c>
      <c r="I257" s="228">
        <f>ROUND(E257*H257,2)</f>
        <v>0</v>
      </c>
      <c r="J257" s="229">
        <v>920</v>
      </c>
      <c r="K257" s="228">
        <f>ROUND(E257*J257,2)</f>
        <v>920</v>
      </c>
      <c r="L257" s="228">
        <v>15</v>
      </c>
      <c r="M257" s="228">
        <f>G257*(1+L257/100)</f>
        <v>0</v>
      </c>
      <c r="N257" s="228">
        <v>0</v>
      </c>
      <c r="O257" s="228">
        <f>ROUND(E257*N257,2)</f>
        <v>0</v>
      </c>
      <c r="P257" s="228">
        <v>0</v>
      </c>
      <c r="Q257" s="228">
        <f>ROUND(E257*P257,2)</f>
        <v>0</v>
      </c>
      <c r="R257" s="228"/>
      <c r="S257" s="228" t="s">
        <v>142</v>
      </c>
      <c r="T257" s="228" t="s">
        <v>143</v>
      </c>
      <c r="U257" s="228">
        <v>0.5</v>
      </c>
      <c r="V257" s="228">
        <f>ROUND(E257*U257,2)</f>
        <v>0.5</v>
      </c>
      <c r="W257" s="228"/>
      <c r="X257" s="228" t="s">
        <v>172</v>
      </c>
      <c r="Y257" s="209"/>
      <c r="Z257" s="209"/>
      <c r="AA257" s="209"/>
      <c r="AB257" s="209"/>
      <c r="AC257" s="209"/>
      <c r="AD257" s="209"/>
      <c r="AE257" s="209"/>
      <c r="AF257" s="209"/>
      <c r="AG257" s="209" t="s">
        <v>173</v>
      </c>
      <c r="AH257" s="209"/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1" x14ac:dyDescent="0.25">
      <c r="A258" s="243">
        <v>108</v>
      </c>
      <c r="B258" s="244" t="s">
        <v>450</v>
      </c>
      <c r="C258" s="251" t="s">
        <v>451</v>
      </c>
      <c r="D258" s="245" t="s">
        <v>178</v>
      </c>
      <c r="E258" s="246">
        <v>3</v>
      </c>
      <c r="F258" s="247"/>
      <c r="G258" s="248">
        <f>ROUND(E258*F258,2)</f>
        <v>0</v>
      </c>
      <c r="H258" s="229">
        <v>207</v>
      </c>
      <c r="I258" s="228">
        <f>ROUND(E258*H258,2)</f>
        <v>621</v>
      </c>
      <c r="J258" s="229">
        <v>0</v>
      </c>
      <c r="K258" s="228">
        <f>ROUND(E258*J258,2)</f>
        <v>0</v>
      </c>
      <c r="L258" s="228">
        <v>15</v>
      </c>
      <c r="M258" s="228">
        <f>G258*(1+L258/100)</f>
        <v>0</v>
      </c>
      <c r="N258" s="228">
        <v>8.0000000000000007E-5</v>
      </c>
      <c r="O258" s="228">
        <f>ROUND(E258*N258,2)</f>
        <v>0</v>
      </c>
      <c r="P258" s="228">
        <v>0</v>
      </c>
      <c r="Q258" s="228">
        <f>ROUND(E258*P258,2)</f>
        <v>0</v>
      </c>
      <c r="R258" s="228"/>
      <c r="S258" s="228" t="s">
        <v>142</v>
      </c>
      <c r="T258" s="228" t="s">
        <v>143</v>
      </c>
      <c r="U258" s="228">
        <v>0</v>
      </c>
      <c r="V258" s="228">
        <f>ROUND(E258*U258,2)</f>
        <v>0</v>
      </c>
      <c r="W258" s="228"/>
      <c r="X258" s="228" t="s">
        <v>166</v>
      </c>
      <c r="Y258" s="209"/>
      <c r="Z258" s="209"/>
      <c r="AA258" s="209"/>
      <c r="AB258" s="209"/>
      <c r="AC258" s="209"/>
      <c r="AD258" s="209"/>
      <c r="AE258" s="209"/>
      <c r="AF258" s="209"/>
      <c r="AG258" s="209" t="s">
        <v>167</v>
      </c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1" x14ac:dyDescent="0.25">
      <c r="A259" s="243">
        <v>109</v>
      </c>
      <c r="B259" s="244" t="s">
        <v>452</v>
      </c>
      <c r="C259" s="251" t="s">
        <v>453</v>
      </c>
      <c r="D259" s="245" t="s">
        <v>178</v>
      </c>
      <c r="E259" s="246">
        <v>3</v>
      </c>
      <c r="F259" s="247"/>
      <c r="G259" s="248">
        <f>ROUND(E259*F259,2)</f>
        <v>0</v>
      </c>
      <c r="H259" s="229">
        <v>0</v>
      </c>
      <c r="I259" s="228">
        <f>ROUND(E259*H259,2)</f>
        <v>0</v>
      </c>
      <c r="J259" s="229">
        <v>396.2</v>
      </c>
      <c r="K259" s="228">
        <f>ROUND(E259*J259,2)</f>
        <v>1188.5999999999999</v>
      </c>
      <c r="L259" s="228">
        <v>15</v>
      </c>
      <c r="M259" s="228">
        <f>G259*(1+L259/100)</f>
        <v>0</v>
      </c>
      <c r="N259" s="228">
        <v>0</v>
      </c>
      <c r="O259" s="228">
        <f>ROUND(E259*N259,2)</f>
        <v>0</v>
      </c>
      <c r="P259" s="228">
        <v>0</v>
      </c>
      <c r="Q259" s="228">
        <f>ROUND(E259*P259,2)</f>
        <v>0</v>
      </c>
      <c r="R259" s="228"/>
      <c r="S259" s="228" t="s">
        <v>171</v>
      </c>
      <c r="T259" s="228" t="s">
        <v>143</v>
      </c>
      <c r="U259" s="228">
        <v>0.75</v>
      </c>
      <c r="V259" s="228">
        <f>ROUND(E259*U259,2)</f>
        <v>2.25</v>
      </c>
      <c r="W259" s="228"/>
      <c r="X259" s="228" t="s">
        <v>172</v>
      </c>
      <c r="Y259" s="209"/>
      <c r="Z259" s="209"/>
      <c r="AA259" s="209"/>
      <c r="AB259" s="209"/>
      <c r="AC259" s="209"/>
      <c r="AD259" s="209"/>
      <c r="AE259" s="209"/>
      <c r="AF259" s="209"/>
      <c r="AG259" s="209" t="s">
        <v>173</v>
      </c>
      <c r="AH259" s="209"/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1" x14ac:dyDescent="0.25">
      <c r="A260" s="243">
        <v>110</v>
      </c>
      <c r="B260" s="244" t="s">
        <v>454</v>
      </c>
      <c r="C260" s="251" t="s">
        <v>455</v>
      </c>
      <c r="D260" s="245" t="s">
        <v>178</v>
      </c>
      <c r="E260" s="246">
        <v>3</v>
      </c>
      <c r="F260" s="247"/>
      <c r="G260" s="248">
        <f>ROUND(E260*F260,2)</f>
        <v>0</v>
      </c>
      <c r="H260" s="229">
        <v>0</v>
      </c>
      <c r="I260" s="228">
        <f>ROUND(E260*H260,2)</f>
        <v>0</v>
      </c>
      <c r="J260" s="229">
        <v>257.60000000000002</v>
      </c>
      <c r="K260" s="228">
        <f>ROUND(E260*J260,2)</f>
        <v>772.8</v>
      </c>
      <c r="L260" s="228">
        <v>15</v>
      </c>
      <c r="M260" s="228">
        <f>G260*(1+L260/100)</f>
        <v>0</v>
      </c>
      <c r="N260" s="228">
        <v>0</v>
      </c>
      <c r="O260" s="228">
        <f>ROUND(E260*N260,2)</f>
        <v>0</v>
      </c>
      <c r="P260" s="228">
        <v>2E-3</v>
      </c>
      <c r="Q260" s="228">
        <f>ROUND(E260*P260,2)</f>
        <v>0.01</v>
      </c>
      <c r="R260" s="228"/>
      <c r="S260" s="228" t="s">
        <v>171</v>
      </c>
      <c r="T260" s="228" t="s">
        <v>143</v>
      </c>
      <c r="U260" s="228">
        <v>0.48749999999999999</v>
      </c>
      <c r="V260" s="228">
        <f>ROUND(E260*U260,2)</f>
        <v>1.46</v>
      </c>
      <c r="W260" s="228"/>
      <c r="X260" s="228" t="s">
        <v>172</v>
      </c>
      <c r="Y260" s="209"/>
      <c r="Z260" s="209"/>
      <c r="AA260" s="209"/>
      <c r="AB260" s="209"/>
      <c r="AC260" s="209"/>
      <c r="AD260" s="209"/>
      <c r="AE260" s="209"/>
      <c r="AF260" s="209"/>
      <c r="AG260" s="209" t="s">
        <v>173</v>
      </c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1" x14ac:dyDescent="0.25">
      <c r="A261" s="243">
        <v>111</v>
      </c>
      <c r="B261" s="244" t="s">
        <v>456</v>
      </c>
      <c r="C261" s="251" t="s">
        <v>457</v>
      </c>
      <c r="D261" s="245" t="s">
        <v>178</v>
      </c>
      <c r="E261" s="246">
        <v>1</v>
      </c>
      <c r="F261" s="247"/>
      <c r="G261" s="248">
        <f>ROUND(E261*F261,2)</f>
        <v>0</v>
      </c>
      <c r="H261" s="229">
        <v>0</v>
      </c>
      <c r="I261" s="228">
        <f>ROUND(E261*H261,2)</f>
        <v>0</v>
      </c>
      <c r="J261" s="229">
        <v>2645</v>
      </c>
      <c r="K261" s="228">
        <f>ROUND(E261*J261,2)</f>
        <v>2645</v>
      </c>
      <c r="L261" s="228">
        <v>15</v>
      </c>
      <c r="M261" s="228">
        <f>G261*(1+L261/100)</f>
        <v>0</v>
      </c>
      <c r="N261" s="228">
        <v>0</v>
      </c>
      <c r="O261" s="228">
        <f>ROUND(E261*N261,2)</f>
        <v>0</v>
      </c>
      <c r="P261" s="228">
        <v>0.12634999999999999</v>
      </c>
      <c r="Q261" s="228">
        <f>ROUND(E261*P261,2)</f>
        <v>0.13</v>
      </c>
      <c r="R261" s="228"/>
      <c r="S261" s="228" t="s">
        <v>171</v>
      </c>
      <c r="T261" s="228" t="s">
        <v>143</v>
      </c>
      <c r="U261" s="228">
        <v>5.0049999999999999</v>
      </c>
      <c r="V261" s="228">
        <f>ROUND(E261*U261,2)</f>
        <v>5.01</v>
      </c>
      <c r="W261" s="228"/>
      <c r="X261" s="228" t="s">
        <v>172</v>
      </c>
      <c r="Y261" s="209"/>
      <c r="Z261" s="209"/>
      <c r="AA261" s="209"/>
      <c r="AB261" s="209"/>
      <c r="AC261" s="209"/>
      <c r="AD261" s="209"/>
      <c r="AE261" s="209"/>
      <c r="AF261" s="209"/>
      <c r="AG261" s="209" t="s">
        <v>173</v>
      </c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1" x14ac:dyDescent="0.25">
      <c r="A262" s="243">
        <v>112</v>
      </c>
      <c r="B262" s="244" t="s">
        <v>458</v>
      </c>
      <c r="C262" s="251" t="s">
        <v>459</v>
      </c>
      <c r="D262" s="245" t="s">
        <v>0</v>
      </c>
      <c r="E262" s="246">
        <v>61.473999999999997</v>
      </c>
      <c r="F262" s="247"/>
      <c r="G262" s="248">
        <f>ROUND(E262*F262,2)</f>
        <v>0</v>
      </c>
      <c r="H262" s="229">
        <v>0</v>
      </c>
      <c r="I262" s="228">
        <f>ROUND(E262*H262,2)</f>
        <v>0</v>
      </c>
      <c r="J262" s="229">
        <v>0.6</v>
      </c>
      <c r="K262" s="228">
        <f>ROUND(E262*J262,2)</f>
        <v>36.880000000000003</v>
      </c>
      <c r="L262" s="228">
        <v>15</v>
      </c>
      <c r="M262" s="228">
        <f>G262*(1+L262/100)</f>
        <v>0</v>
      </c>
      <c r="N262" s="228">
        <v>0</v>
      </c>
      <c r="O262" s="228">
        <f>ROUND(E262*N262,2)</f>
        <v>0</v>
      </c>
      <c r="P262" s="228">
        <v>0</v>
      </c>
      <c r="Q262" s="228">
        <f>ROUND(E262*P262,2)</f>
        <v>0</v>
      </c>
      <c r="R262" s="228"/>
      <c r="S262" s="228" t="s">
        <v>171</v>
      </c>
      <c r="T262" s="228" t="s">
        <v>143</v>
      </c>
      <c r="U262" s="228">
        <v>0</v>
      </c>
      <c r="V262" s="228">
        <f>ROUND(E262*U262,2)</f>
        <v>0</v>
      </c>
      <c r="W262" s="228"/>
      <c r="X262" s="228" t="s">
        <v>306</v>
      </c>
      <c r="Y262" s="209"/>
      <c r="Z262" s="209"/>
      <c r="AA262" s="209"/>
      <c r="AB262" s="209"/>
      <c r="AC262" s="209"/>
      <c r="AD262" s="209"/>
      <c r="AE262" s="209"/>
      <c r="AF262" s="209"/>
      <c r="AG262" s="209" t="s">
        <v>307</v>
      </c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x14ac:dyDescent="0.25">
      <c r="A263" s="231" t="s">
        <v>137</v>
      </c>
      <c r="B263" s="232" t="s">
        <v>83</v>
      </c>
      <c r="C263" s="250" t="s">
        <v>84</v>
      </c>
      <c r="D263" s="233"/>
      <c r="E263" s="234"/>
      <c r="F263" s="235"/>
      <c r="G263" s="236">
        <f>SUMIF(AG264:AG276,"&lt;&gt;NOR",G264:G276)</f>
        <v>0</v>
      </c>
      <c r="H263" s="230"/>
      <c r="I263" s="230">
        <f>SUM(I264:I276)</f>
        <v>27387.899999999998</v>
      </c>
      <c r="J263" s="230"/>
      <c r="K263" s="230">
        <f>SUM(K264:K276)</f>
        <v>9174.61</v>
      </c>
      <c r="L263" s="230"/>
      <c r="M263" s="230">
        <f>SUM(M264:M276)</f>
        <v>0</v>
      </c>
      <c r="N263" s="230"/>
      <c r="O263" s="230">
        <f>SUM(O264:O276)</f>
        <v>0.84000000000000008</v>
      </c>
      <c r="P263" s="230"/>
      <c r="Q263" s="230">
        <f>SUM(Q264:Q276)</f>
        <v>0</v>
      </c>
      <c r="R263" s="230"/>
      <c r="S263" s="230"/>
      <c r="T263" s="230"/>
      <c r="U263" s="230"/>
      <c r="V263" s="230">
        <f>SUM(V264:V276)</f>
        <v>20.68</v>
      </c>
      <c r="W263" s="230"/>
      <c r="X263" s="230"/>
      <c r="AG263" t="s">
        <v>138</v>
      </c>
    </row>
    <row r="264" spans="1:60" ht="20.399999999999999" outlineLevel="1" x14ac:dyDescent="0.25">
      <c r="A264" s="237">
        <v>113</v>
      </c>
      <c r="B264" s="238" t="s">
        <v>460</v>
      </c>
      <c r="C264" s="252" t="s">
        <v>461</v>
      </c>
      <c r="D264" s="239" t="s">
        <v>187</v>
      </c>
      <c r="E264" s="240">
        <v>38.08</v>
      </c>
      <c r="F264" s="241"/>
      <c r="G264" s="242">
        <f>ROUND(E264*F264,2)</f>
        <v>0</v>
      </c>
      <c r="H264" s="229">
        <v>13.23</v>
      </c>
      <c r="I264" s="228">
        <f>ROUND(E264*H264,2)</f>
        <v>503.8</v>
      </c>
      <c r="J264" s="229">
        <v>135.77000000000001</v>
      </c>
      <c r="K264" s="228">
        <f>ROUND(E264*J264,2)</f>
        <v>5170.12</v>
      </c>
      <c r="L264" s="228">
        <v>15</v>
      </c>
      <c r="M264" s="228">
        <f>G264*(1+L264/100)</f>
        <v>0</v>
      </c>
      <c r="N264" s="228">
        <v>3.0000000000000001E-5</v>
      </c>
      <c r="O264" s="228">
        <f>ROUND(E264*N264,2)</f>
        <v>0</v>
      </c>
      <c r="P264" s="228">
        <v>0</v>
      </c>
      <c r="Q264" s="228">
        <f>ROUND(E264*P264,2)</f>
        <v>0</v>
      </c>
      <c r="R264" s="228"/>
      <c r="S264" s="228" t="s">
        <v>171</v>
      </c>
      <c r="T264" s="228" t="s">
        <v>143</v>
      </c>
      <c r="U264" s="228">
        <v>0.223</v>
      </c>
      <c r="V264" s="228">
        <f>ROUND(E264*U264,2)</f>
        <v>8.49</v>
      </c>
      <c r="W264" s="228"/>
      <c r="X264" s="228" t="s">
        <v>172</v>
      </c>
      <c r="Y264" s="209"/>
      <c r="Z264" s="209"/>
      <c r="AA264" s="209"/>
      <c r="AB264" s="209"/>
      <c r="AC264" s="209"/>
      <c r="AD264" s="209"/>
      <c r="AE264" s="209"/>
      <c r="AF264" s="209"/>
      <c r="AG264" s="209" t="s">
        <v>173</v>
      </c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1" x14ac:dyDescent="0.25">
      <c r="A265" s="226"/>
      <c r="B265" s="227"/>
      <c r="C265" s="264" t="s">
        <v>227</v>
      </c>
      <c r="D265" s="260"/>
      <c r="E265" s="261">
        <v>15.3</v>
      </c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09"/>
      <c r="Z265" s="209"/>
      <c r="AA265" s="209"/>
      <c r="AB265" s="209"/>
      <c r="AC265" s="209"/>
      <c r="AD265" s="209"/>
      <c r="AE265" s="209"/>
      <c r="AF265" s="209"/>
      <c r="AG265" s="209" t="s">
        <v>175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1" x14ac:dyDescent="0.25">
      <c r="A266" s="226"/>
      <c r="B266" s="227"/>
      <c r="C266" s="264" t="s">
        <v>768</v>
      </c>
      <c r="D266" s="260"/>
      <c r="E266" s="261">
        <v>22.78</v>
      </c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09"/>
      <c r="Z266" s="209"/>
      <c r="AA266" s="209"/>
      <c r="AB266" s="209"/>
      <c r="AC266" s="209"/>
      <c r="AD266" s="209"/>
      <c r="AE266" s="209"/>
      <c r="AF266" s="209"/>
      <c r="AG266" s="209" t="s">
        <v>175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5">
      <c r="A267" s="237">
        <v>114</v>
      </c>
      <c r="B267" s="238" t="s">
        <v>462</v>
      </c>
      <c r="C267" s="252" t="s">
        <v>463</v>
      </c>
      <c r="D267" s="239" t="s">
        <v>187</v>
      </c>
      <c r="E267" s="240">
        <v>39.984000000000002</v>
      </c>
      <c r="F267" s="241"/>
      <c r="G267" s="242">
        <f>ROUND(E267*F267,2)</f>
        <v>0</v>
      </c>
      <c r="H267" s="229">
        <v>640</v>
      </c>
      <c r="I267" s="228">
        <f>ROUND(E267*H267,2)</f>
        <v>25589.759999999998</v>
      </c>
      <c r="J267" s="229">
        <v>0</v>
      </c>
      <c r="K267" s="228">
        <f>ROUND(E267*J267,2)</f>
        <v>0</v>
      </c>
      <c r="L267" s="228">
        <v>15</v>
      </c>
      <c r="M267" s="228">
        <f>G267*(1+L267/100)</f>
        <v>0</v>
      </c>
      <c r="N267" s="228">
        <v>1.09E-2</v>
      </c>
      <c r="O267" s="228">
        <f>ROUND(E267*N267,2)</f>
        <v>0.44</v>
      </c>
      <c r="P267" s="228">
        <v>0</v>
      </c>
      <c r="Q267" s="228">
        <f>ROUND(E267*P267,2)</f>
        <v>0</v>
      </c>
      <c r="R267" s="228" t="s">
        <v>196</v>
      </c>
      <c r="S267" s="228" t="s">
        <v>171</v>
      </c>
      <c r="T267" s="228" t="s">
        <v>143</v>
      </c>
      <c r="U267" s="228">
        <v>0</v>
      </c>
      <c r="V267" s="228">
        <f>ROUND(E267*U267,2)</f>
        <v>0</v>
      </c>
      <c r="W267" s="228"/>
      <c r="X267" s="228" t="s">
        <v>166</v>
      </c>
      <c r="Y267" s="209"/>
      <c r="Z267" s="209"/>
      <c r="AA267" s="209"/>
      <c r="AB267" s="209"/>
      <c r="AC267" s="209"/>
      <c r="AD267" s="209"/>
      <c r="AE267" s="209"/>
      <c r="AF267" s="209"/>
      <c r="AG267" s="209" t="s">
        <v>167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1" x14ac:dyDescent="0.25">
      <c r="A268" s="226"/>
      <c r="B268" s="227"/>
      <c r="C268" s="265" t="s">
        <v>541</v>
      </c>
      <c r="D268" s="262"/>
      <c r="E268" s="263"/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09"/>
      <c r="Z268" s="209"/>
      <c r="AA268" s="209"/>
      <c r="AB268" s="209"/>
      <c r="AC268" s="209"/>
      <c r="AD268" s="209"/>
      <c r="AE268" s="209"/>
      <c r="AF268" s="209"/>
      <c r="AG268" s="209" t="s">
        <v>175</v>
      </c>
      <c r="AH268" s="209"/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1" x14ac:dyDescent="0.25">
      <c r="A269" s="226"/>
      <c r="B269" s="227"/>
      <c r="C269" s="266" t="s">
        <v>786</v>
      </c>
      <c r="D269" s="262"/>
      <c r="E269" s="263">
        <v>15.3</v>
      </c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09"/>
      <c r="Z269" s="209"/>
      <c r="AA269" s="209"/>
      <c r="AB269" s="209"/>
      <c r="AC269" s="209"/>
      <c r="AD269" s="209"/>
      <c r="AE269" s="209"/>
      <c r="AF269" s="209"/>
      <c r="AG269" s="209" t="s">
        <v>175</v>
      </c>
      <c r="AH269" s="209">
        <v>2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1" x14ac:dyDescent="0.25">
      <c r="A270" s="226"/>
      <c r="B270" s="227"/>
      <c r="C270" s="266" t="s">
        <v>787</v>
      </c>
      <c r="D270" s="262"/>
      <c r="E270" s="263">
        <v>22.78</v>
      </c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09"/>
      <c r="Z270" s="209"/>
      <c r="AA270" s="209"/>
      <c r="AB270" s="209"/>
      <c r="AC270" s="209"/>
      <c r="AD270" s="209"/>
      <c r="AE270" s="209"/>
      <c r="AF270" s="209"/>
      <c r="AG270" s="209" t="s">
        <v>175</v>
      </c>
      <c r="AH270" s="209">
        <v>2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1" x14ac:dyDescent="0.25">
      <c r="A271" s="226"/>
      <c r="B271" s="227"/>
      <c r="C271" s="265" t="s">
        <v>545</v>
      </c>
      <c r="D271" s="262"/>
      <c r="E271" s="263"/>
      <c r="F271" s="228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09"/>
      <c r="Z271" s="209"/>
      <c r="AA271" s="209"/>
      <c r="AB271" s="209"/>
      <c r="AC271" s="209"/>
      <c r="AD271" s="209"/>
      <c r="AE271" s="209"/>
      <c r="AF271" s="209"/>
      <c r="AG271" s="209" t="s">
        <v>175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1" x14ac:dyDescent="0.25">
      <c r="A272" s="226"/>
      <c r="B272" s="227"/>
      <c r="C272" s="264" t="s">
        <v>788</v>
      </c>
      <c r="D272" s="260"/>
      <c r="E272" s="261">
        <v>39.984000000000002</v>
      </c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09"/>
      <c r="Z272" s="209"/>
      <c r="AA272" s="209"/>
      <c r="AB272" s="209"/>
      <c r="AC272" s="209"/>
      <c r="AD272" s="209"/>
      <c r="AE272" s="209"/>
      <c r="AF272" s="209"/>
      <c r="AG272" s="209" t="s">
        <v>175</v>
      </c>
      <c r="AH272" s="209">
        <v>0</v>
      </c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43">
        <v>115</v>
      </c>
      <c r="B273" s="244" t="s">
        <v>465</v>
      </c>
      <c r="C273" s="251" t="s">
        <v>466</v>
      </c>
      <c r="D273" s="245" t="s">
        <v>0</v>
      </c>
      <c r="E273" s="246">
        <v>329.392</v>
      </c>
      <c r="F273" s="247"/>
      <c r="G273" s="248">
        <f>ROUND(E273*F273,2)</f>
        <v>0</v>
      </c>
      <c r="H273" s="229">
        <v>0</v>
      </c>
      <c r="I273" s="228">
        <f>ROUND(E273*H273,2)</f>
        <v>0</v>
      </c>
      <c r="J273" s="229">
        <v>11</v>
      </c>
      <c r="K273" s="228">
        <f>ROUND(E273*J273,2)</f>
        <v>3623.31</v>
      </c>
      <c r="L273" s="228">
        <v>15</v>
      </c>
      <c r="M273" s="228">
        <f>G273*(1+L273/100)</f>
        <v>0</v>
      </c>
      <c r="N273" s="228">
        <v>0</v>
      </c>
      <c r="O273" s="228">
        <f>ROUND(E273*N273,2)</f>
        <v>0</v>
      </c>
      <c r="P273" s="228">
        <v>0</v>
      </c>
      <c r="Q273" s="228">
        <f>ROUND(E273*P273,2)</f>
        <v>0</v>
      </c>
      <c r="R273" s="228"/>
      <c r="S273" s="228" t="s">
        <v>171</v>
      </c>
      <c r="T273" s="228" t="s">
        <v>143</v>
      </c>
      <c r="U273" s="228">
        <v>0</v>
      </c>
      <c r="V273" s="228">
        <f>ROUND(E273*U273,2)</f>
        <v>0</v>
      </c>
      <c r="W273" s="228"/>
      <c r="X273" s="228" t="s">
        <v>306</v>
      </c>
      <c r="Y273" s="209"/>
      <c r="Z273" s="209"/>
      <c r="AA273" s="209"/>
      <c r="AB273" s="209"/>
      <c r="AC273" s="209"/>
      <c r="AD273" s="209"/>
      <c r="AE273" s="209"/>
      <c r="AF273" s="209"/>
      <c r="AG273" s="209" t="s">
        <v>307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1" x14ac:dyDescent="0.25">
      <c r="A274" s="237">
        <v>116</v>
      </c>
      <c r="B274" s="238" t="s">
        <v>467</v>
      </c>
      <c r="C274" s="252" t="s">
        <v>468</v>
      </c>
      <c r="D274" s="239" t="s">
        <v>187</v>
      </c>
      <c r="E274" s="240">
        <v>38.08</v>
      </c>
      <c r="F274" s="241"/>
      <c r="G274" s="242">
        <f>ROUND(E274*F274,2)</f>
        <v>0</v>
      </c>
      <c r="H274" s="229">
        <v>33.99</v>
      </c>
      <c r="I274" s="228">
        <f>ROUND(E274*H274,2)</f>
        <v>1294.3399999999999</v>
      </c>
      <c r="J274" s="229">
        <v>10.01</v>
      </c>
      <c r="K274" s="228">
        <f>ROUND(E274*J274,2)</f>
        <v>381.18</v>
      </c>
      <c r="L274" s="228">
        <v>15</v>
      </c>
      <c r="M274" s="228">
        <f>G274*(1+L274/100)</f>
        <v>0</v>
      </c>
      <c r="N274" s="228">
        <v>1.0500000000000001E-2</v>
      </c>
      <c r="O274" s="228">
        <f>ROUND(E274*N274,2)</f>
        <v>0.4</v>
      </c>
      <c r="P274" s="228">
        <v>0</v>
      </c>
      <c r="Q274" s="228">
        <f>ROUND(E274*P274,2)</f>
        <v>0</v>
      </c>
      <c r="R274" s="228"/>
      <c r="S274" s="228" t="s">
        <v>142</v>
      </c>
      <c r="T274" s="228" t="s">
        <v>143</v>
      </c>
      <c r="U274" s="228">
        <v>0.32</v>
      </c>
      <c r="V274" s="228">
        <f>ROUND(E274*U274,2)</f>
        <v>12.19</v>
      </c>
      <c r="W274" s="228"/>
      <c r="X274" s="228" t="s">
        <v>172</v>
      </c>
      <c r="Y274" s="209"/>
      <c r="Z274" s="209"/>
      <c r="AA274" s="209"/>
      <c r="AB274" s="209"/>
      <c r="AC274" s="209"/>
      <c r="AD274" s="209"/>
      <c r="AE274" s="209"/>
      <c r="AF274" s="209"/>
      <c r="AG274" s="209" t="s">
        <v>173</v>
      </c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1" x14ac:dyDescent="0.25">
      <c r="A275" s="226"/>
      <c r="B275" s="227"/>
      <c r="C275" s="264" t="s">
        <v>227</v>
      </c>
      <c r="D275" s="260"/>
      <c r="E275" s="261">
        <v>15.3</v>
      </c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09"/>
      <c r="Z275" s="209"/>
      <c r="AA275" s="209"/>
      <c r="AB275" s="209"/>
      <c r="AC275" s="209"/>
      <c r="AD275" s="209"/>
      <c r="AE275" s="209"/>
      <c r="AF275" s="209"/>
      <c r="AG275" s="209" t="s">
        <v>175</v>
      </c>
      <c r="AH275" s="209">
        <v>0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1" x14ac:dyDescent="0.25">
      <c r="A276" s="226"/>
      <c r="B276" s="227"/>
      <c r="C276" s="264" t="s">
        <v>768</v>
      </c>
      <c r="D276" s="260"/>
      <c r="E276" s="261">
        <v>22.78</v>
      </c>
      <c r="F276" s="228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09"/>
      <c r="Z276" s="209"/>
      <c r="AA276" s="209"/>
      <c r="AB276" s="209"/>
      <c r="AC276" s="209"/>
      <c r="AD276" s="209"/>
      <c r="AE276" s="209"/>
      <c r="AF276" s="209"/>
      <c r="AG276" s="209" t="s">
        <v>175</v>
      </c>
      <c r="AH276" s="209">
        <v>0</v>
      </c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x14ac:dyDescent="0.25">
      <c r="A277" s="231" t="s">
        <v>137</v>
      </c>
      <c r="B277" s="232" t="s">
        <v>85</v>
      </c>
      <c r="C277" s="250" t="s">
        <v>86</v>
      </c>
      <c r="D277" s="233"/>
      <c r="E277" s="234"/>
      <c r="F277" s="235"/>
      <c r="G277" s="236">
        <f>SUMIF(AG278:AG311,"&lt;&gt;NOR",G278:G311)</f>
        <v>0</v>
      </c>
      <c r="H277" s="230"/>
      <c r="I277" s="230">
        <f>SUM(I278:I311)</f>
        <v>32585.940000000002</v>
      </c>
      <c r="J277" s="230"/>
      <c r="K277" s="230">
        <f>SUM(K278:K311)</f>
        <v>87994.339999999982</v>
      </c>
      <c r="L277" s="230"/>
      <c r="M277" s="230">
        <f>SUM(M278:M311)</f>
        <v>0</v>
      </c>
      <c r="N277" s="230"/>
      <c r="O277" s="230">
        <f>SUM(O278:O311)</f>
        <v>0.1</v>
      </c>
      <c r="P277" s="230"/>
      <c r="Q277" s="230">
        <f>SUM(Q278:Q311)</f>
        <v>0.23</v>
      </c>
      <c r="R277" s="230"/>
      <c r="S277" s="230"/>
      <c r="T277" s="230"/>
      <c r="U277" s="230"/>
      <c r="V277" s="230">
        <f>SUM(V278:V311)</f>
        <v>42.849999999999994</v>
      </c>
      <c r="W277" s="230"/>
      <c r="X277" s="230"/>
      <c r="AG277" t="s">
        <v>138</v>
      </c>
    </row>
    <row r="278" spans="1:60" outlineLevel="1" x14ac:dyDescent="0.25">
      <c r="A278" s="243">
        <v>117</v>
      </c>
      <c r="B278" s="244" t="s">
        <v>469</v>
      </c>
      <c r="C278" s="251" t="s">
        <v>470</v>
      </c>
      <c r="D278" s="245" t="s">
        <v>178</v>
      </c>
      <c r="E278" s="246">
        <v>6</v>
      </c>
      <c r="F278" s="247"/>
      <c r="G278" s="248">
        <f>ROUND(E278*F278,2)</f>
        <v>0</v>
      </c>
      <c r="H278" s="229">
        <v>0</v>
      </c>
      <c r="I278" s="228">
        <f>ROUND(E278*H278,2)</f>
        <v>0</v>
      </c>
      <c r="J278" s="229">
        <v>1100</v>
      </c>
      <c r="K278" s="228">
        <f>ROUND(E278*J278,2)</f>
        <v>6600</v>
      </c>
      <c r="L278" s="228">
        <v>15</v>
      </c>
      <c r="M278" s="228">
        <f>G278*(1+L278/100)</f>
        <v>0</v>
      </c>
      <c r="N278" s="228">
        <v>0</v>
      </c>
      <c r="O278" s="228">
        <f>ROUND(E278*N278,2)</f>
        <v>0</v>
      </c>
      <c r="P278" s="228">
        <v>0</v>
      </c>
      <c r="Q278" s="228">
        <f>ROUND(E278*P278,2)</f>
        <v>0</v>
      </c>
      <c r="R278" s="228"/>
      <c r="S278" s="228" t="s">
        <v>142</v>
      </c>
      <c r="T278" s="228" t="s">
        <v>143</v>
      </c>
      <c r="U278" s="228">
        <v>1.585</v>
      </c>
      <c r="V278" s="228">
        <f>ROUND(E278*U278,2)</f>
        <v>9.51</v>
      </c>
      <c r="W278" s="228"/>
      <c r="X278" s="228" t="s">
        <v>172</v>
      </c>
      <c r="Y278" s="209"/>
      <c r="Z278" s="209"/>
      <c r="AA278" s="209"/>
      <c r="AB278" s="209"/>
      <c r="AC278" s="209"/>
      <c r="AD278" s="209"/>
      <c r="AE278" s="209"/>
      <c r="AF278" s="209"/>
      <c r="AG278" s="209" t="s">
        <v>173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5">
      <c r="A279" s="243">
        <v>118</v>
      </c>
      <c r="B279" s="244" t="s">
        <v>471</v>
      </c>
      <c r="C279" s="251" t="s">
        <v>472</v>
      </c>
      <c r="D279" s="245" t="s">
        <v>178</v>
      </c>
      <c r="E279" s="246">
        <v>6</v>
      </c>
      <c r="F279" s="247"/>
      <c r="G279" s="248">
        <f>ROUND(E279*F279,2)</f>
        <v>0</v>
      </c>
      <c r="H279" s="229">
        <v>5.55</v>
      </c>
      <c r="I279" s="228">
        <f>ROUND(E279*H279,2)</f>
        <v>33.299999999999997</v>
      </c>
      <c r="J279" s="229">
        <v>159.44999999999999</v>
      </c>
      <c r="K279" s="228">
        <f>ROUND(E279*J279,2)</f>
        <v>956.7</v>
      </c>
      <c r="L279" s="228">
        <v>15</v>
      </c>
      <c r="M279" s="228">
        <f>G279*(1+L279/100)</f>
        <v>0</v>
      </c>
      <c r="N279" s="228">
        <v>1.0000000000000001E-5</v>
      </c>
      <c r="O279" s="228">
        <f>ROUND(E279*N279,2)</f>
        <v>0</v>
      </c>
      <c r="P279" s="228">
        <v>0</v>
      </c>
      <c r="Q279" s="228">
        <f>ROUND(E279*P279,2)</f>
        <v>0</v>
      </c>
      <c r="R279" s="228"/>
      <c r="S279" s="228" t="s">
        <v>171</v>
      </c>
      <c r="T279" s="228" t="s">
        <v>143</v>
      </c>
      <c r="U279" s="228">
        <v>0.26</v>
      </c>
      <c r="V279" s="228">
        <f>ROUND(E279*U279,2)</f>
        <v>1.56</v>
      </c>
      <c r="W279" s="228"/>
      <c r="X279" s="228" t="s">
        <v>172</v>
      </c>
      <c r="Y279" s="209"/>
      <c r="Z279" s="209"/>
      <c r="AA279" s="209"/>
      <c r="AB279" s="209"/>
      <c r="AC279" s="209"/>
      <c r="AD279" s="209"/>
      <c r="AE279" s="209"/>
      <c r="AF279" s="209"/>
      <c r="AG279" s="209" t="s">
        <v>173</v>
      </c>
      <c r="AH279" s="209"/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1" x14ac:dyDescent="0.25">
      <c r="A280" s="243">
        <v>119</v>
      </c>
      <c r="B280" s="244" t="s">
        <v>477</v>
      </c>
      <c r="C280" s="251" t="s">
        <v>478</v>
      </c>
      <c r="D280" s="245" t="s">
        <v>178</v>
      </c>
      <c r="E280" s="246">
        <v>3</v>
      </c>
      <c r="F280" s="247"/>
      <c r="G280" s="248">
        <f>ROUND(E280*F280,2)</f>
        <v>0</v>
      </c>
      <c r="H280" s="229">
        <v>105</v>
      </c>
      <c r="I280" s="228">
        <f>ROUND(E280*H280,2)</f>
        <v>315</v>
      </c>
      <c r="J280" s="229">
        <v>0</v>
      </c>
      <c r="K280" s="228">
        <f>ROUND(E280*J280,2)</f>
        <v>0</v>
      </c>
      <c r="L280" s="228">
        <v>15</v>
      </c>
      <c r="M280" s="228">
        <f>G280*(1+L280/100)</f>
        <v>0</v>
      </c>
      <c r="N280" s="228">
        <v>8.5999999999999998E-4</v>
      </c>
      <c r="O280" s="228">
        <f>ROUND(E280*N280,2)</f>
        <v>0</v>
      </c>
      <c r="P280" s="228">
        <v>0</v>
      </c>
      <c r="Q280" s="228">
        <f>ROUND(E280*P280,2)</f>
        <v>0</v>
      </c>
      <c r="R280" s="228" t="s">
        <v>196</v>
      </c>
      <c r="S280" s="228" t="s">
        <v>171</v>
      </c>
      <c r="T280" s="228" t="s">
        <v>143</v>
      </c>
      <c r="U280" s="228">
        <v>0</v>
      </c>
      <c r="V280" s="228">
        <f>ROUND(E280*U280,2)</f>
        <v>0</v>
      </c>
      <c r="W280" s="228"/>
      <c r="X280" s="228" t="s">
        <v>166</v>
      </c>
      <c r="Y280" s="209"/>
      <c r="Z280" s="209"/>
      <c r="AA280" s="209"/>
      <c r="AB280" s="209"/>
      <c r="AC280" s="209"/>
      <c r="AD280" s="209"/>
      <c r="AE280" s="209"/>
      <c r="AF280" s="209"/>
      <c r="AG280" s="209" t="s">
        <v>167</v>
      </c>
      <c r="AH280" s="209"/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1" x14ac:dyDescent="0.25">
      <c r="A281" s="243">
        <v>120</v>
      </c>
      <c r="B281" s="244" t="s">
        <v>479</v>
      </c>
      <c r="C281" s="251" t="s">
        <v>480</v>
      </c>
      <c r="D281" s="245" t="s">
        <v>178</v>
      </c>
      <c r="E281" s="246">
        <v>3</v>
      </c>
      <c r="F281" s="247"/>
      <c r="G281" s="248">
        <f>ROUND(E281*F281,2)</f>
        <v>0</v>
      </c>
      <c r="H281" s="229">
        <v>97</v>
      </c>
      <c r="I281" s="228">
        <f>ROUND(E281*H281,2)</f>
        <v>291</v>
      </c>
      <c r="J281" s="229">
        <v>0</v>
      </c>
      <c r="K281" s="228">
        <f>ROUND(E281*J281,2)</f>
        <v>0</v>
      </c>
      <c r="L281" s="228">
        <v>15</v>
      </c>
      <c r="M281" s="228">
        <f>G281*(1+L281/100)</f>
        <v>0</v>
      </c>
      <c r="N281" s="228">
        <v>6.4000000000000005E-4</v>
      </c>
      <c r="O281" s="228">
        <f>ROUND(E281*N281,2)</f>
        <v>0</v>
      </c>
      <c r="P281" s="228">
        <v>0</v>
      </c>
      <c r="Q281" s="228">
        <f>ROUND(E281*P281,2)</f>
        <v>0</v>
      </c>
      <c r="R281" s="228" t="s">
        <v>196</v>
      </c>
      <c r="S281" s="228" t="s">
        <v>171</v>
      </c>
      <c r="T281" s="228" t="s">
        <v>143</v>
      </c>
      <c r="U281" s="228">
        <v>0</v>
      </c>
      <c r="V281" s="228">
        <f>ROUND(E281*U281,2)</f>
        <v>0</v>
      </c>
      <c r="W281" s="228"/>
      <c r="X281" s="228" t="s">
        <v>166</v>
      </c>
      <c r="Y281" s="209"/>
      <c r="Z281" s="209"/>
      <c r="AA281" s="209"/>
      <c r="AB281" s="209"/>
      <c r="AC281" s="209"/>
      <c r="AD281" s="209"/>
      <c r="AE281" s="209"/>
      <c r="AF281" s="209"/>
      <c r="AG281" s="209" t="s">
        <v>167</v>
      </c>
      <c r="AH281" s="209"/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1" x14ac:dyDescent="0.25">
      <c r="A282" s="243">
        <v>121</v>
      </c>
      <c r="B282" s="244" t="s">
        <v>481</v>
      </c>
      <c r="C282" s="251" t="s">
        <v>482</v>
      </c>
      <c r="D282" s="245" t="s">
        <v>178</v>
      </c>
      <c r="E282" s="246">
        <v>2</v>
      </c>
      <c r="F282" s="247"/>
      <c r="G282" s="248">
        <f>ROUND(E282*F282,2)</f>
        <v>0</v>
      </c>
      <c r="H282" s="229">
        <v>0</v>
      </c>
      <c r="I282" s="228">
        <f>ROUND(E282*H282,2)</f>
        <v>0</v>
      </c>
      <c r="J282" s="229">
        <v>563.5</v>
      </c>
      <c r="K282" s="228">
        <f>ROUND(E282*J282,2)</f>
        <v>1127</v>
      </c>
      <c r="L282" s="228">
        <v>15</v>
      </c>
      <c r="M282" s="228">
        <f>G282*(1+L282/100)</f>
        <v>0</v>
      </c>
      <c r="N282" s="228">
        <v>0</v>
      </c>
      <c r="O282" s="228">
        <f>ROUND(E282*N282,2)</f>
        <v>0</v>
      </c>
      <c r="P282" s="228">
        <v>0</v>
      </c>
      <c r="Q282" s="228">
        <f>ROUND(E282*P282,2)</f>
        <v>0</v>
      </c>
      <c r="R282" s="228"/>
      <c r="S282" s="228" t="s">
        <v>171</v>
      </c>
      <c r="T282" s="228" t="s">
        <v>143</v>
      </c>
      <c r="U282" s="228">
        <v>0.08</v>
      </c>
      <c r="V282" s="228">
        <f>ROUND(E282*U282,2)</f>
        <v>0.16</v>
      </c>
      <c r="W282" s="228"/>
      <c r="X282" s="228" t="s">
        <v>172</v>
      </c>
      <c r="Y282" s="209"/>
      <c r="Z282" s="209"/>
      <c r="AA282" s="209"/>
      <c r="AB282" s="209"/>
      <c r="AC282" s="209"/>
      <c r="AD282" s="209"/>
      <c r="AE282" s="209"/>
      <c r="AF282" s="209"/>
      <c r="AG282" s="209" t="s">
        <v>173</v>
      </c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1" x14ac:dyDescent="0.25">
      <c r="A283" s="243">
        <v>122</v>
      </c>
      <c r="B283" s="244" t="s">
        <v>483</v>
      </c>
      <c r="C283" s="251" t="s">
        <v>484</v>
      </c>
      <c r="D283" s="245" t="s">
        <v>165</v>
      </c>
      <c r="E283" s="246">
        <v>4</v>
      </c>
      <c r="F283" s="247"/>
      <c r="G283" s="248">
        <f>ROUND(E283*F283,2)</f>
        <v>0</v>
      </c>
      <c r="H283" s="229">
        <v>13.63</v>
      </c>
      <c r="I283" s="228">
        <f>ROUND(E283*H283,2)</f>
        <v>54.52</v>
      </c>
      <c r="J283" s="229">
        <v>216.37</v>
      </c>
      <c r="K283" s="228">
        <f>ROUND(E283*J283,2)</f>
        <v>865.48</v>
      </c>
      <c r="L283" s="228">
        <v>15</v>
      </c>
      <c r="M283" s="228">
        <f>G283*(1+L283/100)</f>
        <v>0</v>
      </c>
      <c r="N283" s="228">
        <v>8.9999999999999998E-4</v>
      </c>
      <c r="O283" s="228">
        <f>ROUND(E283*N283,2)</f>
        <v>0</v>
      </c>
      <c r="P283" s="228">
        <v>0</v>
      </c>
      <c r="Q283" s="228">
        <f>ROUND(E283*P283,2)</f>
        <v>0</v>
      </c>
      <c r="R283" s="228"/>
      <c r="S283" s="228" t="s">
        <v>142</v>
      </c>
      <c r="T283" s="228" t="s">
        <v>143</v>
      </c>
      <c r="U283" s="228">
        <v>2.29</v>
      </c>
      <c r="V283" s="228">
        <f>ROUND(E283*U283,2)</f>
        <v>9.16</v>
      </c>
      <c r="W283" s="228"/>
      <c r="X283" s="228" t="s">
        <v>172</v>
      </c>
      <c r="Y283" s="209"/>
      <c r="Z283" s="209"/>
      <c r="AA283" s="209"/>
      <c r="AB283" s="209"/>
      <c r="AC283" s="209"/>
      <c r="AD283" s="209"/>
      <c r="AE283" s="209"/>
      <c r="AF283" s="209"/>
      <c r="AG283" s="209" t="s">
        <v>173</v>
      </c>
      <c r="AH283" s="209"/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ht="20.399999999999999" outlineLevel="1" x14ac:dyDescent="0.25">
      <c r="A284" s="243">
        <v>123</v>
      </c>
      <c r="B284" s="244" t="s">
        <v>485</v>
      </c>
      <c r="C284" s="251" t="s">
        <v>789</v>
      </c>
      <c r="D284" s="245" t="s">
        <v>178</v>
      </c>
      <c r="E284" s="246">
        <v>8</v>
      </c>
      <c r="F284" s="247"/>
      <c r="G284" s="248">
        <f>ROUND(E284*F284,2)</f>
        <v>0</v>
      </c>
      <c r="H284" s="229">
        <v>0</v>
      </c>
      <c r="I284" s="228">
        <f>ROUND(E284*H284,2)</f>
        <v>0</v>
      </c>
      <c r="J284" s="229">
        <v>402.5</v>
      </c>
      <c r="K284" s="228">
        <f>ROUND(E284*J284,2)</f>
        <v>3220</v>
      </c>
      <c r="L284" s="228">
        <v>15</v>
      </c>
      <c r="M284" s="228">
        <f>G284*(1+L284/100)</f>
        <v>0</v>
      </c>
      <c r="N284" s="228">
        <v>0</v>
      </c>
      <c r="O284" s="228">
        <f>ROUND(E284*N284,2)</f>
        <v>0</v>
      </c>
      <c r="P284" s="228">
        <v>0</v>
      </c>
      <c r="Q284" s="228">
        <f>ROUND(E284*P284,2)</f>
        <v>0</v>
      </c>
      <c r="R284" s="228"/>
      <c r="S284" s="228" t="s">
        <v>142</v>
      </c>
      <c r="T284" s="228" t="s">
        <v>143</v>
      </c>
      <c r="U284" s="228">
        <v>0</v>
      </c>
      <c r="V284" s="228">
        <f>ROUND(E284*U284,2)</f>
        <v>0</v>
      </c>
      <c r="W284" s="228"/>
      <c r="X284" s="228" t="s">
        <v>172</v>
      </c>
      <c r="Y284" s="209"/>
      <c r="Z284" s="209"/>
      <c r="AA284" s="209"/>
      <c r="AB284" s="209"/>
      <c r="AC284" s="209"/>
      <c r="AD284" s="209"/>
      <c r="AE284" s="209"/>
      <c r="AF284" s="209"/>
      <c r="AG284" s="209" t="s">
        <v>173</v>
      </c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ht="40.799999999999997" outlineLevel="1" x14ac:dyDescent="0.25">
      <c r="A285" s="243">
        <v>124</v>
      </c>
      <c r="B285" s="244" t="s">
        <v>487</v>
      </c>
      <c r="C285" s="251" t="s">
        <v>488</v>
      </c>
      <c r="D285" s="245" t="s">
        <v>178</v>
      </c>
      <c r="E285" s="246">
        <v>1</v>
      </c>
      <c r="F285" s="247"/>
      <c r="G285" s="248">
        <f>ROUND(E285*F285,2)</f>
        <v>0</v>
      </c>
      <c r="H285" s="229">
        <v>0</v>
      </c>
      <c r="I285" s="228">
        <f>ROUND(E285*H285,2)</f>
        <v>0</v>
      </c>
      <c r="J285" s="229">
        <v>14352</v>
      </c>
      <c r="K285" s="228">
        <f>ROUND(E285*J285,2)</f>
        <v>14352</v>
      </c>
      <c r="L285" s="228">
        <v>15</v>
      </c>
      <c r="M285" s="228">
        <f>G285*(1+L285/100)</f>
        <v>0</v>
      </c>
      <c r="N285" s="228">
        <v>0</v>
      </c>
      <c r="O285" s="228">
        <f>ROUND(E285*N285,2)</f>
        <v>0</v>
      </c>
      <c r="P285" s="228">
        <v>0</v>
      </c>
      <c r="Q285" s="228">
        <f>ROUND(E285*P285,2)</f>
        <v>0</v>
      </c>
      <c r="R285" s="228"/>
      <c r="S285" s="228" t="s">
        <v>142</v>
      </c>
      <c r="T285" s="228" t="s">
        <v>143</v>
      </c>
      <c r="U285" s="228">
        <v>0.95</v>
      </c>
      <c r="V285" s="228">
        <f>ROUND(E285*U285,2)</f>
        <v>0.95</v>
      </c>
      <c r="W285" s="228"/>
      <c r="X285" s="228" t="s">
        <v>172</v>
      </c>
      <c r="Y285" s="209"/>
      <c r="Z285" s="209"/>
      <c r="AA285" s="209"/>
      <c r="AB285" s="209"/>
      <c r="AC285" s="209"/>
      <c r="AD285" s="209"/>
      <c r="AE285" s="209"/>
      <c r="AF285" s="209"/>
      <c r="AG285" s="209" t="s">
        <v>173</v>
      </c>
      <c r="AH285" s="209"/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ht="20.399999999999999" outlineLevel="1" x14ac:dyDescent="0.25">
      <c r="A286" s="243">
        <v>125</v>
      </c>
      <c r="B286" s="244" t="s">
        <v>489</v>
      </c>
      <c r="C286" s="251" t="s">
        <v>490</v>
      </c>
      <c r="D286" s="245" t="s">
        <v>178</v>
      </c>
      <c r="E286" s="246">
        <v>8</v>
      </c>
      <c r="F286" s="247"/>
      <c r="G286" s="248">
        <f>ROUND(E286*F286,2)</f>
        <v>0</v>
      </c>
      <c r="H286" s="229">
        <v>0</v>
      </c>
      <c r="I286" s="228">
        <f>ROUND(E286*H286,2)</f>
        <v>0</v>
      </c>
      <c r="J286" s="229">
        <v>402.5</v>
      </c>
      <c r="K286" s="228">
        <f>ROUND(E286*J286,2)</f>
        <v>3220</v>
      </c>
      <c r="L286" s="228">
        <v>15</v>
      </c>
      <c r="M286" s="228">
        <f>G286*(1+L286/100)</f>
        <v>0</v>
      </c>
      <c r="N286" s="228">
        <v>0</v>
      </c>
      <c r="O286" s="228">
        <f>ROUND(E286*N286,2)</f>
        <v>0</v>
      </c>
      <c r="P286" s="228">
        <v>0</v>
      </c>
      <c r="Q286" s="228">
        <f>ROUND(E286*P286,2)</f>
        <v>0</v>
      </c>
      <c r="R286" s="228"/>
      <c r="S286" s="228" t="s">
        <v>142</v>
      </c>
      <c r="T286" s="228" t="s">
        <v>143</v>
      </c>
      <c r="U286" s="228">
        <v>0.95</v>
      </c>
      <c r="V286" s="228">
        <f>ROUND(E286*U286,2)</f>
        <v>7.6</v>
      </c>
      <c r="W286" s="228"/>
      <c r="X286" s="228" t="s">
        <v>172</v>
      </c>
      <c r="Y286" s="209"/>
      <c r="Z286" s="209"/>
      <c r="AA286" s="209"/>
      <c r="AB286" s="209"/>
      <c r="AC286" s="209"/>
      <c r="AD286" s="209"/>
      <c r="AE286" s="209"/>
      <c r="AF286" s="209"/>
      <c r="AG286" s="209" t="s">
        <v>173</v>
      </c>
      <c r="AH286" s="209"/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ht="20.399999999999999" outlineLevel="1" x14ac:dyDescent="0.25">
      <c r="A287" s="243">
        <v>126</v>
      </c>
      <c r="B287" s="244" t="s">
        <v>491</v>
      </c>
      <c r="C287" s="251" t="s">
        <v>492</v>
      </c>
      <c r="D287" s="245" t="s">
        <v>178</v>
      </c>
      <c r="E287" s="246">
        <v>3</v>
      </c>
      <c r="F287" s="247"/>
      <c r="G287" s="248">
        <f>ROUND(E287*F287,2)</f>
        <v>0</v>
      </c>
      <c r="H287" s="229">
        <v>2676.4</v>
      </c>
      <c r="I287" s="228">
        <f>ROUND(E287*H287,2)</f>
        <v>8029.2</v>
      </c>
      <c r="J287" s="229">
        <v>0</v>
      </c>
      <c r="K287" s="228">
        <f>ROUND(E287*J287,2)</f>
        <v>0</v>
      </c>
      <c r="L287" s="228">
        <v>15</v>
      </c>
      <c r="M287" s="228">
        <f>G287*(1+L287/100)</f>
        <v>0</v>
      </c>
      <c r="N287" s="228">
        <v>1.2999999999999999E-2</v>
      </c>
      <c r="O287" s="228">
        <f>ROUND(E287*N287,2)</f>
        <v>0.04</v>
      </c>
      <c r="P287" s="228">
        <v>0</v>
      </c>
      <c r="Q287" s="228">
        <f>ROUND(E287*P287,2)</f>
        <v>0</v>
      </c>
      <c r="R287" s="228"/>
      <c r="S287" s="228" t="s">
        <v>142</v>
      </c>
      <c r="T287" s="228" t="s">
        <v>143</v>
      </c>
      <c r="U287" s="228">
        <v>0</v>
      </c>
      <c r="V287" s="228">
        <f>ROUND(E287*U287,2)</f>
        <v>0</v>
      </c>
      <c r="W287" s="228"/>
      <c r="X287" s="228" t="s">
        <v>199</v>
      </c>
      <c r="Y287" s="209"/>
      <c r="Z287" s="209"/>
      <c r="AA287" s="209"/>
      <c r="AB287" s="209"/>
      <c r="AC287" s="209"/>
      <c r="AD287" s="209"/>
      <c r="AE287" s="209"/>
      <c r="AF287" s="209"/>
      <c r="AG287" s="209" t="s">
        <v>493</v>
      </c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ht="40.799999999999997" outlineLevel="1" x14ac:dyDescent="0.25">
      <c r="A288" s="243">
        <v>127</v>
      </c>
      <c r="B288" s="244" t="s">
        <v>494</v>
      </c>
      <c r="C288" s="251" t="s">
        <v>495</v>
      </c>
      <c r="D288" s="245" t="s">
        <v>325</v>
      </c>
      <c r="E288" s="246">
        <v>1</v>
      </c>
      <c r="F288" s="247"/>
      <c r="G288" s="248">
        <f>ROUND(E288*F288,2)</f>
        <v>0</v>
      </c>
      <c r="H288" s="229">
        <v>14375</v>
      </c>
      <c r="I288" s="228">
        <f>ROUND(E288*H288,2)</f>
        <v>14375</v>
      </c>
      <c r="J288" s="229">
        <v>0</v>
      </c>
      <c r="K288" s="228">
        <f>ROUND(E288*J288,2)</f>
        <v>0</v>
      </c>
      <c r="L288" s="228">
        <v>15</v>
      </c>
      <c r="M288" s="228">
        <f>G288*(1+L288/100)</f>
        <v>0</v>
      </c>
      <c r="N288" s="228">
        <v>0</v>
      </c>
      <c r="O288" s="228">
        <f>ROUND(E288*N288,2)</f>
        <v>0</v>
      </c>
      <c r="P288" s="228">
        <v>0</v>
      </c>
      <c r="Q288" s="228">
        <f>ROUND(E288*P288,2)</f>
        <v>0</v>
      </c>
      <c r="R288" s="228"/>
      <c r="S288" s="228" t="s">
        <v>142</v>
      </c>
      <c r="T288" s="228" t="s">
        <v>143</v>
      </c>
      <c r="U288" s="228">
        <v>0</v>
      </c>
      <c r="V288" s="228">
        <f>ROUND(E288*U288,2)</f>
        <v>0</v>
      </c>
      <c r="W288" s="228"/>
      <c r="X288" s="228" t="s">
        <v>199</v>
      </c>
      <c r="Y288" s="209"/>
      <c r="Z288" s="209"/>
      <c r="AA288" s="209"/>
      <c r="AB288" s="209"/>
      <c r="AC288" s="209"/>
      <c r="AD288" s="209"/>
      <c r="AE288" s="209"/>
      <c r="AF288" s="209"/>
      <c r="AG288" s="209" t="s">
        <v>493</v>
      </c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ht="20.399999999999999" outlineLevel="1" x14ac:dyDescent="0.25">
      <c r="A289" s="243">
        <v>128</v>
      </c>
      <c r="B289" s="244" t="s">
        <v>496</v>
      </c>
      <c r="C289" s="251" t="s">
        <v>497</v>
      </c>
      <c r="D289" s="245" t="s">
        <v>178</v>
      </c>
      <c r="E289" s="246">
        <v>3</v>
      </c>
      <c r="F289" s="247"/>
      <c r="G289" s="248">
        <f>ROUND(E289*F289,2)</f>
        <v>0</v>
      </c>
      <c r="H289" s="229">
        <v>3122.4</v>
      </c>
      <c r="I289" s="228">
        <f>ROUND(E289*H289,2)</f>
        <v>9367.2000000000007</v>
      </c>
      <c r="J289" s="229">
        <v>0</v>
      </c>
      <c r="K289" s="228">
        <f>ROUND(E289*J289,2)</f>
        <v>0</v>
      </c>
      <c r="L289" s="228">
        <v>15</v>
      </c>
      <c r="M289" s="228">
        <f>G289*(1+L289/100)</f>
        <v>0</v>
      </c>
      <c r="N289" s="228">
        <v>0.02</v>
      </c>
      <c r="O289" s="228">
        <f>ROUND(E289*N289,2)</f>
        <v>0.06</v>
      </c>
      <c r="P289" s="228">
        <v>0</v>
      </c>
      <c r="Q289" s="228">
        <f>ROUND(E289*P289,2)</f>
        <v>0</v>
      </c>
      <c r="R289" s="228"/>
      <c r="S289" s="228" t="s">
        <v>142</v>
      </c>
      <c r="T289" s="228" t="s">
        <v>143</v>
      </c>
      <c r="U289" s="228">
        <v>0</v>
      </c>
      <c r="V289" s="228">
        <f>ROUND(E289*U289,2)</f>
        <v>0</v>
      </c>
      <c r="W289" s="228"/>
      <c r="X289" s="228" t="s">
        <v>166</v>
      </c>
      <c r="Y289" s="209"/>
      <c r="Z289" s="209"/>
      <c r="AA289" s="209"/>
      <c r="AB289" s="209"/>
      <c r="AC289" s="209"/>
      <c r="AD289" s="209"/>
      <c r="AE289" s="209"/>
      <c r="AF289" s="209"/>
      <c r="AG289" s="209" t="s">
        <v>167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1" x14ac:dyDescent="0.25">
      <c r="A290" s="243">
        <v>129</v>
      </c>
      <c r="B290" s="244" t="s">
        <v>500</v>
      </c>
      <c r="C290" s="251" t="s">
        <v>501</v>
      </c>
      <c r="D290" s="245" t="s">
        <v>178</v>
      </c>
      <c r="E290" s="246">
        <v>1</v>
      </c>
      <c r="F290" s="247"/>
      <c r="G290" s="248">
        <f>ROUND(E290*F290,2)</f>
        <v>0</v>
      </c>
      <c r="H290" s="229">
        <v>0</v>
      </c>
      <c r="I290" s="228">
        <f>ROUND(E290*H290,2)</f>
        <v>0</v>
      </c>
      <c r="J290" s="229">
        <v>2288.5</v>
      </c>
      <c r="K290" s="228">
        <f>ROUND(E290*J290,2)</f>
        <v>2288.5</v>
      </c>
      <c r="L290" s="228">
        <v>15</v>
      </c>
      <c r="M290" s="228">
        <f>G290*(1+L290/100)</f>
        <v>0</v>
      </c>
      <c r="N290" s="228">
        <v>0</v>
      </c>
      <c r="O290" s="228">
        <f>ROUND(E290*N290,2)</f>
        <v>0</v>
      </c>
      <c r="P290" s="228">
        <v>0</v>
      </c>
      <c r="Q290" s="228">
        <f>ROUND(E290*P290,2)</f>
        <v>0</v>
      </c>
      <c r="R290" s="228"/>
      <c r="S290" s="228" t="s">
        <v>142</v>
      </c>
      <c r="T290" s="228" t="s">
        <v>143</v>
      </c>
      <c r="U290" s="228">
        <v>0</v>
      </c>
      <c r="V290" s="228">
        <f>ROUND(E290*U290,2)</f>
        <v>0</v>
      </c>
      <c r="W290" s="228"/>
      <c r="X290" s="228" t="s">
        <v>199</v>
      </c>
      <c r="Y290" s="209"/>
      <c r="Z290" s="209"/>
      <c r="AA290" s="209"/>
      <c r="AB290" s="209"/>
      <c r="AC290" s="209"/>
      <c r="AD290" s="209"/>
      <c r="AE290" s="209"/>
      <c r="AF290" s="209"/>
      <c r="AG290" s="209" t="s">
        <v>200</v>
      </c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ht="20.399999999999999" outlineLevel="1" x14ac:dyDescent="0.25">
      <c r="A291" s="243">
        <v>130</v>
      </c>
      <c r="B291" s="244" t="s">
        <v>502</v>
      </c>
      <c r="C291" s="251" t="s">
        <v>503</v>
      </c>
      <c r="D291" s="245" t="s">
        <v>325</v>
      </c>
      <c r="E291" s="246">
        <v>1</v>
      </c>
      <c r="F291" s="247"/>
      <c r="G291" s="248">
        <f>ROUND(E291*F291,2)</f>
        <v>0</v>
      </c>
      <c r="H291" s="229">
        <v>0</v>
      </c>
      <c r="I291" s="228">
        <f>ROUND(E291*H291,2)</f>
        <v>0</v>
      </c>
      <c r="J291" s="229">
        <v>1725</v>
      </c>
      <c r="K291" s="228">
        <f>ROUND(E291*J291,2)</f>
        <v>1725</v>
      </c>
      <c r="L291" s="228">
        <v>15</v>
      </c>
      <c r="M291" s="228">
        <f>G291*(1+L291/100)</f>
        <v>0</v>
      </c>
      <c r="N291" s="228">
        <v>0</v>
      </c>
      <c r="O291" s="228">
        <f>ROUND(E291*N291,2)</f>
        <v>0</v>
      </c>
      <c r="P291" s="228">
        <v>0</v>
      </c>
      <c r="Q291" s="228">
        <f>ROUND(E291*P291,2)</f>
        <v>0</v>
      </c>
      <c r="R291" s="228"/>
      <c r="S291" s="228" t="s">
        <v>142</v>
      </c>
      <c r="T291" s="228" t="s">
        <v>143</v>
      </c>
      <c r="U291" s="228">
        <v>0</v>
      </c>
      <c r="V291" s="228">
        <f>ROUND(E291*U291,2)</f>
        <v>0</v>
      </c>
      <c r="W291" s="228"/>
      <c r="X291" s="228" t="s">
        <v>199</v>
      </c>
      <c r="Y291" s="209"/>
      <c r="Z291" s="209"/>
      <c r="AA291" s="209"/>
      <c r="AB291" s="209"/>
      <c r="AC291" s="209"/>
      <c r="AD291" s="209"/>
      <c r="AE291" s="209"/>
      <c r="AF291" s="209"/>
      <c r="AG291" s="209" t="s">
        <v>200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ht="20.399999999999999" outlineLevel="1" x14ac:dyDescent="0.25">
      <c r="A292" s="243">
        <v>131</v>
      </c>
      <c r="B292" s="244" t="s">
        <v>504</v>
      </c>
      <c r="C292" s="251" t="s">
        <v>505</v>
      </c>
      <c r="D292" s="245" t="s">
        <v>325</v>
      </c>
      <c r="E292" s="246">
        <v>1</v>
      </c>
      <c r="F292" s="247"/>
      <c r="G292" s="248">
        <f>ROUND(E292*F292,2)</f>
        <v>0</v>
      </c>
      <c r="H292" s="229">
        <v>0</v>
      </c>
      <c r="I292" s="228">
        <f>ROUND(E292*H292,2)</f>
        <v>0</v>
      </c>
      <c r="J292" s="229">
        <v>3427</v>
      </c>
      <c r="K292" s="228">
        <f>ROUND(E292*J292,2)</f>
        <v>3427</v>
      </c>
      <c r="L292" s="228">
        <v>15</v>
      </c>
      <c r="M292" s="228">
        <f>G292*(1+L292/100)</f>
        <v>0</v>
      </c>
      <c r="N292" s="228">
        <v>0</v>
      </c>
      <c r="O292" s="228">
        <f>ROUND(E292*N292,2)</f>
        <v>0</v>
      </c>
      <c r="P292" s="228">
        <v>0</v>
      </c>
      <c r="Q292" s="228">
        <f>ROUND(E292*P292,2)</f>
        <v>0</v>
      </c>
      <c r="R292" s="228"/>
      <c r="S292" s="228" t="s">
        <v>142</v>
      </c>
      <c r="T292" s="228" t="s">
        <v>143</v>
      </c>
      <c r="U292" s="228">
        <v>0</v>
      </c>
      <c r="V292" s="228">
        <f>ROUND(E292*U292,2)</f>
        <v>0</v>
      </c>
      <c r="W292" s="228"/>
      <c r="X292" s="228" t="s">
        <v>199</v>
      </c>
      <c r="Y292" s="209"/>
      <c r="Z292" s="209"/>
      <c r="AA292" s="209"/>
      <c r="AB292" s="209"/>
      <c r="AC292" s="209"/>
      <c r="AD292" s="209"/>
      <c r="AE292" s="209"/>
      <c r="AF292" s="209"/>
      <c r="AG292" s="209" t="s">
        <v>200</v>
      </c>
      <c r="AH292" s="209"/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ht="20.399999999999999" outlineLevel="1" x14ac:dyDescent="0.25">
      <c r="A293" s="237">
        <v>132</v>
      </c>
      <c r="B293" s="238" t="s">
        <v>506</v>
      </c>
      <c r="C293" s="252" t="s">
        <v>507</v>
      </c>
      <c r="D293" s="239" t="s">
        <v>183</v>
      </c>
      <c r="E293" s="240">
        <v>2.9</v>
      </c>
      <c r="F293" s="241"/>
      <c r="G293" s="242">
        <f>ROUND(E293*F293,2)</f>
        <v>0</v>
      </c>
      <c r="H293" s="229">
        <v>0</v>
      </c>
      <c r="I293" s="228">
        <f>ROUND(E293*H293,2)</f>
        <v>0</v>
      </c>
      <c r="J293" s="229">
        <v>14189</v>
      </c>
      <c r="K293" s="228">
        <f>ROUND(E293*J293,2)</f>
        <v>41148.1</v>
      </c>
      <c r="L293" s="228">
        <v>15</v>
      </c>
      <c r="M293" s="228">
        <f>G293*(1+L293/100)</f>
        <v>0</v>
      </c>
      <c r="N293" s="228">
        <v>0</v>
      </c>
      <c r="O293" s="228">
        <f>ROUND(E293*N293,2)</f>
        <v>0</v>
      </c>
      <c r="P293" s="228">
        <v>0</v>
      </c>
      <c r="Q293" s="228">
        <f>ROUND(E293*P293,2)</f>
        <v>0</v>
      </c>
      <c r="R293" s="228"/>
      <c r="S293" s="228" t="s">
        <v>142</v>
      </c>
      <c r="T293" s="228" t="s">
        <v>143</v>
      </c>
      <c r="U293" s="228">
        <v>0</v>
      </c>
      <c r="V293" s="228">
        <f>ROUND(E293*U293,2)</f>
        <v>0</v>
      </c>
      <c r="W293" s="228"/>
      <c r="X293" s="228" t="s">
        <v>199</v>
      </c>
      <c r="Y293" s="209"/>
      <c r="Z293" s="209"/>
      <c r="AA293" s="209"/>
      <c r="AB293" s="209"/>
      <c r="AC293" s="209"/>
      <c r="AD293" s="209"/>
      <c r="AE293" s="209"/>
      <c r="AF293" s="209"/>
      <c r="AG293" s="209" t="s">
        <v>200</v>
      </c>
      <c r="AH293" s="209"/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5">
      <c r="A294" s="226"/>
      <c r="B294" s="227"/>
      <c r="C294" s="264" t="s">
        <v>508</v>
      </c>
      <c r="D294" s="260"/>
      <c r="E294" s="261">
        <v>2.9</v>
      </c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09"/>
      <c r="Z294" s="209"/>
      <c r="AA294" s="209"/>
      <c r="AB294" s="209"/>
      <c r="AC294" s="209"/>
      <c r="AD294" s="209"/>
      <c r="AE294" s="209"/>
      <c r="AF294" s="209"/>
      <c r="AG294" s="209" t="s">
        <v>175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5">
      <c r="A295" s="226"/>
      <c r="B295" s="227"/>
      <c r="C295" s="264" t="s">
        <v>509</v>
      </c>
      <c r="D295" s="260"/>
      <c r="E295" s="261"/>
      <c r="F295" s="228"/>
      <c r="G295" s="228"/>
      <c r="H295" s="228"/>
      <c r="I295" s="228"/>
      <c r="J295" s="228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09"/>
      <c r="Z295" s="209"/>
      <c r="AA295" s="209"/>
      <c r="AB295" s="209"/>
      <c r="AC295" s="209"/>
      <c r="AD295" s="209"/>
      <c r="AE295" s="209"/>
      <c r="AF295" s="209"/>
      <c r="AG295" s="209" t="s">
        <v>175</v>
      </c>
      <c r="AH295" s="209">
        <v>0</v>
      </c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1" x14ac:dyDescent="0.25">
      <c r="A296" s="226"/>
      <c r="B296" s="227"/>
      <c r="C296" s="264" t="s">
        <v>510</v>
      </c>
      <c r="D296" s="260"/>
      <c r="E296" s="261"/>
      <c r="F296" s="228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09"/>
      <c r="Z296" s="209"/>
      <c r="AA296" s="209"/>
      <c r="AB296" s="209"/>
      <c r="AC296" s="209"/>
      <c r="AD296" s="209"/>
      <c r="AE296" s="209"/>
      <c r="AF296" s="209"/>
      <c r="AG296" s="209" t="s">
        <v>175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ht="20.399999999999999" outlineLevel="1" x14ac:dyDescent="0.25">
      <c r="A297" s="226"/>
      <c r="B297" s="227"/>
      <c r="C297" s="264" t="s">
        <v>511</v>
      </c>
      <c r="D297" s="260"/>
      <c r="E297" s="261"/>
      <c r="F297" s="228"/>
      <c r="G297" s="228"/>
      <c r="H297" s="228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09"/>
      <c r="Z297" s="209"/>
      <c r="AA297" s="209"/>
      <c r="AB297" s="209"/>
      <c r="AC297" s="209"/>
      <c r="AD297" s="209"/>
      <c r="AE297" s="209"/>
      <c r="AF297" s="209"/>
      <c r="AG297" s="209" t="s">
        <v>175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1" x14ac:dyDescent="0.25">
      <c r="A298" s="226"/>
      <c r="B298" s="227"/>
      <c r="C298" s="264" t="s">
        <v>512</v>
      </c>
      <c r="D298" s="260"/>
      <c r="E298" s="261"/>
      <c r="F298" s="228"/>
      <c r="G298" s="228"/>
      <c r="H298" s="228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09"/>
      <c r="Z298" s="209"/>
      <c r="AA298" s="209"/>
      <c r="AB298" s="209"/>
      <c r="AC298" s="209"/>
      <c r="AD298" s="209"/>
      <c r="AE298" s="209"/>
      <c r="AF298" s="209"/>
      <c r="AG298" s="209" t="s">
        <v>175</v>
      </c>
      <c r="AH298" s="209">
        <v>0</v>
      </c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ht="20.399999999999999" outlineLevel="1" x14ac:dyDescent="0.25">
      <c r="A299" s="226"/>
      <c r="B299" s="227"/>
      <c r="C299" s="264" t="s">
        <v>513</v>
      </c>
      <c r="D299" s="260"/>
      <c r="E299" s="261"/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09"/>
      <c r="Z299" s="209"/>
      <c r="AA299" s="209"/>
      <c r="AB299" s="209"/>
      <c r="AC299" s="209"/>
      <c r="AD299" s="209"/>
      <c r="AE299" s="209"/>
      <c r="AF299" s="209"/>
      <c r="AG299" s="209" t="s">
        <v>175</v>
      </c>
      <c r="AH299" s="209">
        <v>0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26"/>
      <c r="B300" s="227"/>
      <c r="C300" s="264" t="s">
        <v>514</v>
      </c>
      <c r="D300" s="260"/>
      <c r="E300" s="261"/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09"/>
      <c r="Z300" s="209"/>
      <c r="AA300" s="209"/>
      <c r="AB300" s="209"/>
      <c r="AC300" s="209"/>
      <c r="AD300" s="209"/>
      <c r="AE300" s="209"/>
      <c r="AF300" s="209"/>
      <c r="AG300" s="209" t="s">
        <v>175</v>
      </c>
      <c r="AH300" s="209">
        <v>0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1" x14ac:dyDescent="0.25">
      <c r="A301" s="226"/>
      <c r="B301" s="227"/>
      <c r="C301" s="264" t="s">
        <v>515</v>
      </c>
      <c r="D301" s="260"/>
      <c r="E301" s="261"/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09"/>
      <c r="Z301" s="209"/>
      <c r="AA301" s="209"/>
      <c r="AB301" s="209"/>
      <c r="AC301" s="209"/>
      <c r="AD301" s="209"/>
      <c r="AE301" s="209"/>
      <c r="AF301" s="209"/>
      <c r="AG301" s="209" t="s">
        <v>175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1" x14ac:dyDescent="0.25">
      <c r="A302" s="226"/>
      <c r="B302" s="227"/>
      <c r="C302" s="264" t="s">
        <v>516</v>
      </c>
      <c r="D302" s="260"/>
      <c r="E302" s="261"/>
      <c r="F302" s="228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09"/>
      <c r="Z302" s="209"/>
      <c r="AA302" s="209"/>
      <c r="AB302" s="209"/>
      <c r="AC302" s="209"/>
      <c r="AD302" s="209"/>
      <c r="AE302" s="209"/>
      <c r="AF302" s="209"/>
      <c r="AG302" s="209" t="s">
        <v>175</v>
      </c>
      <c r="AH302" s="209">
        <v>0</v>
      </c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ht="20.399999999999999" outlineLevel="1" x14ac:dyDescent="0.25">
      <c r="A303" s="226"/>
      <c r="B303" s="227"/>
      <c r="C303" s="264" t="s">
        <v>517</v>
      </c>
      <c r="D303" s="260"/>
      <c r="E303" s="261"/>
      <c r="F303" s="228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09"/>
      <c r="Z303" s="209"/>
      <c r="AA303" s="209"/>
      <c r="AB303" s="209"/>
      <c r="AC303" s="209"/>
      <c r="AD303" s="209"/>
      <c r="AE303" s="209"/>
      <c r="AF303" s="209"/>
      <c r="AG303" s="209" t="s">
        <v>175</v>
      </c>
      <c r="AH303" s="209">
        <v>0</v>
      </c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ht="20.399999999999999" outlineLevel="1" x14ac:dyDescent="0.25">
      <c r="A304" s="226"/>
      <c r="B304" s="227"/>
      <c r="C304" s="264" t="s">
        <v>518</v>
      </c>
      <c r="D304" s="260"/>
      <c r="E304" s="261"/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09"/>
      <c r="Z304" s="209"/>
      <c r="AA304" s="209"/>
      <c r="AB304" s="209"/>
      <c r="AC304" s="209"/>
      <c r="AD304" s="209"/>
      <c r="AE304" s="209"/>
      <c r="AF304" s="209"/>
      <c r="AG304" s="209" t="s">
        <v>175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1" x14ac:dyDescent="0.25">
      <c r="A305" s="226"/>
      <c r="B305" s="227"/>
      <c r="C305" s="264" t="s">
        <v>519</v>
      </c>
      <c r="D305" s="260"/>
      <c r="E305" s="261"/>
      <c r="F305" s="228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09"/>
      <c r="Z305" s="209"/>
      <c r="AA305" s="209"/>
      <c r="AB305" s="209"/>
      <c r="AC305" s="209"/>
      <c r="AD305" s="209"/>
      <c r="AE305" s="209"/>
      <c r="AF305" s="209"/>
      <c r="AG305" s="209" t="s">
        <v>175</v>
      </c>
      <c r="AH305" s="209">
        <v>0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1" x14ac:dyDescent="0.25">
      <c r="A306" s="237">
        <v>133</v>
      </c>
      <c r="B306" s="238" t="s">
        <v>520</v>
      </c>
      <c r="C306" s="252" t="s">
        <v>521</v>
      </c>
      <c r="D306" s="239" t="s">
        <v>183</v>
      </c>
      <c r="E306" s="240">
        <v>4.8</v>
      </c>
      <c r="F306" s="241"/>
      <c r="G306" s="242">
        <f>ROUND(E306*F306,2)</f>
        <v>0</v>
      </c>
      <c r="H306" s="229">
        <v>25.15</v>
      </c>
      <c r="I306" s="228">
        <f>ROUND(E306*H306,2)</f>
        <v>120.72</v>
      </c>
      <c r="J306" s="229">
        <v>440.65</v>
      </c>
      <c r="K306" s="228">
        <f>ROUND(E306*J306,2)</f>
        <v>2115.12</v>
      </c>
      <c r="L306" s="228">
        <v>15</v>
      </c>
      <c r="M306" s="228">
        <f>G306*(1+L306/100)</f>
        <v>0</v>
      </c>
      <c r="N306" s="228">
        <v>2.0000000000000002E-5</v>
      </c>
      <c r="O306" s="228">
        <f>ROUND(E306*N306,2)</f>
        <v>0</v>
      </c>
      <c r="P306" s="228">
        <v>0</v>
      </c>
      <c r="Q306" s="228">
        <f>ROUND(E306*P306,2)</f>
        <v>0</v>
      </c>
      <c r="R306" s="228"/>
      <c r="S306" s="228" t="s">
        <v>171</v>
      </c>
      <c r="T306" s="228" t="s">
        <v>143</v>
      </c>
      <c r="U306" s="228">
        <v>0.75700000000000001</v>
      </c>
      <c r="V306" s="228">
        <f>ROUND(E306*U306,2)</f>
        <v>3.63</v>
      </c>
      <c r="W306" s="228"/>
      <c r="X306" s="228" t="s">
        <v>172</v>
      </c>
      <c r="Y306" s="209"/>
      <c r="Z306" s="209"/>
      <c r="AA306" s="209"/>
      <c r="AB306" s="209"/>
      <c r="AC306" s="209"/>
      <c r="AD306" s="209"/>
      <c r="AE306" s="209"/>
      <c r="AF306" s="209"/>
      <c r="AG306" s="209" t="s">
        <v>173</v>
      </c>
      <c r="AH306" s="209"/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1" x14ac:dyDescent="0.25">
      <c r="A307" s="226"/>
      <c r="B307" s="227"/>
      <c r="C307" s="264" t="s">
        <v>522</v>
      </c>
      <c r="D307" s="260"/>
      <c r="E307" s="261">
        <v>4.8</v>
      </c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09"/>
      <c r="Z307" s="209"/>
      <c r="AA307" s="209"/>
      <c r="AB307" s="209"/>
      <c r="AC307" s="209"/>
      <c r="AD307" s="209"/>
      <c r="AE307" s="209"/>
      <c r="AF307" s="209"/>
      <c r="AG307" s="209" t="s">
        <v>175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5">
      <c r="A308" s="243">
        <v>134</v>
      </c>
      <c r="B308" s="244" t="s">
        <v>523</v>
      </c>
      <c r="C308" s="251" t="s">
        <v>524</v>
      </c>
      <c r="D308" s="245" t="s">
        <v>178</v>
      </c>
      <c r="E308" s="246">
        <v>6</v>
      </c>
      <c r="F308" s="247"/>
      <c r="G308" s="248">
        <f>ROUND(E308*F308,2)</f>
        <v>0</v>
      </c>
      <c r="H308" s="229">
        <v>0</v>
      </c>
      <c r="I308" s="228">
        <f>ROUND(E308*H308,2)</f>
        <v>0</v>
      </c>
      <c r="J308" s="229">
        <v>765.9</v>
      </c>
      <c r="K308" s="228">
        <f>ROUND(E308*J308,2)</f>
        <v>4595.3999999999996</v>
      </c>
      <c r="L308" s="228">
        <v>15</v>
      </c>
      <c r="M308" s="228">
        <f>G308*(1+L308/100)</f>
        <v>0</v>
      </c>
      <c r="N308" s="228">
        <v>0</v>
      </c>
      <c r="O308" s="228">
        <f>ROUND(E308*N308,2)</f>
        <v>0</v>
      </c>
      <c r="P308" s="228">
        <v>0</v>
      </c>
      <c r="Q308" s="228">
        <f>ROUND(E308*P308,2)</f>
        <v>0</v>
      </c>
      <c r="R308" s="228"/>
      <c r="S308" s="228" t="s">
        <v>171</v>
      </c>
      <c r="T308" s="228" t="s">
        <v>143</v>
      </c>
      <c r="U308" s="228">
        <v>1.45</v>
      </c>
      <c r="V308" s="228">
        <f>ROUND(E308*U308,2)</f>
        <v>8.6999999999999993</v>
      </c>
      <c r="W308" s="228"/>
      <c r="X308" s="228" t="s">
        <v>172</v>
      </c>
      <c r="Y308" s="209"/>
      <c r="Z308" s="209"/>
      <c r="AA308" s="209"/>
      <c r="AB308" s="209"/>
      <c r="AC308" s="209"/>
      <c r="AD308" s="209"/>
      <c r="AE308" s="209"/>
      <c r="AF308" s="209"/>
      <c r="AG308" s="209" t="s">
        <v>173</v>
      </c>
      <c r="AH308" s="209"/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1" x14ac:dyDescent="0.25">
      <c r="A309" s="243">
        <v>135</v>
      </c>
      <c r="B309" s="244" t="s">
        <v>527</v>
      </c>
      <c r="C309" s="251" t="s">
        <v>528</v>
      </c>
      <c r="D309" s="245" t="s">
        <v>178</v>
      </c>
      <c r="E309" s="246">
        <v>6</v>
      </c>
      <c r="F309" s="247"/>
      <c r="G309" s="248">
        <f>ROUND(E309*F309,2)</f>
        <v>0</v>
      </c>
      <c r="H309" s="229">
        <v>0</v>
      </c>
      <c r="I309" s="228">
        <f>ROUND(E309*H309,2)</f>
        <v>0</v>
      </c>
      <c r="J309" s="229">
        <v>58.2</v>
      </c>
      <c r="K309" s="228">
        <f>ROUND(E309*J309,2)</f>
        <v>349.2</v>
      </c>
      <c r="L309" s="228">
        <v>15</v>
      </c>
      <c r="M309" s="228">
        <f>G309*(1+L309/100)</f>
        <v>0</v>
      </c>
      <c r="N309" s="228">
        <v>0</v>
      </c>
      <c r="O309" s="228">
        <f>ROUND(E309*N309,2)</f>
        <v>0</v>
      </c>
      <c r="P309" s="228">
        <v>1.8E-3</v>
      </c>
      <c r="Q309" s="228">
        <f>ROUND(E309*P309,2)</f>
        <v>0.01</v>
      </c>
      <c r="R309" s="228"/>
      <c r="S309" s="228" t="s">
        <v>171</v>
      </c>
      <c r="T309" s="228" t="s">
        <v>143</v>
      </c>
      <c r="U309" s="228">
        <v>0.11</v>
      </c>
      <c r="V309" s="228">
        <f>ROUND(E309*U309,2)</f>
        <v>0.66</v>
      </c>
      <c r="W309" s="228"/>
      <c r="X309" s="228" t="s">
        <v>172</v>
      </c>
      <c r="Y309" s="209"/>
      <c r="Z309" s="209"/>
      <c r="AA309" s="209"/>
      <c r="AB309" s="209"/>
      <c r="AC309" s="209"/>
      <c r="AD309" s="209"/>
      <c r="AE309" s="209"/>
      <c r="AF309" s="209"/>
      <c r="AG309" s="209" t="s">
        <v>173</v>
      </c>
      <c r="AH309" s="209"/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1" x14ac:dyDescent="0.25">
      <c r="A310" s="243">
        <v>136</v>
      </c>
      <c r="B310" s="244" t="s">
        <v>531</v>
      </c>
      <c r="C310" s="251" t="s">
        <v>532</v>
      </c>
      <c r="D310" s="245" t="s">
        <v>178</v>
      </c>
      <c r="E310" s="246">
        <v>2</v>
      </c>
      <c r="F310" s="247"/>
      <c r="G310" s="248">
        <f>ROUND(E310*F310,2)</f>
        <v>0</v>
      </c>
      <c r="H310" s="229">
        <v>0</v>
      </c>
      <c r="I310" s="228">
        <f>ROUND(E310*H310,2)</f>
        <v>0</v>
      </c>
      <c r="J310" s="229">
        <v>243.2</v>
      </c>
      <c r="K310" s="228">
        <f>ROUND(E310*J310,2)</f>
        <v>486.4</v>
      </c>
      <c r="L310" s="228">
        <v>15</v>
      </c>
      <c r="M310" s="228">
        <f>G310*(1+L310/100)</f>
        <v>0</v>
      </c>
      <c r="N310" s="228">
        <v>0</v>
      </c>
      <c r="O310" s="228">
        <f>ROUND(E310*N310,2)</f>
        <v>0</v>
      </c>
      <c r="P310" s="228">
        <v>0.1104</v>
      </c>
      <c r="Q310" s="228">
        <f>ROUND(E310*P310,2)</f>
        <v>0.22</v>
      </c>
      <c r="R310" s="228"/>
      <c r="S310" s="228" t="s">
        <v>171</v>
      </c>
      <c r="T310" s="228" t="s">
        <v>143</v>
      </c>
      <c r="U310" s="228">
        <v>0.46</v>
      </c>
      <c r="V310" s="228">
        <f>ROUND(E310*U310,2)</f>
        <v>0.92</v>
      </c>
      <c r="W310" s="228"/>
      <c r="X310" s="228" t="s">
        <v>172</v>
      </c>
      <c r="Y310" s="209"/>
      <c r="Z310" s="209"/>
      <c r="AA310" s="209"/>
      <c r="AB310" s="209"/>
      <c r="AC310" s="209"/>
      <c r="AD310" s="209"/>
      <c r="AE310" s="209"/>
      <c r="AF310" s="209"/>
      <c r="AG310" s="209" t="s">
        <v>173</v>
      </c>
      <c r="AH310" s="209"/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1" x14ac:dyDescent="0.25">
      <c r="A311" s="243">
        <v>137</v>
      </c>
      <c r="B311" s="244" t="s">
        <v>533</v>
      </c>
      <c r="C311" s="251" t="s">
        <v>534</v>
      </c>
      <c r="D311" s="245" t="s">
        <v>0</v>
      </c>
      <c r="E311" s="246">
        <v>1265.3684000000001</v>
      </c>
      <c r="F311" s="247"/>
      <c r="G311" s="248">
        <f>ROUND(E311*F311,2)</f>
        <v>0</v>
      </c>
      <c r="H311" s="229">
        <v>0</v>
      </c>
      <c r="I311" s="228">
        <f>ROUND(E311*H311,2)</f>
        <v>0</v>
      </c>
      <c r="J311" s="229">
        <v>1.2</v>
      </c>
      <c r="K311" s="228">
        <f>ROUND(E311*J311,2)</f>
        <v>1518.44</v>
      </c>
      <c r="L311" s="228">
        <v>15</v>
      </c>
      <c r="M311" s="228">
        <f>G311*(1+L311/100)</f>
        <v>0</v>
      </c>
      <c r="N311" s="228">
        <v>0</v>
      </c>
      <c r="O311" s="228">
        <f>ROUND(E311*N311,2)</f>
        <v>0</v>
      </c>
      <c r="P311" s="228">
        <v>0</v>
      </c>
      <c r="Q311" s="228">
        <f>ROUND(E311*P311,2)</f>
        <v>0</v>
      </c>
      <c r="R311" s="228"/>
      <c r="S311" s="228" t="s">
        <v>171</v>
      </c>
      <c r="T311" s="228" t="s">
        <v>143</v>
      </c>
      <c r="U311" s="228">
        <v>0</v>
      </c>
      <c r="V311" s="228">
        <f>ROUND(E311*U311,2)</f>
        <v>0</v>
      </c>
      <c r="W311" s="228"/>
      <c r="X311" s="228" t="s">
        <v>306</v>
      </c>
      <c r="Y311" s="209"/>
      <c r="Z311" s="209"/>
      <c r="AA311" s="209"/>
      <c r="AB311" s="209"/>
      <c r="AC311" s="209"/>
      <c r="AD311" s="209"/>
      <c r="AE311" s="209"/>
      <c r="AF311" s="209"/>
      <c r="AG311" s="209" t="s">
        <v>307</v>
      </c>
      <c r="AH311" s="209"/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x14ac:dyDescent="0.25">
      <c r="A312" s="231" t="s">
        <v>137</v>
      </c>
      <c r="B312" s="232" t="s">
        <v>87</v>
      </c>
      <c r="C312" s="250" t="s">
        <v>88</v>
      </c>
      <c r="D312" s="233"/>
      <c r="E312" s="234"/>
      <c r="F312" s="235"/>
      <c r="G312" s="236">
        <f>SUMIF(AG313:AG315,"&lt;&gt;NOR",G313:G315)</f>
        <v>0</v>
      </c>
      <c r="H312" s="230"/>
      <c r="I312" s="230">
        <f>SUM(I313:I315)</f>
        <v>0</v>
      </c>
      <c r="J312" s="230"/>
      <c r="K312" s="230">
        <f>SUM(K313:K315)</f>
        <v>179.89999999999998</v>
      </c>
      <c r="L312" s="230"/>
      <c r="M312" s="230">
        <f>SUM(M313:M315)</f>
        <v>0</v>
      </c>
      <c r="N312" s="230"/>
      <c r="O312" s="230">
        <f>SUM(O313:O315)</f>
        <v>0</v>
      </c>
      <c r="P312" s="230"/>
      <c r="Q312" s="230">
        <f>SUM(Q313:Q315)</f>
        <v>0.03</v>
      </c>
      <c r="R312" s="230"/>
      <c r="S312" s="230"/>
      <c r="T312" s="230"/>
      <c r="U312" s="230"/>
      <c r="V312" s="230">
        <f>SUM(V313:V315)</f>
        <v>0</v>
      </c>
      <c r="W312" s="230"/>
      <c r="X312" s="230"/>
      <c r="AG312" t="s">
        <v>138</v>
      </c>
    </row>
    <row r="313" spans="1:60" outlineLevel="1" x14ac:dyDescent="0.25">
      <c r="A313" s="237">
        <v>138</v>
      </c>
      <c r="B313" s="238" t="s">
        <v>535</v>
      </c>
      <c r="C313" s="252" t="s">
        <v>536</v>
      </c>
      <c r="D313" s="239" t="s">
        <v>187</v>
      </c>
      <c r="E313" s="240">
        <v>2.34</v>
      </c>
      <c r="F313" s="241"/>
      <c r="G313" s="242">
        <f>ROUND(E313*F313,2)</f>
        <v>0</v>
      </c>
      <c r="H313" s="229">
        <v>0</v>
      </c>
      <c r="I313" s="228">
        <f>ROUND(E313*H313,2)</f>
        <v>0</v>
      </c>
      <c r="J313" s="229">
        <v>75.3</v>
      </c>
      <c r="K313" s="228">
        <f>ROUND(E313*J313,2)</f>
        <v>176.2</v>
      </c>
      <c r="L313" s="228">
        <v>15</v>
      </c>
      <c r="M313" s="228">
        <f>G313*(1+L313/100)</f>
        <v>0</v>
      </c>
      <c r="N313" s="228">
        <v>0</v>
      </c>
      <c r="O313" s="228">
        <f>ROUND(E313*N313,2)</f>
        <v>0</v>
      </c>
      <c r="P313" s="228">
        <v>1.2E-2</v>
      </c>
      <c r="Q313" s="228">
        <f>ROUND(E313*P313,2)</f>
        <v>0.03</v>
      </c>
      <c r="R313" s="228"/>
      <c r="S313" s="228" t="s">
        <v>171</v>
      </c>
      <c r="T313" s="228" t="s">
        <v>143</v>
      </c>
      <c r="U313" s="228">
        <v>0</v>
      </c>
      <c r="V313" s="228">
        <f>ROUND(E313*U313,2)</f>
        <v>0</v>
      </c>
      <c r="W313" s="228"/>
      <c r="X313" s="228" t="s">
        <v>199</v>
      </c>
      <c r="Y313" s="209"/>
      <c r="Z313" s="209"/>
      <c r="AA313" s="209"/>
      <c r="AB313" s="209"/>
      <c r="AC313" s="209"/>
      <c r="AD313" s="209"/>
      <c r="AE313" s="209"/>
      <c r="AF313" s="209"/>
      <c r="AG313" s="209" t="s">
        <v>200</v>
      </c>
      <c r="AH313" s="209"/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1" x14ac:dyDescent="0.25">
      <c r="A314" s="226"/>
      <c r="B314" s="227"/>
      <c r="C314" s="264" t="s">
        <v>201</v>
      </c>
      <c r="D314" s="260"/>
      <c r="E314" s="261">
        <v>2.34</v>
      </c>
      <c r="F314" s="228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09"/>
      <c r="Z314" s="209"/>
      <c r="AA314" s="209"/>
      <c r="AB314" s="209"/>
      <c r="AC314" s="209"/>
      <c r="AD314" s="209"/>
      <c r="AE314" s="209"/>
      <c r="AF314" s="209"/>
      <c r="AG314" s="209" t="s">
        <v>175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5">
      <c r="A315" s="243">
        <v>139</v>
      </c>
      <c r="B315" s="244" t="s">
        <v>537</v>
      </c>
      <c r="C315" s="251" t="s">
        <v>538</v>
      </c>
      <c r="D315" s="245" t="s">
        <v>0</v>
      </c>
      <c r="E315" s="246">
        <v>1.762</v>
      </c>
      <c r="F315" s="247"/>
      <c r="G315" s="248">
        <f>ROUND(E315*F315,2)</f>
        <v>0</v>
      </c>
      <c r="H315" s="229">
        <v>0</v>
      </c>
      <c r="I315" s="228">
        <f>ROUND(E315*H315,2)</f>
        <v>0</v>
      </c>
      <c r="J315" s="229">
        <v>2.1</v>
      </c>
      <c r="K315" s="228">
        <f>ROUND(E315*J315,2)</f>
        <v>3.7</v>
      </c>
      <c r="L315" s="228">
        <v>15</v>
      </c>
      <c r="M315" s="228">
        <f>G315*(1+L315/100)</f>
        <v>0</v>
      </c>
      <c r="N315" s="228">
        <v>0</v>
      </c>
      <c r="O315" s="228">
        <f>ROUND(E315*N315,2)</f>
        <v>0</v>
      </c>
      <c r="P315" s="228">
        <v>0</v>
      </c>
      <c r="Q315" s="228">
        <f>ROUND(E315*P315,2)</f>
        <v>0</v>
      </c>
      <c r="R315" s="228"/>
      <c r="S315" s="228" t="s">
        <v>171</v>
      </c>
      <c r="T315" s="228" t="s">
        <v>143</v>
      </c>
      <c r="U315" s="228">
        <v>0</v>
      </c>
      <c r="V315" s="228">
        <f>ROUND(E315*U315,2)</f>
        <v>0</v>
      </c>
      <c r="W315" s="228"/>
      <c r="X315" s="228" t="s">
        <v>306</v>
      </c>
      <c r="Y315" s="209"/>
      <c r="Z315" s="209"/>
      <c r="AA315" s="209"/>
      <c r="AB315" s="209"/>
      <c r="AC315" s="209"/>
      <c r="AD315" s="209"/>
      <c r="AE315" s="209"/>
      <c r="AF315" s="209"/>
      <c r="AG315" s="209" t="s">
        <v>307</v>
      </c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x14ac:dyDescent="0.25">
      <c r="A316" s="231" t="s">
        <v>137</v>
      </c>
      <c r="B316" s="232" t="s">
        <v>89</v>
      </c>
      <c r="C316" s="250" t="s">
        <v>90</v>
      </c>
      <c r="D316" s="233"/>
      <c r="E316" s="234"/>
      <c r="F316" s="235"/>
      <c r="G316" s="236">
        <f>SUMIF(AG317:AG343,"&lt;&gt;NOR",G317:G343)</f>
        <v>0</v>
      </c>
      <c r="H316" s="230"/>
      <c r="I316" s="230">
        <f>SUM(I317:I343)</f>
        <v>4456.1399999999994</v>
      </c>
      <c r="J316" s="230"/>
      <c r="K316" s="230">
        <f>SUM(K317:K343)</f>
        <v>4731.2300000000005</v>
      </c>
      <c r="L316" s="230"/>
      <c r="M316" s="230">
        <f>SUM(M317:M343)</f>
        <v>0</v>
      </c>
      <c r="N316" s="230"/>
      <c r="O316" s="230">
        <f>SUM(O317:O343)</f>
        <v>0.04</v>
      </c>
      <c r="P316" s="230"/>
      <c r="Q316" s="230">
        <f>SUM(Q317:Q343)</f>
        <v>0</v>
      </c>
      <c r="R316" s="230"/>
      <c r="S316" s="230"/>
      <c r="T316" s="230"/>
      <c r="U316" s="230"/>
      <c r="V316" s="230">
        <f>SUM(V317:V343)</f>
        <v>6.98</v>
      </c>
      <c r="W316" s="230"/>
      <c r="X316" s="230"/>
      <c r="AG316" t="s">
        <v>138</v>
      </c>
    </row>
    <row r="317" spans="1:60" outlineLevel="1" x14ac:dyDescent="0.25">
      <c r="A317" s="237">
        <v>140</v>
      </c>
      <c r="B317" s="238" t="s">
        <v>539</v>
      </c>
      <c r="C317" s="252" t="s">
        <v>540</v>
      </c>
      <c r="D317" s="239" t="s">
        <v>187</v>
      </c>
      <c r="E317" s="240">
        <v>6.2039999999999997</v>
      </c>
      <c r="F317" s="241"/>
      <c r="G317" s="242">
        <f>ROUND(E317*F317,2)</f>
        <v>0</v>
      </c>
      <c r="H317" s="229">
        <v>500</v>
      </c>
      <c r="I317" s="228">
        <f>ROUND(E317*H317,2)</f>
        <v>3102</v>
      </c>
      <c r="J317" s="229">
        <v>0</v>
      </c>
      <c r="K317" s="228">
        <f>ROUND(E317*J317,2)</f>
        <v>0</v>
      </c>
      <c r="L317" s="228">
        <v>15</v>
      </c>
      <c r="M317" s="228">
        <f>G317*(1+L317/100)</f>
        <v>0</v>
      </c>
      <c r="N317" s="228">
        <v>0</v>
      </c>
      <c r="O317" s="228">
        <f>ROUND(E317*N317,2)</f>
        <v>0</v>
      </c>
      <c r="P317" s="228">
        <v>0</v>
      </c>
      <c r="Q317" s="228">
        <f>ROUND(E317*P317,2)</f>
        <v>0</v>
      </c>
      <c r="R317" s="228"/>
      <c r="S317" s="228" t="s">
        <v>142</v>
      </c>
      <c r="T317" s="228" t="s">
        <v>143</v>
      </c>
      <c r="U317" s="228">
        <v>0</v>
      </c>
      <c r="V317" s="228">
        <f>ROUND(E317*U317,2)</f>
        <v>0</v>
      </c>
      <c r="W317" s="228"/>
      <c r="X317" s="228" t="s">
        <v>166</v>
      </c>
      <c r="Y317" s="209"/>
      <c r="Z317" s="209"/>
      <c r="AA317" s="209"/>
      <c r="AB317" s="209"/>
      <c r="AC317" s="209"/>
      <c r="AD317" s="209"/>
      <c r="AE317" s="209"/>
      <c r="AF317" s="209"/>
      <c r="AG317" s="209" t="s">
        <v>167</v>
      </c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1" x14ac:dyDescent="0.25">
      <c r="A318" s="226"/>
      <c r="B318" s="227"/>
      <c r="C318" s="265" t="s">
        <v>541</v>
      </c>
      <c r="D318" s="262"/>
      <c r="E318" s="263"/>
      <c r="F318" s="228"/>
      <c r="G318" s="228"/>
      <c r="H318" s="228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09"/>
      <c r="Z318" s="209"/>
      <c r="AA318" s="209"/>
      <c r="AB318" s="209"/>
      <c r="AC318" s="209"/>
      <c r="AD318" s="209"/>
      <c r="AE318" s="209"/>
      <c r="AF318" s="209"/>
      <c r="AG318" s="209" t="s">
        <v>175</v>
      </c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5">
      <c r="A319" s="226"/>
      <c r="B319" s="227"/>
      <c r="C319" s="266" t="s">
        <v>542</v>
      </c>
      <c r="D319" s="262"/>
      <c r="E319" s="263">
        <v>4.2</v>
      </c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09"/>
      <c r="Z319" s="209"/>
      <c r="AA319" s="209"/>
      <c r="AB319" s="209"/>
      <c r="AC319" s="209"/>
      <c r="AD319" s="209"/>
      <c r="AE319" s="209"/>
      <c r="AF319" s="209"/>
      <c r="AG319" s="209" t="s">
        <v>175</v>
      </c>
      <c r="AH319" s="209">
        <v>2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1" x14ac:dyDescent="0.25">
      <c r="A320" s="226"/>
      <c r="B320" s="227"/>
      <c r="C320" s="266" t="s">
        <v>543</v>
      </c>
      <c r="D320" s="262"/>
      <c r="E320" s="263">
        <v>1.08</v>
      </c>
      <c r="F320" s="228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09"/>
      <c r="Z320" s="209"/>
      <c r="AA320" s="209"/>
      <c r="AB320" s="209"/>
      <c r="AC320" s="209"/>
      <c r="AD320" s="209"/>
      <c r="AE320" s="209"/>
      <c r="AF320" s="209"/>
      <c r="AG320" s="209" t="s">
        <v>175</v>
      </c>
      <c r="AH320" s="209">
        <v>2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1" x14ac:dyDescent="0.25">
      <c r="A321" s="226"/>
      <c r="B321" s="227"/>
      <c r="C321" s="266" t="s">
        <v>544</v>
      </c>
      <c r="D321" s="262"/>
      <c r="E321" s="263">
        <v>0.36</v>
      </c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09"/>
      <c r="Z321" s="209"/>
      <c r="AA321" s="209"/>
      <c r="AB321" s="209"/>
      <c r="AC321" s="209"/>
      <c r="AD321" s="209"/>
      <c r="AE321" s="209"/>
      <c r="AF321" s="209"/>
      <c r="AG321" s="209" t="s">
        <v>175</v>
      </c>
      <c r="AH321" s="209">
        <v>2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1" x14ac:dyDescent="0.25">
      <c r="A322" s="226"/>
      <c r="B322" s="227"/>
      <c r="C322" s="265" t="s">
        <v>545</v>
      </c>
      <c r="D322" s="262"/>
      <c r="E322" s="263"/>
      <c r="F322" s="228"/>
      <c r="G322" s="228"/>
      <c r="H322" s="228"/>
      <c r="I322" s="228"/>
      <c r="J322" s="228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09"/>
      <c r="Z322" s="209"/>
      <c r="AA322" s="209"/>
      <c r="AB322" s="209"/>
      <c r="AC322" s="209"/>
      <c r="AD322" s="209"/>
      <c r="AE322" s="209"/>
      <c r="AF322" s="209"/>
      <c r="AG322" s="209" t="s">
        <v>175</v>
      </c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1" x14ac:dyDescent="0.25">
      <c r="A323" s="226"/>
      <c r="B323" s="227"/>
      <c r="C323" s="264" t="s">
        <v>546</v>
      </c>
      <c r="D323" s="260"/>
      <c r="E323" s="261">
        <v>6.2039999999999997</v>
      </c>
      <c r="F323" s="228"/>
      <c r="G323" s="228"/>
      <c r="H323" s="228"/>
      <c r="I323" s="228"/>
      <c r="J323" s="228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09"/>
      <c r="Z323" s="209"/>
      <c r="AA323" s="209"/>
      <c r="AB323" s="209"/>
      <c r="AC323" s="209"/>
      <c r="AD323" s="209"/>
      <c r="AE323" s="209"/>
      <c r="AF323" s="209"/>
      <c r="AG323" s="209" t="s">
        <v>175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1" x14ac:dyDescent="0.25">
      <c r="A324" s="237">
        <v>141</v>
      </c>
      <c r="B324" s="238" t="s">
        <v>547</v>
      </c>
      <c r="C324" s="252" t="s">
        <v>548</v>
      </c>
      <c r="D324" s="239" t="s">
        <v>187</v>
      </c>
      <c r="E324" s="240">
        <v>5.28</v>
      </c>
      <c r="F324" s="241"/>
      <c r="G324" s="242">
        <f>ROUND(E324*F324,2)</f>
        <v>0</v>
      </c>
      <c r="H324" s="229">
        <v>0</v>
      </c>
      <c r="I324" s="228">
        <f>ROUND(E324*H324,2)</f>
        <v>0</v>
      </c>
      <c r="J324" s="229">
        <v>8.1999999999999993</v>
      </c>
      <c r="K324" s="228">
        <f>ROUND(E324*J324,2)</f>
        <v>43.3</v>
      </c>
      <c r="L324" s="228">
        <v>15</v>
      </c>
      <c r="M324" s="228">
        <f>G324*(1+L324/100)</f>
        <v>0</v>
      </c>
      <c r="N324" s="228">
        <v>0</v>
      </c>
      <c r="O324" s="228">
        <f>ROUND(E324*N324,2)</f>
        <v>0</v>
      </c>
      <c r="P324" s="228">
        <v>0</v>
      </c>
      <c r="Q324" s="228">
        <f>ROUND(E324*P324,2)</f>
        <v>0</v>
      </c>
      <c r="R324" s="228"/>
      <c r="S324" s="228" t="s">
        <v>171</v>
      </c>
      <c r="T324" s="228" t="s">
        <v>143</v>
      </c>
      <c r="U324" s="228">
        <v>1.6E-2</v>
      </c>
      <c r="V324" s="228">
        <f>ROUND(E324*U324,2)</f>
        <v>0.08</v>
      </c>
      <c r="W324" s="228"/>
      <c r="X324" s="228" t="s">
        <v>172</v>
      </c>
      <c r="Y324" s="209"/>
      <c r="Z324" s="209"/>
      <c r="AA324" s="209"/>
      <c r="AB324" s="209"/>
      <c r="AC324" s="209"/>
      <c r="AD324" s="209"/>
      <c r="AE324" s="209"/>
      <c r="AF324" s="209"/>
      <c r="AG324" s="209" t="s">
        <v>173</v>
      </c>
      <c r="AH324" s="209"/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1" x14ac:dyDescent="0.25">
      <c r="A325" s="226"/>
      <c r="B325" s="227"/>
      <c r="C325" s="264" t="s">
        <v>192</v>
      </c>
      <c r="D325" s="260"/>
      <c r="E325" s="261">
        <v>4.2</v>
      </c>
      <c r="F325" s="228"/>
      <c r="G325" s="228"/>
      <c r="H325" s="228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09"/>
      <c r="Z325" s="209"/>
      <c r="AA325" s="209"/>
      <c r="AB325" s="209"/>
      <c r="AC325" s="209"/>
      <c r="AD325" s="209"/>
      <c r="AE325" s="209"/>
      <c r="AF325" s="209"/>
      <c r="AG325" s="209" t="s">
        <v>175</v>
      </c>
      <c r="AH325" s="209">
        <v>0</v>
      </c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1" x14ac:dyDescent="0.25">
      <c r="A326" s="226"/>
      <c r="B326" s="227"/>
      <c r="C326" s="264" t="s">
        <v>193</v>
      </c>
      <c r="D326" s="260"/>
      <c r="E326" s="261">
        <v>1.08</v>
      </c>
      <c r="F326" s="228"/>
      <c r="G326" s="228"/>
      <c r="H326" s="228"/>
      <c r="I326" s="228"/>
      <c r="J326" s="228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09"/>
      <c r="Z326" s="209"/>
      <c r="AA326" s="209"/>
      <c r="AB326" s="209"/>
      <c r="AC326" s="209"/>
      <c r="AD326" s="209"/>
      <c r="AE326" s="209"/>
      <c r="AF326" s="209"/>
      <c r="AG326" s="209" t="s">
        <v>175</v>
      </c>
      <c r="AH326" s="209">
        <v>0</v>
      </c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5">
      <c r="A327" s="237">
        <v>142</v>
      </c>
      <c r="B327" s="238" t="s">
        <v>549</v>
      </c>
      <c r="C327" s="252" t="s">
        <v>550</v>
      </c>
      <c r="D327" s="239" t="s">
        <v>187</v>
      </c>
      <c r="E327" s="240">
        <v>5.28</v>
      </c>
      <c r="F327" s="241"/>
      <c r="G327" s="242">
        <f>ROUND(E327*F327,2)</f>
        <v>0</v>
      </c>
      <c r="H327" s="229">
        <v>28.17</v>
      </c>
      <c r="I327" s="228">
        <f>ROUND(E327*H327,2)</f>
        <v>148.74</v>
      </c>
      <c r="J327" s="229">
        <v>29.43</v>
      </c>
      <c r="K327" s="228">
        <f>ROUND(E327*J327,2)</f>
        <v>155.38999999999999</v>
      </c>
      <c r="L327" s="228">
        <v>15</v>
      </c>
      <c r="M327" s="228">
        <f>G327*(1+L327/100)</f>
        <v>0</v>
      </c>
      <c r="N327" s="228">
        <v>2.1000000000000001E-4</v>
      </c>
      <c r="O327" s="228">
        <f>ROUND(E327*N327,2)</f>
        <v>0</v>
      </c>
      <c r="P327" s="228">
        <v>0</v>
      </c>
      <c r="Q327" s="228">
        <f>ROUND(E327*P327,2)</f>
        <v>0</v>
      </c>
      <c r="R327" s="228"/>
      <c r="S327" s="228" t="s">
        <v>171</v>
      </c>
      <c r="T327" s="228" t="s">
        <v>143</v>
      </c>
      <c r="U327" s="228">
        <v>0.05</v>
      </c>
      <c r="V327" s="228">
        <f>ROUND(E327*U327,2)</f>
        <v>0.26</v>
      </c>
      <c r="W327" s="228"/>
      <c r="X327" s="228" t="s">
        <v>172</v>
      </c>
      <c r="Y327" s="209"/>
      <c r="Z327" s="209"/>
      <c r="AA327" s="209"/>
      <c r="AB327" s="209"/>
      <c r="AC327" s="209"/>
      <c r="AD327" s="209"/>
      <c r="AE327" s="209"/>
      <c r="AF327" s="209"/>
      <c r="AG327" s="209" t="s">
        <v>173</v>
      </c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1" x14ac:dyDescent="0.25">
      <c r="A328" s="226"/>
      <c r="B328" s="227"/>
      <c r="C328" s="264" t="s">
        <v>192</v>
      </c>
      <c r="D328" s="260"/>
      <c r="E328" s="261">
        <v>4.2</v>
      </c>
      <c r="F328" s="228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09"/>
      <c r="Z328" s="209"/>
      <c r="AA328" s="209"/>
      <c r="AB328" s="209"/>
      <c r="AC328" s="209"/>
      <c r="AD328" s="209"/>
      <c r="AE328" s="209"/>
      <c r="AF328" s="209"/>
      <c r="AG328" s="209" t="s">
        <v>175</v>
      </c>
      <c r="AH328" s="209">
        <v>0</v>
      </c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outlineLevel="1" x14ac:dyDescent="0.25">
      <c r="A329" s="226"/>
      <c r="B329" s="227"/>
      <c r="C329" s="264" t="s">
        <v>193</v>
      </c>
      <c r="D329" s="260"/>
      <c r="E329" s="261">
        <v>1.08</v>
      </c>
      <c r="F329" s="228"/>
      <c r="G329" s="228"/>
      <c r="H329" s="228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09"/>
      <c r="Z329" s="209"/>
      <c r="AA329" s="209"/>
      <c r="AB329" s="209"/>
      <c r="AC329" s="209"/>
      <c r="AD329" s="209"/>
      <c r="AE329" s="209"/>
      <c r="AF329" s="209"/>
      <c r="AG329" s="209" t="s">
        <v>175</v>
      </c>
      <c r="AH329" s="209">
        <v>0</v>
      </c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outlineLevel="1" x14ac:dyDescent="0.25">
      <c r="A330" s="237">
        <v>143</v>
      </c>
      <c r="B330" s="238" t="s">
        <v>551</v>
      </c>
      <c r="C330" s="252" t="s">
        <v>552</v>
      </c>
      <c r="D330" s="239" t="s">
        <v>187</v>
      </c>
      <c r="E330" s="240">
        <v>5.28</v>
      </c>
      <c r="F330" s="241"/>
      <c r="G330" s="242">
        <f>ROUND(E330*F330,2)</f>
        <v>0</v>
      </c>
      <c r="H330" s="229">
        <v>149.94999999999999</v>
      </c>
      <c r="I330" s="228">
        <f>ROUND(E330*H330,2)</f>
        <v>791.74</v>
      </c>
      <c r="J330" s="229">
        <v>611.35</v>
      </c>
      <c r="K330" s="228">
        <f>ROUND(E330*J330,2)</f>
        <v>3227.93</v>
      </c>
      <c r="L330" s="228">
        <v>15</v>
      </c>
      <c r="M330" s="228">
        <f>G330*(1+L330/100)</f>
        <v>0</v>
      </c>
      <c r="N330" s="228">
        <v>5.1500000000000001E-3</v>
      </c>
      <c r="O330" s="228">
        <f>ROUND(E330*N330,2)</f>
        <v>0.03</v>
      </c>
      <c r="P330" s="228">
        <v>0</v>
      </c>
      <c r="Q330" s="228">
        <f>ROUND(E330*P330,2)</f>
        <v>0</v>
      </c>
      <c r="R330" s="228"/>
      <c r="S330" s="228" t="s">
        <v>171</v>
      </c>
      <c r="T330" s="228" t="s">
        <v>143</v>
      </c>
      <c r="U330" s="228">
        <v>1.04</v>
      </c>
      <c r="V330" s="228">
        <f>ROUND(E330*U330,2)</f>
        <v>5.49</v>
      </c>
      <c r="W330" s="228"/>
      <c r="X330" s="228" t="s">
        <v>172</v>
      </c>
      <c r="Y330" s="209"/>
      <c r="Z330" s="209"/>
      <c r="AA330" s="209"/>
      <c r="AB330" s="209"/>
      <c r="AC330" s="209"/>
      <c r="AD330" s="209"/>
      <c r="AE330" s="209"/>
      <c r="AF330" s="209"/>
      <c r="AG330" s="209" t="s">
        <v>173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5">
      <c r="A331" s="226"/>
      <c r="B331" s="227"/>
      <c r="C331" s="264" t="s">
        <v>192</v>
      </c>
      <c r="D331" s="260"/>
      <c r="E331" s="261">
        <v>4.2</v>
      </c>
      <c r="F331" s="228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09"/>
      <c r="Z331" s="209"/>
      <c r="AA331" s="209"/>
      <c r="AB331" s="209"/>
      <c r="AC331" s="209"/>
      <c r="AD331" s="209"/>
      <c r="AE331" s="209"/>
      <c r="AF331" s="209"/>
      <c r="AG331" s="209" t="s">
        <v>175</v>
      </c>
      <c r="AH331" s="209">
        <v>0</v>
      </c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5">
      <c r="A332" s="226"/>
      <c r="B332" s="227"/>
      <c r="C332" s="264" t="s">
        <v>193</v>
      </c>
      <c r="D332" s="260"/>
      <c r="E332" s="261">
        <v>1.08</v>
      </c>
      <c r="F332" s="228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09"/>
      <c r="Z332" s="209"/>
      <c r="AA332" s="209"/>
      <c r="AB332" s="209"/>
      <c r="AC332" s="209"/>
      <c r="AD332" s="209"/>
      <c r="AE332" s="209"/>
      <c r="AF332" s="209"/>
      <c r="AG332" s="209" t="s">
        <v>175</v>
      </c>
      <c r="AH332" s="209">
        <v>0</v>
      </c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5">
      <c r="A333" s="237">
        <v>144</v>
      </c>
      <c r="B333" s="238" t="s">
        <v>553</v>
      </c>
      <c r="C333" s="252" t="s">
        <v>554</v>
      </c>
      <c r="D333" s="239" t="s">
        <v>183</v>
      </c>
      <c r="E333" s="240">
        <v>14.1</v>
      </c>
      <c r="F333" s="241"/>
      <c r="G333" s="242">
        <f>ROUND(E333*F333,2)</f>
        <v>0</v>
      </c>
      <c r="H333" s="229">
        <v>24.02</v>
      </c>
      <c r="I333" s="228">
        <f>ROUND(E333*H333,2)</f>
        <v>338.68</v>
      </c>
      <c r="J333" s="229">
        <v>41.68</v>
      </c>
      <c r="K333" s="228">
        <f>ROUND(E333*J333,2)</f>
        <v>587.69000000000005</v>
      </c>
      <c r="L333" s="228">
        <v>15</v>
      </c>
      <c r="M333" s="228">
        <f>G333*(1+L333/100)</f>
        <v>0</v>
      </c>
      <c r="N333" s="228">
        <v>4.0000000000000003E-5</v>
      </c>
      <c r="O333" s="228">
        <f>ROUND(E333*N333,2)</f>
        <v>0</v>
      </c>
      <c r="P333" s="228">
        <v>0</v>
      </c>
      <c r="Q333" s="228">
        <f>ROUND(E333*P333,2)</f>
        <v>0</v>
      </c>
      <c r="R333" s="228"/>
      <c r="S333" s="228" t="s">
        <v>171</v>
      </c>
      <c r="T333" s="228" t="s">
        <v>143</v>
      </c>
      <c r="U333" s="228">
        <v>7.0000000000000007E-2</v>
      </c>
      <c r="V333" s="228">
        <f>ROUND(E333*U333,2)</f>
        <v>0.99</v>
      </c>
      <c r="W333" s="228"/>
      <c r="X333" s="228" t="s">
        <v>172</v>
      </c>
      <c r="Y333" s="209"/>
      <c r="Z333" s="209"/>
      <c r="AA333" s="209"/>
      <c r="AB333" s="209"/>
      <c r="AC333" s="209"/>
      <c r="AD333" s="209"/>
      <c r="AE333" s="209"/>
      <c r="AF333" s="209"/>
      <c r="AG333" s="209" t="s">
        <v>173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1" x14ac:dyDescent="0.25">
      <c r="A334" s="226"/>
      <c r="B334" s="227"/>
      <c r="C334" s="264" t="s">
        <v>555</v>
      </c>
      <c r="D334" s="260"/>
      <c r="E334" s="261">
        <v>3.6</v>
      </c>
      <c r="F334" s="228"/>
      <c r="G334" s="228"/>
      <c r="H334" s="228"/>
      <c r="I334" s="228"/>
      <c r="J334" s="228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09"/>
      <c r="Z334" s="209"/>
      <c r="AA334" s="209"/>
      <c r="AB334" s="209"/>
      <c r="AC334" s="209"/>
      <c r="AD334" s="209"/>
      <c r="AE334" s="209"/>
      <c r="AF334" s="209"/>
      <c r="AG334" s="209" t="s">
        <v>175</v>
      </c>
      <c r="AH334" s="209">
        <v>0</v>
      </c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1" x14ac:dyDescent="0.25">
      <c r="A335" s="226"/>
      <c r="B335" s="227"/>
      <c r="C335" s="264" t="s">
        <v>556</v>
      </c>
      <c r="D335" s="260"/>
      <c r="E335" s="261">
        <v>8.1999999999999993</v>
      </c>
      <c r="F335" s="228"/>
      <c r="G335" s="228"/>
      <c r="H335" s="228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09"/>
      <c r="Z335" s="209"/>
      <c r="AA335" s="209"/>
      <c r="AB335" s="209"/>
      <c r="AC335" s="209"/>
      <c r="AD335" s="209"/>
      <c r="AE335" s="209"/>
      <c r="AF335" s="209"/>
      <c r="AG335" s="209" t="s">
        <v>175</v>
      </c>
      <c r="AH335" s="209">
        <v>0</v>
      </c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1" x14ac:dyDescent="0.25">
      <c r="A336" s="226"/>
      <c r="B336" s="227"/>
      <c r="C336" s="264" t="s">
        <v>557</v>
      </c>
      <c r="D336" s="260"/>
      <c r="E336" s="261">
        <v>2.2999999999999998</v>
      </c>
      <c r="F336" s="228"/>
      <c r="G336" s="228"/>
      <c r="H336" s="228"/>
      <c r="I336" s="228"/>
      <c r="J336" s="228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09"/>
      <c r="Z336" s="209"/>
      <c r="AA336" s="209"/>
      <c r="AB336" s="209"/>
      <c r="AC336" s="209"/>
      <c r="AD336" s="209"/>
      <c r="AE336" s="209"/>
      <c r="AF336" s="209"/>
      <c r="AG336" s="209" t="s">
        <v>175</v>
      </c>
      <c r="AH336" s="209">
        <v>0</v>
      </c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1" x14ac:dyDescent="0.25">
      <c r="A337" s="237">
        <v>145</v>
      </c>
      <c r="B337" s="238" t="s">
        <v>558</v>
      </c>
      <c r="C337" s="252" t="s">
        <v>559</v>
      </c>
      <c r="D337" s="239" t="s">
        <v>187</v>
      </c>
      <c r="E337" s="240">
        <v>5.28</v>
      </c>
      <c r="F337" s="241"/>
      <c r="G337" s="242">
        <f>ROUND(E337*F337,2)</f>
        <v>0</v>
      </c>
      <c r="H337" s="229">
        <v>0</v>
      </c>
      <c r="I337" s="228">
        <f>ROUND(E337*H337,2)</f>
        <v>0</v>
      </c>
      <c r="J337" s="229">
        <v>17.399999999999999</v>
      </c>
      <c r="K337" s="228">
        <f>ROUND(E337*J337,2)</f>
        <v>91.87</v>
      </c>
      <c r="L337" s="228">
        <v>15</v>
      </c>
      <c r="M337" s="228">
        <f>G337*(1+L337/100)</f>
        <v>0</v>
      </c>
      <c r="N337" s="228">
        <v>0</v>
      </c>
      <c r="O337" s="228">
        <f>ROUND(E337*N337,2)</f>
        <v>0</v>
      </c>
      <c r="P337" s="228">
        <v>0</v>
      </c>
      <c r="Q337" s="228">
        <f>ROUND(E337*P337,2)</f>
        <v>0</v>
      </c>
      <c r="R337" s="228"/>
      <c r="S337" s="228" t="s">
        <v>171</v>
      </c>
      <c r="T337" s="228" t="s">
        <v>143</v>
      </c>
      <c r="U337" s="228">
        <v>0.03</v>
      </c>
      <c r="V337" s="228">
        <f>ROUND(E337*U337,2)</f>
        <v>0.16</v>
      </c>
      <c r="W337" s="228"/>
      <c r="X337" s="228" t="s">
        <v>172</v>
      </c>
      <c r="Y337" s="209"/>
      <c r="Z337" s="209"/>
      <c r="AA337" s="209"/>
      <c r="AB337" s="209"/>
      <c r="AC337" s="209"/>
      <c r="AD337" s="209"/>
      <c r="AE337" s="209"/>
      <c r="AF337" s="209"/>
      <c r="AG337" s="209" t="s">
        <v>173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5">
      <c r="A338" s="226"/>
      <c r="B338" s="227"/>
      <c r="C338" s="264" t="s">
        <v>192</v>
      </c>
      <c r="D338" s="260"/>
      <c r="E338" s="261">
        <v>4.2</v>
      </c>
      <c r="F338" s="228"/>
      <c r="G338" s="228"/>
      <c r="H338" s="228"/>
      <c r="I338" s="228"/>
      <c r="J338" s="228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09"/>
      <c r="Z338" s="209"/>
      <c r="AA338" s="209"/>
      <c r="AB338" s="209"/>
      <c r="AC338" s="209"/>
      <c r="AD338" s="209"/>
      <c r="AE338" s="209"/>
      <c r="AF338" s="209"/>
      <c r="AG338" s="209" t="s">
        <v>175</v>
      </c>
      <c r="AH338" s="209">
        <v>0</v>
      </c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5">
      <c r="A339" s="226"/>
      <c r="B339" s="227"/>
      <c r="C339" s="264" t="s">
        <v>193</v>
      </c>
      <c r="D339" s="260"/>
      <c r="E339" s="261">
        <v>1.08</v>
      </c>
      <c r="F339" s="228"/>
      <c r="G339" s="228"/>
      <c r="H339" s="228"/>
      <c r="I339" s="228"/>
      <c r="J339" s="228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09"/>
      <c r="Z339" s="209"/>
      <c r="AA339" s="209"/>
      <c r="AB339" s="209"/>
      <c r="AC339" s="209"/>
      <c r="AD339" s="209"/>
      <c r="AE339" s="209"/>
      <c r="AF339" s="209"/>
      <c r="AG339" s="209" t="s">
        <v>175</v>
      </c>
      <c r="AH339" s="209">
        <v>0</v>
      </c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1" x14ac:dyDescent="0.25">
      <c r="A340" s="237">
        <v>146</v>
      </c>
      <c r="B340" s="238" t="s">
        <v>560</v>
      </c>
      <c r="C340" s="252" t="s">
        <v>561</v>
      </c>
      <c r="D340" s="239" t="s">
        <v>187</v>
      </c>
      <c r="E340" s="240">
        <v>5.28</v>
      </c>
      <c r="F340" s="241"/>
      <c r="G340" s="242">
        <f>ROUND(E340*F340,2)</f>
        <v>0</v>
      </c>
      <c r="H340" s="229">
        <v>14.2</v>
      </c>
      <c r="I340" s="228">
        <f>ROUND(E340*H340,2)</f>
        <v>74.98</v>
      </c>
      <c r="J340" s="229">
        <v>0</v>
      </c>
      <c r="K340" s="228">
        <f>ROUND(E340*J340,2)</f>
        <v>0</v>
      </c>
      <c r="L340" s="228">
        <v>15</v>
      </c>
      <c r="M340" s="228">
        <f>G340*(1+L340/100)</f>
        <v>0</v>
      </c>
      <c r="N340" s="228">
        <v>1.1999999999999999E-3</v>
      </c>
      <c r="O340" s="228">
        <f>ROUND(E340*N340,2)</f>
        <v>0.01</v>
      </c>
      <c r="P340" s="228">
        <v>0</v>
      </c>
      <c r="Q340" s="228">
        <f>ROUND(E340*P340,2)</f>
        <v>0</v>
      </c>
      <c r="R340" s="228"/>
      <c r="S340" s="228" t="s">
        <v>171</v>
      </c>
      <c r="T340" s="228" t="s">
        <v>143</v>
      </c>
      <c r="U340" s="228">
        <v>0</v>
      </c>
      <c r="V340" s="228">
        <f>ROUND(E340*U340,2)</f>
        <v>0</v>
      </c>
      <c r="W340" s="228"/>
      <c r="X340" s="228" t="s">
        <v>172</v>
      </c>
      <c r="Y340" s="209"/>
      <c r="Z340" s="209"/>
      <c r="AA340" s="209"/>
      <c r="AB340" s="209"/>
      <c r="AC340" s="209"/>
      <c r="AD340" s="209"/>
      <c r="AE340" s="209"/>
      <c r="AF340" s="209"/>
      <c r="AG340" s="209" t="s">
        <v>173</v>
      </c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1" x14ac:dyDescent="0.25">
      <c r="A341" s="226"/>
      <c r="B341" s="227"/>
      <c r="C341" s="264" t="s">
        <v>192</v>
      </c>
      <c r="D341" s="260"/>
      <c r="E341" s="261">
        <v>4.2</v>
      </c>
      <c r="F341" s="228"/>
      <c r="G341" s="228"/>
      <c r="H341" s="228"/>
      <c r="I341" s="228"/>
      <c r="J341" s="228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09"/>
      <c r="Z341" s="209"/>
      <c r="AA341" s="209"/>
      <c r="AB341" s="209"/>
      <c r="AC341" s="209"/>
      <c r="AD341" s="209"/>
      <c r="AE341" s="209"/>
      <c r="AF341" s="209"/>
      <c r="AG341" s="209" t="s">
        <v>175</v>
      </c>
      <c r="AH341" s="209">
        <v>0</v>
      </c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1" x14ac:dyDescent="0.25">
      <c r="A342" s="226"/>
      <c r="B342" s="227"/>
      <c r="C342" s="264" t="s">
        <v>193</v>
      </c>
      <c r="D342" s="260"/>
      <c r="E342" s="261">
        <v>1.08</v>
      </c>
      <c r="F342" s="228"/>
      <c r="G342" s="228"/>
      <c r="H342" s="228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09"/>
      <c r="Z342" s="209"/>
      <c r="AA342" s="209"/>
      <c r="AB342" s="209"/>
      <c r="AC342" s="209"/>
      <c r="AD342" s="209"/>
      <c r="AE342" s="209"/>
      <c r="AF342" s="209"/>
      <c r="AG342" s="209" t="s">
        <v>175</v>
      </c>
      <c r="AH342" s="209">
        <v>0</v>
      </c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1" x14ac:dyDescent="0.25">
      <c r="A343" s="243">
        <v>147</v>
      </c>
      <c r="B343" s="244" t="s">
        <v>562</v>
      </c>
      <c r="C343" s="251" t="s">
        <v>563</v>
      </c>
      <c r="D343" s="245" t="s">
        <v>0</v>
      </c>
      <c r="E343" s="246">
        <v>85.623099999999994</v>
      </c>
      <c r="F343" s="247"/>
      <c r="G343" s="248">
        <f>ROUND(E343*F343,2)</f>
        <v>0</v>
      </c>
      <c r="H343" s="229">
        <v>0</v>
      </c>
      <c r="I343" s="228">
        <f>ROUND(E343*H343,2)</f>
        <v>0</v>
      </c>
      <c r="J343" s="229">
        <v>7.3</v>
      </c>
      <c r="K343" s="228">
        <f>ROUND(E343*J343,2)</f>
        <v>625.04999999999995</v>
      </c>
      <c r="L343" s="228">
        <v>15</v>
      </c>
      <c r="M343" s="228">
        <f>G343*(1+L343/100)</f>
        <v>0</v>
      </c>
      <c r="N343" s="228">
        <v>0</v>
      </c>
      <c r="O343" s="228">
        <f>ROUND(E343*N343,2)</f>
        <v>0</v>
      </c>
      <c r="P343" s="228">
        <v>0</v>
      </c>
      <c r="Q343" s="228">
        <f>ROUND(E343*P343,2)</f>
        <v>0</v>
      </c>
      <c r="R343" s="228"/>
      <c r="S343" s="228" t="s">
        <v>171</v>
      </c>
      <c r="T343" s="228" t="s">
        <v>143</v>
      </c>
      <c r="U343" s="228">
        <v>0</v>
      </c>
      <c r="V343" s="228">
        <f>ROUND(E343*U343,2)</f>
        <v>0</v>
      </c>
      <c r="W343" s="228"/>
      <c r="X343" s="228" t="s">
        <v>306</v>
      </c>
      <c r="Y343" s="209"/>
      <c r="Z343" s="209"/>
      <c r="AA343" s="209"/>
      <c r="AB343" s="209"/>
      <c r="AC343" s="209"/>
      <c r="AD343" s="209"/>
      <c r="AE343" s="209"/>
      <c r="AF343" s="209"/>
      <c r="AG343" s="209" t="s">
        <v>307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x14ac:dyDescent="0.25">
      <c r="A344" s="231" t="s">
        <v>137</v>
      </c>
      <c r="B344" s="232" t="s">
        <v>91</v>
      </c>
      <c r="C344" s="250" t="s">
        <v>92</v>
      </c>
      <c r="D344" s="233"/>
      <c r="E344" s="234"/>
      <c r="F344" s="235"/>
      <c r="G344" s="236">
        <f>SUMIF(AG345:AG348,"&lt;&gt;NOR",G345:G348)</f>
        <v>0</v>
      </c>
      <c r="H344" s="230"/>
      <c r="I344" s="230">
        <f>SUM(I345:I348)</f>
        <v>0</v>
      </c>
      <c r="J344" s="230"/>
      <c r="K344" s="230">
        <f>SUM(K345:K348)</f>
        <v>3686.6</v>
      </c>
      <c r="L344" s="230"/>
      <c r="M344" s="230">
        <f>SUM(M345:M348)</f>
        <v>0</v>
      </c>
      <c r="N344" s="230"/>
      <c r="O344" s="230">
        <f>SUM(O345:O348)</f>
        <v>0</v>
      </c>
      <c r="P344" s="230"/>
      <c r="Q344" s="230">
        <f>SUM(Q345:Q348)</f>
        <v>0.76</v>
      </c>
      <c r="R344" s="230"/>
      <c r="S344" s="230"/>
      <c r="T344" s="230"/>
      <c r="U344" s="230"/>
      <c r="V344" s="230">
        <f>SUM(V345:V348)</f>
        <v>9.14</v>
      </c>
      <c r="W344" s="230"/>
      <c r="X344" s="230"/>
      <c r="AG344" t="s">
        <v>138</v>
      </c>
    </row>
    <row r="345" spans="1:60" outlineLevel="1" x14ac:dyDescent="0.25">
      <c r="A345" s="243">
        <v>148</v>
      </c>
      <c r="B345" s="244" t="s">
        <v>564</v>
      </c>
      <c r="C345" s="251" t="s">
        <v>565</v>
      </c>
      <c r="D345" s="245" t="s">
        <v>0</v>
      </c>
      <c r="E345" s="246">
        <v>36.214100000000002</v>
      </c>
      <c r="F345" s="247"/>
      <c r="G345" s="248">
        <f>ROUND(E345*F345,2)</f>
        <v>0</v>
      </c>
      <c r="H345" s="229">
        <v>0</v>
      </c>
      <c r="I345" s="228">
        <f>ROUND(E345*H345,2)</f>
        <v>0</v>
      </c>
      <c r="J345" s="229">
        <v>1.8</v>
      </c>
      <c r="K345" s="228">
        <f>ROUND(E345*J345,2)</f>
        <v>65.19</v>
      </c>
      <c r="L345" s="228">
        <v>15</v>
      </c>
      <c r="M345" s="228">
        <f>G345*(1+L345/100)</f>
        <v>0</v>
      </c>
      <c r="N345" s="228">
        <v>0</v>
      </c>
      <c r="O345" s="228">
        <f>ROUND(E345*N345,2)</f>
        <v>0</v>
      </c>
      <c r="P345" s="228">
        <v>0</v>
      </c>
      <c r="Q345" s="228">
        <f>ROUND(E345*P345,2)</f>
        <v>0</v>
      </c>
      <c r="R345" s="228"/>
      <c r="S345" s="228" t="s">
        <v>171</v>
      </c>
      <c r="T345" s="228" t="s">
        <v>143</v>
      </c>
      <c r="U345" s="228">
        <v>0</v>
      </c>
      <c r="V345" s="228">
        <f>ROUND(E345*U345,2)</f>
        <v>0</v>
      </c>
      <c r="W345" s="228"/>
      <c r="X345" s="228" t="s">
        <v>306</v>
      </c>
      <c r="Y345" s="209"/>
      <c r="Z345" s="209"/>
      <c r="AA345" s="209"/>
      <c r="AB345" s="209"/>
      <c r="AC345" s="209"/>
      <c r="AD345" s="209"/>
      <c r="AE345" s="209"/>
      <c r="AF345" s="209"/>
      <c r="AG345" s="209" t="s">
        <v>307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5">
      <c r="A346" s="237">
        <v>149</v>
      </c>
      <c r="B346" s="238" t="s">
        <v>566</v>
      </c>
      <c r="C346" s="252" t="s">
        <v>567</v>
      </c>
      <c r="D346" s="239" t="s">
        <v>187</v>
      </c>
      <c r="E346" s="240">
        <v>38.08</v>
      </c>
      <c r="F346" s="241"/>
      <c r="G346" s="242">
        <f>ROUND(E346*F346,2)</f>
        <v>0</v>
      </c>
      <c r="H346" s="229">
        <v>0</v>
      </c>
      <c r="I346" s="228">
        <f>ROUND(E346*H346,2)</f>
        <v>0</v>
      </c>
      <c r="J346" s="229">
        <v>95.1</v>
      </c>
      <c r="K346" s="228">
        <f>ROUND(E346*J346,2)</f>
        <v>3621.41</v>
      </c>
      <c r="L346" s="228">
        <v>15</v>
      </c>
      <c r="M346" s="228">
        <f>G346*(1+L346/100)</f>
        <v>0</v>
      </c>
      <c r="N346" s="228">
        <v>0</v>
      </c>
      <c r="O346" s="228">
        <f>ROUND(E346*N346,2)</f>
        <v>0</v>
      </c>
      <c r="P346" s="228">
        <v>0.02</v>
      </c>
      <c r="Q346" s="228">
        <f>ROUND(E346*P346,2)</f>
        <v>0.76</v>
      </c>
      <c r="R346" s="228"/>
      <c r="S346" s="228" t="s">
        <v>171</v>
      </c>
      <c r="T346" s="228" t="s">
        <v>171</v>
      </c>
      <c r="U346" s="228">
        <v>0.24</v>
      </c>
      <c r="V346" s="228">
        <f>ROUND(E346*U346,2)</f>
        <v>9.14</v>
      </c>
      <c r="W346" s="228"/>
      <c r="X346" s="228" t="s">
        <v>172</v>
      </c>
      <c r="Y346" s="209"/>
      <c r="Z346" s="209"/>
      <c r="AA346" s="209"/>
      <c r="AB346" s="209"/>
      <c r="AC346" s="209"/>
      <c r="AD346" s="209"/>
      <c r="AE346" s="209"/>
      <c r="AF346" s="209"/>
      <c r="AG346" s="209" t="s">
        <v>173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5">
      <c r="A347" s="226"/>
      <c r="B347" s="227"/>
      <c r="C347" s="264" t="s">
        <v>227</v>
      </c>
      <c r="D347" s="260"/>
      <c r="E347" s="261">
        <v>15.3</v>
      </c>
      <c r="F347" s="228"/>
      <c r="G347" s="228"/>
      <c r="H347" s="228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09"/>
      <c r="Z347" s="209"/>
      <c r="AA347" s="209"/>
      <c r="AB347" s="209"/>
      <c r="AC347" s="209"/>
      <c r="AD347" s="209"/>
      <c r="AE347" s="209"/>
      <c r="AF347" s="209"/>
      <c r="AG347" s="209" t="s">
        <v>175</v>
      </c>
      <c r="AH347" s="209">
        <v>0</v>
      </c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1" x14ac:dyDescent="0.25">
      <c r="A348" s="226"/>
      <c r="B348" s="227"/>
      <c r="C348" s="264" t="s">
        <v>768</v>
      </c>
      <c r="D348" s="260"/>
      <c r="E348" s="261">
        <v>22.78</v>
      </c>
      <c r="F348" s="228"/>
      <c r="G348" s="228"/>
      <c r="H348" s="228"/>
      <c r="I348" s="228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09"/>
      <c r="Z348" s="209"/>
      <c r="AA348" s="209"/>
      <c r="AB348" s="209"/>
      <c r="AC348" s="209"/>
      <c r="AD348" s="209"/>
      <c r="AE348" s="209"/>
      <c r="AF348" s="209"/>
      <c r="AG348" s="209" t="s">
        <v>175</v>
      </c>
      <c r="AH348" s="209">
        <v>0</v>
      </c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x14ac:dyDescent="0.25">
      <c r="A349" s="231" t="s">
        <v>137</v>
      </c>
      <c r="B349" s="232" t="s">
        <v>93</v>
      </c>
      <c r="C349" s="250" t="s">
        <v>94</v>
      </c>
      <c r="D349" s="233"/>
      <c r="E349" s="234"/>
      <c r="F349" s="235"/>
      <c r="G349" s="236">
        <f>SUMIF(AG350:AG388,"&lt;&gt;NOR",G350:G388)</f>
        <v>0</v>
      </c>
      <c r="H349" s="230"/>
      <c r="I349" s="230">
        <f>SUM(I350:I388)</f>
        <v>2470.21</v>
      </c>
      <c r="J349" s="230"/>
      <c r="K349" s="230">
        <f>SUM(K350:K388)</f>
        <v>48503.689999999995</v>
      </c>
      <c r="L349" s="230"/>
      <c r="M349" s="230">
        <f>SUM(M350:M388)</f>
        <v>0</v>
      </c>
      <c r="N349" s="230"/>
      <c r="O349" s="230">
        <f>SUM(O350:O388)</f>
        <v>0.2</v>
      </c>
      <c r="P349" s="230"/>
      <c r="Q349" s="230">
        <f>SUM(Q350:Q388)</f>
        <v>0.02</v>
      </c>
      <c r="R349" s="230"/>
      <c r="S349" s="230"/>
      <c r="T349" s="230"/>
      <c r="U349" s="230"/>
      <c r="V349" s="230">
        <f>SUM(V350:V388)</f>
        <v>19.45</v>
      </c>
      <c r="W349" s="230"/>
      <c r="X349" s="230"/>
      <c r="AG349" t="s">
        <v>138</v>
      </c>
    </row>
    <row r="350" spans="1:60" outlineLevel="1" x14ac:dyDescent="0.25">
      <c r="A350" s="237">
        <v>150</v>
      </c>
      <c r="B350" s="238" t="s">
        <v>568</v>
      </c>
      <c r="C350" s="252" t="s">
        <v>569</v>
      </c>
      <c r="D350" s="239" t="s">
        <v>187</v>
      </c>
      <c r="E350" s="240">
        <v>56.08</v>
      </c>
      <c r="F350" s="241"/>
      <c r="G350" s="242">
        <f>ROUND(E350*F350,2)</f>
        <v>0</v>
      </c>
      <c r="H350" s="229">
        <v>0</v>
      </c>
      <c r="I350" s="228">
        <f>ROUND(E350*H350,2)</f>
        <v>0</v>
      </c>
      <c r="J350" s="229">
        <v>8.1999999999999993</v>
      </c>
      <c r="K350" s="228">
        <f>ROUND(E350*J350,2)</f>
        <v>459.86</v>
      </c>
      <c r="L350" s="228">
        <v>15</v>
      </c>
      <c r="M350" s="228">
        <f>G350*(1+L350/100)</f>
        <v>0</v>
      </c>
      <c r="N350" s="228">
        <v>0</v>
      </c>
      <c r="O350" s="228">
        <f>ROUND(E350*N350,2)</f>
        <v>0</v>
      </c>
      <c r="P350" s="228">
        <v>0</v>
      </c>
      <c r="Q350" s="228">
        <f>ROUND(E350*P350,2)</f>
        <v>0</v>
      </c>
      <c r="R350" s="228"/>
      <c r="S350" s="228" t="s">
        <v>171</v>
      </c>
      <c r="T350" s="228" t="s">
        <v>143</v>
      </c>
      <c r="U350" s="228">
        <v>1.6E-2</v>
      </c>
      <c r="V350" s="228">
        <f>ROUND(E350*U350,2)</f>
        <v>0.9</v>
      </c>
      <c r="W350" s="228"/>
      <c r="X350" s="228" t="s">
        <v>172</v>
      </c>
      <c r="Y350" s="209"/>
      <c r="Z350" s="209"/>
      <c r="AA350" s="209"/>
      <c r="AB350" s="209"/>
      <c r="AC350" s="209"/>
      <c r="AD350" s="209"/>
      <c r="AE350" s="209"/>
      <c r="AF350" s="209"/>
      <c r="AG350" s="209" t="s">
        <v>173</v>
      </c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5">
      <c r="A351" s="226"/>
      <c r="B351" s="227"/>
      <c r="C351" s="264" t="s">
        <v>779</v>
      </c>
      <c r="D351" s="260"/>
      <c r="E351" s="261">
        <v>1.17</v>
      </c>
      <c r="F351" s="228"/>
      <c r="G351" s="228"/>
      <c r="H351" s="228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09"/>
      <c r="Z351" s="209"/>
      <c r="AA351" s="209"/>
      <c r="AB351" s="209"/>
      <c r="AC351" s="209"/>
      <c r="AD351" s="209"/>
      <c r="AE351" s="209"/>
      <c r="AF351" s="209"/>
      <c r="AG351" s="209" t="s">
        <v>175</v>
      </c>
      <c r="AH351" s="209">
        <v>0</v>
      </c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1" x14ac:dyDescent="0.25">
      <c r="A352" s="226"/>
      <c r="B352" s="227"/>
      <c r="C352" s="264" t="s">
        <v>583</v>
      </c>
      <c r="D352" s="260"/>
      <c r="E352" s="261">
        <v>8.1199999999999992</v>
      </c>
      <c r="F352" s="228"/>
      <c r="G352" s="228"/>
      <c r="H352" s="228"/>
      <c r="I352" s="228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09"/>
      <c r="Z352" s="209"/>
      <c r="AA352" s="209"/>
      <c r="AB352" s="209"/>
      <c r="AC352" s="209"/>
      <c r="AD352" s="209"/>
      <c r="AE352" s="209"/>
      <c r="AF352" s="209"/>
      <c r="AG352" s="209" t="s">
        <v>175</v>
      </c>
      <c r="AH352" s="209">
        <v>0</v>
      </c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1" x14ac:dyDescent="0.25">
      <c r="A353" s="226"/>
      <c r="B353" s="227"/>
      <c r="C353" s="264" t="s">
        <v>761</v>
      </c>
      <c r="D353" s="260"/>
      <c r="E353" s="261">
        <v>8.7100000000000009</v>
      </c>
      <c r="F353" s="228"/>
      <c r="G353" s="228"/>
      <c r="H353" s="228"/>
      <c r="I353" s="228"/>
      <c r="J353" s="228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09"/>
      <c r="Z353" s="209"/>
      <c r="AA353" s="209"/>
      <c r="AB353" s="209"/>
      <c r="AC353" s="209"/>
      <c r="AD353" s="209"/>
      <c r="AE353" s="209"/>
      <c r="AF353" s="209"/>
      <c r="AG353" s="209" t="s">
        <v>175</v>
      </c>
      <c r="AH353" s="209">
        <v>0</v>
      </c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1" x14ac:dyDescent="0.25">
      <c r="A354" s="226"/>
      <c r="B354" s="227"/>
      <c r="C354" s="264" t="s">
        <v>227</v>
      </c>
      <c r="D354" s="260"/>
      <c r="E354" s="261">
        <v>15.3</v>
      </c>
      <c r="F354" s="228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09"/>
      <c r="Z354" s="209"/>
      <c r="AA354" s="209"/>
      <c r="AB354" s="209"/>
      <c r="AC354" s="209"/>
      <c r="AD354" s="209"/>
      <c r="AE354" s="209"/>
      <c r="AF354" s="209"/>
      <c r="AG354" s="209" t="s">
        <v>175</v>
      </c>
      <c r="AH354" s="209">
        <v>0</v>
      </c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1" x14ac:dyDescent="0.25">
      <c r="A355" s="226"/>
      <c r="B355" s="227"/>
      <c r="C355" s="264" t="s">
        <v>768</v>
      </c>
      <c r="D355" s="260"/>
      <c r="E355" s="261">
        <v>22.78</v>
      </c>
      <c r="F355" s="228"/>
      <c r="G355" s="228"/>
      <c r="H355" s="228"/>
      <c r="I355" s="228"/>
      <c r="J355" s="228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09"/>
      <c r="Z355" s="209"/>
      <c r="AA355" s="209"/>
      <c r="AB355" s="209"/>
      <c r="AC355" s="209"/>
      <c r="AD355" s="209"/>
      <c r="AE355" s="209"/>
      <c r="AF355" s="209"/>
      <c r="AG355" s="209" t="s">
        <v>175</v>
      </c>
      <c r="AH355" s="209">
        <v>0</v>
      </c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1" x14ac:dyDescent="0.25">
      <c r="A356" s="237">
        <v>151</v>
      </c>
      <c r="B356" s="238" t="s">
        <v>572</v>
      </c>
      <c r="C356" s="252" t="s">
        <v>573</v>
      </c>
      <c r="D356" s="239" t="s">
        <v>187</v>
      </c>
      <c r="E356" s="240">
        <v>56.08</v>
      </c>
      <c r="F356" s="241"/>
      <c r="G356" s="242">
        <f>ROUND(E356*F356,2)</f>
        <v>0</v>
      </c>
      <c r="H356" s="229">
        <v>0</v>
      </c>
      <c r="I356" s="228">
        <f>ROUND(E356*H356,2)</f>
        <v>0</v>
      </c>
      <c r="J356" s="229">
        <v>26.7</v>
      </c>
      <c r="K356" s="228">
        <f>ROUND(E356*J356,2)</f>
        <v>1497.34</v>
      </c>
      <c r="L356" s="228">
        <v>15</v>
      </c>
      <c r="M356" s="228">
        <f>G356*(1+L356/100)</f>
        <v>0</v>
      </c>
      <c r="N356" s="228">
        <v>0</v>
      </c>
      <c r="O356" s="228">
        <f>ROUND(E356*N356,2)</f>
        <v>0</v>
      </c>
      <c r="P356" s="228">
        <v>0</v>
      </c>
      <c r="Q356" s="228">
        <f>ROUND(E356*P356,2)</f>
        <v>0</v>
      </c>
      <c r="R356" s="228"/>
      <c r="S356" s="228" t="s">
        <v>171</v>
      </c>
      <c r="T356" s="228" t="s">
        <v>143</v>
      </c>
      <c r="U356" s="228">
        <v>4.5999999999999999E-2</v>
      </c>
      <c r="V356" s="228">
        <f>ROUND(E356*U356,2)</f>
        <v>2.58</v>
      </c>
      <c r="W356" s="228"/>
      <c r="X356" s="228" t="s">
        <v>172</v>
      </c>
      <c r="Y356" s="209"/>
      <c r="Z356" s="209"/>
      <c r="AA356" s="209"/>
      <c r="AB356" s="209"/>
      <c r="AC356" s="209"/>
      <c r="AD356" s="209"/>
      <c r="AE356" s="209"/>
      <c r="AF356" s="209"/>
      <c r="AG356" s="209" t="s">
        <v>173</v>
      </c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5">
      <c r="A357" s="226"/>
      <c r="B357" s="227"/>
      <c r="C357" s="264" t="s">
        <v>779</v>
      </c>
      <c r="D357" s="260"/>
      <c r="E357" s="261">
        <v>1.17</v>
      </c>
      <c r="F357" s="228"/>
      <c r="G357" s="228"/>
      <c r="H357" s="228"/>
      <c r="I357" s="228"/>
      <c r="J357" s="228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09"/>
      <c r="Z357" s="209"/>
      <c r="AA357" s="209"/>
      <c r="AB357" s="209"/>
      <c r="AC357" s="209"/>
      <c r="AD357" s="209"/>
      <c r="AE357" s="209"/>
      <c r="AF357" s="209"/>
      <c r="AG357" s="209" t="s">
        <v>175</v>
      </c>
      <c r="AH357" s="209">
        <v>0</v>
      </c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1" x14ac:dyDescent="0.25">
      <c r="A358" s="226"/>
      <c r="B358" s="227"/>
      <c r="C358" s="264" t="s">
        <v>583</v>
      </c>
      <c r="D358" s="260"/>
      <c r="E358" s="261">
        <v>8.1199999999999992</v>
      </c>
      <c r="F358" s="228"/>
      <c r="G358" s="228"/>
      <c r="H358" s="228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09"/>
      <c r="Z358" s="209"/>
      <c r="AA358" s="209"/>
      <c r="AB358" s="209"/>
      <c r="AC358" s="209"/>
      <c r="AD358" s="209"/>
      <c r="AE358" s="209"/>
      <c r="AF358" s="209"/>
      <c r="AG358" s="209" t="s">
        <v>175</v>
      </c>
      <c r="AH358" s="209">
        <v>0</v>
      </c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1" x14ac:dyDescent="0.25">
      <c r="A359" s="226"/>
      <c r="B359" s="227"/>
      <c r="C359" s="264" t="s">
        <v>761</v>
      </c>
      <c r="D359" s="260"/>
      <c r="E359" s="261">
        <v>8.7100000000000009</v>
      </c>
      <c r="F359" s="228"/>
      <c r="G359" s="228"/>
      <c r="H359" s="228"/>
      <c r="I359" s="228"/>
      <c r="J359" s="228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09"/>
      <c r="Z359" s="209"/>
      <c r="AA359" s="209"/>
      <c r="AB359" s="209"/>
      <c r="AC359" s="209"/>
      <c r="AD359" s="209"/>
      <c r="AE359" s="209"/>
      <c r="AF359" s="209"/>
      <c r="AG359" s="209" t="s">
        <v>175</v>
      </c>
      <c r="AH359" s="209">
        <v>0</v>
      </c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1" x14ac:dyDescent="0.25">
      <c r="A360" s="226"/>
      <c r="B360" s="227"/>
      <c r="C360" s="264" t="s">
        <v>227</v>
      </c>
      <c r="D360" s="260"/>
      <c r="E360" s="261">
        <v>15.3</v>
      </c>
      <c r="F360" s="228"/>
      <c r="G360" s="228"/>
      <c r="H360" s="228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09"/>
      <c r="Z360" s="209"/>
      <c r="AA360" s="209"/>
      <c r="AB360" s="209"/>
      <c r="AC360" s="209"/>
      <c r="AD360" s="209"/>
      <c r="AE360" s="209"/>
      <c r="AF360" s="209"/>
      <c r="AG360" s="209" t="s">
        <v>175</v>
      </c>
      <c r="AH360" s="209">
        <v>0</v>
      </c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1" x14ac:dyDescent="0.25">
      <c r="A361" s="226"/>
      <c r="B361" s="227"/>
      <c r="C361" s="264" t="s">
        <v>768</v>
      </c>
      <c r="D361" s="260"/>
      <c r="E361" s="261">
        <v>22.78</v>
      </c>
      <c r="F361" s="228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09"/>
      <c r="Z361" s="209"/>
      <c r="AA361" s="209"/>
      <c r="AB361" s="209"/>
      <c r="AC361" s="209"/>
      <c r="AD361" s="209"/>
      <c r="AE361" s="209"/>
      <c r="AF361" s="209"/>
      <c r="AG361" s="209" t="s">
        <v>175</v>
      </c>
      <c r="AH361" s="209">
        <v>0</v>
      </c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ht="20.399999999999999" outlineLevel="1" x14ac:dyDescent="0.25">
      <c r="A362" s="237">
        <v>152</v>
      </c>
      <c r="B362" s="238" t="s">
        <v>574</v>
      </c>
      <c r="C362" s="252" t="s">
        <v>575</v>
      </c>
      <c r="D362" s="239" t="s">
        <v>183</v>
      </c>
      <c r="E362" s="240">
        <v>59.2</v>
      </c>
      <c r="F362" s="241"/>
      <c r="G362" s="242">
        <f>ROUND(E362*F362,2)</f>
        <v>0</v>
      </c>
      <c r="H362" s="229">
        <v>36.090000000000003</v>
      </c>
      <c r="I362" s="228">
        <f>ROUND(E362*H362,2)</f>
        <v>2136.5300000000002</v>
      </c>
      <c r="J362" s="229">
        <v>82.41</v>
      </c>
      <c r="K362" s="228">
        <f>ROUND(E362*J362,2)</f>
        <v>4878.67</v>
      </c>
      <c r="L362" s="228">
        <v>15</v>
      </c>
      <c r="M362" s="228">
        <f>G362*(1+L362/100)</f>
        <v>0</v>
      </c>
      <c r="N362" s="228">
        <v>8.0000000000000007E-5</v>
      </c>
      <c r="O362" s="228">
        <f>ROUND(E362*N362,2)</f>
        <v>0</v>
      </c>
      <c r="P362" s="228">
        <v>0</v>
      </c>
      <c r="Q362" s="228">
        <f>ROUND(E362*P362,2)</f>
        <v>0</v>
      </c>
      <c r="R362" s="228"/>
      <c r="S362" s="228" t="s">
        <v>171</v>
      </c>
      <c r="T362" s="228" t="s">
        <v>143</v>
      </c>
      <c r="U362" s="228">
        <v>0.13719999999999999</v>
      </c>
      <c r="V362" s="228">
        <f>ROUND(E362*U362,2)</f>
        <v>8.1199999999999992</v>
      </c>
      <c r="W362" s="228"/>
      <c r="X362" s="228" t="s">
        <v>172</v>
      </c>
      <c r="Y362" s="209"/>
      <c r="Z362" s="209"/>
      <c r="AA362" s="209"/>
      <c r="AB362" s="209"/>
      <c r="AC362" s="209"/>
      <c r="AD362" s="209"/>
      <c r="AE362" s="209"/>
      <c r="AF362" s="209"/>
      <c r="AG362" s="209" t="s">
        <v>173</v>
      </c>
      <c r="AH362" s="209"/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outlineLevel="1" x14ac:dyDescent="0.25">
      <c r="A363" s="226"/>
      <c r="B363" s="227"/>
      <c r="C363" s="264" t="s">
        <v>790</v>
      </c>
      <c r="D363" s="260"/>
      <c r="E363" s="261">
        <v>3.8</v>
      </c>
      <c r="F363" s="228"/>
      <c r="G363" s="228"/>
      <c r="H363" s="228"/>
      <c r="I363" s="228"/>
      <c r="J363" s="228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09"/>
      <c r="Z363" s="209"/>
      <c r="AA363" s="209"/>
      <c r="AB363" s="209"/>
      <c r="AC363" s="209"/>
      <c r="AD363" s="209"/>
      <c r="AE363" s="209"/>
      <c r="AF363" s="209"/>
      <c r="AG363" s="209" t="s">
        <v>175</v>
      </c>
      <c r="AH363" s="209">
        <v>0</v>
      </c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1" x14ac:dyDescent="0.25">
      <c r="A364" s="226"/>
      <c r="B364" s="227"/>
      <c r="C364" s="264" t="s">
        <v>791</v>
      </c>
      <c r="D364" s="260"/>
      <c r="E364" s="261">
        <v>10.6</v>
      </c>
      <c r="F364" s="228"/>
      <c r="G364" s="228"/>
      <c r="H364" s="228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09"/>
      <c r="Z364" s="209"/>
      <c r="AA364" s="209"/>
      <c r="AB364" s="209"/>
      <c r="AC364" s="209"/>
      <c r="AD364" s="209"/>
      <c r="AE364" s="209"/>
      <c r="AF364" s="209"/>
      <c r="AG364" s="209" t="s">
        <v>175</v>
      </c>
      <c r="AH364" s="209">
        <v>0</v>
      </c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1" x14ac:dyDescent="0.25">
      <c r="A365" s="226"/>
      <c r="B365" s="227"/>
      <c r="C365" s="264" t="s">
        <v>792</v>
      </c>
      <c r="D365" s="260"/>
      <c r="E365" s="261">
        <v>10.8</v>
      </c>
      <c r="F365" s="228"/>
      <c r="G365" s="228"/>
      <c r="H365" s="228"/>
      <c r="I365" s="228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09"/>
      <c r="Z365" s="209"/>
      <c r="AA365" s="209"/>
      <c r="AB365" s="209"/>
      <c r="AC365" s="209"/>
      <c r="AD365" s="209"/>
      <c r="AE365" s="209"/>
      <c r="AF365" s="209"/>
      <c r="AG365" s="209" t="s">
        <v>175</v>
      </c>
      <c r="AH365" s="209">
        <v>0</v>
      </c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1" x14ac:dyDescent="0.25">
      <c r="A366" s="226"/>
      <c r="B366" s="227"/>
      <c r="C366" s="264" t="s">
        <v>793</v>
      </c>
      <c r="D366" s="260"/>
      <c r="E366" s="261">
        <v>15.4</v>
      </c>
      <c r="F366" s="228"/>
      <c r="G366" s="228"/>
      <c r="H366" s="228"/>
      <c r="I366" s="228"/>
      <c r="J366" s="228"/>
      <c r="K366" s="228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09"/>
      <c r="Z366" s="209"/>
      <c r="AA366" s="209"/>
      <c r="AB366" s="209"/>
      <c r="AC366" s="209"/>
      <c r="AD366" s="209"/>
      <c r="AE366" s="209"/>
      <c r="AF366" s="209"/>
      <c r="AG366" s="209" t="s">
        <v>175</v>
      </c>
      <c r="AH366" s="209">
        <v>0</v>
      </c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outlineLevel="1" x14ac:dyDescent="0.25">
      <c r="A367" s="226"/>
      <c r="B367" s="227"/>
      <c r="C367" s="264" t="s">
        <v>794</v>
      </c>
      <c r="D367" s="260"/>
      <c r="E367" s="261">
        <v>18.600000000000001</v>
      </c>
      <c r="F367" s="228"/>
      <c r="G367" s="228"/>
      <c r="H367" s="228"/>
      <c r="I367" s="228"/>
      <c r="J367" s="228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09"/>
      <c r="Z367" s="209"/>
      <c r="AA367" s="209"/>
      <c r="AB367" s="209"/>
      <c r="AC367" s="209"/>
      <c r="AD367" s="209"/>
      <c r="AE367" s="209"/>
      <c r="AF367" s="209"/>
      <c r="AG367" s="209" t="s">
        <v>175</v>
      </c>
      <c r="AH367" s="209">
        <v>0</v>
      </c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ht="20.399999999999999" outlineLevel="1" x14ac:dyDescent="0.25">
      <c r="A368" s="237">
        <v>153</v>
      </c>
      <c r="B368" s="238" t="s">
        <v>580</v>
      </c>
      <c r="C368" s="252" t="s">
        <v>581</v>
      </c>
      <c r="D368" s="239" t="s">
        <v>187</v>
      </c>
      <c r="E368" s="240">
        <v>22.2</v>
      </c>
      <c r="F368" s="241"/>
      <c r="G368" s="242">
        <f>ROUND(E368*F368,2)</f>
        <v>0</v>
      </c>
      <c r="H368" s="229">
        <v>0</v>
      </c>
      <c r="I368" s="228">
        <f>ROUND(E368*H368,2)</f>
        <v>0</v>
      </c>
      <c r="J368" s="229">
        <v>116.2</v>
      </c>
      <c r="K368" s="228">
        <f>ROUND(E368*J368,2)</f>
        <v>2579.64</v>
      </c>
      <c r="L368" s="228">
        <v>15</v>
      </c>
      <c r="M368" s="228">
        <f>G368*(1+L368/100)</f>
        <v>0</v>
      </c>
      <c r="N368" s="228">
        <v>0</v>
      </c>
      <c r="O368" s="228">
        <f>ROUND(E368*N368,2)</f>
        <v>0</v>
      </c>
      <c r="P368" s="228">
        <v>1E-3</v>
      </c>
      <c r="Q368" s="228">
        <f>ROUND(E368*P368,2)</f>
        <v>0.02</v>
      </c>
      <c r="R368" s="228"/>
      <c r="S368" s="228" t="s">
        <v>171</v>
      </c>
      <c r="T368" s="228" t="s">
        <v>143</v>
      </c>
      <c r="U368" s="228">
        <v>0.255</v>
      </c>
      <c r="V368" s="228">
        <f>ROUND(E368*U368,2)</f>
        <v>5.66</v>
      </c>
      <c r="W368" s="228"/>
      <c r="X368" s="228" t="s">
        <v>172</v>
      </c>
      <c r="Y368" s="209"/>
      <c r="Z368" s="209"/>
      <c r="AA368" s="209"/>
      <c r="AB368" s="209"/>
      <c r="AC368" s="209"/>
      <c r="AD368" s="209"/>
      <c r="AE368" s="209"/>
      <c r="AF368" s="209"/>
      <c r="AG368" s="209" t="s">
        <v>173</v>
      </c>
      <c r="AH368" s="209"/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1" x14ac:dyDescent="0.25">
      <c r="A369" s="226"/>
      <c r="B369" s="227"/>
      <c r="C369" s="264" t="s">
        <v>779</v>
      </c>
      <c r="D369" s="260"/>
      <c r="E369" s="261">
        <v>1.17</v>
      </c>
      <c r="F369" s="228"/>
      <c r="G369" s="228"/>
      <c r="H369" s="228"/>
      <c r="I369" s="228"/>
      <c r="J369" s="228"/>
      <c r="K369" s="228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09"/>
      <c r="Z369" s="209"/>
      <c r="AA369" s="209"/>
      <c r="AB369" s="209"/>
      <c r="AC369" s="209"/>
      <c r="AD369" s="209"/>
      <c r="AE369" s="209"/>
      <c r="AF369" s="209"/>
      <c r="AG369" s="209" t="s">
        <v>175</v>
      </c>
      <c r="AH369" s="209">
        <v>0</v>
      </c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outlineLevel="1" x14ac:dyDescent="0.25">
      <c r="A370" s="226"/>
      <c r="B370" s="227"/>
      <c r="C370" s="264" t="s">
        <v>583</v>
      </c>
      <c r="D370" s="260"/>
      <c r="E370" s="261">
        <v>8.1199999999999992</v>
      </c>
      <c r="F370" s="228"/>
      <c r="G370" s="228"/>
      <c r="H370" s="228"/>
      <c r="I370" s="228"/>
      <c r="J370" s="228"/>
      <c r="K370" s="228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09"/>
      <c r="Z370" s="209"/>
      <c r="AA370" s="209"/>
      <c r="AB370" s="209"/>
      <c r="AC370" s="209"/>
      <c r="AD370" s="209"/>
      <c r="AE370" s="209"/>
      <c r="AF370" s="209"/>
      <c r="AG370" s="209" t="s">
        <v>175</v>
      </c>
      <c r="AH370" s="209">
        <v>0</v>
      </c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outlineLevel="1" x14ac:dyDescent="0.25">
      <c r="A371" s="226"/>
      <c r="B371" s="227"/>
      <c r="C371" s="264" t="s">
        <v>761</v>
      </c>
      <c r="D371" s="260"/>
      <c r="E371" s="261">
        <v>8.7100000000000009</v>
      </c>
      <c r="F371" s="228"/>
      <c r="G371" s="228"/>
      <c r="H371" s="228"/>
      <c r="I371" s="228"/>
      <c r="J371" s="228"/>
      <c r="K371" s="228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09"/>
      <c r="Z371" s="209"/>
      <c r="AA371" s="209"/>
      <c r="AB371" s="209"/>
      <c r="AC371" s="209"/>
      <c r="AD371" s="209"/>
      <c r="AE371" s="209"/>
      <c r="AF371" s="209"/>
      <c r="AG371" s="209" t="s">
        <v>175</v>
      </c>
      <c r="AH371" s="209">
        <v>0</v>
      </c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5">
      <c r="A372" s="226"/>
      <c r="B372" s="227"/>
      <c r="C372" s="264" t="s">
        <v>192</v>
      </c>
      <c r="D372" s="260"/>
      <c r="E372" s="261">
        <v>4.2</v>
      </c>
      <c r="F372" s="228"/>
      <c r="G372" s="228"/>
      <c r="H372" s="228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09"/>
      <c r="Z372" s="209"/>
      <c r="AA372" s="209"/>
      <c r="AB372" s="209"/>
      <c r="AC372" s="209"/>
      <c r="AD372" s="209"/>
      <c r="AE372" s="209"/>
      <c r="AF372" s="209"/>
      <c r="AG372" s="209" t="s">
        <v>175</v>
      </c>
      <c r="AH372" s="209">
        <v>0</v>
      </c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ht="20.399999999999999" outlineLevel="1" x14ac:dyDescent="0.25">
      <c r="A373" s="237">
        <v>154</v>
      </c>
      <c r="B373" s="238" t="s">
        <v>587</v>
      </c>
      <c r="C373" s="252" t="s">
        <v>588</v>
      </c>
      <c r="D373" s="239" t="s">
        <v>183</v>
      </c>
      <c r="E373" s="240">
        <v>28.04</v>
      </c>
      <c r="F373" s="241"/>
      <c r="G373" s="242">
        <f>ROUND(E373*F373,2)</f>
        <v>0</v>
      </c>
      <c r="H373" s="229">
        <v>11.9</v>
      </c>
      <c r="I373" s="228">
        <f>ROUND(E373*H373,2)</f>
        <v>333.68</v>
      </c>
      <c r="J373" s="229">
        <v>46</v>
      </c>
      <c r="K373" s="228">
        <f>ROUND(E373*J373,2)</f>
        <v>1289.8399999999999</v>
      </c>
      <c r="L373" s="228">
        <v>15</v>
      </c>
      <c r="M373" s="228">
        <f>G373*(1+L373/100)</f>
        <v>0</v>
      </c>
      <c r="N373" s="228">
        <v>4.0000000000000003E-5</v>
      </c>
      <c r="O373" s="228">
        <f>ROUND(E373*N373,2)</f>
        <v>0</v>
      </c>
      <c r="P373" s="228">
        <v>0</v>
      </c>
      <c r="Q373" s="228">
        <f>ROUND(E373*P373,2)</f>
        <v>0</v>
      </c>
      <c r="R373" s="228"/>
      <c r="S373" s="228" t="s">
        <v>171</v>
      </c>
      <c r="T373" s="228" t="s">
        <v>143</v>
      </c>
      <c r="U373" s="228">
        <v>7.8200000000000006E-2</v>
      </c>
      <c r="V373" s="228">
        <f>ROUND(E373*U373,2)</f>
        <v>2.19</v>
      </c>
      <c r="W373" s="228"/>
      <c r="X373" s="228" t="s">
        <v>172</v>
      </c>
      <c r="Y373" s="209"/>
      <c r="Z373" s="209"/>
      <c r="AA373" s="209"/>
      <c r="AB373" s="209"/>
      <c r="AC373" s="209"/>
      <c r="AD373" s="209"/>
      <c r="AE373" s="209"/>
      <c r="AF373" s="209"/>
      <c r="AG373" s="209" t="s">
        <v>173</v>
      </c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1" x14ac:dyDescent="0.25">
      <c r="A374" s="226"/>
      <c r="B374" s="227"/>
      <c r="C374" s="265" t="s">
        <v>541</v>
      </c>
      <c r="D374" s="262"/>
      <c r="E374" s="263"/>
      <c r="F374" s="228"/>
      <c r="G374" s="228"/>
      <c r="H374" s="228"/>
      <c r="I374" s="228"/>
      <c r="J374" s="228"/>
      <c r="K374" s="228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09"/>
      <c r="Z374" s="209"/>
      <c r="AA374" s="209"/>
      <c r="AB374" s="209"/>
      <c r="AC374" s="209"/>
      <c r="AD374" s="209"/>
      <c r="AE374" s="209"/>
      <c r="AF374" s="209"/>
      <c r="AG374" s="209" t="s">
        <v>175</v>
      </c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1" x14ac:dyDescent="0.25">
      <c r="A375" s="226"/>
      <c r="B375" s="227"/>
      <c r="C375" s="266" t="s">
        <v>795</v>
      </c>
      <c r="D375" s="262"/>
      <c r="E375" s="263">
        <v>1.17</v>
      </c>
      <c r="F375" s="228"/>
      <c r="G375" s="228"/>
      <c r="H375" s="228"/>
      <c r="I375" s="228"/>
      <c r="J375" s="228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09"/>
      <c r="Z375" s="209"/>
      <c r="AA375" s="209"/>
      <c r="AB375" s="209"/>
      <c r="AC375" s="209"/>
      <c r="AD375" s="209"/>
      <c r="AE375" s="209"/>
      <c r="AF375" s="209"/>
      <c r="AG375" s="209" t="s">
        <v>175</v>
      </c>
      <c r="AH375" s="209">
        <v>2</v>
      </c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5">
      <c r="A376" s="226"/>
      <c r="B376" s="227"/>
      <c r="C376" s="266" t="s">
        <v>796</v>
      </c>
      <c r="D376" s="262"/>
      <c r="E376" s="263">
        <v>8.1199999999999992</v>
      </c>
      <c r="F376" s="228"/>
      <c r="G376" s="228"/>
      <c r="H376" s="228"/>
      <c r="I376" s="228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09"/>
      <c r="Z376" s="209"/>
      <c r="AA376" s="209"/>
      <c r="AB376" s="209"/>
      <c r="AC376" s="209"/>
      <c r="AD376" s="209"/>
      <c r="AE376" s="209"/>
      <c r="AF376" s="209"/>
      <c r="AG376" s="209" t="s">
        <v>175</v>
      </c>
      <c r="AH376" s="209">
        <v>2</v>
      </c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1" x14ac:dyDescent="0.25">
      <c r="A377" s="226"/>
      <c r="B377" s="227"/>
      <c r="C377" s="266" t="s">
        <v>797</v>
      </c>
      <c r="D377" s="262"/>
      <c r="E377" s="263">
        <v>8.7100000000000009</v>
      </c>
      <c r="F377" s="228"/>
      <c r="G377" s="228"/>
      <c r="H377" s="228"/>
      <c r="I377" s="228"/>
      <c r="J377" s="228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09"/>
      <c r="Z377" s="209"/>
      <c r="AA377" s="209"/>
      <c r="AB377" s="209"/>
      <c r="AC377" s="209"/>
      <c r="AD377" s="209"/>
      <c r="AE377" s="209"/>
      <c r="AF377" s="209"/>
      <c r="AG377" s="209" t="s">
        <v>175</v>
      </c>
      <c r="AH377" s="209">
        <v>2</v>
      </c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1" x14ac:dyDescent="0.25">
      <c r="A378" s="226"/>
      <c r="B378" s="227"/>
      <c r="C378" s="266" t="s">
        <v>786</v>
      </c>
      <c r="D378" s="262"/>
      <c r="E378" s="263">
        <v>15.3</v>
      </c>
      <c r="F378" s="228"/>
      <c r="G378" s="228"/>
      <c r="H378" s="228"/>
      <c r="I378" s="228"/>
      <c r="J378" s="228"/>
      <c r="K378" s="228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09"/>
      <c r="Z378" s="209"/>
      <c r="AA378" s="209"/>
      <c r="AB378" s="209"/>
      <c r="AC378" s="209"/>
      <c r="AD378" s="209"/>
      <c r="AE378" s="209"/>
      <c r="AF378" s="209"/>
      <c r="AG378" s="209" t="s">
        <v>175</v>
      </c>
      <c r="AH378" s="209">
        <v>2</v>
      </c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5">
      <c r="A379" s="226"/>
      <c r="B379" s="227"/>
      <c r="C379" s="266" t="s">
        <v>787</v>
      </c>
      <c r="D379" s="262"/>
      <c r="E379" s="263">
        <v>22.78</v>
      </c>
      <c r="F379" s="228"/>
      <c r="G379" s="228"/>
      <c r="H379" s="228"/>
      <c r="I379" s="228"/>
      <c r="J379" s="228"/>
      <c r="K379" s="228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09"/>
      <c r="Z379" s="209"/>
      <c r="AA379" s="209"/>
      <c r="AB379" s="209"/>
      <c r="AC379" s="209"/>
      <c r="AD379" s="209"/>
      <c r="AE379" s="209"/>
      <c r="AF379" s="209"/>
      <c r="AG379" s="209" t="s">
        <v>175</v>
      </c>
      <c r="AH379" s="209">
        <v>2</v>
      </c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5">
      <c r="A380" s="226"/>
      <c r="B380" s="227"/>
      <c r="C380" s="265" t="s">
        <v>545</v>
      </c>
      <c r="D380" s="262"/>
      <c r="E380" s="263"/>
      <c r="F380" s="228"/>
      <c r="G380" s="228"/>
      <c r="H380" s="228"/>
      <c r="I380" s="228"/>
      <c r="J380" s="228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09"/>
      <c r="Z380" s="209"/>
      <c r="AA380" s="209"/>
      <c r="AB380" s="209"/>
      <c r="AC380" s="209"/>
      <c r="AD380" s="209"/>
      <c r="AE380" s="209"/>
      <c r="AF380" s="209"/>
      <c r="AG380" s="209" t="s">
        <v>175</v>
      </c>
      <c r="AH380" s="209"/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1" x14ac:dyDescent="0.25">
      <c r="A381" s="226"/>
      <c r="B381" s="227"/>
      <c r="C381" s="264" t="s">
        <v>798</v>
      </c>
      <c r="D381" s="260"/>
      <c r="E381" s="261">
        <v>28.04</v>
      </c>
      <c r="F381" s="228"/>
      <c r="G381" s="228"/>
      <c r="H381" s="228"/>
      <c r="I381" s="228"/>
      <c r="J381" s="228"/>
      <c r="K381" s="228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09"/>
      <c r="Z381" s="209"/>
      <c r="AA381" s="209"/>
      <c r="AB381" s="209"/>
      <c r="AC381" s="209"/>
      <c r="AD381" s="209"/>
      <c r="AE381" s="209"/>
      <c r="AF381" s="209"/>
      <c r="AG381" s="209" t="s">
        <v>175</v>
      </c>
      <c r="AH381" s="209">
        <v>0</v>
      </c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ht="20.399999999999999" outlineLevel="1" x14ac:dyDescent="0.25">
      <c r="A382" s="237">
        <v>155</v>
      </c>
      <c r="B382" s="238" t="s">
        <v>594</v>
      </c>
      <c r="C382" s="252" t="s">
        <v>595</v>
      </c>
      <c r="D382" s="239" t="s">
        <v>187</v>
      </c>
      <c r="E382" s="240">
        <v>56.08</v>
      </c>
      <c r="F382" s="241"/>
      <c r="G382" s="242">
        <f>ROUND(E382*F382,2)</f>
        <v>0</v>
      </c>
      <c r="H382" s="229">
        <v>0</v>
      </c>
      <c r="I382" s="228">
        <f>ROUND(E382*H382,2)</f>
        <v>0</v>
      </c>
      <c r="J382" s="229">
        <v>665.9</v>
      </c>
      <c r="K382" s="228">
        <f>ROUND(E382*J382,2)</f>
        <v>37343.67</v>
      </c>
      <c r="L382" s="228">
        <v>15</v>
      </c>
      <c r="M382" s="228">
        <f>G382*(1+L382/100)</f>
        <v>0</v>
      </c>
      <c r="N382" s="228">
        <v>3.63E-3</v>
      </c>
      <c r="O382" s="228">
        <f>ROUND(E382*N382,2)</f>
        <v>0.2</v>
      </c>
      <c r="P382" s="228">
        <v>0</v>
      </c>
      <c r="Q382" s="228">
        <f>ROUND(E382*P382,2)</f>
        <v>0</v>
      </c>
      <c r="R382" s="228"/>
      <c r="S382" s="228" t="s">
        <v>171</v>
      </c>
      <c r="T382" s="228" t="s">
        <v>143</v>
      </c>
      <c r="U382" s="228">
        <v>0</v>
      </c>
      <c r="V382" s="228">
        <f>ROUND(E382*U382,2)</f>
        <v>0</v>
      </c>
      <c r="W382" s="228"/>
      <c r="X382" s="228" t="s">
        <v>199</v>
      </c>
      <c r="Y382" s="209"/>
      <c r="Z382" s="209"/>
      <c r="AA382" s="209"/>
      <c r="AB382" s="209"/>
      <c r="AC382" s="209"/>
      <c r="AD382" s="209"/>
      <c r="AE382" s="209"/>
      <c r="AF382" s="209"/>
      <c r="AG382" s="209" t="s">
        <v>200</v>
      </c>
      <c r="AH382" s="209"/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outlineLevel="1" x14ac:dyDescent="0.25">
      <c r="A383" s="226"/>
      <c r="B383" s="227"/>
      <c r="C383" s="264" t="s">
        <v>779</v>
      </c>
      <c r="D383" s="260"/>
      <c r="E383" s="261">
        <v>1.17</v>
      </c>
      <c r="F383" s="228"/>
      <c r="G383" s="228"/>
      <c r="H383" s="228"/>
      <c r="I383" s="228"/>
      <c r="J383" s="228"/>
      <c r="K383" s="228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09"/>
      <c r="Z383" s="209"/>
      <c r="AA383" s="209"/>
      <c r="AB383" s="209"/>
      <c r="AC383" s="209"/>
      <c r="AD383" s="209"/>
      <c r="AE383" s="209"/>
      <c r="AF383" s="209"/>
      <c r="AG383" s="209" t="s">
        <v>175</v>
      </c>
      <c r="AH383" s="209">
        <v>0</v>
      </c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outlineLevel="1" x14ac:dyDescent="0.25">
      <c r="A384" s="226"/>
      <c r="B384" s="227"/>
      <c r="C384" s="264" t="s">
        <v>583</v>
      </c>
      <c r="D384" s="260"/>
      <c r="E384" s="261">
        <v>8.1199999999999992</v>
      </c>
      <c r="F384" s="228"/>
      <c r="G384" s="228"/>
      <c r="H384" s="228"/>
      <c r="I384" s="228"/>
      <c r="J384" s="228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09"/>
      <c r="Z384" s="209"/>
      <c r="AA384" s="209"/>
      <c r="AB384" s="209"/>
      <c r="AC384" s="209"/>
      <c r="AD384" s="209"/>
      <c r="AE384" s="209"/>
      <c r="AF384" s="209"/>
      <c r="AG384" s="209" t="s">
        <v>175</v>
      </c>
      <c r="AH384" s="209">
        <v>0</v>
      </c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</row>
    <row r="385" spans="1:60" outlineLevel="1" x14ac:dyDescent="0.25">
      <c r="A385" s="226"/>
      <c r="B385" s="227"/>
      <c r="C385" s="264" t="s">
        <v>761</v>
      </c>
      <c r="D385" s="260"/>
      <c r="E385" s="261">
        <v>8.7100000000000009</v>
      </c>
      <c r="F385" s="228"/>
      <c r="G385" s="228"/>
      <c r="H385" s="228"/>
      <c r="I385" s="228"/>
      <c r="J385" s="228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09"/>
      <c r="Z385" s="209"/>
      <c r="AA385" s="209"/>
      <c r="AB385" s="209"/>
      <c r="AC385" s="209"/>
      <c r="AD385" s="209"/>
      <c r="AE385" s="209"/>
      <c r="AF385" s="209"/>
      <c r="AG385" s="209" t="s">
        <v>175</v>
      </c>
      <c r="AH385" s="209">
        <v>0</v>
      </c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outlineLevel="1" x14ac:dyDescent="0.25">
      <c r="A386" s="226"/>
      <c r="B386" s="227"/>
      <c r="C386" s="264" t="s">
        <v>227</v>
      </c>
      <c r="D386" s="260"/>
      <c r="E386" s="261">
        <v>15.3</v>
      </c>
      <c r="F386" s="228"/>
      <c r="G386" s="228"/>
      <c r="H386" s="228"/>
      <c r="I386" s="228"/>
      <c r="J386" s="228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09"/>
      <c r="Z386" s="209"/>
      <c r="AA386" s="209"/>
      <c r="AB386" s="209"/>
      <c r="AC386" s="209"/>
      <c r="AD386" s="209"/>
      <c r="AE386" s="209"/>
      <c r="AF386" s="209"/>
      <c r="AG386" s="209" t="s">
        <v>175</v>
      </c>
      <c r="AH386" s="209">
        <v>0</v>
      </c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</row>
    <row r="387" spans="1:60" outlineLevel="1" x14ac:dyDescent="0.25">
      <c r="A387" s="226"/>
      <c r="B387" s="227"/>
      <c r="C387" s="264" t="s">
        <v>768</v>
      </c>
      <c r="D387" s="260"/>
      <c r="E387" s="261">
        <v>22.78</v>
      </c>
      <c r="F387" s="228"/>
      <c r="G387" s="228"/>
      <c r="H387" s="228"/>
      <c r="I387" s="228"/>
      <c r="J387" s="228"/>
      <c r="K387" s="228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09"/>
      <c r="Z387" s="209"/>
      <c r="AA387" s="209"/>
      <c r="AB387" s="209"/>
      <c r="AC387" s="209"/>
      <c r="AD387" s="209"/>
      <c r="AE387" s="209"/>
      <c r="AF387" s="209"/>
      <c r="AG387" s="209" t="s">
        <v>175</v>
      </c>
      <c r="AH387" s="209">
        <v>0</v>
      </c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outlineLevel="1" x14ac:dyDescent="0.25">
      <c r="A388" s="243">
        <v>156</v>
      </c>
      <c r="B388" s="244" t="s">
        <v>596</v>
      </c>
      <c r="C388" s="251" t="s">
        <v>597</v>
      </c>
      <c r="D388" s="245" t="s">
        <v>0</v>
      </c>
      <c r="E388" s="246">
        <v>505.19229999999999</v>
      </c>
      <c r="F388" s="247"/>
      <c r="G388" s="248">
        <f>ROUND(E388*F388,2)</f>
        <v>0</v>
      </c>
      <c r="H388" s="229">
        <v>0</v>
      </c>
      <c r="I388" s="228">
        <f>ROUND(E388*H388,2)</f>
        <v>0</v>
      </c>
      <c r="J388" s="229">
        <v>0.9</v>
      </c>
      <c r="K388" s="228">
        <f>ROUND(E388*J388,2)</f>
        <v>454.67</v>
      </c>
      <c r="L388" s="228">
        <v>15</v>
      </c>
      <c r="M388" s="228">
        <f>G388*(1+L388/100)</f>
        <v>0</v>
      </c>
      <c r="N388" s="228">
        <v>0</v>
      </c>
      <c r="O388" s="228">
        <f>ROUND(E388*N388,2)</f>
        <v>0</v>
      </c>
      <c r="P388" s="228">
        <v>0</v>
      </c>
      <c r="Q388" s="228">
        <f>ROUND(E388*P388,2)</f>
        <v>0</v>
      </c>
      <c r="R388" s="228"/>
      <c r="S388" s="228" t="s">
        <v>171</v>
      </c>
      <c r="T388" s="228" t="s">
        <v>143</v>
      </c>
      <c r="U388" s="228">
        <v>0</v>
      </c>
      <c r="V388" s="228">
        <f>ROUND(E388*U388,2)</f>
        <v>0</v>
      </c>
      <c r="W388" s="228"/>
      <c r="X388" s="228" t="s">
        <v>306</v>
      </c>
      <c r="Y388" s="209"/>
      <c r="Z388" s="209"/>
      <c r="AA388" s="209"/>
      <c r="AB388" s="209"/>
      <c r="AC388" s="209"/>
      <c r="AD388" s="209"/>
      <c r="AE388" s="209"/>
      <c r="AF388" s="209"/>
      <c r="AG388" s="209" t="s">
        <v>307</v>
      </c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</row>
    <row r="389" spans="1:60" x14ac:dyDescent="0.25">
      <c r="A389" s="231" t="s">
        <v>137</v>
      </c>
      <c r="B389" s="232" t="s">
        <v>95</v>
      </c>
      <c r="C389" s="250" t="s">
        <v>96</v>
      </c>
      <c r="D389" s="233"/>
      <c r="E389" s="234"/>
      <c r="F389" s="235"/>
      <c r="G389" s="236">
        <f>SUMIF(AG390:AG419,"&lt;&gt;NOR",G390:G419)</f>
        <v>0</v>
      </c>
      <c r="H389" s="230"/>
      <c r="I389" s="230">
        <f>SUM(I390:I419)</f>
        <v>14461.5</v>
      </c>
      <c r="J389" s="230"/>
      <c r="K389" s="230">
        <f>SUM(K390:K419)</f>
        <v>18283.27</v>
      </c>
      <c r="L389" s="230"/>
      <c r="M389" s="230">
        <f>SUM(M390:M419)</f>
        <v>0</v>
      </c>
      <c r="N389" s="230"/>
      <c r="O389" s="230">
        <f>SUM(O390:O419)</f>
        <v>0.12000000000000001</v>
      </c>
      <c r="P389" s="230"/>
      <c r="Q389" s="230">
        <f>SUM(Q390:Q419)</f>
        <v>0</v>
      </c>
      <c r="R389" s="230"/>
      <c r="S389" s="230"/>
      <c r="T389" s="230"/>
      <c r="U389" s="230"/>
      <c r="V389" s="230">
        <f>SUM(V390:V419)</f>
        <v>28.16</v>
      </c>
      <c r="W389" s="230"/>
      <c r="X389" s="230"/>
      <c r="AG389" t="s">
        <v>138</v>
      </c>
    </row>
    <row r="390" spans="1:60" outlineLevel="1" x14ac:dyDescent="0.25">
      <c r="A390" s="243">
        <v>157</v>
      </c>
      <c r="B390" s="244" t="s">
        <v>598</v>
      </c>
      <c r="C390" s="251" t="s">
        <v>599</v>
      </c>
      <c r="D390" s="245" t="s">
        <v>178</v>
      </c>
      <c r="E390" s="246">
        <v>10</v>
      </c>
      <c r="F390" s="247"/>
      <c r="G390" s="248">
        <f>ROUND(E390*F390,2)</f>
        <v>0</v>
      </c>
      <c r="H390" s="229">
        <v>7.21</v>
      </c>
      <c r="I390" s="228">
        <f>ROUND(E390*H390,2)</f>
        <v>72.099999999999994</v>
      </c>
      <c r="J390" s="229">
        <v>107.79</v>
      </c>
      <c r="K390" s="228">
        <f>ROUND(E390*J390,2)</f>
        <v>1077.9000000000001</v>
      </c>
      <c r="L390" s="228">
        <v>15</v>
      </c>
      <c r="M390" s="228">
        <f>G390*(1+L390/100)</f>
        <v>0</v>
      </c>
      <c r="N390" s="228">
        <v>0</v>
      </c>
      <c r="O390" s="228">
        <f>ROUND(E390*N390,2)</f>
        <v>0</v>
      </c>
      <c r="P390" s="228">
        <v>0</v>
      </c>
      <c r="Q390" s="228">
        <f>ROUND(E390*P390,2)</f>
        <v>0</v>
      </c>
      <c r="R390" s="228"/>
      <c r="S390" s="228" t="s">
        <v>171</v>
      </c>
      <c r="T390" s="228" t="s">
        <v>143</v>
      </c>
      <c r="U390" s="228">
        <v>0.11</v>
      </c>
      <c r="V390" s="228">
        <f>ROUND(E390*U390,2)</f>
        <v>1.1000000000000001</v>
      </c>
      <c r="W390" s="228"/>
      <c r="X390" s="228" t="s">
        <v>172</v>
      </c>
      <c r="Y390" s="209"/>
      <c r="Z390" s="209"/>
      <c r="AA390" s="209"/>
      <c r="AB390" s="209"/>
      <c r="AC390" s="209"/>
      <c r="AD390" s="209"/>
      <c r="AE390" s="209"/>
      <c r="AF390" s="209"/>
      <c r="AG390" s="209" t="s">
        <v>173</v>
      </c>
      <c r="AH390" s="209"/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1" x14ac:dyDescent="0.25">
      <c r="A391" s="237">
        <v>158</v>
      </c>
      <c r="B391" s="238" t="s">
        <v>600</v>
      </c>
      <c r="C391" s="252" t="s">
        <v>601</v>
      </c>
      <c r="D391" s="239" t="s">
        <v>187</v>
      </c>
      <c r="E391" s="240">
        <v>19.8</v>
      </c>
      <c r="F391" s="241"/>
      <c r="G391" s="242">
        <f>ROUND(E391*F391,2)</f>
        <v>0</v>
      </c>
      <c r="H391" s="229">
        <v>500</v>
      </c>
      <c r="I391" s="228">
        <f>ROUND(E391*H391,2)</f>
        <v>9900</v>
      </c>
      <c r="J391" s="229">
        <v>0</v>
      </c>
      <c r="K391" s="228">
        <f>ROUND(E391*J391,2)</f>
        <v>0</v>
      </c>
      <c r="L391" s="228">
        <v>15</v>
      </c>
      <c r="M391" s="228">
        <f>G391*(1+L391/100)</f>
        <v>0</v>
      </c>
      <c r="N391" s="228">
        <v>0</v>
      </c>
      <c r="O391" s="228">
        <f>ROUND(E391*N391,2)</f>
        <v>0</v>
      </c>
      <c r="P391" s="228">
        <v>0</v>
      </c>
      <c r="Q391" s="228">
        <f>ROUND(E391*P391,2)</f>
        <v>0</v>
      </c>
      <c r="R391" s="228"/>
      <c r="S391" s="228" t="s">
        <v>142</v>
      </c>
      <c r="T391" s="228" t="s">
        <v>143</v>
      </c>
      <c r="U391" s="228">
        <v>0</v>
      </c>
      <c r="V391" s="228">
        <f>ROUND(E391*U391,2)</f>
        <v>0</v>
      </c>
      <c r="W391" s="228"/>
      <c r="X391" s="228" t="s">
        <v>199</v>
      </c>
      <c r="Y391" s="209"/>
      <c r="Z391" s="209"/>
      <c r="AA391" s="209"/>
      <c r="AB391" s="209"/>
      <c r="AC391" s="209"/>
      <c r="AD391" s="209"/>
      <c r="AE391" s="209"/>
      <c r="AF391" s="209"/>
      <c r="AG391" s="209" t="s">
        <v>493</v>
      </c>
      <c r="AH391" s="209"/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outlineLevel="1" x14ac:dyDescent="0.25">
      <c r="A392" s="226"/>
      <c r="B392" s="227"/>
      <c r="C392" s="265" t="s">
        <v>541</v>
      </c>
      <c r="D392" s="262"/>
      <c r="E392" s="263"/>
      <c r="F392" s="228"/>
      <c r="G392" s="228"/>
      <c r="H392" s="228"/>
      <c r="I392" s="228"/>
      <c r="J392" s="228"/>
      <c r="K392" s="228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09"/>
      <c r="Z392" s="209"/>
      <c r="AA392" s="209"/>
      <c r="AB392" s="209"/>
      <c r="AC392" s="209"/>
      <c r="AD392" s="209"/>
      <c r="AE392" s="209"/>
      <c r="AF392" s="209"/>
      <c r="AG392" s="209" t="s">
        <v>175</v>
      </c>
      <c r="AH392" s="209"/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1" x14ac:dyDescent="0.25">
      <c r="A393" s="226"/>
      <c r="B393" s="227"/>
      <c r="C393" s="266" t="s">
        <v>602</v>
      </c>
      <c r="D393" s="262"/>
      <c r="E393" s="263">
        <v>16.399999999999999</v>
      </c>
      <c r="F393" s="228"/>
      <c r="G393" s="228"/>
      <c r="H393" s="228"/>
      <c r="I393" s="228"/>
      <c r="J393" s="228"/>
      <c r="K393" s="228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09"/>
      <c r="Z393" s="209"/>
      <c r="AA393" s="209"/>
      <c r="AB393" s="209"/>
      <c r="AC393" s="209"/>
      <c r="AD393" s="209"/>
      <c r="AE393" s="209"/>
      <c r="AF393" s="209"/>
      <c r="AG393" s="209" t="s">
        <v>175</v>
      </c>
      <c r="AH393" s="209">
        <v>2</v>
      </c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outlineLevel="1" x14ac:dyDescent="0.25">
      <c r="A394" s="226"/>
      <c r="B394" s="227"/>
      <c r="C394" s="266" t="s">
        <v>603</v>
      </c>
      <c r="D394" s="262"/>
      <c r="E394" s="263">
        <v>-1.2</v>
      </c>
      <c r="F394" s="228"/>
      <c r="G394" s="228"/>
      <c r="H394" s="228"/>
      <c r="I394" s="228"/>
      <c r="J394" s="228"/>
      <c r="K394" s="228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09"/>
      <c r="Z394" s="209"/>
      <c r="AA394" s="209"/>
      <c r="AB394" s="209"/>
      <c r="AC394" s="209"/>
      <c r="AD394" s="209"/>
      <c r="AE394" s="209"/>
      <c r="AF394" s="209"/>
      <c r="AG394" s="209" t="s">
        <v>175</v>
      </c>
      <c r="AH394" s="209">
        <v>2</v>
      </c>
      <c r="AI394" s="209"/>
      <c r="AJ394" s="209"/>
      <c r="AK394" s="209"/>
      <c r="AL394" s="209"/>
      <c r="AM394" s="209"/>
      <c r="AN394" s="209"/>
      <c r="AO394" s="209"/>
      <c r="AP394" s="209"/>
      <c r="AQ394" s="209"/>
      <c r="AR394" s="209"/>
      <c r="AS394" s="209"/>
      <c r="AT394" s="209"/>
      <c r="AU394" s="209"/>
      <c r="AV394" s="209"/>
      <c r="AW394" s="209"/>
      <c r="AX394" s="209"/>
      <c r="AY394" s="209"/>
      <c r="AZ394" s="209"/>
      <c r="BA394" s="209"/>
      <c r="BB394" s="209"/>
      <c r="BC394" s="209"/>
      <c r="BD394" s="209"/>
      <c r="BE394" s="209"/>
      <c r="BF394" s="209"/>
      <c r="BG394" s="209"/>
      <c r="BH394" s="209"/>
    </row>
    <row r="395" spans="1:60" outlineLevel="1" x14ac:dyDescent="0.25">
      <c r="A395" s="226"/>
      <c r="B395" s="227"/>
      <c r="C395" s="266" t="s">
        <v>604</v>
      </c>
      <c r="D395" s="262"/>
      <c r="E395" s="263">
        <v>2.8</v>
      </c>
      <c r="F395" s="228"/>
      <c r="G395" s="228"/>
      <c r="H395" s="228"/>
      <c r="I395" s="228"/>
      <c r="J395" s="228"/>
      <c r="K395" s="228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09"/>
      <c r="Z395" s="209"/>
      <c r="AA395" s="209"/>
      <c r="AB395" s="209"/>
      <c r="AC395" s="209"/>
      <c r="AD395" s="209"/>
      <c r="AE395" s="209"/>
      <c r="AF395" s="209"/>
      <c r="AG395" s="209" t="s">
        <v>175</v>
      </c>
      <c r="AH395" s="209">
        <v>2</v>
      </c>
      <c r="AI395" s="209"/>
      <c r="AJ395" s="209"/>
      <c r="AK395" s="209"/>
      <c r="AL395" s="209"/>
      <c r="AM395" s="209"/>
      <c r="AN395" s="209"/>
      <c r="AO395" s="209"/>
      <c r="AP395" s="209"/>
      <c r="AQ395" s="209"/>
      <c r="AR395" s="209"/>
      <c r="AS395" s="209"/>
      <c r="AT395" s="209"/>
      <c r="AU395" s="209"/>
      <c r="AV395" s="209"/>
      <c r="AW395" s="209"/>
      <c r="AX395" s="209"/>
      <c r="AY395" s="209"/>
      <c r="AZ395" s="209"/>
      <c r="BA395" s="209"/>
      <c r="BB395" s="209"/>
      <c r="BC395" s="209"/>
      <c r="BD395" s="209"/>
      <c r="BE395" s="209"/>
      <c r="BF395" s="209"/>
      <c r="BG395" s="209"/>
      <c r="BH395" s="209"/>
    </row>
    <row r="396" spans="1:60" outlineLevel="1" x14ac:dyDescent="0.25">
      <c r="A396" s="226"/>
      <c r="B396" s="227"/>
      <c r="C396" s="265" t="s">
        <v>545</v>
      </c>
      <c r="D396" s="262"/>
      <c r="E396" s="263"/>
      <c r="F396" s="228"/>
      <c r="G396" s="228"/>
      <c r="H396" s="228"/>
      <c r="I396" s="228"/>
      <c r="J396" s="228"/>
      <c r="K396" s="228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09"/>
      <c r="Z396" s="209"/>
      <c r="AA396" s="209"/>
      <c r="AB396" s="209"/>
      <c r="AC396" s="209"/>
      <c r="AD396" s="209"/>
      <c r="AE396" s="209"/>
      <c r="AF396" s="209"/>
      <c r="AG396" s="209" t="s">
        <v>175</v>
      </c>
      <c r="AH396" s="209"/>
      <c r="AI396" s="209"/>
      <c r="AJ396" s="209"/>
      <c r="AK396" s="209"/>
      <c r="AL396" s="209"/>
      <c r="AM396" s="209"/>
      <c r="AN396" s="209"/>
      <c r="AO396" s="209"/>
      <c r="AP396" s="209"/>
      <c r="AQ396" s="209"/>
      <c r="AR396" s="209"/>
      <c r="AS396" s="209"/>
      <c r="AT396" s="209"/>
      <c r="AU396" s="209"/>
      <c r="AV396" s="209"/>
      <c r="AW396" s="209"/>
      <c r="AX396" s="209"/>
      <c r="AY396" s="209"/>
      <c r="AZ396" s="209"/>
      <c r="BA396" s="209"/>
      <c r="BB396" s="209"/>
      <c r="BC396" s="209"/>
      <c r="BD396" s="209"/>
      <c r="BE396" s="209"/>
      <c r="BF396" s="209"/>
      <c r="BG396" s="209"/>
      <c r="BH396" s="209"/>
    </row>
    <row r="397" spans="1:60" outlineLevel="1" x14ac:dyDescent="0.25">
      <c r="A397" s="226"/>
      <c r="B397" s="227"/>
      <c r="C397" s="264" t="s">
        <v>605</v>
      </c>
      <c r="D397" s="260"/>
      <c r="E397" s="261">
        <v>19.8</v>
      </c>
      <c r="F397" s="228"/>
      <c r="G397" s="228"/>
      <c r="H397" s="228"/>
      <c r="I397" s="228"/>
      <c r="J397" s="228"/>
      <c r="K397" s="228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09"/>
      <c r="Z397" s="209"/>
      <c r="AA397" s="209"/>
      <c r="AB397" s="209"/>
      <c r="AC397" s="209"/>
      <c r="AD397" s="209"/>
      <c r="AE397" s="209"/>
      <c r="AF397" s="209"/>
      <c r="AG397" s="209" t="s">
        <v>175</v>
      </c>
      <c r="AH397" s="209">
        <v>0</v>
      </c>
      <c r="AI397" s="209"/>
      <c r="AJ397" s="209"/>
      <c r="AK397" s="209"/>
      <c r="AL397" s="209"/>
      <c r="AM397" s="209"/>
      <c r="AN397" s="209"/>
      <c r="AO397" s="209"/>
      <c r="AP397" s="209"/>
      <c r="AQ397" s="209"/>
      <c r="AR397" s="209"/>
      <c r="AS397" s="209"/>
      <c r="AT397" s="209"/>
      <c r="AU397" s="209"/>
      <c r="AV397" s="209"/>
      <c r="AW397" s="209"/>
      <c r="AX397" s="209"/>
      <c r="AY397" s="209"/>
      <c r="AZ397" s="209"/>
      <c r="BA397" s="209"/>
      <c r="BB397" s="209"/>
      <c r="BC397" s="209"/>
      <c r="BD397" s="209"/>
      <c r="BE397" s="209"/>
      <c r="BF397" s="209"/>
      <c r="BG397" s="209"/>
      <c r="BH397" s="209"/>
    </row>
    <row r="398" spans="1:60" outlineLevel="1" x14ac:dyDescent="0.25">
      <c r="A398" s="243">
        <v>159</v>
      </c>
      <c r="B398" s="244" t="s">
        <v>606</v>
      </c>
      <c r="C398" s="251" t="s">
        <v>607</v>
      </c>
      <c r="D398" s="245" t="s">
        <v>183</v>
      </c>
      <c r="E398" s="246">
        <v>10</v>
      </c>
      <c r="F398" s="247"/>
      <c r="G398" s="248">
        <f>ROUND(E398*F398,2)</f>
        <v>0</v>
      </c>
      <c r="H398" s="229">
        <v>100.1</v>
      </c>
      <c r="I398" s="228">
        <f>ROUND(E398*H398,2)</f>
        <v>1001</v>
      </c>
      <c r="J398" s="229">
        <v>0</v>
      </c>
      <c r="K398" s="228">
        <f>ROUND(E398*J398,2)</f>
        <v>0</v>
      </c>
      <c r="L398" s="228">
        <v>15</v>
      </c>
      <c r="M398" s="228">
        <f>G398*(1+L398/100)</f>
        <v>0</v>
      </c>
      <c r="N398" s="228">
        <v>2.2000000000000001E-4</v>
      </c>
      <c r="O398" s="228">
        <f>ROUND(E398*N398,2)</f>
        <v>0</v>
      </c>
      <c r="P398" s="228">
        <v>0</v>
      </c>
      <c r="Q398" s="228">
        <f>ROUND(E398*P398,2)</f>
        <v>0</v>
      </c>
      <c r="R398" s="228"/>
      <c r="S398" s="228" t="s">
        <v>142</v>
      </c>
      <c r="T398" s="228" t="s">
        <v>143</v>
      </c>
      <c r="U398" s="228">
        <v>0</v>
      </c>
      <c r="V398" s="228">
        <f>ROUND(E398*U398,2)</f>
        <v>0</v>
      </c>
      <c r="W398" s="228"/>
      <c r="X398" s="228" t="s">
        <v>199</v>
      </c>
      <c r="Y398" s="209"/>
      <c r="Z398" s="209"/>
      <c r="AA398" s="209"/>
      <c r="AB398" s="209"/>
      <c r="AC398" s="209"/>
      <c r="AD398" s="209"/>
      <c r="AE398" s="209"/>
      <c r="AF398" s="209"/>
      <c r="AG398" s="209" t="s">
        <v>493</v>
      </c>
      <c r="AH398" s="209"/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</row>
    <row r="399" spans="1:60" outlineLevel="1" x14ac:dyDescent="0.25">
      <c r="A399" s="237">
        <v>160</v>
      </c>
      <c r="B399" s="238" t="s">
        <v>608</v>
      </c>
      <c r="C399" s="252" t="s">
        <v>609</v>
      </c>
      <c r="D399" s="239" t="s">
        <v>187</v>
      </c>
      <c r="E399" s="240">
        <v>18</v>
      </c>
      <c r="F399" s="241"/>
      <c r="G399" s="242">
        <f>ROUND(E399*F399,2)</f>
        <v>0</v>
      </c>
      <c r="H399" s="229">
        <v>28.17</v>
      </c>
      <c r="I399" s="228">
        <f>ROUND(E399*H399,2)</f>
        <v>507.06</v>
      </c>
      <c r="J399" s="229">
        <v>29.43</v>
      </c>
      <c r="K399" s="228">
        <f>ROUND(E399*J399,2)</f>
        <v>529.74</v>
      </c>
      <c r="L399" s="228">
        <v>15</v>
      </c>
      <c r="M399" s="228">
        <f>G399*(1+L399/100)</f>
        <v>0</v>
      </c>
      <c r="N399" s="228">
        <v>2.1000000000000001E-4</v>
      </c>
      <c r="O399" s="228">
        <f>ROUND(E399*N399,2)</f>
        <v>0</v>
      </c>
      <c r="P399" s="228">
        <v>0</v>
      </c>
      <c r="Q399" s="228">
        <f>ROUND(E399*P399,2)</f>
        <v>0</v>
      </c>
      <c r="R399" s="228"/>
      <c r="S399" s="228" t="s">
        <v>171</v>
      </c>
      <c r="T399" s="228" t="s">
        <v>143</v>
      </c>
      <c r="U399" s="228">
        <v>0.05</v>
      </c>
      <c r="V399" s="228">
        <f>ROUND(E399*U399,2)</f>
        <v>0.9</v>
      </c>
      <c r="W399" s="228"/>
      <c r="X399" s="228" t="s">
        <v>172</v>
      </c>
      <c r="Y399" s="209"/>
      <c r="Z399" s="209"/>
      <c r="AA399" s="209"/>
      <c r="AB399" s="209"/>
      <c r="AC399" s="209"/>
      <c r="AD399" s="209"/>
      <c r="AE399" s="209"/>
      <c r="AF399" s="209"/>
      <c r="AG399" s="209" t="s">
        <v>173</v>
      </c>
      <c r="AH399" s="209"/>
      <c r="AI399" s="209"/>
      <c r="AJ399" s="209"/>
      <c r="AK399" s="209"/>
      <c r="AL399" s="209"/>
      <c r="AM399" s="209"/>
      <c r="AN399" s="209"/>
      <c r="AO399" s="209"/>
      <c r="AP399" s="209"/>
      <c r="AQ399" s="209"/>
      <c r="AR399" s="209"/>
      <c r="AS399" s="209"/>
      <c r="AT399" s="209"/>
      <c r="AU399" s="209"/>
      <c r="AV399" s="209"/>
      <c r="AW399" s="209"/>
      <c r="AX399" s="209"/>
      <c r="AY399" s="209"/>
      <c r="AZ399" s="209"/>
      <c r="BA399" s="209"/>
      <c r="BB399" s="209"/>
      <c r="BC399" s="209"/>
      <c r="BD399" s="209"/>
      <c r="BE399" s="209"/>
      <c r="BF399" s="209"/>
      <c r="BG399" s="209"/>
      <c r="BH399" s="209"/>
    </row>
    <row r="400" spans="1:60" outlineLevel="1" x14ac:dyDescent="0.25">
      <c r="A400" s="226"/>
      <c r="B400" s="227"/>
      <c r="C400" s="264" t="s">
        <v>300</v>
      </c>
      <c r="D400" s="260"/>
      <c r="E400" s="261">
        <v>16.399999999999999</v>
      </c>
      <c r="F400" s="228"/>
      <c r="G400" s="228"/>
      <c r="H400" s="228"/>
      <c r="I400" s="228"/>
      <c r="J400" s="228"/>
      <c r="K400" s="228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09"/>
      <c r="Z400" s="209"/>
      <c r="AA400" s="209"/>
      <c r="AB400" s="209"/>
      <c r="AC400" s="209"/>
      <c r="AD400" s="209"/>
      <c r="AE400" s="209"/>
      <c r="AF400" s="209"/>
      <c r="AG400" s="209" t="s">
        <v>175</v>
      </c>
      <c r="AH400" s="209">
        <v>0</v>
      </c>
      <c r="AI400" s="209"/>
      <c r="AJ400" s="209"/>
      <c r="AK400" s="209"/>
      <c r="AL400" s="209"/>
      <c r="AM400" s="209"/>
      <c r="AN400" s="209"/>
      <c r="AO400" s="209"/>
      <c r="AP400" s="209"/>
      <c r="AQ400" s="209"/>
      <c r="AR400" s="209"/>
      <c r="AS400" s="209"/>
      <c r="AT400" s="209"/>
      <c r="AU400" s="209"/>
      <c r="AV400" s="209"/>
      <c r="AW400" s="209"/>
      <c r="AX400" s="209"/>
      <c r="AY400" s="209"/>
      <c r="AZ400" s="209"/>
      <c r="BA400" s="209"/>
      <c r="BB400" s="209"/>
      <c r="BC400" s="209"/>
      <c r="BD400" s="209"/>
      <c r="BE400" s="209"/>
      <c r="BF400" s="209"/>
      <c r="BG400" s="209"/>
      <c r="BH400" s="209"/>
    </row>
    <row r="401" spans="1:60" outlineLevel="1" x14ac:dyDescent="0.25">
      <c r="A401" s="226"/>
      <c r="B401" s="227"/>
      <c r="C401" s="264" t="s">
        <v>214</v>
      </c>
      <c r="D401" s="260"/>
      <c r="E401" s="261">
        <v>-1.2</v>
      </c>
      <c r="F401" s="228"/>
      <c r="G401" s="228"/>
      <c r="H401" s="228"/>
      <c r="I401" s="228"/>
      <c r="J401" s="228"/>
      <c r="K401" s="228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  <c r="W401" s="228"/>
      <c r="X401" s="228"/>
      <c r="Y401" s="209"/>
      <c r="Z401" s="209"/>
      <c r="AA401" s="209"/>
      <c r="AB401" s="209"/>
      <c r="AC401" s="209"/>
      <c r="AD401" s="209"/>
      <c r="AE401" s="209"/>
      <c r="AF401" s="209"/>
      <c r="AG401" s="209" t="s">
        <v>175</v>
      </c>
      <c r="AH401" s="209">
        <v>0</v>
      </c>
      <c r="AI401" s="209"/>
      <c r="AJ401" s="209"/>
      <c r="AK401" s="209"/>
      <c r="AL401" s="209"/>
      <c r="AM401" s="209"/>
      <c r="AN401" s="209"/>
      <c r="AO401" s="209"/>
      <c r="AP401" s="209"/>
      <c r="AQ401" s="209"/>
      <c r="AR401" s="209"/>
      <c r="AS401" s="209"/>
      <c r="AT401" s="209"/>
      <c r="AU401" s="209"/>
      <c r="AV401" s="209"/>
      <c r="AW401" s="209"/>
      <c r="AX401" s="209"/>
      <c r="AY401" s="209"/>
      <c r="AZ401" s="209"/>
      <c r="BA401" s="209"/>
      <c r="BB401" s="209"/>
      <c r="BC401" s="209"/>
      <c r="BD401" s="209"/>
      <c r="BE401" s="209"/>
      <c r="BF401" s="209"/>
      <c r="BG401" s="209"/>
      <c r="BH401" s="209"/>
    </row>
    <row r="402" spans="1:60" outlineLevel="1" x14ac:dyDescent="0.25">
      <c r="A402" s="226"/>
      <c r="B402" s="227"/>
      <c r="C402" s="264" t="s">
        <v>250</v>
      </c>
      <c r="D402" s="260"/>
      <c r="E402" s="261">
        <v>2.8</v>
      </c>
      <c r="F402" s="228"/>
      <c r="G402" s="228"/>
      <c r="H402" s="228"/>
      <c r="I402" s="228"/>
      <c r="J402" s="228"/>
      <c r="K402" s="228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09"/>
      <c r="Z402" s="209"/>
      <c r="AA402" s="209"/>
      <c r="AB402" s="209"/>
      <c r="AC402" s="209"/>
      <c r="AD402" s="209"/>
      <c r="AE402" s="209"/>
      <c r="AF402" s="209"/>
      <c r="AG402" s="209" t="s">
        <v>175</v>
      </c>
      <c r="AH402" s="209">
        <v>0</v>
      </c>
      <c r="AI402" s="209"/>
      <c r="AJ402" s="209"/>
      <c r="AK402" s="209"/>
      <c r="AL402" s="209"/>
      <c r="AM402" s="209"/>
      <c r="AN402" s="209"/>
      <c r="AO402" s="209"/>
      <c r="AP402" s="209"/>
      <c r="AQ402" s="209"/>
      <c r="AR402" s="209"/>
      <c r="AS402" s="209"/>
      <c r="AT402" s="209"/>
      <c r="AU402" s="209"/>
      <c r="AV402" s="209"/>
      <c r="AW402" s="209"/>
      <c r="AX402" s="209"/>
      <c r="AY402" s="209"/>
      <c r="AZ402" s="209"/>
      <c r="BA402" s="209"/>
      <c r="BB402" s="209"/>
      <c r="BC402" s="209"/>
      <c r="BD402" s="209"/>
      <c r="BE402" s="209"/>
      <c r="BF402" s="209"/>
      <c r="BG402" s="209"/>
      <c r="BH402" s="209"/>
    </row>
    <row r="403" spans="1:60" outlineLevel="1" x14ac:dyDescent="0.25">
      <c r="A403" s="237">
        <v>161</v>
      </c>
      <c r="B403" s="238" t="s">
        <v>610</v>
      </c>
      <c r="C403" s="252" t="s">
        <v>611</v>
      </c>
      <c r="D403" s="239" t="s">
        <v>187</v>
      </c>
      <c r="E403" s="240">
        <v>18</v>
      </c>
      <c r="F403" s="241"/>
      <c r="G403" s="242">
        <f>ROUND(E403*F403,2)</f>
        <v>0</v>
      </c>
      <c r="H403" s="229">
        <v>0</v>
      </c>
      <c r="I403" s="228">
        <f>ROUND(E403*H403,2)</f>
        <v>0</v>
      </c>
      <c r="J403" s="229">
        <v>58</v>
      </c>
      <c r="K403" s="228">
        <f>ROUND(E403*J403,2)</f>
        <v>1044</v>
      </c>
      <c r="L403" s="228">
        <v>15</v>
      </c>
      <c r="M403" s="228">
        <f>G403*(1+L403/100)</f>
        <v>0</v>
      </c>
      <c r="N403" s="228">
        <v>0</v>
      </c>
      <c r="O403" s="228">
        <f>ROUND(E403*N403,2)</f>
        <v>0</v>
      </c>
      <c r="P403" s="228">
        <v>0</v>
      </c>
      <c r="Q403" s="228">
        <f>ROUND(E403*P403,2)</f>
        <v>0</v>
      </c>
      <c r="R403" s="228"/>
      <c r="S403" s="228" t="s">
        <v>171</v>
      </c>
      <c r="T403" s="228" t="s">
        <v>143</v>
      </c>
      <c r="U403" s="228">
        <v>0.1</v>
      </c>
      <c r="V403" s="228">
        <f>ROUND(E403*U403,2)</f>
        <v>1.8</v>
      </c>
      <c r="W403" s="228"/>
      <c r="X403" s="228" t="s">
        <v>172</v>
      </c>
      <c r="Y403" s="209"/>
      <c r="Z403" s="209"/>
      <c r="AA403" s="209"/>
      <c r="AB403" s="209"/>
      <c r="AC403" s="209"/>
      <c r="AD403" s="209"/>
      <c r="AE403" s="209"/>
      <c r="AF403" s="209"/>
      <c r="AG403" s="209" t="s">
        <v>173</v>
      </c>
      <c r="AH403" s="209"/>
      <c r="AI403" s="209"/>
      <c r="AJ403" s="209"/>
      <c r="AK403" s="209"/>
      <c r="AL403" s="209"/>
      <c r="AM403" s="209"/>
      <c r="AN403" s="209"/>
      <c r="AO403" s="209"/>
      <c r="AP403" s="209"/>
      <c r="AQ403" s="209"/>
      <c r="AR403" s="209"/>
      <c r="AS403" s="209"/>
      <c r="AT403" s="209"/>
      <c r="AU403" s="209"/>
      <c r="AV403" s="209"/>
      <c r="AW403" s="209"/>
      <c r="AX403" s="209"/>
      <c r="AY403" s="209"/>
      <c r="AZ403" s="209"/>
      <c r="BA403" s="209"/>
      <c r="BB403" s="209"/>
      <c r="BC403" s="209"/>
      <c r="BD403" s="209"/>
      <c r="BE403" s="209"/>
      <c r="BF403" s="209"/>
      <c r="BG403" s="209"/>
      <c r="BH403" s="209"/>
    </row>
    <row r="404" spans="1:60" outlineLevel="1" x14ac:dyDescent="0.25">
      <c r="A404" s="226"/>
      <c r="B404" s="227"/>
      <c r="C404" s="264" t="s">
        <v>300</v>
      </c>
      <c r="D404" s="260"/>
      <c r="E404" s="261">
        <v>16.399999999999999</v>
      </c>
      <c r="F404" s="228"/>
      <c r="G404" s="228"/>
      <c r="H404" s="228"/>
      <c r="I404" s="228"/>
      <c r="J404" s="228"/>
      <c r="K404" s="228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09"/>
      <c r="Z404" s="209"/>
      <c r="AA404" s="209"/>
      <c r="AB404" s="209"/>
      <c r="AC404" s="209"/>
      <c r="AD404" s="209"/>
      <c r="AE404" s="209"/>
      <c r="AF404" s="209"/>
      <c r="AG404" s="209" t="s">
        <v>175</v>
      </c>
      <c r="AH404" s="209">
        <v>0</v>
      </c>
      <c r="AI404" s="209"/>
      <c r="AJ404" s="209"/>
      <c r="AK404" s="209"/>
      <c r="AL404" s="209"/>
      <c r="AM404" s="209"/>
      <c r="AN404" s="209"/>
      <c r="AO404" s="209"/>
      <c r="AP404" s="209"/>
      <c r="AQ404" s="209"/>
      <c r="AR404" s="209"/>
      <c r="AS404" s="209"/>
      <c r="AT404" s="209"/>
      <c r="AU404" s="209"/>
      <c r="AV404" s="209"/>
      <c r="AW404" s="209"/>
      <c r="AX404" s="209"/>
      <c r="AY404" s="209"/>
      <c r="AZ404" s="209"/>
      <c r="BA404" s="209"/>
      <c r="BB404" s="209"/>
      <c r="BC404" s="209"/>
      <c r="BD404" s="209"/>
      <c r="BE404" s="209"/>
      <c r="BF404" s="209"/>
      <c r="BG404" s="209"/>
      <c r="BH404" s="209"/>
    </row>
    <row r="405" spans="1:60" outlineLevel="1" x14ac:dyDescent="0.25">
      <c r="A405" s="226"/>
      <c r="B405" s="227"/>
      <c r="C405" s="264" t="s">
        <v>214</v>
      </c>
      <c r="D405" s="260"/>
      <c r="E405" s="261">
        <v>-1.2</v>
      </c>
      <c r="F405" s="228"/>
      <c r="G405" s="228"/>
      <c r="H405" s="228"/>
      <c r="I405" s="228"/>
      <c r="J405" s="228"/>
      <c r="K405" s="228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09"/>
      <c r="Z405" s="209"/>
      <c r="AA405" s="209"/>
      <c r="AB405" s="209"/>
      <c r="AC405" s="209"/>
      <c r="AD405" s="209"/>
      <c r="AE405" s="209"/>
      <c r="AF405" s="209"/>
      <c r="AG405" s="209" t="s">
        <v>175</v>
      </c>
      <c r="AH405" s="209">
        <v>0</v>
      </c>
      <c r="AI405" s="209"/>
      <c r="AJ405" s="209"/>
      <c r="AK405" s="209"/>
      <c r="AL405" s="209"/>
      <c r="AM405" s="209"/>
      <c r="AN405" s="209"/>
      <c r="AO405" s="209"/>
      <c r="AP405" s="209"/>
      <c r="AQ405" s="209"/>
      <c r="AR405" s="209"/>
      <c r="AS405" s="209"/>
      <c r="AT405" s="209"/>
      <c r="AU405" s="209"/>
      <c r="AV405" s="209"/>
      <c r="AW405" s="209"/>
      <c r="AX405" s="209"/>
      <c r="AY405" s="209"/>
      <c r="AZ405" s="209"/>
      <c r="BA405" s="209"/>
      <c r="BB405" s="209"/>
      <c r="BC405" s="209"/>
      <c r="BD405" s="209"/>
      <c r="BE405" s="209"/>
      <c r="BF405" s="209"/>
      <c r="BG405" s="209"/>
      <c r="BH405" s="209"/>
    </row>
    <row r="406" spans="1:60" outlineLevel="1" x14ac:dyDescent="0.25">
      <c r="A406" s="226"/>
      <c r="B406" s="227"/>
      <c r="C406" s="264" t="s">
        <v>250</v>
      </c>
      <c r="D406" s="260"/>
      <c r="E406" s="261">
        <v>2.8</v>
      </c>
      <c r="F406" s="228"/>
      <c r="G406" s="228"/>
      <c r="H406" s="228"/>
      <c r="I406" s="228"/>
      <c r="J406" s="228"/>
      <c r="K406" s="228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09"/>
      <c r="Z406" s="209"/>
      <c r="AA406" s="209"/>
      <c r="AB406" s="209"/>
      <c r="AC406" s="209"/>
      <c r="AD406" s="209"/>
      <c r="AE406" s="209"/>
      <c r="AF406" s="209"/>
      <c r="AG406" s="209" t="s">
        <v>175</v>
      </c>
      <c r="AH406" s="209">
        <v>0</v>
      </c>
      <c r="AI406" s="209"/>
      <c r="AJ406" s="209"/>
      <c r="AK406" s="209"/>
      <c r="AL406" s="209"/>
      <c r="AM406" s="209"/>
      <c r="AN406" s="209"/>
      <c r="AO406" s="209"/>
      <c r="AP406" s="209"/>
      <c r="AQ406" s="209"/>
      <c r="AR406" s="209"/>
      <c r="AS406" s="209"/>
      <c r="AT406" s="209"/>
      <c r="AU406" s="209"/>
      <c r="AV406" s="209"/>
      <c r="AW406" s="209"/>
      <c r="AX406" s="209"/>
      <c r="AY406" s="209"/>
      <c r="AZ406" s="209"/>
      <c r="BA406" s="209"/>
      <c r="BB406" s="209"/>
      <c r="BC406" s="209"/>
      <c r="BD406" s="209"/>
      <c r="BE406" s="209"/>
      <c r="BF406" s="209"/>
      <c r="BG406" s="209"/>
      <c r="BH406" s="209"/>
    </row>
    <row r="407" spans="1:60" outlineLevel="1" x14ac:dyDescent="0.25">
      <c r="A407" s="237">
        <v>162</v>
      </c>
      <c r="B407" s="238" t="s">
        <v>612</v>
      </c>
      <c r="C407" s="252" t="s">
        <v>613</v>
      </c>
      <c r="D407" s="239" t="s">
        <v>187</v>
      </c>
      <c r="E407" s="240">
        <v>18</v>
      </c>
      <c r="F407" s="241"/>
      <c r="G407" s="242">
        <f>ROUND(E407*F407,2)</f>
        <v>0</v>
      </c>
      <c r="H407" s="229">
        <v>155.02000000000001</v>
      </c>
      <c r="I407" s="228">
        <f>ROUND(E407*H407,2)</f>
        <v>2790.36</v>
      </c>
      <c r="J407" s="229">
        <v>760.38</v>
      </c>
      <c r="K407" s="228">
        <f>ROUND(E407*J407,2)</f>
        <v>13686.84</v>
      </c>
      <c r="L407" s="228">
        <v>15</v>
      </c>
      <c r="M407" s="228">
        <f>G407*(1+L407/100)</f>
        <v>0</v>
      </c>
      <c r="N407" s="228">
        <v>5.3499999999999997E-3</v>
      </c>
      <c r="O407" s="228">
        <f>ROUND(E407*N407,2)</f>
        <v>0.1</v>
      </c>
      <c r="P407" s="228">
        <v>0</v>
      </c>
      <c r="Q407" s="228">
        <f>ROUND(E407*P407,2)</f>
        <v>0</v>
      </c>
      <c r="R407" s="228"/>
      <c r="S407" s="228" t="s">
        <v>171</v>
      </c>
      <c r="T407" s="228" t="s">
        <v>143</v>
      </c>
      <c r="U407" s="228">
        <v>1.288</v>
      </c>
      <c r="V407" s="228">
        <f>ROUND(E407*U407,2)</f>
        <v>23.18</v>
      </c>
      <c r="W407" s="228"/>
      <c r="X407" s="228" t="s">
        <v>172</v>
      </c>
      <c r="Y407" s="209"/>
      <c r="Z407" s="209"/>
      <c r="AA407" s="209"/>
      <c r="AB407" s="209"/>
      <c r="AC407" s="209"/>
      <c r="AD407" s="209"/>
      <c r="AE407" s="209"/>
      <c r="AF407" s="209"/>
      <c r="AG407" s="209" t="s">
        <v>173</v>
      </c>
      <c r="AH407" s="209"/>
      <c r="AI407" s="209"/>
      <c r="AJ407" s="209"/>
      <c r="AK407" s="209"/>
      <c r="AL407" s="209"/>
      <c r="AM407" s="209"/>
      <c r="AN407" s="209"/>
      <c r="AO407" s="209"/>
      <c r="AP407" s="209"/>
      <c r="AQ407" s="209"/>
      <c r="AR407" s="209"/>
      <c r="AS407" s="209"/>
      <c r="AT407" s="209"/>
      <c r="AU407" s="209"/>
      <c r="AV407" s="209"/>
      <c r="AW407" s="209"/>
      <c r="AX407" s="209"/>
      <c r="AY407" s="209"/>
      <c r="AZ407" s="209"/>
      <c r="BA407" s="209"/>
      <c r="BB407" s="209"/>
      <c r="BC407" s="209"/>
      <c r="BD407" s="209"/>
      <c r="BE407" s="209"/>
      <c r="BF407" s="209"/>
      <c r="BG407" s="209"/>
      <c r="BH407" s="209"/>
    </row>
    <row r="408" spans="1:60" outlineLevel="1" x14ac:dyDescent="0.25">
      <c r="A408" s="226"/>
      <c r="B408" s="227"/>
      <c r="C408" s="264" t="s">
        <v>300</v>
      </c>
      <c r="D408" s="260"/>
      <c r="E408" s="261">
        <v>16.399999999999999</v>
      </c>
      <c r="F408" s="228"/>
      <c r="G408" s="228"/>
      <c r="H408" s="228"/>
      <c r="I408" s="228"/>
      <c r="J408" s="228"/>
      <c r="K408" s="228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09"/>
      <c r="Z408" s="209"/>
      <c r="AA408" s="209"/>
      <c r="AB408" s="209"/>
      <c r="AC408" s="209"/>
      <c r="AD408" s="209"/>
      <c r="AE408" s="209"/>
      <c r="AF408" s="209"/>
      <c r="AG408" s="209" t="s">
        <v>175</v>
      </c>
      <c r="AH408" s="209">
        <v>0</v>
      </c>
      <c r="AI408" s="209"/>
      <c r="AJ408" s="209"/>
      <c r="AK408" s="209"/>
      <c r="AL408" s="209"/>
      <c r="AM408" s="209"/>
      <c r="AN408" s="209"/>
      <c r="AO408" s="209"/>
      <c r="AP408" s="209"/>
      <c r="AQ408" s="209"/>
      <c r="AR408" s="209"/>
      <c r="AS408" s="209"/>
      <c r="AT408" s="209"/>
      <c r="AU408" s="209"/>
      <c r="AV408" s="209"/>
      <c r="AW408" s="209"/>
      <c r="AX408" s="209"/>
      <c r="AY408" s="209"/>
      <c r="AZ408" s="209"/>
      <c r="BA408" s="209"/>
      <c r="BB408" s="209"/>
      <c r="BC408" s="209"/>
      <c r="BD408" s="209"/>
      <c r="BE408" s="209"/>
      <c r="BF408" s="209"/>
      <c r="BG408" s="209"/>
      <c r="BH408" s="209"/>
    </row>
    <row r="409" spans="1:60" outlineLevel="1" x14ac:dyDescent="0.25">
      <c r="A409" s="226"/>
      <c r="B409" s="227"/>
      <c r="C409" s="264" t="s">
        <v>214</v>
      </c>
      <c r="D409" s="260"/>
      <c r="E409" s="261">
        <v>-1.2</v>
      </c>
      <c r="F409" s="228"/>
      <c r="G409" s="228"/>
      <c r="H409" s="228"/>
      <c r="I409" s="228"/>
      <c r="J409" s="228"/>
      <c r="K409" s="228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09"/>
      <c r="Z409" s="209"/>
      <c r="AA409" s="209"/>
      <c r="AB409" s="209"/>
      <c r="AC409" s="209"/>
      <c r="AD409" s="209"/>
      <c r="AE409" s="209"/>
      <c r="AF409" s="209"/>
      <c r="AG409" s="209" t="s">
        <v>175</v>
      </c>
      <c r="AH409" s="209">
        <v>0</v>
      </c>
      <c r="AI409" s="209"/>
      <c r="AJ409" s="209"/>
      <c r="AK409" s="209"/>
      <c r="AL409" s="209"/>
      <c r="AM409" s="209"/>
      <c r="AN409" s="209"/>
      <c r="AO409" s="209"/>
      <c r="AP409" s="209"/>
      <c r="AQ409" s="209"/>
      <c r="AR409" s="209"/>
      <c r="AS409" s="209"/>
      <c r="AT409" s="209"/>
      <c r="AU409" s="209"/>
      <c r="AV409" s="209"/>
      <c r="AW409" s="209"/>
      <c r="AX409" s="209"/>
      <c r="AY409" s="209"/>
      <c r="AZ409" s="209"/>
      <c r="BA409" s="209"/>
      <c r="BB409" s="209"/>
      <c r="BC409" s="209"/>
      <c r="BD409" s="209"/>
      <c r="BE409" s="209"/>
      <c r="BF409" s="209"/>
      <c r="BG409" s="209"/>
      <c r="BH409" s="209"/>
    </row>
    <row r="410" spans="1:60" outlineLevel="1" x14ac:dyDescent="0.25">
      <c r="A410" s="226"/>
      <c r="B410" s="227"/>
      <c r="C410" s="264" t="s">
        <v>250</v>
      </c>
      <c r="D410" s="260"/>
      <c r="E410" s="261">
        <v>2.8</v>
      </c>
      <c r="F410" s="228"/>
      <c r="G410" s="228"/>
      <c r="H410" s="228"/>
      <c r="I410" s="228"/>
      <c r="J410" s="228"/>
      <c r="K410" s="228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09"/>
      <c r="Z410" s="209"/>
      <c r="AA410" s="209"/>
      <c r="AB410" s="209"/>
      <c r="AC410" s="209"/>
      <c r="AD410" s="209"/>
      <c r="AE410" s="209"/>
      <c r="AF410" s="209"/>
      <c r="AG410" s="209" t="s">
        <v>175</v>
      </c>
      <c r="AH410" s="209">
        <v>0</v>
      </c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</row>
    <row r="411" spans="1:60" outlineLevel="1" x14ac:dyDescent="0.25">
      <c r="A411" s="237">
        <v>163</v>
      </c>
      <c r="B411" s="238" t="s">
        <v>614</v>
      </c>
      <c r="C411" s="252" t="s">
        <v>615</v>
      </c>
      <c r="D411" s="239" t="s">
        <v>187</v>
      </c>
      <c r="E411" s="240">
        <v>18</v>
      </c>
      <c r="F411" s="241"/>
      <c r="G411" s="242">
        <f>ROUND(E411*F411,2)</f>
        <v>0</v>
      </c>
      <c r="H411" s="229">
        <v>10.61</v>
      </c>
      <c r="I411" s="228">
        <f>ROUND(E411*H411,2)</f>
        <v>190.98</v>
      </c>
      <c r="J411" s="229">
        <v>-0.01</v>
      </c>
      <c r="K411" s="228">
        <f>ROUND(E411*J411,2)</f>
        <v>-0.18</v>
      </c>
      <c r="L411" s="228">
        <v>15</v>
      </c>
      <c r="M411" s="228">
        <f>G411*(1+L411/100)</f>
        <v>0</v>
      </c>
      <c r="N411" s="228">
        <v>8.9999999999999998E-4</v>
      </c>
      <c r="O411" s="228">
        <f>ROUND(E411*N411,2)</f>
        <v>0.02</v>
      </c>
      <c r="P411" s="228">
        <v>0</v>
      </c>
      <c r="Q411" s="228">
        <f>ROUND(E411*P411,2)</f>
        <v>0</v>
      </c>
      <c r="R411" s="228"/>
      <c r="S411" s="228" t="s">
        <v>171</v>
      </c>
      <c r="T411" s="228" t="s">
        <v>143</v>
      </c>
      <c r="U411" s="228">
        <v>0</v>
      </c>
      <c r="V411" s="228">
        <f>ROUND(E411*U411,2)</f>
        <v>0</v>
      </c>
      <c r="W411" s="228"/>
      <c r="X411" s="228" t="s">
        <v>172</v>
      </c>
      <c r="Y411" s="209"/>
      <c r="Z411" s="209"/>
      <c r="AA411" s="209"/>
      <c r="AB411" s="209"/>
      <c r="AC411" s="209"/>
      <c r="AD411" s="209"/>
      <c r="AE411" s="209"/>
      <c r="AF411" s="209"/>
      <c r="AG411" s="209" t="s">
        <v>173</v>
      </c>
      <c r="AH411" s="209"/>
      <c r="AI411" s="209"/>
      <c r="AJ411" s="209"/>
      <c r="AK411" s="209"/>
      <c r="AL411" s="209"/>
      <c r="AM411" s="209"/>
      <c r="AN411" s="209"/>
      <c r="AO411" s="209"/>
      <c r="AP411" s="209"/>
      <c r="AQ411" s="209"/>
      <c r="AR411" s="209"/>
      <c r="AS411" s="209"/>
      <c r="AT411" s="209"/>
      <c r="AU411" s="209"/>
      <c r="AV411" s="209"/>
      <c r="AW411" s="209"/>
      <c r="AX411" s="209"/>
      <c r="AY411" s="209"/>
      <c r="AZ411" s="209"/>
      <c r="BA411" s="209"/>
      <c r="BB411" s="209"/>
      <c r="BC411" s="209"/>
      <c r="BD411" s="209"/>
      <c r="BE411" s="209"/>
      <c r="BF411" s="209"/>
      <c r="BG411" s="209"/>
      <c r="BH411" s="209"/>
    </row>
    <row r="412" spans="1:60" outlineLevel="1" x14ac:dyDescent="0.25">
      <c r="A412" s="226"/>
      <c r="B412" s="227"/>
      <c r="C412" s="264" t="s">
        <v>300</v>
      </c>
      <c r="D412" s="260"/>
      <c r="E412" s="261">
        <v>16.399999999999999</v>
      </c>
      <c r="F412" s="228"/>
      <c r="G412" s="228"/>
      <c r="H412" s="228"/>
      <c r="I412" s="228"/>
      <c r="J412" s="228"/>
      <c r="K412" s="228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09"/>
      <c r="Z412" s="209"/>
      <c r="AA412" s="209"/>
      <c r="AB412" s="209"/>
      <c r="AC412" s="209"/>
      <c r="AD412" s="209"/>
      <c r="AE412" s="209"/>
      <c r="AF412" s="209"/>
      <c r="AG412" s="209" t="s">
        <v>175</v>
      </c>
      <c r="AH412" s="209">
        <v>0</v>
      </c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</row>
    <row r="413" spans="1:60" outlineLevel="1" x14ac:dyDescent="0.25">
      <c r="A413" s="226"/>
      <c r="B413" s="227"/>
      <c r="C413" s="264" t="s">
        <v>214</v>
      </c>
      <c r="D413" s="260"/>
      <c r="E413" s="261">
        <v>-1.2</v>
      </c>
      <c r="F413" s="228"/>
      <c r="G413" s="228"/>
      <c r="H413" s="228"/>
      <c r="I413" s="228"/>
      <c r="J413" s="228"/>
      <c r="K413" s="228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09"/>
      <c r="Z413" s="209"/>
      <c r="AA413" s="209"/>
      <c r="AB413" s="209"/>
      <c r="AC413" s="209"/>
      <c r="AD413" s="209"/>
      <c r="AE413" s="209"/>
      <c r="AF413" s="209"/>
      <c r="AG413" s="209" t="s">
        <v>175</v>
      </c>
      <c r="AH413" s="209">
        <v>0</v>
      </c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</row>
    <row r="414" spans="1:60" outlineLevel="1" x14ac:dyDescent="0.25">
      <c r="A414" s="226"/>
      <c r="B414" s="227"/>
      <c r="C414" s="264" t="s">
        <v>250</v>
      </c>
      <c r="D414" s="260"/>
      <c r="E414" s="261">
        <v>2.8</v>
      </c>
      <c r="F414" s="228"/>
      <c r="G414" s="228"/>
      <c r="H414" s="228"/>
      <c r="I414" s="228"/>
      <c r="J414" s="228"/>
      <c r="K414" s="228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09"/>
      <c r="Z414" s="209"/>
      <c r="AA414" s="209"/>
      <c r="AB414" s="209"/>
      <c r="AC414" s="209"/>
      <c r="AD414" s="209"/>
      <c r="AE414" s="209"/>
      <c r="AF414" s="209"/>
      <c r="AG414" s="209" t="s">
        <v>175</v>
      </c>
      <c r="AH414" s="209">
        <v>0</v>
      </c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</row>
    <row r="415" spans="1:60" outlineLevel="1" x14ac:dyDescent="0.25">
      <c r="A415" s="237">
        <v>164</v>
      </c>
      <c r="B415" s="238" t="s">
        <v>616</v>
      </c>
      <c r="C415" s="252" t="s">
        <v>617</v>
      </c>
      <c r="D415" s="239" t="s">
        <v>183</v>
      </c>
      <c r="E415" s="240">
        <v>9.85</v>
      </c>
      <c r="F415" s="241"/>
      <c r="G415" s="242">
        <f>ROUND(E415*F415,2)</f>
        <v>0</v>
      </c>
      <c r="H415" s="229">
        <v>0</v>
      </c>
      <c r="I415" s="228">
        <f>ROUND(E415*H415,2)</f>
        <v>0</v>
      </c>
      <c r="J415" s="229">
        <v>69.599999999999994</v>
      </c>
      <c r="K415" s="228">
        <f>ROUND(E415*J415,2)</f>
        <v>685.56</v>
      </c>
      <c r="L415" s="228">
        <v>15</v>
      </c>
      <c r="M415" s="228">
        <f>G415*(1+L415/100)</f>
        <v>0</v>
      </c>
      <c r="N415" s="228">
        <v>0</v>
      </c>
      <c r="O415" s="228">
        <f>ROUND(E415*N415,2)</f>
        <v>0</v>
      </c>
      <c r="P415" s="228">
        <v>0</v>
      </c>
      <c r="Q415" s="228">
        <f>ROUND(E415*P415,2)</f>
        <v>0</v>
      </c>
      <c r="R415" s="228"/>
      <c r="S415" s="228" t="s">
        <v>171</v>
      </c>
      <c r="T415" s="228" t="s">
        <v>143</v>
      </c>
      <c r="U415" s="228">
        <v>0.12</v>
      </c>
      <c r="V415" s="228">
        <f>ROUND(E415*U415,2)</f>
        <v>1.18</v>
      </c>
      <c r="W415" s="228"/>
      <c r="X415" s="228" t="s">
        <v>172</v>
      </c>
      <c r="Y415" s="209"/>
      <c r="Z415" s="209"/>
      <c r="AA415" s="209"/>
      <c r="AB415" s="209"/>
      <c r="AC415" s="209"/>
      <c r="AD415" s="209"/>
      <c r="AE415" s="209"/>
      <c r="AF415" s="209"/>
      <c r="AG415" s="209" t="s">
        <v>173</v>
      </c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</row>
    <row r="416" spans="1:60" outlineLevel="1" x14ac:dyDescent="0.25">
      <c r="A416" s="226"/>
      <c r="B416" s="227"/>
      <c r="C416" s="264" t="s">
        <v>618</v>
      </c>
      <c r="D416" s="260"/>
      <c r="E416" s="261">
        <v>2.2999999999999998</v>
      </c>
      <c r="F416" s="228"/>
      <c r="G416" s="228"/>
      <c r="H416" s="228"/>
      <c r="I416" s="228"/>
      <c r="J416" s="228"/>
      <c r="K416" s="228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09"/>
      <c r="Z416" s="209"/>
      <c r="AA416" s="209"/>
      <c r="AB416" s="209"/>
      <c r="AC416" s="209"/>
      <c r="AD416" s="209"/>
      <c r="AE416" s="209"/>
      <c r="AF416" s="209"/>
      <c r="AG416" s="209" t="s">
        <v>175</v>
      </c>
      <c r="AH416" s="209">
        <v>0</v>
      </c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</row>
    <row r="417" spans="1:60" outlineLevel="1" x14ac:dyDescent="0.25">
      <c r="A417" s="226"/>
      <c r="B417" s="227"/>
      <c r="C417" s="264" t="s">
        <v>619</v>
      </c>
      <c r="D417" s="260"/>
      <c r="E417" s="261">
        <v>4.8</v>
      </c>
      <c r="F417" s="228"/>
      <c r="G417" s="228"/>
      <c r="H417" s="228"/>
      <c r="I417" s="228"/>
      <c r="J417" s="228"/>
      <c r="K417" s="228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09"/>
      <c r="Z417" s="209"/>
      <c r="AA417" s="209"/>
      <c r="AB417" s="209"/>
      <c r="AC417" s="209"/>
      <c r="AD417" s="209"/>
      <c r="AE417" s="209"/>
      <c r="AF417" s="209"/>
      <c r="AG417" s="209" t="s">
        <v>175</v>
      </c>
      <c r="AH417" s="209">
        <v>0</v>
      </c>
      <c r="AI417" s="209"/>
      <c r="AJ417" s="209"/>
      <c r="AK417" s="209"/>
      <c r="AL417" s="209"/>
      <c r="AM417" s="209"/>
      <c r="AN417" s="209"/>
      <c r="AO417" s="209"/>
      <c r="AP417" s="209"/>
      <c r="AQ417" s="209"/>
      <c r="AR417" s="209"/>
      <c r="AS417" s="209"/>
      <c r="AT417" s="209"/>
      <c r="AU417" s="209"/>
      <c r="AV417" s="209"/>
      <c r="AW417" s="209"/>
      <c r="AX417" s="209"/>
      <c r="AY417" s="209"/>
      <c r="AZ417" s="209"/>
      <c r="BA417" s="209"/>
      <c r="BB417" s="209"/>
      <c r="BC417" s="209"/>
      <c r="BD417" s="209"/>
      <c r="BE417" s="209"/>
      <c r="BF417" s="209"/>
      <c r="BG417" s="209"/>
      <c r="BH417" s="209"/>
    </row>
    <row r="418" spans="1:60" outlineLevel="1" x14ac:dyDescent="0.25">
      <c r="A418" s="226"/>
      <c r="B418" s="227"/>
      <c r="C418" s="264" t="s">
        <v>620</v>
      </c>
      <c r="D418" s="260"/>
      <c r="E418" s="261">
        <v>2.75</v>
      </c>
      <c r="F418" s="228"/>
      <c r="G418" s="228"/>
      <c r="H418" s="228"/>
      <c r="I418" s="228"/>
      <c r="J418" s="228"/>
      <c r="K418" s="228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09"/>
      <c r="Z418" s="209"/>
      <c r="AA418" s="209"/>
      <c r="AB418" s="209"/>
      <c r="AC418" s="209"/>
      <c r="AD418" s="209"/>
      <c r="AE418" s="209"/>
      <c r="AF418" s="209"/>
      <c r="AG418" s="209" t="s">
        <v>175</v>
      </c>
      <c r="AH418" s="209">
        <v>0</v>
      </c>
      <c r="AI418" s="209"/>
      <c r="AJ418" s="209"/>
      <c r="AK418" s="209"/>
      <c r="AL418" s="209"/>
      <c r="AM418" s="209"/>
      <c r="AN418" s="209"/>
      <c r="AO418" s="209"/>
      <c r="AP418" s="209"/>
      <c r="AQ418" s="209"/>
      <c r="AR418" s="209"/>
      <c r="AS418" s="209"/>
      <c r="AT418" s="209"/>
      <c r="AU418" s="209"/>
      <c r="AV418" s="209"/>
      <c r="AW418" s="209"/>
      <c r="AX418" s="209"/>
      <c r="AY418" s="209"/>
      <c r="AZ418" s="209"/>
      <c r="BA418" s="209"/>
      <c r="BB418" s="209"/>
      <c r="BC418" s="209"/>
      <c r="BD418" s="209"/>
      <c r="BE418" s="209"/>
      <c r="BF418" s="209"/>
      <c r="BG418" s="209"/>
      <c r="BH418" s="209"/>
    </row>
    <row r="419" spans="1:60" outlineLevel="1" x14ac:dyDescent="0.25">
      <c r="A419" s="243">
        <v>165</v>
      </c>
      <c r="B419" s="244" t="s">
        <v>621</v>
      </c>
      <c r="C419" s="251" t="s">
        <v>622</v>
      </c>
      <c r="D419" s="245" t="s">
        <v>0</v>
      </c>
      <c r="E419" s="246">
        <v>314.85359999999997</v>
      </c>
      <c r="F419" s="247"/>
      <c r="G419" s="248">
        <f>ROUND(E419*F419,2)</f>
        <v>0</v>
      </c>
      <c r="H419" s="229">
        <v>0</v>
      </c>
      <c r="I419" s="228">
        <f>ROUND(E419*H419,2)</f>
        <v>0</v>
      </c>
      <c r="J419" s="229">
        <v>4</v>
      </c>
      <c r="K419" s="228">
        <f>ROUND(E419*J419,2)</f>
        <v>1259.4100000000001</v>
      </c>
      <c r="L419" s="228">
        <v>15</v>
      </c>
      <c r="M419" s="228">
        <f>G419*(1+L419/100)</f>
        <v>0</v>
      </c>
      <c r="N419" s="228">
        <v>0</v>
      </c>
      <c r="O419" s="228">
        <f>ROUND(E419*N419,2)</f>
        <v>0</v>
      </c>
      <c r="P419" s="228">
        <v>0</v>
      </c>
      <c r="Q419" s="228">
        <f>ROUND(E419*P419,2)</f>
        <v>0</v>
      </c>
      <c r="R419" s="228"/>
      <c r="S419" s="228" t="s">
        <v>171</v>
      </c>
      <c r="T419" s="228" t="s">
        <v>143</v>
      </c>
      <c r="U419" s="228">
        <v>0</v>
      </c>
      <c r="V419" s="228">
        <f>ROUND(E419*U419,2)</f>
        <v>0</v>
      </c>
      <c r="W419" s="228"/>
      <c r="X419" s="228" t="s">
        <v>306</v>
      </c>
      <c r="Y419" s="209"/>
      <c r="Z419" s="209"/>
      <c r="AA419" s="209"/>
      <c r="AB419" s="209"/>
      <c r="AC419" s="209"/>
      <c r="AD419" s="209"/>
      <c r="AE419" s="209"/>
      <c r="AF419" s="209"/>
      <c r="AG419" s="209" t="s">
        <v>307</v>
      </c>
      <c r="AH419" s="209"/>
      <c r="AI419" s="209"/>
      <c r="AJ419" s="209"/>
      <c r="AK419" s="209"/>
      <c r="AL419" s="209"/>
      <c r="AM419" s="209"/>
      <c r="AN419" s="209"/>
      <c r="AO419" s="209"/>
      <c r="AP419" s="209"/>
      <c r="AQ419" s="209"/>
      <c r="AR419" s="209"/>
      <c r="AS419" s="209"/>
      <c r="AT419" s="209"/>
      <c r="AU419" s="209"/>
      <c r="AV419" s="209"/>
      <c r="AW419" s="209"/>
      <c r="AX419" s="209"/>
      <c r="AY419" s="209"/>
      <c r="AZ419" s="209"/>
      <c r="BA419" s="209"/>
      <c r="BB419" s="209"/>
      <c r="BC419" s="209"/>
      <c r="BD419" s="209"/>
      <c r="BE419" s="209"/>
      <c r="BF419" s="209"/>
      <c r="BG419" s="209"/>
      <c r="BH419" s="209"/>
    </row>
    <row r="420" spans="1:60" x14ac:dyDescent="0.25">
      <c r="A420" s="231" t="s">
        <v>137</v>
      </c>
      <c r="B420" s="232" t="s">
        <v>97</v>
      </c>
      <c r="C420" s="250" t="s">
        <v>98</v>
      </c>
      <c r="D420" s="233"/>
      <c r="E420" s="234"/>
      <c r="F420" s="235"/>
      <c r="G420" s="236">
        <f>SUMIF(AG421:AG431,"&lt;&gt;NOR",G421:G431)</f>
        <v>0</v>
      </c>
      <c r="H420" s="230"/>
      <c r="I420" s="230">
        <f>SUM(I421:I431)</f>
        <v>1862.79</v>
      </c>
      <c r="J420" s="230"/>
      <c r="K420" s="230">
        <f>SUM(K421:K431)</f>
        <v>4935.7300000000005</v>
      </c>
      <c r="L420" s="230"/>
      <c r="M420" s="230">
        <f>SUM(M421:M431)</f>
        <v>0</v>
      </c>
      <c r="N420" s="230"/>
      <c r="O420" s="230">
        <f>SUM(O421:O431)</f>
        <v>0</v>
      </c>
      <c r="P420" s="230"/>
      <c r="Q420" s="230">
        <f>SUM(Q421:Q431)</f>
        <v>0</v>
      </c>
      <c r="R420" s="230"/>
      <c r="S420" s="230"/>
      <c r="T420" s="230"/>
      <c r="U420" s="230"/>
      <c r="V420" s="230">
        <f>SUM(V421:V431)</f>
        <v>8.69</v>
      </c>
      <c r="W420" s="230"/>
      <c r="X420" s="230"/>
      <c r="AG420" t="s">
        <v>138</v>
      </c>
    </row>
    <row r="421" spans="1:60" outlineLevel="1" x14ac:dyDescent="0.25">
      <c r="A421" s="237">
        <v>166</v>
      </c>
      <c r="B421" s="238" t="s">
        <v>623</v>
      </c>
      <c r="C421" s="252" t="s">
        <v>624</v>
      </c>
      <c r="D421" s="239" t="s">
        <v>187</v>
      </c>
      <c r="E421" s="240">
        <v>8.6</v>
      </c>
      <c r="F421" s="241"/>
      <c r="G421" s="242">
        <f>ROUND(E421*F421,2)</f>
        <v>0</v>
      </c>
      <c r="H421" s="229">
        <v>54.84</v>
      </c>
      <c r="I421" s="228">
        <f>ROUND(E421*H421,2)</f>
        <v>471.62</v>
      </c>
      <c r="J421" s="229">
        <v>225.16</v>
      </c>
      <c r="K421" s="228">
        <f>ROUND(E421*J421,2)</f>
        <v>1936.38</v>
      </c>
      <c r="L421" s="228">
        <v>15</v>
      </c>
      <c r="M421" s="228">
        <f>G421*(1+L421/100)</f>
        <v>0</v>
      </c>
      <c r="N421" s="228">
        <v>3.6000000000000002E-4</v>
      </c>
      <c r="O421" s="228">
        <f>ROUND(E421*N421,2)</f>
        <v>0</v>
      </c>
      <c r="P421" s="228">
        <v>0</v>
      </c>
      <c r="Q421" s="228">
        <f>ROUND(E421*P421,2)</f>
        <v>0</v>
      </c>
      <c r="R421" s="228"/>
      <c r="S421" s="228" t="s">
        <v>142</v>
      </c>
      <c r="T421" s="228" t="s">
        <v>143</v>
      </c>
      <c r="U421" s="228">
        <v>0.41299999999999998</v>
      </c>
      <c r="V421" s="228">
        <f>ROUND(E421*U421,2)</f>
        <v>3.55</v>
      </c>
      <c r="W421" s="228"/>
      <c r="X421" s="228" t="s">
        <v>172</v>
      </c>
      <c r="Y421" s="209"/>
      <c r="Z421" s="209"/>
      <c r="AA421" s="209"/>
      <c r="AB421" s="209"/>
      <c r="AC421" s="209"/>
      <c r="AD421" s="209"/>
      <c r="AE421" s="209"/>
      <c r="AF421" s="209"/>
      <c r="AG421" s="209" t="s">
        <v>173</v>
      </c>
      <c r="AH421" s="209"/>
      <c r="AI421" s="209"/>
      <c r="AJ421" s="209"/>
      <c r="AK421" s="209"/>
      <c r="AL421" s="209"/>
      <c r="AM421" s="209"/>
      <c r="AN421" s="209"/>
      <c r="AO421" s="209"/>
      <c r="AP421" s="209"/>
      <c r="AQ421" s="209"/>
      <c r="AR421" s="209"/>
      <c r="AS421" s="209"/>
      <c r="AT421" s="209"/>
      <c r="AU421" s="209"/>
      <c r="AV421" s="209"/>
      <c r="AW421" s="209"/>
      <c r="AX421" s="209"/>
      <c r="AY421" s="209"/>
      <c r="AZ421" s="209"/>
      <c r="BA421" s="209"/>
      <c r="BB421" s="209"/>
      <c r="BC421" s="209"/>
      <c r="BD421" s="209"/>
      <c r="BE421" s="209"/>
      <c r="BF421" s="209"/>
      <c r="BG421" s="209"/>
      <c r="BH421" s="209"/>
    </row>
    <row r="422" spans="1:60" outlineLevel="1" x14ac:dyDescent="0.25">
      <c r="A422" s="226"/>
      <c r="B422" s="227"/>
      <c r="C422" s="264" t="s">
        <v>625</v>
      </c>
      <c r="D422" s="260"/>
      <c r="E422" s="261">
        <v>3.6</v>
      </c>
      <c r="F422" s="228"/>
      <c r="G422" s="228"/>
      <c r="H422" s="228"/>
      <c r="I422" s="228"/>
      <c r="J422" s="228"/>
      <c r="K422" s="228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209"/>
      <c r="Z422" s="209"/>
      <c r="AA422" s="209"/>
      <c r="AB422" s="209"/>
      <c r="AC422" s="209"/>
      <c r="AD422" s="209"/>
      <c r="AE422" s="209"/>
      <c r="AF422" s="209"/>
      <c r="AG422" s="209" t="s">
        <v>175</v>
      </c>
      <c r="AH422" s="209">
        <v>0</v>
      </c>
      <c r="AI422" s="209"/>
      <c r="AJ422" s="209"/>
      <c r="AK422" s="209"/>
      <c r="AL422" s="209"/>
      <c r="AM422" s="209"/>
      <c r="AN422" s="209"/>
      <c r="AO422" s="209"/>
      <c r="AP422" s="209"/>
      <c r="AQ422" s="209"/>
      <c r="AR422" s="209"/>
      <c r="AS422" s="209"/>
      <c r="AT422" s="209"/>
      <c r="AU422" s="209"/>
      <c r="AV422" s="209"/>
      <c r="AW422" s="209"/>
      <c r="AX422" s="209"/>
      <c r="AY422" s="209"/>
      <c r="AZ422" s="209"/>
      <c r="BA422" s="209"/>
      <c r="BB422" s="209"/>
      <c r="BC422" s="209"/>
      <c r="BD422" s="209"/>
      <c r="BE422" s="209"/>
      <c r="BF422" s="209"/>
      <c r="BG422" s="209"/>
      <c r="BH422" s="209"/>
    </row>
    <row r="423" spans="1:60" outlineLevel="1" x14ac:dyDescent="0.25">
      <c r="A423" s="226"/>
      <c r="B423" s="227"/>
      <c r="C423" s="264" t="s">
        <v>799</v>
      </c>
      <c r="D423" s="260"/>
      <c r="E423" s="261">
        <v>5</v>
      </c>
      <c r="F423" s="228"/>
      <c r="G423" s="228"/>
      <c r="H423" s="228"/>
      <c r="I423" s="228"/>
      <c r="J423" s="228"/>
      <c r="K423" s="228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09"/>
      <c r="Z423" s="209"/>
      <c r="AA423" s="209"/>
      <c r="AB423" s="209"/>
      <c r="AC423" s="209"/>
      <c r="AD423" s="209"/>
      <c r="AE423" s="209"/>
      <c r="AF423" s="209"/>
      <c r="AG423" s="209" t="s">
        <v>175</v>
      </c>
      <c r="AH423" s="209">
        <v>0</v>
      </c>
      <c r="AI423" s="209"/>
      <c r="AJ423" s="209"/>
      <c r="AK423" s="209"/>
      <c r="AL423" s="209"/>
      <c r="AM423" s="209"/>
      <c r="AN423" s="209"/>
      <c r="AO423" s="209"/>
      <c r="AP423" s="209"/>
      <c r="AQ423" s="209"/>
      <c r="AR423" s="209"/>
      <c r="AS423" s="209"/>
      <c r="AT423" s="209"/>
      <c r="AU423" s="209"/>
      <c r="AV423" s="209"/>
      <c r="AW423" s="209"/>
      <c r="AX423" s="209"/>
      <c r="AY423" s="209"/>
      <c r="AZ423" s="209"/>
      <c r="BA423" s="209"/>
      <c r="BB423" s="209"/>
      <c r="BC423" s="209"/>
      <c r="BD423" s="209"/>
      <c r="BE423" s="209"/>
      <c r="BF423" s="209"/>
      <c r="BG423" s="209"/>
      <c r="BH423" s="209"/>
    </row>
    <row r="424" spans="1:60" outlineLevel="1" x14ac:dyDescent="0.25">
      <c r="A424" s="237">
        <v>167</v>
      </c>
      <c r="B424" s="238" t="s">
        <v>628</v>
      </c>
      <c r="C424" s="252" t="s">
        <v>629</v>
      </c>
      <c r="D424" s="239" t="s">
        <v>187</v>
      </c>
      <c r="E424" s="240">
        <v>8.73</v>
      </c>
      <c r="F424" s="241"/>
      <c r="G424" s="242">
        <f>ROUND(E424*F424,2)</f>
        <v>0</v>
      </c>
      <c r="H424" s="229">
        <v>81.94</v>
      </c>
      <c r="I424" s="228">
        <f>ROUND(E424*H424,2)</f>
        <v>715.34</v>
      </c>
      <c r="J424" s="229">
        <v>82.56</v>
      </c>
      <c r="K424" s="228">
        <f>ROUND(E424*J424,2)</f>
        <v>720.75</v>
      </c>
      <c r="L424" s="228">
        <v>15</v>
      </c>
      <c r="M424" s="228">
        <f>G424*(1+L424/100)</f>
        <v>0</v>
      </c>
      <c r="N424" s="228">
        <v>3.6999999999999999E-4</v>
      </c>
      <c r="O424" s="228">
        <f>ROUND(E424*N424,2)</f>
        <v>0</v>
      </c>
      <c r="P424" s="228">
        <v>0</v>
      </c>
      <c r="Q424" s="228">
        <f>ROUND(E424*P424,2)</f>
        <v>0</v>
      </c>
      <c r="R424" s="228"/>
      <c r="S424" s="228" t="s">
        <v>171</v>
      </c>
      <c r="T424" s="228" t="s">
        <v>143</v>
      </c>
      <c r="U424" s="228">
        <v>0.13900000000000001</v>
      </c>
      <c r="V424" s="228">
        <f>ROUND(E424*U424,2)</f>
        <v>1.21</v>
      </c>
      <c r="W424" s="228"/>
      <c r="X424" s="228" t="s">
        <v>172</v>
      </c>
      <c r="Y424" s="209"/>
      <c r="Z424" s="209"/>
      <c r="AA424" s="209"/>
      <c r="AB424" s="209"/>
      <c r="AC424" s="209"/>
      <c r="AD424" s="209"/>
      <c r="AE424" s="209"/>
      <c r="AF424" s="209"/>
      <c r="AG424" s="209" t="s">
        <v>173</v>
      </c>
      <c r="AH424" s="209"/>
      <c r="AI424" s="209"/>
      <c r="AJ424" s="209"/>
      <c r="AK424" s="209"/>
      <c r="AL424" s="209"/>
      <c r="AM424" s="209"/>
      <c r="AN424" s="209"/>
      <c r="AO424" s="209"/>
      <c r="AP424" s="209"/>
      <c r="AQ424" s="209"/>
      <c r="AR424" s="209"/>
      <c r="AS424" s="209"/>
      <c r="AT424" s="209"/>
      <c r="AU424" s="209"/>
      <c r="AV424" s="209"/>
      <c r="AW424" s="209"/>
      <c r="AX424" s="209"/>
      <c r="AY424" s="209"/>
      <c r="AZ424" s="209"/>
      <c r="BA424" s="209"/>
      <c r="BB424" s="209"/>
      <c r="BC424" s="209"/>
      <c r="BD424" s="209"/>
      <c r="BE424" s="209"/>
      <c r="BF424" s="209"/>
      <c r="BG424" s="209"/>
      <c r="BH424" s="209"/>
    </row>
    <row r="425" spans="1:60" outlineLevel="1" x14ac:dyDescent="0.25">
      <c r="A425" s="226"/>
      <c r="B425" s="227"/>
      <c r="C425" s="264" t="s">
        <v>630</v>
      </c>
      <c r="D425" s="260"/>
      <c r="E425" s="261">
        <v>2.16</v>
      </c>
      <c r="F425" s="228"/>
      <c r="G425" s="228"/>
      <c r="H425" s="228"/>
      <c r="I425" s="228"/>
      <c r="J425" s="228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09"/>
      <c r="Z425" s="209"/>
      <c r="AA425" s="209"/>
      <c r="AB425" s="209"/>
      <c r="AC425" s="209"/>
      <c r="AD425" s="209"/>
      <c r="AE425" s="209"/>
      <c r="AF425" s="209"/>
      <c r="AG425" s="209" t="s">
        <v>175</v>
      </c>
      <c r="AH425" s="209">
        <v>0</v>
      </c>
      <c r="AI425" s="209"/>
      <c r="AJ425" s="209"/>
      <c r="AK425" s="209"/>
      <c r="AL425" s="209"/>
      <c r="AM425" s="209"/>
      <c r="AN425" s="209"/>
      <c r="AO425" s="209"/>
      <c r="AP425" s="209"/>
      <c r="AQ425" s="209"/>
      <c r="AR425" s="209"/>
      <c r="AS425" s="209"/>
      <c r="AT425" s="209"/>
      <c r="AU425" s="209"/>
      <c r="AV425" s="209"/>
      <c r="AW425" s="209"/>
      <c r="AX425" s="209"/>
      <c r="AY425" s="209"/>
      <c r="AZ425" s="209"/>
      <c r="BA425" s="209"/>
      <c r="BB425" s="209"/>
      <c r="BC425" s="209"/>
      <c r="BD425" s="209"/>
      <c r="BE425" s="209"/>
      <c r="BF425" s="209"/>
      <c r="BG425" s="209"/>
      <c r="BH425" s="209"/>
    </row>
    <row r="426" spans="1:60" outlineLevel="1" x14ac:dyDescent="0.25">
      <c r="A426" s="226"/>
      <c r="B426" s="227"/>
      <c r="C426" s="264" t="s">
        <v>800</v>
      </c>
      <c r="D426" s="260"/>
      <c r="E426" s="261">
        <v>5.22</v>
      </c>
      <c r="F426" s="228"/>
      <c r="G426" s="228"/>
      <c r="H426" s="228"/>
      <c r="I426" s="228"/>
      <c r="J426" s="228"/>
      <c r="K426" s="228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09"/>
      <c r="Z426" s="209"/>
      <c r="AA426" s="209"/>
      <c r="AB426" s="209"/>
      <c r="AC426" s="209"/>
      <c r="AD426" s="209"/>
      <c r="AE426" s="209"/>
      <c r="AF426" s="209"/>
      <c r="AG426" s="209" t="s">
        <v>175</v>
      </c>
      <c r="AH426" s="209">
        <v>0</v>
      </c>
      <c r="AI426" s="209"/>
      <c r="AJ426" s="209"/>
      <c r="AK426" s="209"/>
      <c r="AL426" s="209"/>
      <c r="AM426" s="209"/>
      <c r="AN426" s="209"/>
      <c r="AO426" s="209"/>
      <c r="AP426" s="209"/>
      <c r="AQ426" s="209"/>
      <c r="AR426" s="209"/>
      <c r="AS426" s="209"/>
      <c r="AT426" s="209"/>
      <c r="AU426" s="209"/>
      <c r="AV426" s="209"/>
      <c r="AW426" s="209"/>
      <c r="AX426" s="209"/>
      <c r="AY426" s="209"/>
      <c r="AZ426" s="209"/>
      <c r="BA426" s="209"/>
      <c r="BB426" s="209"/>
      <c r="BC426" s="209"/>
      <c r="BD426" s="209"/>
      <c r="BE426" s="209"/>
      <c r="BF426" s="209"/>
      <c r="BG426" s="209"/>
      <c r="BH426" s="209"/>
    </row>
    <row r="427" spans="1:60" outlineLevel="1" x14ac:dyDescent="0.25">
      <c r="A427" s="226"/>
      <c r="B427" s="227"/>
      <c r="C427" s="264" t="s">
        <v>801</v>
      </c>
      <c r="D427" s="260"/>
      <c r="E427" s="261">
        <v>1.35</v>
      </c>
      <c r="F427" s="228"/>
      <c r="G427" s="228"/>
      <c r="H427" s="228"/>
      <c r="I427" s="228"/>
      <c r="J427" s="228"/>
      <c r="K427" s="228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  <c r="W427" s="228"/>
      <c r="X427" s="228"/>
      <c r="Y427" s="209"/>
      <c r="Z427" s="209"/>
      <c r="AA427" s="209"/>
      <c r="AB427" s="209"/>
      <c r="AC427" s="209"/>
      <c r="AD427" s="209"/>
      <c r="AE427" s="209"/>
      <c r="AF427" s="209"/>
      <c r="AG427" s="209" t="s">
        <v>175</v>
      </c>
      <c r="AH427" s="209">
        <v>0</v>
      </c>
      <c r="AI427" s="209"/>
      <c r="AJ427" s="209"/>
      <c r="AK427" s="209"/>
      <c r="AL427" s="209"/>
      <c r="AM427" s="209"/>
      <c r="AN427" s="209"/>
      <c r="AO427" s="209"/>
      <c r="AP427" s="209"/>
      <c r="AQ427" s="209"/>
      <c r="AR427" s="209"/>
      <c r="AS427" s="209"/>
      <c r="AT427" s="209"/>
      <c r="AU427" s="209"/>
      <c r="AV427" s="209"/>
      <c r="AW427" s="209"/>
      <c r="AX427" s="209"/>
      <c r="AY427" s="209"/>
      <c r="AZ427" s="209"/>
      <c r="BA427" s="209"/>
      <c r="BB427" s="209"/>
      <c r="BC427" s="209"/>
      <c r="BD427" s="209"/>
      <c r="BE427" s="209"/>
      <c r="BF427" s="209"/>
      <c r="BG427" s="209"/>
      <c r="BH427" s="209"/>
    </row>
    <row r="428" spans="1:60" outlineLevel="1" x14ac:dyDescent="0.25">
      <c r="A428" s="243">
        <v>168</v>
      </c>
      <c r="B428" s="244" t="s">
        <v>632</v>
      </c>
      <c r="C428" s="251" t="s">
        <v>633</v>
      </c>
      <c r="D428" s="245" t="s">
        <v>183</v>
      </c>
      <c r="E428" s="246">
        <v>30</v>
      </c>
      <c r="F428" s="247"/>
      <c r="G428" s="248">
        <f>ROUND(E428*F428,2)</f>
        <v>0</v>
      </c>
      <c r="H428" s="229">
        <v>18.170000000000002</v>
      </c>
      <c r="I428" s="228">
        <f>ROUND(E428*H428,2)</f>
        <v>545.1</v>
      </c>
      <c r="J428" s="229">
        <v>67.63</v>
      </c>
      <c r="K428" s="228">
        <f>ROUND(E428*J428,2)</f>
        <v>2028.9</v>
      </c>
      <c r="L428" s="228">
        <v>15</v>
      </c>
      <c r="M428" s="228">
        <f>G428*(1+L428/100)</f>
        <v>0</v>
      </c>
      <c r="N428" s="228">
        <v>9.0000000000000006E-5</v>
      </c>
      <c r="O428" s="228">
        <f>ROUND(E428*N428,2)</f>
        <v>0</v>
      </c>
      <c r="P428" s="228">
        <v>0</v>
      </c>
      <c r="Q428" s="228">
        <f>ROUND(E428*P428,2)</f>
        <v>0</v>
      </c>
      <c r="R428" s="228"/>
      <c r="S428" s="228" t="s">
        <v>171</v>
      </c>
      <c r="T428" s="228" t="s">
        <v>143</v>
      </c>
      <c r="U428" s="228">
        <v>0.11600000000000001</v>
      </c>
      <c r="V428" s="228">
        <f>ROUND(E428*U428,2)</f>
        <v>3.48</v>
      </c>
      <c r="W428" s="228"/>
      <c r="X428" s="228" t="s">
        <v>172</v>
      </c>
      <c r="Y428" s="209"/>
      <c r="Z428" s="209"/>
      <c r="AA428" s="209"/>
      <c r="AB428" s="209"/>
      <c r="AC428" s="209"/>
      <c r="AD428" s="209"/>
      <c r="AE428" s="209"/>
      <c r="AF428" s="209"/>
      <c r="AG428" s="209" t="s">
        <v>173</v>
      </c>
      <c r="AH428" s="209"/>
      <c r="AI428" s="209"/>
      <c r="AJ428" s="209"/>
      <c r="AK428" s="209"/>
      <c r="AL428" s="209"/>
      <c r="AM428" s="209"/>
      <c r="AN428" s="209"/>
      <c r="AO428" s="209"/>
      <c r="AP428" s="209"/>
      <c r="AQ428" s="209"/>
      <c r="AR428" s="209"/>
      <c r="AS428" s="209"/>
      <c r="AT428" s="209"/>
      <c r="AU428" s="209"/>
      <c r="AV428" s="209"/>
      <c r="AW428" s="209"/>
      <c r="AX428" s="209"/>
      <c r="AY428" s="209"/>
      <c r="AZ428" s="209"/>
      <c r="BA428" s="209"/>
      <c r="BB428" s="209"/>
      <c r="BC428" s="209"/>
      <c r="BD428" s="209"/>
      <c r="BE428" s="209"/>
      <c r="BF428" s="209"/>
      <c r="BG428" s="209"/>
      <c r="BH428" s="209"/>
    </row>
    <row r="429" spans="1:60" outlineLevel="1" x14ac:dyDescent="0.25">
      <c r="A429" s="237">
        <v>169</v>
      </c>
      <c r="B429" s="238" t="s">
        <v>634</v>
      </c>
      <c r="C429" s="252" t="s">
        <v>635</v>
      </c>
      <c r="D429" s="239" t="s">
        <v>187</v>
      </c>
      <c r="E429" s="240">
        <v>1.35</v>
      </c>
      <c r="F429" s="241"/>
      <c r="G429" s="242">
        <f>ROUND(E429*F429,2)</f>
        <v>0</v>
      </c>
      <c r="H429" s="229">
        <v>96.84</v>
      </c>
      <c r="I429" s="228">
        <f>ROUND(E429*H429,2)</f>
        <v>130.72999999999999</v>
      </c>
      <c r="J429" s="229">
        <v>184.96</v>
      </c>
      <c r="K429" s="228">
        <f>ROUND(E429*J429,2)</f>
        <v>249.7</v>
      </c>
      <c r="L429" s="228">
        <v>15</v>
      </c>
      <c r="M429" s="228">
        <f>G429*(1+L429/100)</f>
        <v>0</v>
      </c>
      <c r="N429" s="228">
        <v>4.4999999999999999E-4</v>
      </c>
      <c r="O429" s="228">
        <f>ROUND(E429*N429,2)</f>
        <v>0</v>
      </c>
      <c r="P429" s="228">
        <v>0</v>
      </c>
      <c r="Q429" s="228">
        <f>ROUND(E429*P429,2)</f>
        <v>0</v>
      </c>
      <c r="R429" s="228"/>
      <c r="S429" s="228" t="s">
        <v>171</v>
      </c>
      <c r="T429" s="228" t="s">
        <v>143</v>
      </c>
      <c r="U429" s="228">
        <v>0.33</v>
      </c>
      <c r="V429" s="228">
        <f>ROUND(E429*U429,2)</f>
        <v>0.45</v>
      </c>
      <c r="W429" s="228"/>
      <c r="X429" s="228" t="s">
        <v>172</v>
      </c>
      <c r="Y429" s="209"/>
      <c r="Z429" s="209"/>
      <c r="AA429" s="209"/>
      <c r="AB429" s="209"/>
      <c r="AC429" s="209"/>
      <c r="AD429" s="209"/>
      <c r="AE429" s="209"/>
      <c r="AF429" s="209"/>
      <c r="AG429" s="209" t="s">
        <v>173</v>
      </c>
      <c r="AH429" s="209"/>
      <c r="AI429" s="209"/>
      <c r="AJ429" s="209"/>
      <c r="AK429" s="209"/>
      <c r="AL429" s="209"/>
      <c r="AM429" s="209"/>
      <c r="AN429" s="209"/>
      <c r="AO429" s="209"/>
      <c r="AP429" s="209"/>
      <c r="AQ429" s="209"/>
      <c r="AR429" s="209"/>
      <c r="AS429" s="209"/>
      <c r="AT429" s="209"/>
      <c r="AU429" s="209"/>
      <c r="AV429" s="209"/>
      <c r="AW429" s="209"/>
      <c r="AX429" s="209"/>
      <c r="AY429" s="209"/>
      <c r="AZ429" s="209"/>
      <c r="BA429" s="209"/>
      <c r="BB429" s="209"/>
      <c r="BC429" s="209"/>
      <c r="BD429" s="209"/>
      <c r="BE429" s="209"/>
      <c r="BF429" s="209"/>
      <c r="BG429" s="209"/>
      <c r="BH429" s="209"/>
    </row>
    <row r="430" spans="1:60" outlineLevel="1" x14ac:dyDescent="0.25">
      <c r="A430" s="226"/>
      <c r="B430" s="227"/>
      <c r="C430" s="264" t="s">
        <v>802</v>
      </c>
      <c r="D430" s="260"/>
      <c r="E430" s="261">
        <v>0.96</v>
      </c>
      <c r="F430" s="228"/>
      <c r="G430" s="228"/>
      <c r="H430" s="228"/>
      <c r="I430" s="228"/>
      <c r="J430" s="228"/>
      <c r="K430" s="228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09"/>
      <c r="Z430" s="209"/>
      <c r="AA430" s="209"/>
      <c r="AB430" s="209"/>
      <c r="AC430" s="209"/>
      <c r="AD430" s="209"/>
      <c r="AE430" s="209"/>
      <c r="AF430" s="209"/>
      <c r="AG430" s="209" t="s">
        <v>175</v>
      </c>
      <c r="AH430" s="209">
        <v>0</v>
      </c>
      <c r="AI430" s="209"/>
      <c r="AJ430" s="209"/>
      <c r="AK430" s="209"/>
      <c r="AL430" s="209"/>
      <c r="AM430" s="209"/>
      <c r="AN430" s="209"/>
      <c r="AO430" s="209"/>
      <c r="AP430" s="209"/>
      <c r="AQ430" s="209"/>
      <c r="AR430" s="209"/>
      <c r="AS430" s="209"/>
      <c r="AT430" s="209"/>
      <c r="AU430" s="209"/>
      <c r="AV430" s="209"/>
      <c r="AW430" s="209"/>
      <c r="AX430" s="209"/>
      <c r="AY430" s="209"/>
      <c r="AZ430" s="209"/>
      <c r="BA430" s="209"/>
      <c r="BB430" s="209"/>
      <c r="BC430" s="209"/>
      <c r="BD430" s="209"/>
      <c r="BE430" s="209"/>
      <c r="BF430" s="209"/>
      <c r="BG430" s="209"/>
      <c r="BH430" s="209"/>
    </row>
    <row r="431" spans="1:60" outlineLevel="1" x14ac:dyDescent="0.25">
      <c r="A431" s="226"/>
      <c r="B431" s="227"/>
      <c r="C431" s="264" t="s">
        <v>803</v>
      </c>
      <c r="D431" s="260"/>
      <c r="E431" s="261">
        <v>0.39</v>
      </c>
      <c r="F431" s="228"/>
      <c r="G431" s="228"/>
      <c r="H431" s="228"/>
      <c r="I431" s="228"/>
      <c r="J431" s="228"/>
      <c r="K431" s="228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09"/>
      <c r="Z431" s="209"/>
      <c r="AA431" s="209"/>
      <c r="AB431" s="209"/>
      <c r="AC431" s="209"/>
      <c r="AD431" s="209"/>
      <c r="AE431" s="209"/>
      <c r="AF431" s="209"/>
      <c r="AG431" s="209" t="s">
        <v>175</v>
      </c>
      <c r="AH431" s="209">
        <v>0</v>
      </c>
      <c r="AI431" s="209"/>
      <c r="AJ431" s="209"/>
      <c r="AK431" s="209"/>
      <c r="AL431" s="209"/>
      <c r="AM431" s="209"/>
      <c r="AN431" s="209"/>
      <c r="AO431" s="209"/>
      <c r="AP431" s="209"/>
      <c r="AQ431" s="209"/>
      <c r="AR431" s="209"/>
      <c r="AS431" s="209"/>
      <c r="AT431" s="209"/>
      <c r="AU431" s="209"/>
      <c r="AV431" s="209"/>
      <c r="AW431" s="209"/>
      <c r="AX431" s="209"/>
      <c r="AY431" s="209"/>
      <c r="AZ431" s="209"/>
      <c r="BA431" s="209"/>
      <c r="BB431" s="209"/>
      <c r="BC431" s="209"/>
      <c r="BD431" s="209"/>
      <c r="BE431" s="209"/>
      <c r="BF431" s="209"/>
      <c r="BG431" s="209"/>
      <c r="BH431" s="209"/>
    </row>
    <row r="432" spans="1:60" x14ac:dyDescent="0.25">
      <c r="A432" s="231" t="s">
        <v>137</v>
      </c>
      <c r="B432" s="232" t="s">
        <v>99</v>
      </c>
      <c r="C432" s="250" t="s">
        <v>100</v>
      </c>
      <c r="D432" s="233"/>
      <c r="E432" s="234"/>
      <c r="F432" s="235"/>
      <c r="G432" s="236">
        <f>SUMIF(AG433:AG456,"&lt;&gt;NOR",G433:G456)</f>
        <v>0</v>
      </c>
      <c r="H432" s="230"/>
      <c r="I432" s="230">
        <f>SUM(I433:I456)</f>
        <v>1910.22</v>
      </c>
      <c r="J432" s="230"/>
      <c r="K432" s="230">
        <f>SUM(K433:K456)</f>
        <v>28328.79</v>
      </c>
      <c r="L432" s="230"/>
      <c r="M432" s="230">
        <f>SUM(M433:M456)</f>
        <v>0</v>
      </c>
      <c r="N432" s="230"/>
      <c r="O432" s="230">
        <f>SUM(O433:O456)</f>
        <v>0.05</v>
      </c>
      <c r="P432" s="230"/>
      <c r="Q432" s="230">
        <f>SUM(Q433:Q456)</f>
        <v>0</v>
      </c>
      <c r="R432" s="230"/>
      <c r="S432" s="230"/>
      <c r="T432" s="230"/>
      <c r="U432" s="230"/>
      <c r="V432" s="230">
        <f>SUM(V433:V456)</f>
        <v>44.51</v>
      </c>
      <c r="W432" s="230"/>
      <c r="X432" s="230"/>
      <c r="AG432" t="s">
        <v>138</v>
      </c>
    </row>
    <row r="433" spans="1:60" ht="30.6" outlineLevel="1" x14ac:dyDescent="0.25">
      <c r="A433" s="237">
        <v>170</v>
      </c>
      <c r="B433" s="238" t="s">
        <v>638</v>
      </c>
      <c r="C433" s="252" t="s">
        <v>639</v>
      </c>
      <c r="D433" s="239" t="s">
        <v>187</v>
      </c>
      <c r="E433" s="240">
        <v>173.28</v>
      </c>
      <c r="F433" s="241"/>
      <c r="G433" s="242">
        <f>ROUND(E433*F433,2)</f>
        <v>0</v>
      </c>
      <c r="H433" s="229">
        <v>0.18</v>
      </c>
      <c r="I433" s="228">
        <f>ROUND(E433*H433,2)</f>
        <v>31.19</v>
      </c>
      <c r="J433" s="229">
        <v>40.119999999999997</v>
      </c>
      <c r="K433" s="228">
        <f>ROUND(E433*J433,2)</f>
        <v>6951.99</v>
      </c>
      <c r="L433" s="228">
        <v>15</v>
      </c>
      <c r="M433" s="228">
        <f>G433*(1+L433/100)</f>
        <v>0</v>
      </c>
      <c r="N433" s="228">
        <v>0</v>
      </c>
      <c r="O433" s="228">
        <f>ROUND(E433*N433,2)</f>
        <v>0</v>
      </c>
      <c r="P433" s="228">
        <v>0</v>
      </c>
      <c r="Q433" s="228">
        <f>ROUND(E433*P433,2)</f>
        <v>0</v>
      </c>
      <c r="R433" s="228"/>
      <c r="S433" s="228" t="s">
        <v>142</v>
      </c>
      <c r="T433" s="228" t="s">
        <v>143</v>
      </c>
      <c r="U433" s="228">
        <v>4.3220000000000001E-2</v>
      </c>
      <c r="V433" s="228">
        <f>ROUND(E433*U433,2)</f>
        <v>7.49</v>
      </c>
      <c r="W433" s="228"/>
      <c r="X433" s="228" t="s">
        <v>172</v>
      </c>
      <c r="Y433" s="209"/>
      <c r="Z433" s="209"/>
      <c r="AA433" s="209"/>
      <c r="AB433" s="209"/>
      <c r="AC433" s="209"/>
      <c r="AD433" s="209"/>
      <c r="AE433" s="209"/>
      <c r="AF433" s="209"/>
      <c r="AG433" s="209" t="s">
        <v>173</v>
      </c>
      <c r="AH433" s="209"/>
      <c r="AI433" s="209"/>
      <c r="AJ433" s="209"/>
      <c r="AK433" s="209"/>
      <c r="AL433" s="209"/>
      <c r="AM433" s="209"/>
      <c r="AN433" s="209"/>
      <c r="AO433" s="209"/>
      <c r="AP433" s="209"/>
      <c r="AQ433" s="209"/>
      <c r="AR433" s="209"/>
      <c r="AS433" s="209"/>
      <c r="AT433" s="209"/>
      <c r="AU433" s="209"/>
      <c r="AV433" s="209"/>
      <c r="AW433" s="209"/>
      <c r="AX433" s="209"/>
      <c r="AY433" s="209"/>
      <c r="AZ433" s="209"/>
      <c r="BA433" s="209"/>
      <c r="BB433" s="209"/>
      <c r="BC433" s="209"/>
      <c r="BD433" s="209"/>
      <c r="BE433" s="209"/>
      <c r="BF433" s="209"/>
      <c r="BG433" s="209"/>
      <c r="BH433" s="209"/>
    </row>
    <row r="434" spans="1:60" outlineLevel="1" x14ac:dyDescent="0.25">
      <c r="A434" s="226"/>
      <c r="B434" s="227"/>
      <c r="C434" s="264" t="s">
        <v>804</v>
      </c>
      <c r="D434" s="260"/>
      <c r="E434" s="261">
        <v>47.37</v>
      </c>
      <c r="F434" s="228"/>
      <c r="G434" s="228"/>
      <c r="H434" s="228"/>
      <c r="I434" s="228"/>
      <c r="J434" s="228"/>
      <c r="K434" s="228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  <c r="W434" s="228"/>
      <c r="X434" s="228"/>
      <c r="Y434" s="209"/>
      <c r="Z434" s="209"/>
      <c r="AA434" s="209"/>
      <c r="AB434" s="209"/>
      <c r="AC434" s="209"/>
      <c r="AD434" s="209"/>
      <c r="AE434" s="209"/>
      <c r="AF434" s="209"/>
      <c r="AG434" s="209" t="s">
        <v>175</v>
      </c>
      <c r="AH434" s="209">
        <v>0</v>
      </c>
      <c r="AI434" s="209"/>
      <c r="AJ434" s="209"/>
      <c r="AK434" s="209"/>
      <c r="AL434" s="209"/>
      <c r="AM434" s="209"/>
      <c r="AN434" s="209"/>
      <c r="AO434" s="209"/>
      <c r="AP434" s="209"/>
      <c r="AQ434" s="209"/>
      <c r="AR434" s="209"/>
      <c r="AS434" s="209"/>
      <c r="AT434" s="209"/>
      <c r="AU434" s="209"/>
      <c r="AV434" s="209"/>
      <c r="AW434" s="209"/>
      <c r="AX434" s="209"/>
      <c r="AY434" s="209"/>
      <c r="AZ434" s="209"/>
      <c r="BA434" s="209"/>
      <c r="BB434" s="209"/>
      <c r="BC434" s="209"/>
      <c r="BD434" s="209"/>
      <c r="BE434" s="209"/>
      <c r="BF434" s="209"/>
      <c r="BG434" s="209"/>
      <c r="BH434" s="209"/>
    </row>
    <row r="435" spans="1:60" outlineLevel="1" x14ac:dyDescent="0.25">
      <c r="A435" s="226"/>
      <c r="B435" s="227"/>
      <c r="C435" s="264" t="s">
        <v>805</v>
      </c>
      <c r="D435" s="260"/>
      <c r="E435" s="261">
        <v>125.91</v>
      </c>
      <c r="F435" s="228"/>
      <c r="G435" s="228"/>
      <c r="H435" s="228"/>
      <c r="I435" s="228"/>
      <c r="J435" s="228"/>
      <c r="K435" s="228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  <c r="W435" s="228"/>
      <c r="X435" s="228"/>
      <c r="Y435" s="209"/>
      <c r="Z435" s="209"/>
      <c r="AA435" s="209"/>
      <c r="AB435" s="209"/>
      <c r="AC435" s="209"/>
      <c r="AD435" s="209"/>
      <c r="AE435" s="209"/>
      <c r="AF435" s="209"/>
      <c r="AG435" s="209" t="s">
        <v>175</v>
      </c>
      <c r="AH435" s="209">
        <v>0</v>
      </c>
      <c r="AI435" s="209"/>
      <c r="AJ435" s="209"/>
      <c r="AK435" s="209"/>
      <c r="AL435" s="209"/>
      <c r="AM435" s="209"/>
      <c r="AN435" s="209"/>
      <c r="AO435" s="209"/>
      <c r="AP435" s="209"/>
      <c r="AQ435" s="209"/>
      <c r="AR435" s="209"/>
      <c r="AS435" s="209"/>
      <c r="AT435" s="209"/>
      <c r="AU435" s="209"/>
      <c r="AV435" s="209"/>
      <c r="AW435" s="209"/>
      <c r="AX435" s="209"/>
      <c r="AY435" s="209"/>
      <c r="AZ435" s="209"/>
      <c r="BA435" s="209"/>
      <c r="BB435" s="209"/>
      <c r="BC435" s="209"/>
      <c r="BD435" s="209"/>
      <c r="BE435" s="209"/>
      <c r="BF435" s="209"/>
      <c r="BG435" s="209"/>
      <c r="BH435" s="209"/>
    </row>
    <row r="436" spans="1:60" outlineLevel="1" x14ac:dyDescent="0.25">
      <c r="A436" s="237">
        <v>171</v>
      </c>
      <c r="B436" s="238" t="s">
        <v>642</v>
      </c>
      <c r="C436" s="252" t="s">
        <v>643</v>
      </c>
      <c r="D436" s="239" t="s">
        <v>187</v>
      </c>
      <c r="E436" s="240">
        <v>173.28</v>
      </c>
      <c r="F436" s="241"/>
      <c r="G436" s="242">
        <f>ROUND(E436*F436,2)</f>
        <v>0</v>
      </c>
      <c r="H436" s="229">
        <v>0.11</v>
      </c>
      <c r="I436" s="228">
        <f>ROUND(E436*H436,2)</f>
        <v>19.059999999999999</v>
      </c>
      <c r="J436" s="229">
        <v>39.090000000000003</v>
      </c>
      <c r="K436" s="228">
        <f>ROUND(E436*J436,2)</f>
        <v>6773.52</v>
      </c>
      <c r="L436" s="228">
        <v>15</v>
      </c>
      <c r="M436" s="228">
        <f>G436*(1+L436/100)</f>
        <v>0</v>
      </c>
      <c r="N436" s="228">
        <v>0</v>
      </c>
      <c r="O436" s="228">
        <f>ROUND(E436*N436,2)</f>
        <v>0</v>
      </c>
      <c r="P436" s="228">
        <v>0</v>
      </c>
      <c r="Q436" s="228">
        <f>ROUND(E436*P436,2)</f>
        <v>0</v>
      </c>
      <c r="R436" s="228"/>
      <c r="S436" s="228" t="s">
        <v>171</v>
      </c>
      <c r="T436" s="228" t="s">
        <v>143</v>
      </c>
      <c r="U436" s="228">
        <v>6.9709999999999994E-2</v>
      </c>
      <c r="V436" s="228">
        <f>ROUND(E436*U436,2)</f>
        <v>12.08</v>
      </c>
      <c r="W436" s="228"/>
      <c r="X436" s="228" t="s">
        <v>172</v>
      </c>
      <c r="Y436" s="209"/>
      <c r="Z436" s="209"/>
      <c r="AA436" s="209"/>
      <c r="AB436" s="209"/>
      <c r="AC436" s="209"/>
      <c r="AD436" s="209"/>
      <c r="AE436" s="209"/>
      <c r="AF436" s="209"/>
      <c r="AG436" s="209" t="s">
        <v>173</v>
      </c>
      <c r="AH436" s="209"/>
      <c r="AI436" s="209"/>
      <c r="AJ436" s="209"/>
      <c r="AK436" s="209"/>
      <c r="AL436" s="209"/>
      <c r="AM436" s="209"/>
      <c r="AN436" s="209"/>
      <c r="AO436" s="209"/>
      <c r="AP436" s="209"/>
      <c r="AQ436" s="209"/>
      <c r="AR436" s="209"/>
      <c r="AS436" s="209"/>
      <c r="AT436" s="209"/>
      <c r="AU436" s="209"/>
      <c r="AV436" s="209"/>
      <c r="AW436" s="209"/>
      <c r="AX436" s="209"/>
      <c r="AY436" s="209"/>
      <c r="AZ436" s="209"/>
      <c r="BA436" s="209"/>
      <c r="BB436" s="209"/>
      <c r="BC436" s="209"/>
      <c r="BD436" s="209"/>
      <c r="BE436" s="209"/>
      <c r="BF436" s="209"/>
      <c r="BG436" s="209"/>
      <c r="BH436" s="209"/>
    </row>
    <row r="437" spans="1:60" outlineLevel="1" x14ac:dyDescent="0.25">
      <c r="A437" s="226"/>
      <c r="B437" s="227"/>
      <c r="C437" s="264" t="s">
        <v>804</v>
      </c>
      <c r="D437" s="260"/>
      <c r="E437" s="261">
        <v>47.37</v>
      </c>
      <c r="F437" s="228"/>
      <c r="G437" s="228"/>
      <c r="H437" s="228"/>
      <c r="I437" s="228"/>
      <c r="J437" s="228"/>
      <c r="K437" s="228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  <c r="W437" s="228"/>
      <c r="X437" s="228"/>
      <c r="Y437" s="209"/>
      <c r="Z437" s="209"/>
      <c r="AA437" s="209"/>
      <c r="AB437" s="209"/>
      <c r="AC437" s="209"/>
      <c r="AD437" s="209"/>
      <c r="AE437" s="209"/>
      <c r="AF437" s="209"/>
      <c r="AG437" s="209" t="s">
        <v>175</v>
      </c>
      <c r="AH437" s="209">
        <v>0</v>
      </c>
      <c r="AI437" s="209"/>
      <c r="AJ437" s="209"/>
      <c r="AK437" s="209"/>
      <c r="AL437" s="209"/>
      <c r="AM437" s="209"/>
      <c r="AN437" s="209"/>
      <c r="AO437" s="209"/>
      <c r="AP437" s="209"/>
      <c r="AQ437" s="209"/>
      <c r="AR437" s="209"/>
      <c r="AS437" s="209"/>
      <c r="AT437" s="209"/>
      <c r="AU437" s="209"/>
      <c r="AV437" s="209"/>
      <c r="AW437" s="209"/>
      <c r="AX437" s="209"/>
      <c r="AY437" s="209"/>
      <c r="AZ437" s="209"/>
      <c r="BA437" s="209"/>
      <c r="BB437" s="209"/>
      <c r="BC437" s="209"/>
      <c r="BD437" s="209"/>
      <c r="BE437" s="209"/>
      <c r="BF437" s="209"/>
      <c r="BG437" s="209"/>
      <c r="BH437" s="209"/>
    </row>
    <row r="438" spans="1:60" outlineLevel="1" x14ac:dyDescent="0.25">
      <c r="A438" s="226"/>
      <c r="B438" s="227"/>
      <c r="C438" s="264" t="s">
        <v>805</v>
      </c>
      <c r="D438" s="260"/>
      <c r="E438" s="261">
        <v>125.91</v>
      </c>
      <c r="F438" s="228"/>
      <c r="G438" s="228"/>
      <c r="H438" s="228"/>
      <c r="I438" s="228"/>
      <c r="J438" s="228"/>
      <c r="K438" s="228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  <c r="W438" s="228"/>
      <c r="X438" s="228"/>
      <c r="Y438" s="209"/>
      <c r="Z438" s="209"/>
      <c r="AA438" s="209"/>
      <c r="AB438" s="209"/>
      <c r="AC438" s="209"/>
      <c r="AD438" s="209"/>
      <c r="AE438" s="209"/>
      <c r="AF438" s="209"/>
      <c r="AG438" s="209" t="s">
        <v>175</v>
      </c>
      <c r="AH438" s="209">
        <v>0</v>
      </c>
      <c r="AI438" s="209"/>
      <c r="AJ438" s="209"/>
      <c r="AK438" s="209"/>
      <c r="AL438" s="209"/>
      <c r="AM438" s="209"/>
      <c r="AN438" s="209"/>
      <c r="AO438" s="209"/>
      <c r="AP438" s="209"/>
      <c r="AQ438" s="209"/>
      <c r="AR438" s="209"/>
      <c r="AS438" s="209"/>
      <c r="AT438" s="209"/>
      <c r="AU438" s="209"/>
      <c r="AV438" s="209"/>
      <c r="AW438" s="209"/>
      <c r="AX438" s="209"/>
      <c r="AY438" s="209"/>
      <c r="AZ438" s="209"/>
      <c r="BA438" s="209"/>
      <c r="BB438" s="209"/>
      <c r="BC438" s="209"/>
      <c r="BD438" s="209"/>
      <c r="BE438" s="209"/>
      <c r="BF438" s="209"/>
      <c r="BG438" s="209"/>
      <c r="BH438" s="209"/>
    </row>
    <row r="439" spans="1:60" outlineLevel="1" x14ac:dyDescent="0.25">
      <c r="A439" s="237">
        <v>172</v>
      </c>
      <c r="B439" s="238" t="s">
        <v>644</v>
      </c>
      <c r="C439" s="252" t="s">
        <v>645</v>
      </c>
      <c r="D439" s="239" t="s">
        <v>187</v>
      </c>
      <c r="E439" s="240">
        <v>47.97</v>
      </c>
      <c r="F439" s="241"/>
      <c r="G439" s="242">
        <f>ROUND(E439*F439,2)</f>
        <v>0</v>
      </c>
      <c r="H439" s="229">
        <v>4.8499999999999996</v>
      </c>
      <c r="I439" s="228">
        <f>ROUND(E439*H439,2)</f>
        <v>232.65</v>
      </c>
      <c r="J439" s="229">
        <v>19.45</v>
      </c>
      <c r="K439" s="228">
        <f>ROUND(E439*J439,2)</f>
        <v>933.02</v>
      </c>
      <c r="L439" s="228">
        <v>15</v>
      </c>
      <c r="M439" s="228">
        <f>G439*(1+L439/100)</f>
        <v>0</v>
      </c>
      <c r="N439" s="228">
        <v>6.9999999999999994E-5</v>
      </c>
      <c r="O439" s="228">
        <f>ROUND(E439*N439,2)</f>
        <v>0</v>
      </c>
      <c r="P439" s="228">
        <v>0</v>
      </c>
      <c r="Q439" s="228">
        <f>ROUND(E439*P439,2)</f>
        <v>0</v>
      </c>
      <c r="R439" s="228"/>
      <c r="S439" s="228" t="s">
        <v>171</v>
      </c>
      <c r="T439" s="228" t="s">
        <v>143</v>
      </c>
      <c r="U439" s="228">
        <v>3.2480000000000002E-2</v>
      </c>
      <c r="V439" s="228">
        <f>ROUND(E439*U439,2)</f>
        <v>1.56</v>
      </c>
      <c r="W439" s="228"/>
      <c r="X439" s="228" t="s">
        <v>172</v>
      </c>
      <c r="Y439" s="209"/>
      <c r="Z439" s="209"/>
      <c r="AA439" s="209"/>
      <c r="AB439" s="209"/>
      <c r="AC439" s="209"/>
      <c r="AD439" s="209"/>
      <c r="AE439" s="209"/>
      <c r="AF439" s="209"/>
      <c r="AG439" s="209" t="s">
        <v>173</v>
      </c>
      <c r="AH439" s="209"/>
      <c r="AI439" s="209"/>
      <c r="AJ439" s="209"/>
      <c r="AK439" s="209"/>
      <c r="AL439" s="209"/>
      <c r="AM439" s="209"/>
      <c r="AN439" s="209"/>
      <c r="AO439" s="209"/>
      <c r="AP439" s="209"/>
      <c r="AQ439" s="209"/>
      <c r="AR439" s="209"/>
      <c r="AS439" s="209"/>
      <c r="AT439" s="209"/>
      <c r="AU439" s="209"/>
      <c r="AV439" s="209"/>
      <c r="AW439" s="209"/>
      <c r="AX439" s="209"/>
      <c r="AY439" s="209"/>
      <c r="AZ439" s="209"/>
      <c r="BA439" s="209"/>
      <c r="BB439" s="209"/>
      <c r="BC439" s="209"/>
      <c r="BD439" s="209"/>
      <c r="BE439" s="209"/>
      <c r="BF439" s="209"/>
      <c r="BG439" s="209"/>
      <c r="BH439" s="209"/>
    </row>
    <row r="440" spans="1:60" outlineLevel="1" x14ac:dyDescent="0.25">
      <c r="A440" s="226"/>
      <c r="B440" s="227"/>
      <c r="C440" s="264" t="s">
        <v>806</v>
      </c>
      <c r="D440" s="260"/>
      <c r="E440" s="261">
        <v>13.99</v>
      </c>
      <c r="F440" s="228"/>
      <c r="G440" s="228"/>
      <c r="H440" s="228"/>
      <c r="I440" s="228"/>
      <c r="J440" s="228"/>
      <c r="K440" s="228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  <c r="W440" s="228"/>
      <c r="X440" s="228"/>
      <c r="Y440" s="209"/>
      <c r="Z440" s="209"/>
      <c r="AA440" s="209"/>
      <c r="AB440" s="209"/>
      <c r="AC440" s="209"/>
      <c r="AD440" s="209"/>
      <c r="AE440" s="209"/>
      <c r="AF440" s="209"/>
      <c r="AG440" s="209" t="s">
        <v>175</v>
      </c>
      <c r="AH440" s="209">
        <v>0</v>
      </c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</row>
    <row r="441" spans="1:60" outlineLevel="1" x14ac:dyDescent="0.25">
      <c r="A441" s="226"/>
      <c r="B441" s="227"/>
      <c r="C441" s="264" t="s">
        <v>647</v>
      </c>
      <c r="D441" s="260"/>
      <c r="E441" s="261">
        <v>2.34</v>
      </c>
      <c r="F441" s="228"/>
      <c r="G441" s="228"/>
      <c r="H441" s="228"/>
      <c r="I441" s="228"/>
      <c r="J441" s="228"/>
      <c r="K441" s="228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  <c r="W441" s="228"/>
      <c r="X441" s="228"/>
      <c r="Y441" s="209"/>
      <c r="Z441" s="209"/>
      <c r="AA441" s="209"/>
      <c r="AB441" s="209"/>
      <c r="AC441" s="209"/>
      <c r="AD441" s="209"/>
      <c r="AE441" s="209"/>
      <c r="AF441" s="209"/>
      <c r="AG441" s="209" t="s">
        <v>175</v>
      </c>
      <c r="AH441" s="209">
        <v>0</v>
      </c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09"/>
      <c r="AT441" s="209"/>
      <c r="AU441" s="209"/>
      <c r="AV441" s="209"/>
      <c r="AW441" s="209"/>
      <c r="AX441" s="209"/>
      <c r="AY441" s="209"/>
      <c r="AZ441" s="209"/>
      <c r="BA441" s="209"/>
      <c r="BB441" s="209"/>
      <c r="BC441" s="209"/>
      <c r="BD441" s="209"/>
      <c r="BE441" s="209"/>
      <c r="BF441" s="209"/>
      <c r="BG441" s="209"/>
      <c r="BH441" s="209"/>
    </row>
    <row r="442" spans="1:60" outlineLevel="1" x14ac:dyDescent="0.25">
      <c r="A442" s="226"/>
      <c r="B442" s="227"/>
      <c r="C442" s="264" t="s">
        <v>807</v>
      </c>
      <c r="D442" s="260"/>
      <c r="E442" s="261">
        <v>31.64</v>
      </c>
      <c r="F442" s="228"/>
      <c r="G442" s="228"/>
      <c r="H442" s="228"/>
      <c r="I442" s="228"/>
      <c r="J442" s="228"/>
      <c r="K442" s="228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  <c r="W442" s="228"/>
      <c r="X442" s="228"/>
      <c r="Y442" s="209"/>
      <c r="Z442" s="209"/>
      <c r="AA442" s="209"/>
      <c r="AB442" s="209"/>
      <c r="AC442" s="209"/>
      <c r="AD442" s="209"/>
      <c r="AE442" s="209"/>
      <c r="AF442" s="209"/>
      <c r="AG442" s="209" t="s">
        <v>175</v>
      </c>
      <c r="AH442" s="209">
        <v>0</v>
      </c>
      <c r="AI442" s="209"/>
      <c r="AJ442" s="209"/>
      <c r="AK442" s="209"/>
      <c r="AL442" s="209"/>
      <c r="AM442" s="209"/>
      <c r="AN442" s="209"/>
      <c r="AO442" s="209"/>
      <c r="AP442" s="209"/>
      <c r="AQ442" s="209"/>
      <c r="AR442" s="209"/>
      <c r="AS442" s="209"/>
      <c r="AT442" s="209"/>
      <c r="AU442" s="209"/>
      <c r="AV442" s="209"/>
      <c r="AW442" s="209"/>
      <c r="AX442" s="209"/>
      <c r="AY442" s="209"/>
      <c r="AZ442" s="209"/>
      <c r="BA442" s="209"/>
      <c r="BB442" s="209"/>
      <c r="BC442" s="209"/>
      <c r="BD442" s="209"/>
      <c r="BE442" s="209"/>
      <c r="BF442" s="209"/>
      <c r="BG442" s="209"/>
      <c r="BH442" s="209"/>
    </row>
    <row r="443" spans="1:60" outlineLevel="1" x14ac:dyDescent="0.25">
      <c r="A443" s="237">
        <v>173</v>
      </c>
      <c r="B443" s="238" t="s">
        <v>648</v>
      </c>
      <c r="C443" s="252" t="s">
        <v>649</v>
      </c>
      <c r="D443" s="239" t="s">
        <v>187</v>
      </c>
      <c r="E443" s="240">
        <v>221.25</v>
      </c>
      <c r="F443" s="241"/>
      <c r="G443" s="242">
        <f>ROUND(E443*F443,2)</f>
        <v>0</v>
      </c>
      <c r="H443" s="229">
        <v>4.3099999999999996</v>
      </c>
      <c r="I443" s="228">
        <f>ROUND(E443*H443,2)</f>
        <v>953.59</v>
      </c>
      <c r="J443" s="229">
        <v>59.59</v>
      </c>
      <c r="K443" s="228">
        <f>ROUND(E443*J443,2)</f>
        <v>13184.29</v>
      </c>
      <c r="L443" s="228">
        <v>15</v>
      </c>
      <c r="M443" s="228">
        <f>G443*(1+L443/100)</f>
        <v>0</v>
      </c>
      <c r="N443" s="228">
        <v>1.3999999999999999E-4</v>
      </c>
      <c r="O443" s="228">
        <f>ROUND(E443*N443,2)</f>
        <v>0.03</v>
      </c>
      <c r="P443" s="228">
        <v>0</v>
      </c>
      <c r="Q443" s="228">
        <f>ROUND(E443*P443,2)</f>
        <v>0</v>
      </c>
      <c r="R443" s="228"/>
      <c r="S443" s="228" t="s">
        <v>171</v>
      </c>
      <c r="T443" s="228" t="s">
        <v>143</v>
      </c>
      <c r="U443" s="228">
        <v>0.10191</v>
      </c>
      <c r="V443" s="228">
        <f>ROUND(E443*U443,2)</f>
        <v>22.55</v>
      </c>
      <c r="W443" s="228"/>
      <c r="X443" s="228" t="s">
        <v>172</v>
      </c>
      <c r="Y443" s="209"/>
      <c r="Z443" s="209"/>
      <c r="AA443" s="209"/>
      <c r="AB443" s="209"/>
      <c r="AC443" s="209"/>
      <c r="AD443" s="209"/>
      <c r="AE443" s="209"/>
      <c r="AF443" s="209"/>
      <c r="AG443" s="209" t="s">
        <v>173</v>
      </c>
      <c r="AH443" s="209"/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09"/>
      <c r="AT443" s="209"/>
      <c r="AU443" s="209"/>
      <c r="AV443" s="209"/>
      <c r="AW443" s="209"/>
      <c r="AX443" s="209"/>
      <c r="AY443" s="209"/>
      <c r="AZ443" s="209"/>
      <c r="BA443" s="209"/>
      <c r="BB443" s="209"/>
      <c r="BC443" s="209"/>
      <c r="BD443" s="209"/>
      <c r="BE443" s="209"/>
      <c r="BF443" s="209"/>
      <c r="BG443" s="209"/>
      <c r="BH443" s="209"/>
    </row>
    <row r="444" spans="1:60" outlineLevel="1" x14ac:dyDescent="0.25">
      <c r="A444" s="226"/>
      <c r="B444" s="227"/>
      <c r="C444" s="264" t="s">
        <v>808</v>
      </c>
      <c r="D444" s="260"/>
      <c r="E444" s="261">
        <v>13.99</v>
      </c>
      <c r="F444" s="228"/>
      <c r="G444" s="228"/>
      <c r="H444" s="228"/>
      <c r="I444" s="228"/>
      <c r="J444" s="228"/>
      <c r="K444" s="228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  <c r="W444" s="228"/>
      <c r="X444" s="228"/>
      <c r="Y444" s="209"/>
      <c r="Z444" s="209"/>
      <c r="AA444" s="209"/>
      <c r="AB444" s="209"/>
      <c r="AC444" s="209"/>
      <c r="AD444" s="209"/>
      <c r="AE444" s="209"/>
      <c r="AF444" s="209"/>
      <c r="AG444" s="209" t="s">
        <v>175</v>
      </c>
      <c r="AH444" s="209">
        <v>0</v>
      </c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09"/>
      <c r="AT444" s="209"/>
      <c r="AU444" s="209"/>
      <c r="AV444" s="209"/>
      <c r="AW444" s="209"/>
      <c r="AX444" s="209"/>
      <c r="AY444" s="209"/>
      <c r="AZ444" s="209"/>
      <c r="BA444" s="209"/>
      <c r="BB444" s="209"/>
      <c r="BC444" s="209"/>
      <c r="BD444" s="209"/>
      <c r="BE444" s="209"/>
      <c r="BF444" s="209"/>
      <c r="BG444" s="209"/>
      <c r="BH444" s="209"/>
    </row>
    <row r="445" spans="1:60" outlineLevel="1" x14ac:dyDescent="0.25">
      <c r="A445" s="226"/>
      <c r="B445" s="227"/>
      <c r="C445" s="264" t="s">
        <v>809</v>
      </c>
      <c r="D445" s="260"/>
      <c r="E445" s="261">
        <v>47.37</v>
      </c>
      <c r="F445" s="228"/>
      <c r="G445" s="228"/>
      <c r="H445" s="228"/>
      <c r="I445" s="228"/>
      <c r="J445" s="228"/>
      <c r="K445" s="228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09"/>
      <c r="Z445" s="209"/>
      <c r="AA445" s="209"/>
      <c r="AB445" s="209"/>
      <c r="AC445" s="209"/>
      <c r="AD445" s="209"/>
      <c r="AE445" s="209"/>
      <c r="AF445" s="209"/>
      <c r="AG445" s="209" t="s">
        <v>175</v>
      </c>
      <c r="AH445" s="209">
        <v>0</v>
      </c>
      <c r="AI445" s="209"/>
      <c r="AJ445" s="209"/>
      <c r="AK445" s="209"/>
      <c r="AL445" s="209"/>
      <c r="AM445" s="209"/>
      <c r="AN445" s="209"/>
      <c r="AO445" s="209"/>
      <c r="AP445" s="209"/>
      <c r="AQ445" s="209"/>
      <c r="AR445" s="209"/>
      <c r="AS445" s="209"/>
      <c r="AT445" s="209"/>
      <c r="AU445" s="209"/>
      <c r="AV445" s="209"/>
      <c r="AW445" s="209"/>
      <c r="AX445" s="209"/>
      <c r="AY445" s="209"/>
      <c r="AZ445" s="209"/>
      <c r="BA445" s="209"/>
      <c r="BB445" s="209"/>
      <c r="BC445" s="209"/>
      <c r="BD445" s="209"/>
      <c r="BE445" s="209"/>
      <c r="BF445" s="209"/>
      <c r="BG445" s="209"/>
      <c r="BH445" s="209"/>
    </row>
    <row r="446" spans="1:60" outlineLevel="1" x14ac:dyDescent="0.25">
      <c r="A446" s="226"/>
      <c r="B446" s="227"/>
      <c r="C446" s="264" t="s">
        <v>647</v>
      </c>
      <c r="D446" s="260"/>
      <c r="E446" s="261">
        <v>2.34</v>
      </c>
      <c r="F446" s="228"/>
      <c r="G446" s="228"/>
      <c r="H446" s="228"/>
      <c r="I446" s="228"/>
      <c r="J446" s="228"/>
      <c r="K446" s="228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  <c r="W446" s="228"/>
      <c r="X446" s="228"/>
      <c r="Y446" s="209"/>
      <c r="Z446" s="209"/>
      <c r="AA446" s="209"/>
      <c r="AB446" s="209"/>
      <c r="AC446" s="209"/>
      <c r="AD446" s="209"/>
      <c r="AE446" s="209"/>
      <c r="AF446" s="209"/>
      <c r="AG446" s="209" t="s">
        <v>175</v>
      </c>
      <c r="AH446" s="209">
        <v>0</v>
      </c>
      <c r="AI446" s="209"/>
      <c r="AJ446" s="209"/>
      <c r="AK446" s="209"/>
      <c r="AL446" s="209"/>
      <c r="AM446" s="209"/>
      <c r="AN446" s="209"/>
      <c r="AO446" s="209"/>
      <c r="AP446" s="209"/>
      <c r="AQ446" s="209"/>
      <c r="AR446" s="209"/>
      <c r="AS446" s="209"/>
      <c r="AT446" s="209"/>
      <c r="AU446" s="209"/>
      <c r="AV446" s="209"/>
      <c r="AW446" s="209"/>
      <c r="AX446" s="209"/>
      <c r="AY446" s="209"/>
      <c r="AZ446" s="209"/>
      <c r="BA446" s="209"/>
      <c r="BB446" s="209"/>
      <c r="BC446" s="209"/>
      <c r="BD446" s="209"/>
      <c r="BE446" s="209"/>
      <c r="BF446" s="209"/>
      <c r="BG446" s="209"/>
      <c r="BH446" s="209"/>
    </row>
    <row r="447" spans="1:60" outlineLevel="1" x14ac:dyDescent="0.25">
      <c r="A447" s="226"/>
      <c r="B447" s="227"/>
      <c r="C447" s="264" t="s">
        <v>810</v>
      </c>
      <c r="D447" s="260"/>
      <c r="E447" s="261">
        <v>125.91</v>
      </c>
      <c r="F447" s="228"/>
      <c r="G447" s="228"/>
      <c r="H447" s="228"/>
      <c r="I447" s="228"/>
      <c r="J447" s="228"/>
      <c r="K447" s="228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09"/>
      <c r="Z447" s="209"/>
      <c r="AA447" s="209"/>
      <c r="AB447" s="209"/>
      <c r="AC447" s="209"/>
      <c r="AD447" s="209"/>
      <c r="AE447" s="209"/>
      <c r="AF447" s="209"/>
      <c r="AG447" s="209" t="s">
        <v>175</v>
      </c>
      <c r="AH447" s="209">
        <v>0</v>
      </c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9"/>
      <c r="AS447" s="209"/>
      <c r="AT447" s="209"/>
      <c r="AU447" s="209"/>
      <c r="AV447" s="209"/>
      <c r="AW447" s="209"/>
      <c r="AX447" s="209"/>
      <c r="AY447" s="209"/>
      <c r="AZ447" s="209"/>
      <c r="BA447" s="209"/>
      <c r="BB447" s="209"/>
      <c r="BC447" s="209"/>
      <c r="BD447" s="209"/>
      <c r="BE447" s="209"/>
      <c r="BF447" s="209"/>
      <c r="BG447" s="209"/>
      <c r="BH447" s="209"/>
    </row>
    <row r="448" spans="1:60" outlineLevel="1" x14ac:dyDescent="0.25">
      <c r="A448" s="226"/>
      <c r="B448" s="227"/>
      <c r="C448" s="264" t="s">
        <v>807</v>
      </c>
      <c r="D448" s="260"/>
      <c r="E448" s="261">
        <v>31.64</v>
      </c>
      <c r="F448" s="228"/>
      <c r="G448" s="228"/>
      <c r="H448" s="228"/>
      <c r="I448" s="228"/>
      <c r="J448" s="228"/>
      <c r="K448" s="228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09"/>
      <c r="Z448" s="209"/>
      <c r="AA448" s="209"/>
      <c r="AB448" s="209"/>
      <c r="AC448" s="209"/>
      <c r="AD448" s="209"/>
      <c r="AE448" s="209"/>
      <c r="AF448" s="209"/>
      <c r="AG448" s="209" t="s">
        <v>175</v>
      </c>
      <c r="AH448" s="209">
        <v>0</v>
      </c>
      <c r="AI448" s="209"/>
      <c r="AJ448" s="209"/>
      <c r="AK448" s="209"/>
      <c r="AL448" s="209"/>
      <c r="AM448" s="209"/>
      <c r="AN448" s="209"/>
      <c r="AO448" s="209"/>
      <c r="AP448" s="209"/>
      <c r="AQ448" s="209"/>
      <c r="AR448" s="209"/>
      <c r="AS448" s="209"/>
      <c r="AT448" s="209"/>
      <c r="AU448" s="209"/>
      <c r="AV448" s="209"/>
      <c r="AW448" s="209"/>
      <c r="AX448" s="209"/>
      <c r="AY448" s="209"/>
      <c r="AZ448" s="209"/>
      <c r="BA448" s="209"/>
      <c r="BB448" s="209"/>
      <c r="BC448" s="209"/>
      <c r="BD448" s="209"/>
      <c r="BE448" s="209"/>
      <c r="BF448" s="209"/>
      <c r="BG448" s="209"/>
      <c r="BH448" s="209"/>
    </row>
    <row r="449" spans="1:60" outlineLevel="1" x14ac:dyDescent="0.25">
      <c r="A449" s="237">
        <v>174</v>
      </c>
      <c r="B449" s="238" t="s">
        <v>653</v>
      </c>
      <c r="C449" s="252" t="s">
        <v>654</v>
      </c>
      <c r="D449" s="239" t="s">
        <v>187</v>
      </c>
      <c r="E449" s="240">
        <v>61.36</v>
      </c>
      <c r="F449" s="241"/>
      <c r="G449" s="242">
        <f>ROUND(E449*F449,2)</f>
        <v>0</v>
      </c>
      <c r="H449" s="229">
        <v>10.98</v>
      </c>
      <c r="I449" s="228">
        <f>ROUND(E449*H449,2)</f>
        <v>673.73</v>
      </c>
      <c r="J449" s="229">
        <v>7.92</v>
      </c>
      <c r="K449" s="228">
        <f>ROUND(E449*J449,2)</f>
        <v>485.97</v>
      </c>
      <c r="L449" s="228">
        <v>15</v>
      </c>
      <c r="M449" s="228">
        <f>G449*(1+L449/100)</f>
        <v>0</v>
      </c>
      <c r="N449" s="228">
        <v>3.5E-4</v>
      </c>
      <c r="O449" s="228">
        <f>ROUND(E449*N449,2)</f>
        <v>0.02</v>
      </c>
      <c r="P449" s="228">
        <v>0</v>
      </c>
      <c r="Q449" s="228">
        <f>ROUND(E449*P449,2)</f>
        <v>0</v>
      </c>
      <c r="R449" s="228"/>
      <c r="S449" s="228" t="s">
        <v>171</v>
      </c>
      <c r="T449" s="228" t="s">
        <v>143</v>
      </c>
      <c r="U449" s="228">
        <v>1.35E-2</v>
      </c>
      <c r="V449" s="228">
        <f>ROUND(E449*U449,2)</f>
        <v>0.83</v>
      </c>
      <c r="W449" s="228"/>
      <c r="X449" s="228" t="s">
        <v>172</v>
      </c>
      <c r="Y449" s="209"/>
      <c r="Z449" s="209"/>
      <c r="AA449" s="209"/>
      <c r="AB449" s="209"/>
      <c r="AC449" s="209"/>
      <c r="AD449" s="209"/>
      <c r="AE449" s="209"/>
      <c r="AF449" s="209"/>
      <c r="AG449" s="209" t="s">
        <v>173</v>
      </c>
      <c r="AH449" s="209"/>
      <c r="AI449" s="209"/>
      <c r="AJ449" s="209"/>
      <c r="AK449" s="209"/>
      <c r="AL449" s="209"/>
      <c r="AM449" s="209"/>
      <c r="AN449" s="209"/>
      <c r="AO449" s="209"/>
      <c r="AP449" s="209"/>
      <c r="AQ449" s="209"/>
      <c r="AR449" s="209"/>
      <c r="AS449" s="209"/>
      <c r="AT449" s="209"/>
      <c r="AU449" s="209"/>
      <c r="AV449" s="209"/>
      <c r="AW449" s="209"/>
      <c r="AX449" s="209"/>
      <c r="AY449" s="209"/>
      <c r="AZ449" s="209"/>
      <c r="BA449" s="209"/>
      <c r="BB449" s="209"/>
      <c r="BC449" s="209"/>
      <c r="BD449" s="209"/>
      <c r="BE449" s="209"/>
      <c r="BF449" s="209"/>
      <c r="BG449" s="209"/>
      <c r="BH449" s="209"/>
    </row>
    <row r="450" spans="1:60" outlineLevel="1" x14ac:dyDescent="0.25">
      <c r="A450" s="226"/>
      <c r="B450" s="227"/>
      <c r="C450" s="264" t="s">
        <v>779</v>
      </c>
      <c r="D450" s="260"/>
      <c r="E450" s="261">
        <v>1.17</v>
      </c>
      <c r="F450" s="228"/>
      <c r="G450" s="228"/>
      <c r="H450" s="228"/>
      <c r="I450" s="228"/>
      <c r="J450" s="228"/>
      <c r="K450" s="228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  <c r="W450" s="228"/>
      <c r="X450" s="228"/>
      <c r="Y450" s="209"/>
      <c r="Z450" s="209"/>
      <c r="AA450" s="209"/>
      <c r="AB450" s="209"/>
      <c r="AC450" s="209"/>
      <c r="AD450" s="209"/>
      <c r="AE450" s="209"/>
      <c r="AF450" s="209"/>
      <c r="AG450" s="209" t="s">
        <v>175</v>
      </c>
      <c r="AH450" s="209">
        <v>0</v>
      </c>
      <c r="AI450" s="209"/>
      <c r="AJ450" s="209"/>
      <c r="AK450" s="209"/>
      <c r="AL450" s="209"/>
      <c r="AM450" s="209"/>
      <c r="AN450" s="209"/>
      <c r="AO450" s="209"/>
      <c r="AP450" s="209"/>
      <c r="AQ450" s="209"/>
      <c r="AR450" s="209"/>
      <c r="AS450" s="209"/>
      <c r="AT450" s="209"/>
      <c r="AU450" s="209"/>
      <c r="AV450" s="209"/>
      <c r="AW450" s="209"/>
      <c r="AX450" s="209"/>
      <c r="AY450" s="209"/>
      <c r="AZ450" s="209"/>
      <c r="BA450" s="209"/>
      <c r="BB450" s="209"/>
      <c r="BC450" s="209"/>
      <c r="BD450" s="209"/>
      <c r="BE450" s="209"/>
      <c r="BF450" s="209"/>
      <c r="BG450" s="209"/>
      <c r="BH450" s="209"/>
    </row>
    <row r="451" spans="1:60" outlineLevel="1" x14ac:dyDescent="0.25">
      <c r="A451" s="226"/>
      <c r="B451" s="227"/>
      <c r="C451" s="264" t="s">
        <v>767</v>
      </c>
      <c r="D451" s="260"/>
      <c r="E451" s="261">
        <v>8.1199999999999992</v>
      </c>
      <c r="F451" s="228"/>
      <c r="G451" s="228"/>
      <c r="H451" s="228"/>
      <c r="I451" s="228"/>
      <c r="J451" s="228"/>
      <c r="K451" s="228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09"/>
      <c r="Z451" s="209"/>
      <c r="AA451" s="209"/>
      <c r="AB451" s="209"/>
      <c r="AC451" s="209"/>
      <c r="AD451" s="209"/>
      <c r="AE451" s="209"/>
      <c r="AF451" s="209"/>
      <c r="AG451" s="209" t="s">
        <v>175</v>
      </c>
      <c r="AH451" s="209">
        <v>0</v>
      </c>
      <c r="AI451" s="209"/>
      <c r="AJ451" s="209"/>
      <c r="AK451" s="209"/>
      <c r="AL451" s="209"/>
      <c r="AM451" s="209"/>
      <c r="AN451" s="209"/>
      <c r="AO451" s="209"/>
      <c r="AP451" s="209"/>
      <c r="AQ451" s="209"/>
      <c r="AR451" s="209"/>
      <c r="AS451" s="209"/>
      <c r="AT451" s="209"/>
      <c r="AU451" s="209"/>
      <c r="AV451" s="209"/>
      <c r="AW451" s="209"/>
      <c r="AX451" s="209"/>
      <c r="AY451" s="209"/>
      <c r="AZ451" s="209"/>
      <c r="BA451" s="209"/>
      <c r="BB451" s="209"/>
      <c r="BC451" s="209"/>
      <c r="BD451" s="209"/>
      <c r="BE451" s="209"/>
      <c r="BF451" s="209"/>
      <c r="BG451" s="209"/>
      <c r="BH451" s="209"/>
    </row>
    <row r="452" spans="1:60" outlineLevel="1" x14ac:dyDescent="0.25">
      <c r="A452" s="226"/>
      <c r="B452" s="227"/>
      <c r="C452" s="264" t="s">
        <v>761</v>
      </c>
      <c r="D452" s="260"/>
      <c r="E452" s="261">
        <v>8.7100000000000009</v>
      </c>
      <c r="F452" s="228"/>
      <c r="G452" s="228"/>
      <c r="H452" s="228"/>
      <c r="I452" s="228"/>
      <c r="J452" s="228"/>
      <c r="K452" s="228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  <c r="W452" s="228"/>
      <c r="X452" s="228"/>
      <c r="Y452" s="209"/>
      <c r="Z452" s="209"/>
      <c r="AA452" s="209"/>
      <c r="AB452" s="209"/>
      <c r="AC452" s="209"/>
      <c r="AD452" s="209"/>
      <c r="AE452" s="209"/>
      <c r="AF452" s="209"/>
      <c r="AG452" s="209" t="s">
        <v>175</v>
      </c>
      <c r="AH452" s="209">
        <v>0</v>
      </c>
      <c r="AI452" s="209"/>
      <c r="AJ452" s="209"/>
      <c r="AK452" s="209"/>
      <c r="AL452" s="209"/>
      <c r="AM452" s="209"/>
      <c r="AN452" s="209"/>
      <c r="AO452" s="209"/>
      <c r="AP452" s="209"/>
      <c r="AQ452" s="209"/>
      <c r="AR452" s="209"/>
      <c r="AS452" s="209"/>
      <c r="AT452" s="209"/>
      <c r="AU452" s="209"/>
      <c r="AV452" s="209"/>
      <c r="AW452" s="209"/>
      <c r="AX452" s="209"/>
      <c r="AY452" s="209"/>
      <c r="AZ452" s="209"/>
      <c r="BA452" s="209"/>
      <c r="BB452" s="209"/>
      <c r="BC452" s="209"/>
      <c r="BD452" s="209"/>
      <c r="BE452" s="209"/>
      <c r="BF452" s="209"/>
      <c r="BG452" s="209"/>
      <c r="BH452" s="209"/>
    </row>
    <row r="453" spans="1:60" outlineLevel="1" x14ac:dyDescent="0.25">
      <c r="A453" s="226"/>
      <c r="B453" s="227"/>
      <c r="C453" s="264" t="s">
        <v>192</v>
      </c>
      <c r="D453" s="260"/>
      <c r="E453" s="261">
        <v>4.2</v>
      </c>
      <c r="F453" s="228"/>
      <c r="G453" s="228"/>
      <c r="H453" s="228"/>
      <c r="I453" s="228"/>
      <c r="J453" s="228"/>
      <c r="K453" s="228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  <c r="W453" s="228"/>
      <c r="X453" s="228"/>
      <c r="Y453" s="209"/>
      <c r="Z453" s="209"/>
      <c r="AA453" s="209"/>
      <c r="AB453" s="209"/>
      <c r="AC453" s="209"/>
      <c r="AD453" s="209"/>
      <c r="AE453" s="209"/>
      <c r="AF453" s="209"/>
      <c r="AG453" s="209" t="s">
        <v>175</v>
      </c>
      <c r="AH453" s="209">
        <v>0</v>
      </c>
      <c r="AI453" s="209"/>
      <c r="AJ453" s="209"/>
      <c r="AK453" s="209"/>
      <c r="AL453" s="209"/>
      <c r="AM453" s="209"/>
      <c r="AN453" s="209"/>
      <c r="AO453" s="209"/>
      <c r="AP453" s="209"/>
      <c r="AQ453" s="209"/>
      <c r="AR453" s="209"/>
      <c r="AS453" s="209"/>
      <c r="AT453" s="209"/>
      <c r="AU453" s="209"/>
      <c r="AV453" s="209"/>
      <c r="AW453" s="209"/>
      <c r="AX453" s="209"/>
      <c r="AY453" s="209"/>
      <c r="AZ453" s="209"/>
      <c r="BA453" s="209"/>
      <c r="BB453" s="209"/>
      <c r="BC453" s="209"/>
      <c r="BD453" s="209"/>
      <c r="BE453" s="209"/>
      <c r="BF453" s="209"/>
      <c r="BG453" s="209"/>
      <c r="BH453" s="209"/>
    </row>
    <row r="454" spans="1:60" outlineLevel="1" x14ac:dyDescent="0.25">
      <c r="A454" s="226"/>
      <c r="B454" s="227"/>
      <c r="C454" s="264" t="s">
        <v>193</v>
      </c>
      <c r="D454" s="260"/>
      <c r="E454" s="261">
        <v>1.08</v>
      </c>
      <c r="F454" s="228"/>
      <c r="G454" s="228"/>
      <c r="H454" s="228"/>
      <c r="I454" s="228"/>
      <c r="J454" s="228"/>
      <c r="K454" s="228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  <c r="W454" s="228"/>
      <c r="X454" s="228"/>
      <c r="Y454" s="209"/>
      <c r="Z454" s="209"/>
      <c r="AA454" s="209"/>
      <c r="AB454" s="209"/>
      <c r="AC454" s="209"/>
      <c r="AD454" s="209"/>
      <c r="AE454" s="209"/>
      <c r="AF454" s="209"/>
      <c r="AG454" s="209" t="s">
        <v>175</v>
      </c>
      <c r="AH454" s="209">
        <v>0</v>
      </c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</row>
    <row r="455" spans="1:60" outlineLevel="1" x14ac:dyDescent="0.25">
      <c r="A455" s="226"/>
      <c r="B455" s="227"/>
      <c r="C455" s="264" t="s">
        <v>227</v>
      </c>
      <c r="D455" s="260"/>
      <c r="E455" s="261">
        <v>15.3</v>
      </c>
      <c r="F455" s="228"/>
      <c r="G455" s="228"/>
      <c r="H455" s="228"/>
      <c r="I455" s="228"/>
      <c r="J455" s="228"/>
      <c r="K455" s="228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  <c r="W455" s="228"/>
      <c r="X455" s="228"/>
      <c r="Y455" s="209"/>
      <c r="Z455" s="209"/>
      <c r="AA455" s="209"/>
      <c r="AB455" s="209"/>
      <c r="AC455" s="209"/>
      <c r="AD455" s="209"/>
      <c r="AE455" s="209"/>
      <c r="AF455" s="209"/>
      <c r="AG455" s="209" t="s">
        <v>175</v>
      </c>
      <c r="AH455" s="209">
        <v>0</v>
      </c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</row>
    <row r="456" spans="1:60" outlineLevel="1" x14ac:dyDescent="0.25">
      <c r="A456" s="226"/>
      <c r="B456" s="227"/>
      <c r="C456" s="264" t="s">
        <v>768</v>
      </c>
      <c r="D456" s="260"/>
      <c r="E456" s="261">
        <v>22.78</v>
      </c>
      <c r="F456" s="228"/>
      <c r="G456" s="228"/>
      <c r="H456" s="228"/>
      <c r="I456" s="228"/>
      <c r="J456" s="228"/>
      <c r="K456" s="228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209"/>
      <c r="Z456" s="209"/>
      <c r="AA456" s="209"/>
      <c r="AB456" s="209"/>
      <c r="AC456" s="209"/>
      <c r="AD456" s="209"/>
      <c r="AE456" s="209"/>
      <c r="AF456" s="209"/>
      <c r="AG456" s="209" t="s">
        <v>175</v>
      </c>
      <c r="AH456" s="209">
        <v>0</v>
      </c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</row>
    <row r="457" spans="1:60" x14ac:dyDescent="0.25">
      <c r="A457" s="231" t="s">
        <v>137</v>
      </c>
      <c r="B457" s="232" t="s">
        <v>103</v>
      </c>
      <c r="C457" s="250" t="s">
        <v>104</v>
      </c>
      <c r="D457" s="233"/>
      <c r="E457" s="234"/>
      <c r="F457" s="235"/>
      <c r="G457" s="236">
        <f>SUMIF(AG458:AG491,"&lt;&gt;NOR",G458:G491)</f>
        <v>0</v>
      </c>
      <c r="H457" s="230"/>
      <c r="I457" s="230">
        <f>SUM(I458:I491)</f>
        <v>24091.559999999998</v>
      </c>
      <c r="J457" s="230"/>
      <c r="K457" s="230">
        <f>SUM(K458:K491)</f>
        <v>31320.640000000003</v>
      </c>
      <c r="L457" s="230"/>
      <c r="M457" s="230">
        <f>SUM(M458:M491)</f>
        <v>0</v>
      </c>
      <c r="N457" s="230"/>
      <c r="O457" s="230">
        <f>SUM(O458:O491)</f>
        <v>25.099999999999998</v>
      </c>
      <c r="P457" s="230"/>
      <c r="Q457" s="230">
        <f>SUM(Q458:Q491)</f>
        <v>0</v>
      </c>
      <c r="R457" s="230"/>
      <c r="S457" s="230"/>
      <c r="T457" s="230"/>
      <c r="U457" s="230"/>
      <c r="V457" s="230">
        <f>SUM(V458:V491)</f>
        <v>35.9</v>
      </c>
      <c r="W457" s="230"/>
      <c r="X457" s="230"/>
      <c r="AG457" t="s">
        <v>138</v>
      </c>
    </row>
    <row r="458" spans="1:60" outlineLevel="1" x14ac:dyDescent="0.25">
      <c r="A458" s="243">
        <v>175</v>
      </c>
      <c r="B458" s="244" t="s">
        <v>655</v>
      </c>
      <c r="C458" s="251" t="s">
        <v>656</v>
      </c>
      <c r="D458" s="245" t="s">
        <v>325</v>
      </c>
      <c r="E458" s="246">
        <v>1</v>
      </c>
      <c r="F458" s="247"/>
      <c r="G458" s="248">
        <f>ROUND(E458*F458,2)</f>
        <v>0</v>
      </c>
      <c r="H458" s="229">
        <v>0</v>
      </c>
      <c r="I458" s="228">
        <f>ROUND(E458*H458,2)</f>
        <v>0</v>
      </c>
      <c r="J458" s="229">
        <v>1725</v>
      </c>
      <c r="K458" s="228">
        <f>ROUND(E458*J458,2)</f>
        <v>1725</v>
      </c>
      <c r="L458" s="228">
        <v>15</v>
      </c>
      <c r="M458" s="228">
        <f>G458*(1+L458/100)</f>
        <v>0</v>
      </c>
      <c r="N458" s="228">
        <v>0</v>
      </c>
      <c r="O458" s="228">
        <f>ROUND(E458*N458,2)</f>
        <v>0</v>
      </c>
      <c r="P458" s="228">
        <v>0</v>
      </c>
      <c r="Q458" s="228">
        <f>ROUND(E458*P458,2)</f>
        <v>0</v>
      </c>
      <c r="R458" s="228"/>
      <c r="S458" s="228" t="s">
        <v>142</v>
      </c>
      <c r="T458" s="228" t="s">
        <v>143</v>
      </c>
      <c r="U458" s="228">
        <v>0</v>
      </c>
      <c r="V458" s="228">
        <f>ROUND(E458*U458,2)</f>
        <v>0</v>
      </c>
      <c r="W458" s="228"/>
      <c r="X458" s="228" t="s">
        <v>172</v>
      </c>
      <c r="Y458" s="209"/>
      <c r="Z458" s="209"/>
      <c r="AA458" s="209"/>
      <c r="AB458" s="209"/>
      <c r="AC458" s="209"/>
      <c r="AD458" s="209"/>
      <c r="AE458" s="209"/>
      <c r="AF458" s="209"/>
      <c r="AG458" s="209" t="s">
        <v>173</v>
      </c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</row>
    <row r="459" spans="1:60" outlineLevel="1" x14ac:dyDescent="0.25">
      <c r="A459" s="243">
        <v>176</v>
      </c>
      <c r="B459" s="244" t="s">
        <v>657</v>
      </c>
      <c r="C459" s="251" t="s">
        <v>658</v>
      </c>
      <c r="D459" s="245" t="s">
        <v>330</v>
      </c>
      <c r="E459" s="246">
        <v>3</v>
      </c>
      <c r="F459" s="247"/>
      <c r="G459" s="248">
        <f>ROUND(E459*F459,2)</f>
        <v>0</v>
      </c>
      <c r="H459" s="229">
        <v>0</v>
      </c>
      <c r="I459" s="228">
        <f>ROUND(E459*H459,2)</f>
        <v>0</v>
      </c>
      <c r="J459" s="229">
        <v>595.70000000000005</v>
      </c>
      <c r="K459" s="228">
        <f>ROUND(E459*J459,2)</f>
        <v>1787.1</v>
      </c>
      <c r="L459" s="228">
        <v>15</v>
      </c>
      <c r="M459" s="228">
        <f>G459*(1+L459/100)</f>
        <v>0</v>
      </c>
      <c r="N459" s="228">
        <v>0</v>
      </c>
      <c r="O459" s="228">
        <f>ROUND(E459*N459,2)</f>
        <v>0</v>
      </c>
      <c r="P459" s="228">
        <v>0</v>
      </c>
      <c r="Q459" s="228">
        <f>ROUND(E459*P459,2)</f>
        <v>0</v>
      </c>
      <c r="R459" s="228"/>
      <c r="S459" s="228" t="s">
        <v>142</v>
      </c>
      <c r="T459" s="228" t="s">
        <v>143</v>
      </c>
      <c r="U459" s="228">
        <v>0</v>
      </c>
      <c r="V459" s="228">
        <f>ROUND(E459*U459,2)</f>
        <v>0</v>
      </c>
      <c r="W459" s="228"/>
      <c r="X459" s="228" t="s">
        <v>172</v>
      </c>
      <c r="Y459" s="209"/>
      <c r="Z459" s="209"/>
      <c r="AA459" s="209"/>
      <c r="AB459" s="209"/>
      <c r="AC459" s="209"/>
      <c r="AD459" s="209"/>
      <c r="AE459" s="209"/>
      <c r="AF459" s="209"/>
      <c r="AG459" s="209" t="s">
        <v>173</v>
      </c>
      <c r="AH459" s="209"/>
      <c r="AI459" s="209"/>
      <c r="AJ459" s="209"/>
      <c r="AK459" s="209"/>
      <c r="AL459" s="209"/>
      <c r="AM459" s="209"/>
      <c r="AN459" s="209"/>
      <c r="AO459" s="209"/>
      <c r="AP459" s="209"/>
      <c r="AQ459" s="209"/>
      <c r="AR459" s="209"/>
      <c r="AS459" s="209"/>
      <c r="AT459" s="209"/>
      <c r="AU459" s="209"/>
      <c r="AV459" s="209"/>
      <c r="AW459" s="209"/>
      <c r="AX459" s="209"/>
      <c r="AY459" s="209"/>
      <c r="AZ459" s="209"/>
      <c r="BA459" s="209"/>
      <c r="BB459" s="209"/>
      <c r="BC459" s="209"/>
      <c r="BD459" s="209"/>
      <c r="BE459" s="209"/>
      <c r="BF459" s="209"/>
      <c r="BG459" s="209"/>
      <c r="BH459" s="209"/>
    </row>
    <row r="460" spans="1:60" outlineLevel="1" x14ac:dyDescent="0.25">
      <c r="A460" s="243">
        <v>177</v>
      </c>
      <c r="B460" s="244" t="s">
        <v>659</v>
      </c>
      <c r="C460" s="251" t="s">
        <v>660</v>
      </c>
      <c r="D460" s="245" t="s">
        <v>330</v>
      </c>
      <c r="E460" s="246">
        <v>5</v>
      </c>
      <c r="F460" s="247"/>
      <c r="G460" s="248">
        <f>ROUND(E460*F460,2)</f>
        <v>0</v>
      </c>
      <c r="H460" s="229">
        <v>0</v>
      </c>
      <c r="I460" s="228">
        <f>ROUND(E460*H460,2)</f>
        <v>0</v>
      </c>
      <c r="J460" s="229">
        <v>402.5</v>
      </c>
      <c r="K460" s="228">
        <f>ROUND(E460*J460,2)</f>
        <v>2012.5</v>
      </c>
      <c r="L460" s="228">
        <v>15</v>
      </c>
      <c r="M460" s="228">
        <f>G460*(1+L460/100)</f>
        <v>0</v>
      </c>
      <c r="N460" s="228">
        <v>0</v>
      </c>
      <c r="O460" s="228">
        <f>ROUND(E460*N460,2)</f>
        <v>0</v>
      </c>
      <c r="P460" s="228">
        <v>0</v>
      </c>
      <c r="Q460" s="228">
        <f>ROUND(E460*P460,2)</f>
        <v>0</v>
      </c>
      <c r="R460" s="228"/>
      <c r="S460" s="228" t="s">
        <v>142</v>
      </c>
      <c r="T460" s="228" t="s">
        <v>143</v>
      </c>
      <c r="U460" s="228">
        <v>0</v>
      </c>
      <c r="V460" s="228">
        <f>ROUND(E460*U460,2)</f>
        <v>0</v>
      </c>
      <c r="W460" s="228"/>
      <c r="X460" s="228" t="s">
        <v>172</v>
      </c>
      <c r="Y460" s="209"/>
      <c r="Z460" s="209"/>
      <c r="AA460" s="209"/>
      <c r="AB460" s="209"/>
      <c r="AC460" s="209"/>
      <c r="AD460" s="209"/>
      <c r="AE460" s="209"/>
      <c r="AF460" s="209"/>
      <c r="AG460" s="209" t="s">
        <v>173</v>
      </c>
      <c r="AH460" s="209"/>
      <c r="AI460" s="209"/>
      <c r="AJ460" s="209"/>
      <c r="AK460" s="209"/>
      <c r="AL460" s="209"/>
      <c r="AM460" s="209"/>
      <c r="AN460" s="209"/>
      <c r="AO460" s="209"/>
      <c r="AP460" s="209"/>
      <c r="AQ460" s="209"/>
      <c r="AR460" s="209"/>
      <c r="AS460" s="209"/>
      <c r="AT460" s="209"/>
      <c r="AU460" s="209"/>
      <c r="AV460" s="209"/>
      <c r="AW460" s="209"/>
      <c r="AX460" s="209"/>
      <c r="AY460" s="209"/>
      <c r="AZ460" s="209"/>
      <c r="BA460" s="209"/>
      <c r="BB460" s="209"/>
      <c r="BC460" s="209"/>
      <c r="BD460" s="209"/>
      <c r="BE460" s="209"/>
      <c r="BF460" s="209"/>
      <c r="BG460" s="209"/>
      <c r="BH460" s="209"/>
    </row>
    <row r="461" spans="1:60" outlineLevel="1" x14ac:dyDescent="0.25">
      <c r="A461" s="243">
        <v>178</v>
      </c>
      <c r="B461" s="244" t="s">
        <v>661</v>
      </c>
      <c r="C461" s="251" t="s">
        <v>662</v>
      </c>
      <c r="D461" s="245" t="s">
        <v>325</v>
      </c>
      <c r="E461" s="246">
        <v>1</v>
      </c>
      <c r="F461" s="247"/>
      <c r="G461" s="248">
        <f>ROUND(E461*F461,2)</f>
        <v>0</v>
      </c>
      <c r="H461" s="229">
        <v>0</v>
      </c>
      <c r="I461" s="228">
        <f>ROUND(E461*H461,2)</f>
        <v>0</v>
      </c>
      <c r="J461" s="229">
        <v>4025</v>
      </c>
      <c r="K461" s="228">
        <f>ROUND(E461*J461,2)</f>
        <v>4025</v>
      </c>
      <c r="L461" s="228">
        <v>15</v>
      </c>
      <c r="M461" s="228">
        <f>G461*(1+L461/100)</f>
        <v>0</v>
      </c>
      <c r="N461" s="228">
        <v>0</v>
      </c>
      <c r="O461" s="228">
        <f>ROUND(E461*N461,2)</f>
        <v>0</v>
      </c>
      <c r="P461" s="228">
        <v>0</v>
      </c>
      <c r="Q461" s="228">
        <f>ROUND(E461*P461,2)</f>
        <v>0</v>
      </c>
      <c r="R461" s="228"/>
      <c r="S461" s="228" t="s">
        <v>142</v>
      </c>
      <c r="T461" s="228" t="s">
        <v>143</v>
      </c>
      <c r="U461" s="228">
        <v>0</v>
      </c>
      <c r="V461" s="228">
        <f>ROUND(E461*U461,2)</f>
        <v>0</v>
      </c>
      <c r="W461" s="228"/>
      <c r="X461" s="228" t="s">
        <v>172</v>
      </c>
      <c r="Y461" s="209"/>
      <c r="Z461" s="209"/>
      <c r="AA461" s="209"/>
      <c r="AB461" s="209"/>
      <c r="AC461" s="209"/>
      <c r="AD461" s="209"/>
      <c r="AE461" s="209"/>
      <c r="AF461" s="209"/>
      <c r="AG461" s="209" t="s">
        <v>173</v>
      </c>
      <c r="AH461" s="209"/>
      <c r="AI461" s="209"/>
      <c r="AJ461" s="209"/>
      <c r="AK461" s="209"/>
      <c r="AL461" s="209"/>
      <c r="AM461" s="209"/>
      <c r="AN461" s="209"/>
      <c r="AO461" s="209"/>
      <c r="AP461" s="209"/>
      <c r="AQ461" s="209"/>
      <c r="AR461" s="209"/>
      <c r="AS461" s="209"/>
      <c r="AT461" s="209"/>
      <c r="AU461" s="209"/>
      <c r="AV461" s="209"/>
      <c r="AW461" s="209"/>
      <c r="AX461" s="209"/>
      <c r="AY461" s="209"/>
      <c r="AZ461" s="209"/>
      <c r="BA461" s="209"/>
      <c r="BB461" s="209"/>
      <c r="BC461" s="209"/>
      <c r="BD461" s="209"/>
      <c r="BE461" s="209"/>
      <c r="BF461" s="209"/>
      <c r="BG461" s="209"/>
      <c r="BH461" s="209"/>
    </row>
    <row r="462" spans="1:60" outlineLevel="1" x14ac:dyDescent="0.25">
      <c r="A462" s="243">
        <v>179</v>
      </c>
      <c r="B462" s="244" t="s">
        <v>663</v>
      </c>
      <c r="C462" s="251" t="s">
        <v>664</v>
      </c>
      <c r="D462" s="245" t="s">
        <v>178</v>
      </c>
      <c r="E462" s="246">
        <v>2</v>
      </c>
      <c r="F462" s="247"/>
      <c r="G462" s="248">
        <f>ROUND(E462*F462,2)</f>
        <v>0</v>
      </c>
      <c r="H462" s="229">
        <v>1138.5</v>
      </c>
      <c r="I462" s="228">
        <f>ROUND(E462*H462,2)</f>
        <v>2277</v>
      </c>
      <c r="J462" s="229">
        <v>0</v>
      </c>
      <c r="K462" s="228">
        <f>ROUND(E462*J462,2)</f>
        <v>0</v>
      </c>
      <c r="L462" s="228">
        <v>15</v>
      </c>
      <c r="M462" s="228">
        <f>G462*(1+L462/100)</f>
        <v>0</v>
      </c>
      <c r="N462" s="228">
        <v>4.0000000000000001E-3</v>
      </c>
      <c r="O462" s="228">
        <f>ROUND(E462*N462,2)</f>
        <v>0.01</v>
      </c>
      <c r="P462" s="228">
        <v>0</v>
      </c>
      <c r="Q462" s="228">
        <f>ROUND(E462*P462,2)</f>
        <v>0</v>
      </c>
      <c r="R462" s="228"/>
      <c r="S462" s="228" t="s">
        <v>142</v>
      </c>
      <c r="T462" s="228" t="s">
        <v>143</v>
      </c>
      <c r="U462" s="228">
        <v>0</v>
      </c>
      <c r="V462" s="228">
        <f>ROUND(E462*U462,2)</f>
        <v>0</v>
      </c>
      <c r="W462" s="228"/>
      <c r="X462" s="228" t="s">
        <v>166</v>
      </c>
      <c r="Y462" s="209"/>
      <c r="Z462" s="209"/>
      <c r="AA462" s="209"/>
      <c r="AB462" s="209"/>
      <c r="AC462" s="209"/>
      <c r="AD462" s="209"/>
      <c r="AE462" s="209"/>
      <c r="AF462" s="209"/>
      <c r="AG462" s="209" t="s">
        <v>167</v>
      </c>
      <c r="AH462" s="209"/>
      <c r="AI462" s="209"/>
      <c r="AJ462" s="209"/>
      <c r="AK462" s="209"/>
      <c r="AL462" s="209"/>
      <c r="AM462" s="209"/>
      <c r="AN462" s="209"/>
      <c r="AO462" s="209"/>
      <c r="AP462" s="209"/>
      <c r="AQ462" s="209"/>
      <c r="AR462" s="209"/>
      <c r="AS462" s="209"/>
      <c r="AT462" s="209"/>
      <c r="AU462" s="209"/>
      <c r="AV462" s="209"/>
      <c r="AW462" s="209"/>
      <c r="AX462" s="209"/>
      <c r="AY462" s="209"/>
      <c r="AZ462" s="209"/>
      <c r="BA462" s="209"/>
      <c r="BB462" s="209"/>
      <c r="BC462" s="209"/>
      <c r="BD462" s="209"/>
      <c r="BE462" s="209"/>
      <c r="BF462" s="209"/>
      <c r="BG462" s="209"/>
      <c r="BH462" s="209"/>
    </row>
    <row r="463" spans="1:60" outlineLevel="1" x14ac:dyDescent="0.25">
      <c r="A463" s="243">
        <v>180</v>
      </c>
      <c r="B463" s="244" t="s">
        <v>665</v>
      </c>
      <c r="C463" s="251" t="s">
        <v>666</v>
      </c>
      <c r="D463" s="245" t="s">
        <v>178</v>
      </c>
      <c r="E463" s="246">
        <v>1</v>
      </c>
      <c r="F463" s="247"/>
      <c r="G463" s="248">
        <f>ROUND(E463*F463,2)</f>
        <v>0</v>
      </c>
      <c r="H463" s="229">
        <v>1124.7</v>
      </c>
      <c r="I463" s="228">
        <f>ROUND(E463*H463,2)</f>
        <v>1124.7</v>
      </c>
      <c r="J463" s="229">
        <v>0</v>
      </c>
      <c r="K463" s="228">
        <f>ROUND(E463*J463,2)</f>
        <v>0</v>
      </c>
      <c r="L463" s="228">
        <v>15</v>
      </c>
      <c r="M463" s="228">
        <f>G463*(1+L463/100)</f>
        <v>0</v>
      </c>
      <c r="N463" s="228">
        <v>2.63E-2</v>
      </c>
      <c r="O463" s="228">
        <f>ROUND(E463*N463,2)</f>
        <v>0.03</v>
      </c>
      <c r="P463" s="228">
        <v>0</v>
      </c>
      <c r="Q463" s="228">
        <f>ROUND(E463*P463,2)</f>
        <v>0</v>
      </c>
      <c r="R463" s="228"/>
      <c r="S463" s="228" t="s">
        <v>142</v>
      </c>
      <c r="T463" s="228" t="s">
        <v>143</v>
      </c>
      <c r="U463" s="228">
        <v>0</v>
      </c>
      <c r="V463" s="228">
        <f>ROUND(E463*U463,2)</f>
        <v>0</v>
      </c>
      <c r="W463" s="228"/>
      <c r="X463" s="228" t="s">
        <v>166</v>
      </c>
      <c r="Y463" s="209"/>
      <c r="Z463" s="209"/>
      <c r="AA463" s="209"/>
      <c r="AB463" s="209"/>
      <c r="AC463" s="209"/>
      <c r="AD463" s="209"/>
      <c r="AE463" s="209"/>
      <c r="AF463" s="209"/>
      <c r="AG463" s="209" t="s">
        <v>167</v>
      </c>
      <c r="AH463" s="209"/>
      <c r="AI463" s="209"/>
      <c r="AJ463" s="209"/>
      <c r="AK463" s="209"/>
      <c r="AL463" s="209"/>
      <c r="AM463" s="209"/>
      <c r="AN463" s="209"/>
      <c r="AO463" s="209"/>
      <c r="AP463" s="209"/>
      <c r="AQ463" s="209"/>
      <c r="AR463" s="209"/>
      <c r="AS463" s="209"/>
      <c r="AT463" s="209"/>
      <c r="AU463" s="209"/>
      <c r="AV463" s="209"/>
      <c r="AW463" s="209"/>
      <c r="AX463" s="209"/>
      <c r="AY463" s="209"/>
      <c r="AZ463" s="209"/>
      <c r="BA463" s="209"/>
      <c r="BB463" s="209"/>
      <c r="BC463" s="209"/>
      <c r="BD463" s="209"/>
      <c r="BE463" s="209"/>
      <c r="BF463" s="209"/>
      <c r="BG463" s="209"/>
      <c r="BH463" s="209"/>
    </row>
    <row r="464" spans="1:60" outlineLevel="1" x14ac:dyDescent="0.25">
      <c r="A464" s="243">
        <v>181</v>
      </c>
      <c r="B464" s="244" t="s">
        <v>667</v>
      </c>
      <c r="C464" s="251" t="s">
        <v>668</v>
      </c>
      <c r="D464" s="245" t="s">
        <v>669</v>
      </c>
      <c r="E464" s="246">
        <v>25</v>
      </c>
      <c r="F464" s="247"/>
      <c r="G464" s="248">
        <f>ROUND(E464*F464,2)</f>
        <v>0</v>
      </c>
      <c r="H464" s="229">
        <v>13.8</v>
      </c>
      <c r="I464" s="228">
        <f>ROUND(E464*H464,2)</f>
        <v>345</v>
      </c>
      <c r="J464" s="229">
        <v>0</v>
      </c>
      <c r="K464" s="228">
        <f>ROUND(E464*J464,2)</f>
        <v>0</v>
      </c>
      <c r="L464" s="228">
        <v>15</v>
      </c>
      <c r="M464" s="228">
        <f>G464*(1+L464/100)</f>
        <v>0</v>
      </c>
      <c r="N464" s="228">
        <v>1</v>
      </c>
      <c r="O464" s="228">
        <f>ROUND(E464*N464,2)</f>
        <v>25</v>
      </c>
      <c r="P464" s="228">
        <v>0</v>
      </c>
      <c r="Q464" s="228">
        <f>ROUND(E464*P464,2)</f>
        <v>0</v>
      </c>
      <c r="R464" s="228" t="s">
        <v>196</v>
      </c>
      <c r="S464" s="228" t="s">
        <v>171</v>
      </c>
      <c r="T464" s="228" t="s">
        <v>143</v>
      </c>
      <c r="U464" s="228">
        <v>0</v>
      </c>
      <c r="V464" s="228">
        <f>ROUND(E464*U464,2)</f>
        <v>0</v>
      </c>
      <c r="W464" s="228"/>
      <c r="X464" s="228" t="s">
        <v>166</v>
      </c>
      <c r="Y464" s="209"/>
      <c r="Z464" s="209"/>
      <c r="AA464" s="209"/>
      <c r="AB464" s="209"/>
      <c r="AC464" s="209"/>
      <c r="AD464" s="209"/>
      <c r="AE464" s="209"/>
      <c r="AF464" s="209"/>
      <c r="AG464" s="209" t="s">
        <v>167</v>
      </c>
      <c r="AH464" s="209"/>
      <c r="AI464" s="209"/>
      <c r="AJ464" s="209"/>
      <c r="AK464" s="209"/>
      <c r="AL464" s="209"/>
      <c r="AM464" s="209"/>
      <c r="AN464" s="209"/>
      <c r="AO464" s="209"/>
      <c r="AP464" s="209"/>
      <c r="AQ464" s="209"/>
      <c r="AR464" s="209"/>
      <c r="AS464" s="209"/>
      <c r="AT464" s="209"/>
      <c r="AU464" s="209"/>
      <c r="AV464" s="209"/>
      <c r="AW464" s="209"/>
      <c r="AX464" s="209"/>
      <c r="AY464" s="209"/>
      <c r="AZ464" s="209"/>
      <c r="BA464" s="209"/>
      <c r="BB464" s="209"/>
      <c r="BC464" s="209"/>
      <c r="BD464" s="209"/>
      <c r="BE464" s="209"/>
      <c r="BF464" s="209"/>
      <c r="BG464" s="209"/>
      <c r="BH464" s="209"/>
    </row>
    <row r="465" spans="1:60" outlineLevel="1" x14ac:dyDescent="0.25">
      <c r="A465" s="243">
        <v>182</v>
      </c>
      <c r="B465" s="244" t="s">
        <v>670</v>
      </c>
      <c r="C465" s="251" t="s">
        <v>671</v>
      </c>
      <c r="D465" s="245" t="s">
        <v>178</v>
      </c>
      <c r="E465" s="246">
        <v>6</v>
      </c>
      <c r="F465" s="247"/>
      <c r="G465" s="248">
        <f>ROUND(E465*F465,2)</f>
        <v>0</v>
      </c>
      <c r="H465" s="229">
        <v>0</v>
      </c>
      <c r="I465" s="228">
        <f>ROUND(E465*H465,2)</f>
        <v>0</v>
      </c>
      <c r="J465" s="229">
        <v>28.6</v>
      </c>
      <c r="K465" s="228">
        <f>ROUND(E465*J465,2)</f>
        <v>171.6</v>
      </c>
      <c r="L465" s="228">
        <v>15</v>
      </c>
      <c r="M465" s="228">
        <f>G465*(1+L465/100)</f>
        <v>0</v>
      </c>
      <c r="N465" s="228">
        <v>0</v>
      </c>
      <c r="O465" s="228">
        <f>ROUND(E465*N465,2)</f>
        <v>0</v>
      </c>
      <c r="P465" s="228">
        <v>0</v>
      </c>
      <c r="Q465" s="228">
        <f>ROUND(E465*P465,2)</f>
        <v>0</v>
      </c>
      <c r="R465" s="228"/>
      <c r="S465" s="228" t="s">
        <v>171</v>
      </c>
      <c r="T465" s="228" t="s">
        <v>143</v>
      </c>
      <c r="U465" s="228">
        <v>5.0500000000000003E-2</v>
      </c>
      <c r="V465" s="228">
        <f>ROUND(E465*U465,2)</f>
        <v>0.3</v>
      </c>
      <c r="W465" s="228"/>
      <c r="X465" s="228" t="s">
        <v>172</v>
      </c>
      <c r="Y465" s="209"/>
      <c r="Z465" s="209"/>
      <c r="AA465" s="209"/>
      <c r="AB465" s="209"/>
      <c r="AC465" s="209"/>
      <c r="AD465" s="209"/>
      <c r="AE465" s="209"/>
      <c r="AF465" s="209"/>
      <c r="AG465" s="209" t="s">
        <v>173</v>
      </c>
      <c r="AH465" s="209"/>
      <c r="AI465" s="209"/>
      <c r="AJ465" s="209"/>
      <c r="AK465" s="209"/>
      <c r="AL465" s="209"/>
      <c r="AM465" s="209"/>
      <c r="AN465" s="209"/>
      <c r="AO465" s="209"/>
      <c r="AP465" s="209"/>
      <c r="AQ465" s="209"/>
      <c r="AR465" s="209"/>
      <c r="AS465" s="209"/>
      <c r="AT465" s="209"/>
      <c r="AU465" s="209"/>
      <c r="AV465" s="209"/>
      <c r="AW465" s="209"/>
      <c r="AX465" s="209"/>
      <c r="AY465" s="209"/>
      <c r="AZ465" s="209"/>
      <c r="BA465" s="209"/>
      <c r="BB465" s="209"/>
      <c r="BC465" s="209"/>
      <c r="BD465" s="209"/>
      <c r="BE465" s="209"/>
      <c r="BF465" s="209"/>
      <c r="BG465" s="209"/>
      <c r="BH465" s="209"/>
    </row>
    <row r="466" spans="1:60" outlineLevel="1" x14ac:dyDescent="0.25">
      <c r="A466" s="243">
        <v>183</v>
      </c>
      <c r="B466" s="244" t="s">
        <v>672</v>
      </c>
      <c r="C466" s="251" t="s">
        <v>673</v>
      </c>
      <c r="D466" s="245" t="s">
        <v>178</v>
      </c>
      <c r="E466" s="246">
        <v>2</v>
      </c>
      <c r="F466" s="247"/>
      <c r="G466" s="248">
        <f>ROUND(E466*F466,2)</f>
        <v>0</v>
      </c>
      <c r="H466" s="229">
        <v>0</v>
      </c>
      <c r="I466" s="228">
        <f>ROUND(E466*H466,2)</f>
        <v>0</v>
      </c>
      <c r="J466" s="229">
        <v>34</v>
      </c>
      <c r="K466" s="228">
        <f>ROUND(E466*J466,2)</f>
        <v>68</v>
      </c>
      <c r="L466" s="228">
        <v>15</v>
      </c>
      <c r="M466" s="228">
        <f>G466*(1+L466/100)</f>
        <v>0</v>
      </c>
      <c r="N466" s="228">
        <v>0</v>
      </c>
      <c r="O466" s="228">
        <f>ROUND(E466*N466,2)</f>
        <v>0</v>
      </c>
      <c r="P466" s="228">
        <v>0</v>
      </c>
      <c r="Q466" s="228">
        <f>ROUND(E466*P466,2)</f>
        <v>0</v>
      </c>
      <c r="R466" s="228"/>
      <c r="S466" s="228" t="s">
        <v>171</v>
      </c>
      <c r="T466" s="228" t="s">
        <v>143</v>
      </c>
      <c r="U466" s="228">
        <v>0.06</v>
      </c>
      <c r="V466" s="228">
        <f>ROUND(E466*U466,2)</f>
        <v>0.12</v>
      </c>
      <c r="W466" s="228"/>
      <c r="X466" s="228" t="s">
        <v>172</v>
      </c>
      <c r="Y466" s="209"/>
      <c r="Z466" s="209"/>
      <c r="AA466" s="209"/>
      <c r="AB466" s="209"/>
      <c r="AC466" s="209"/>
      <c r="AD466" s="209"/>
      <c r="AE466" s="209"/>
      <c r="AF466" s="209"/>
      <c r="AG466" s="209" t="s">
        <v>173</v>
      </c>
      <c r="AH466" s="209"/>
      <c r="AI466" s="209"/>
      <c r="AJ466" s="209"/>
      <c r="AK466" s="209"/>
      <c r="AL466" s="209"/>
      <c r="AM466" s="209"/>
      <c r="AN466" s="209"/>
      <c r="AO466" s="209"/>
      <c r="AP466" s="209"/>
      <c r="AQ466" s="209"/>
      <c r="AR466" s="209"/>
      <c r="AS466" s="209"/>
      <c r="AT466" s="209"/>
      <c r="AU466" s="209"/>
      <c r="AV466" s="209"/>
      <c r="AW466" s="209"/>
      <c r="AX466" s="209"/>
      <c r="AY466" s="209"/>
      <c r="AZ466" s="209"/>
      <c r="BA466" s="209"/>
      <c r="BB466" s="209"/>
      <c r="BC466" s="209"/>
      <c r="BD466" s="209"/>
      <c r="BE466" s="209"/>
      <c r="BF466" s="209"/>
      <c r="BG466" s="209"/>
      <c r="BH466" s="209"/>
    </row>
    <row r="467" spans="1:60" outlineLevel="1" x14ac:dyDescent="0.25">
      <c r="A467" s="243">
        <v>184</v>
      </c>
      <c r="B467" s="244" t="s">
        <v>674</v>
      </c>
      <c r="C467" s="251" t="s">
        <v>675</v>
      </c>
      <c r="D467" s="245" t="s">
        <v>178</v>
      </c>
      <c r="E467" s="246">
        <v>10</v>
      </c>
      <c r="F467" s="247"/>
      <c r="G467" s="248">
        <f>ROUND(E467*F467,2)</f>
        <v>0</v>
      </c>
      <c r="H467" s="229">
        <v>0</v>
      </c>
      <c r="I467" s="228">
        <f>ROUND(E467*H467,2)</f>
        <v>0</v>
      </c>
      <c r="J467" s="229">
        <v>173.7</v>
      </c>
      <c r="K467" s="228">
        <f>ROUND(E467*J467,2)</f>
        <v>1737</v>
      </c>
      <c r="L467" s="228">
        <v>15</v>
      </c>
      <c r="M467" s="228">
        <f>G467*(1+L467/100)</f>
        <v>0</v>
      </c>
      <c r="N467" s="228">
        <v>0</v>
      </c>
      <c r="O467" s="228">
        <f>ROUND(E467*N467,2)</f>
        <v>0</v>
      </c>
      <c r="P467" s="228">
        <v>0</v>
      </c>
      <c r="Q467" s="228">
        <f>ROUND(E467*P467,2)</f>
        <v>0</v>
      </c>
      <c r="R467" s="228"/>
      <c r="S467" s="228" t="s">
        <v>171</v>
      </c>
      <c r="T467" s="228" t="s">
        <v>143</v>
      </c>
      <c r="U467" s="228">
        <v>0.30567</v>
      </c>
      <c r="V467" s="228">
        <f>ROUND(E467*U467,2)</f>
        <v>3.06</v>
      </c>
      <c r="W467" s="228"/>
      <c r="X467" s="228" t="s">
        <v>172</v>
      </c>
      <c r="Y467" s="209"/>
      <c r="Z467" s="209"/>
      <c r="AA467" s="209"/>
      <c r="AB467" s="209"/>
      <c r="AC467" s="209"/>
      <c r="AD467" s="209"/>
      <c r="AE467" s="209"/>
      <c r="AF467" s="209"/>
      <c r="AG467" s="209" t="s">
        <v>173</v>
      </c>
      <c r="AH467" s="209"/>
      <c r="AI467" s="209"/>
      <c r="AJ467" s="209"/>
      <c r="AK467" s="209"/>
      <c r="AL467" s="209"/>
      <c r="AM467" s="209"/>
      <c r="AN467" s="209"/>
      <c r="AO467" s="209"/>
      <c r="AP467" s="209"/>
      <c r="AQ467" s="209"/>
      <c r="AR467" s="209"/>
      <c r="AS467" s="209"/>
      <c r="AT467" s="209"/>
      <c r="AU467" s="209"/>
      <c r="AV467" s="209"/>
      <c r="AW467" s="209"/>
      <c r="AX467" s="209"/>
      <c r="AY467" s="209"/>
      <c r="AZ467" s="209"/>
      <c r="BA467" s="209"/>
      <c r="BB467" s="209"/>
      <c r="BC467" s="209"/>
      <c r="BD467" s="209"/>
      <c r="BE467" s="209"/>
      <c r="BF467" s="209"/>
      <c r="BG467" s="209"/>
      <c r="BH467" s="209"/>
    </row>
    <row r="468" spans="1:60" ht="20.399999999999999" outlineLevel="1" x14ac:dyDescent="0.25">
      <c r="A468" s="243">
        <v>185</v>
      </c>
      <c r="B468" s="244" t="s">
        <v>676</v>
      </c>
      <c r="C468" s="251" t="s">
        <v>677</v>
      </c>
      <c r="D468" s="245" t="s">
        <v>178</v>
      </c>
      <c r="E468" s="246">
        <v>14</v>
      </c>
      <c r="F468" s="247"/>
      <c r="G468" s="248">
        <f>ROUND(E468*F468,2)</f>
        <v>0</v>
      </c>
      <c r="H468" s="229">
        <v>277.19</v>
      </c>
      <c r="I468" s="228">
        <f>ROUND(E468*H468,2)</f>
        <v>3880.66</v>
      </c>
      <c r="J468" s="229">
        <v>163.81</v>
      </c>
      <c r="K468" s="228">
        <f>ROUND(E468*J468,2)</f>
        <v>2293.34</v>
      </c>
      <c r="L468" s="228">
        <v>15</v>
      </c>
      <c r="M468" s="228">
        <f>G468*(1+L468/100)</f>
        <v>0</v>
      </c>
      <c r="N468" s="228">
        <v>1E-4</v>
      </c>
      <c r="O468" s="228">
        <f>ROUND(E468*N468,2)</f>
        <v>0</v>
      </c>
      <c r="P468" s="228">
        <v>0</v>
      </c>
      <c r="Q468" s="228">
        <f>ROUND(E468*P468,2)</f>
        <v>0</v>
      </c>
      <c r="R468" s="228"/>
      <c r="S468" s="228" t="s">
        <v>171</v>
      </c>
      <c r="T468" s="228" t="s">
        <v>143</v>
      </c>
      <c r="U468" s="228">
        <v>0.249</v>
      </c>
      <c r="V468" s="228">
        <f>ROUND(E468*U468,2)</f>
        <v>3.49</v>
      </c>
      <c r="W468" s="228"/>
      <c r="X468" s="228" t="s">
        <v>172</v>
      </c>
      <c r="Y468" s="209"/>
      <c r="Z468" s="209"/>
      <c r="AA468" s="209"/>
      <c r="AB468" s="209"/>
      <c r="AC468" s="209"/>
      <c r="AD468" s="209"/>
      <c r="AE468" s="209"/>
      <c r="AF468" s="209"/>
      <c r="AG468" s="209" t="s">
        <v>173</v>
      </c>
      <c r="AH468" s="209"/>
      <c r="AI468" s="209"/>
      <c r="AJ468" s="209"/>
      <c r="AK468" s="209"/>
      <c r="AL468" s="209"/>
      <c r="AM468" s="209"/>
      <c r="AN468" s="209"/>
      <c r="AO468" s="209"/>
      <c r="AP468" s="209"/>
      <c r="AQ468" s="209"/>
      <c r="AR468" s="209"/>
      <c r="AS468" s="209"/>
      <c r="AT468" s="209"/>
      <c r="AU468" s="209"/>
      <c r="AV468" s="209"/>
      <c r="AW468" s="209"/>
      <c r="AX468" s="209"/>
      <c r="AY468" s="209"/>
      <c r="AZ468" s="209"/>
      <c r="BA468" s="209"/>
      <c r="BB468" s="209"/>
      <c r="BC468" s="209"/>
      <c r="BD468" s="209"/>
      <c r="BE468" s="209"/>
      <c r="BF468" s="209"/>
      <c r="BG468" s="209"/>
      <c r="BH468" s="209"/>
    </row>
    <row r="469" spans="1:60" outlineLevel="1" x14ac:dyDescent="0.25">
      <c r="A469" s="243">
        <v>186</v>
      </c>
      <c r="B469" s="244" t="s">
        <v>678</v>
      </c>
      <c r="C469" s="251" t="s">
        <v>679</v>
      </c>
      <c r="D469" s="245" t="s">
        <v>178</v>
      </c>
      <c r="E469" s="246">
        <v>6</v>
      </c>
      <c r="F469" s="247"/>
      <c r="G469" s="248">
        <f>ROUND(E469*F469,2)</f>
        <v>0</v>
      </c>
      <c r="H469" s="229">
        <v>0</v>
      </c>
      <c r="I469" s="228">
        <f>ROUND(E469*H469,2)</f>
        <v>0</v>
      </c>
      <c r="J469" s="229">
        <v>192.6</v>
      </c>
      <c r="K469" s="228">
        <f>ROUND(E469*J469,2)</f>
        <v>1155.5999999999999</v>
      </c>
      <c r="L469" s="228">
        <v>15</v>
      </c>
      <c r="M469" s="228">
        <f>G469*(1+L469/100)</f>
        <v>0</v>
      </c>
      <c r="N469" s="228">
        <v>0</v>
      </c>
      <c r="O469" s="228">
        <f>ROUND(E469*N469,2)</f>
        <v>0</v>
      </c>
      <c r="P469" s="228">
        <v>0</v>
      </c>
      <c r="Q469" s="228">
        <f>ROUND(E469*P469,2)</f>
        <v>0</v>
      </c>
      <c r="R469" s="228"/>
      <c r="S469" s="228" t="s">
        <v>171</v>
      </c>
      <c r="T469" s="228" t="s">
        <v>143</v>
      </c>
      <c r="U469" s="228">
        <v>0.34</v>
      </c>
      <c r="V469" s="228">
        <f>ROUND(E469*U469,2)</f>
        <v>2.04</v>
      </c>
      <c r="W469" s="228"/>
      <c r="X469" s="228" t="s">
        <v>172</v>
      </c>
      <c r="Y469" s="209"/>
      <c r="Z469" s="209"/>
      <c r="AA469" s="209"/>
      <c r="AB469" s="209"/>
      <c r="AC469" s="209"/>
      <c r="AD469" s="209"/>
      <c r="AE469" s="209"/>
      <c r="AF469" s="209"/>
      <c r="AG469" s="209" t="s">
        <v>173</v>
      </c>
      <c r="AH469" s="209"/>
      <c r="AI469" s="209"/>
      <c r="AJ469" s="209"/>
      <c r="AK469" s="209"/>
      <c r="AL469" s="209"/>
      <c r="AM469" s="209"/>
      <c r="AN469" s="209"/>
      <c r="AO469" s="209"/>
      <c r="AP469" s="209"/>
      <c r="AQ469" s="209"/>
      <c r="AR469" s="209"/>
      <c r="AS469" s="209"/>
      <c r="AT469" s="209"/>
      <c r="AU469" s="209"/>
      <c r="AV469" s="209"/>
      <c r="AW469" s="209"/>
      <c r="AX469" s="209"/>
      <c r="AY469" s="209"/>
      <c r="AZ469" s="209"/>
      <c r="BA469" s="209"/>
      <c r="BB469" s="209"/>
      <c r="BC469" s="209"/>
      <c r="BD469" s="209"/>
      <c r="BE469" s="209"/>
      <c r="BF469" s="209"/>
      <c r="BG469" s="209"/>
      <c r="BH469" s="209"/>
    </row>
    <row r="470" spans="1:60" outlineLevel="1" x14ac:dyDescent="0.25">
      <c r="A470" s="243">
        <v>187</v>
      </c>
      <c r="B470" s="244" t="s">
        <v>680</v>
      </c>
      <c r="C470" s="251" t="s">
        <v>681</v>
      </c>
      <c r="D470" s="245" t="s">
        <v>178</v>
      </c>
      <c r="E470" s="246">
        <v>1</v>
      </c>
      <c r="F470" s="247"/>
      <c r="G470" s="248">
        <f>ROUND(E470*F470,2)</f>
        <v>0</v>
      </c>
      <c r="H470" s="229">
        <v>0</v>
      </c>
      <c r="I470" s="228">
        <f>ROUND(E470*H470,2)</f>
        <v>0</v>
      </c>
      <c r="J470" s="229">
        <v>205.3</v>
      </c>
      <c r="K470" s="228">
        <f>ROUND(E470*J470,2)</f>
        <v>205.3</v>
      </c>
      <c r="L470" s="228">
        <v>15</v>
      </c>
      <c r="M470" s="228">
        <f>G470*(1+L470/100)</f>
        <v>0</v>
      </c>
      <c r="N470" s="228">
        <v>0</v>
      </c>
      <c r="O470" s="228">
        <f>ROUND(E470*N470,2)</f>
        <v>0</v>
      </c>
      <c r="P470" s="228">
        <v>0</v>
      </c>
      <c r="Q470" s="228">
        <f>ROUND(E470*P470,2)</f>
        <v>0</v>
      </c>
      <c r="R470" s="228"/>
      <c r="S470" s="228" t="s">
        <v>171</v>
      </c>
      <c r="T470" s="228" t="s">
        <v>143</v>
      </c>
      <c r="U470" s="228">
        <v>0.36199999999999999</v>
      </c>
      <c r="V470" s="228">
        <f>ROUND(E470*U470,2)</f>
        <v>0.36</v>
      </c>
      <c r="W470" s="228"/>
      <c r="X470" s="228" t="s">
        <v>172</v>
      </c>
      <c r="Y470" s="209"/>
      <c r="Z470" s="209"/>
      <c r="AA470" s="209"/>
      <c r="AB470" s="209"/>
      <c r="AC470" s="209"/>
      <c r="AD470" s="209"/>
      <c r="AE470" s="209"/>
      <c r="AF470" s="209"/>
      <c r="AG470" s="209" t="s">
        <v>173</v>
      </c>
      <c r="AH470" s="209"/>
      <c r="AI470" s="209"/>
      <c r="AJ470" s="209"/>
      <c r="AK470" s="209"/>
      <c r="AL470" s="209"/>
      <c r="AM470" s="209"/>
      <c r="AN470" s="209"/>
      <c r="AO470" s="209"/>
      <c r="AP470" s="209"/>
      <c r="AQ470" s="209"/>
      <c r="AR470" s="209"/>
      <c r="AS470" s="209"/>
      <c r="AT470" s="209"/>
      <c r="AU470" s="209"/>
      <c r="AV470" s="209"/>
      <c r="AW470" s="209"/>
      <c r="AX470" s="209"/>
      <c r="AY470" s="209"/>
      <c r="AZ470" s="209"/>
      <c r="BA470" s="209"/>
      <c r="BB470" s="209"/>
      <c r="BC470" s="209"/>
      <c r="BD470" s="209"/>
      <c r="BE470" s="209"/>
      <c r="BF470" s="209"/>
      <c r="BG470" s="209"/>
      <c r="BH470" s="209"/>
    </row>
    <row r="471" spans="1:60" outlineLevel="1" x14ac:dyDescent="0.25">
      <c r="A471" s="243">
        <v>188</v>
      </c>
      <c r="B471" s="244" t="s">
        <v>682</v>
      </c>
      <c r="C471" s="251" t="s">
        <v>683</v>
      </c>
      <c r="D471" s="245" t="s">
        <v>178</v>
      </c>
      <c r="E471" s="246">
        <v>8</v>
      </c>
      <c r="F471" s="247"/>
      <c r="G471" s="248">
        <f>ROUND(E471*F471,2)</f>
        <v>0</v>
      </c>
      <c r="H471" s="229">
        <v>0</v>
      </c>
      <c r="I471" s="228">
        <f>ROUND(E471*H471,2)</f>
        <v>0</v>
      </c>
      <c r="J471" s="229">
        <v>243.8</v>
      </c>
      <c r="K471" s="228">
        <f>ROUND(E471*J471,2)</f>
        <v>1950.4</v>
      </c>
      <c r="L471" s="228">
        <v>15</v>
      </c>
      <c r="M471" s="228">
        <f>G471*(1+L471/100)</f>
        <v>0</v>
      </c>
      <c r="N471" s="228">
        <v>0</v>
      </c>
      <c r="O471" s="228">
        <f>ROUND(E471*N471,2)</f>
        <v>0</v>
      </c>
      <c r="P471" s="228">
        <v>0</v>
      </c>
      <c r="Q471" s="228">
        <f>ROUND(E471*P471,2)</f>
        <v>0</v>
      </c>
      <c r="R471" s="228"/>
      <c r="S471" s="228" t="s">
        <v>171</v>
      </c>
      <c r="T471" s="228" t="s">
        <v>143</v>
      </c>
      <c r="U471" s="228">
        <v>0.43</v>
      </c>
      <c r="V471" s="228">
        <f>ROUND(E471*U471,2)</f>
        <v>3.44</v>
      </c>
      <c r="W471" s="228"/>
      <c r="X471" s="228" t="s">
        <v>172</v>
      </c>
      <c r="Y471" s="209"/>
      <c r="Z471" s="209"/>
      <c r="AA471" s="209"/>
      <c r="AB471" s="209"/>
      <c r="AC471" s="209"/>
      <c r="AD471" s="209"/>
      <c r="AE471" s="209"/>
      <c r="AF471" s="209"/>
      <c r="AG471" s="209" t="s">
        <v>173</v>
      </c>
      <c r="AH471" s="209"/>
      <c r="AI471" s="209"/>
      <c r="AJ471" s="209"/>
      <c r="AK471" s="209"/>
      <c r="AL471" s="209"/>
      <c r="AM471" s="209"/>
      <c r="AN471" s="209"/>
      <c r="AO471" s="209"/>
      <c r="AP471" s="209"/>
      <c r="AQ471" s="209"/>
      <c r="AR471" s="209"/>
      <c r="AS471" s="209"/>
      <c r="AT471" s="209"/>
      <c r="AU471" s="209"/>
      <c r="AV471" s="209"/>
      <c r="AW471" s="209"/>
      <c r="AX471" s="209"/>
      <c r="AY471" s="209"/>
      <c r="AZ471" s="209"/>
      <c r="BA471" s="209"/>
      <c r="BB471" s="209"/>
      <c r="BC471" s="209"/>
      <c r="BD471" s="209"/>
      <c r="BE471" s="209"/>
      <c r="BF471" s="209"/>
      <c r="BG471" s="209"/>
      <c r="BH471" s="209"/>
    </row>
    <row r="472" spans="1:60" outlineLevel="1" x14ac:dyDescent="0.25">
      <c r="A472" s="243">
        <v>189</v>
      </c>
      <c r="B472" s="244" t="s">
        <v>684</v>
      </c>
      <c r="C472" s="251" t="s">
        <v>685</v>
      </c>
      <c r="D472" s="245" t="s">
        <v>183</v>
      </c>
      <c r="E472" s="246">
        <v>10</v>
      </c>
      <c r="F472" s="247"/>
      <c r="G472" s="248">
        <f>ROUND(E472*F472,2)</f>
        <v>0</v>
      </c>
      <c r="H472" s="229">
        <v>0</v>
      </c>
      <c r="I472" s="228">
        <f>ROUND(E472*H472,2)</f>
        <v>0</v>
      </c>
      <c r="J472" s="229">
        <v>36.5</v>
      </c>
      <c r="K472" s="228">
        <f>ROUND(E472*J472,2)</f>
        <v>365</v>
      </c>
      <c r="L472" s="228">
        <v>15</v>
      </c>
      <c r="M472" s="228">
        <f>G472*(1+L472/100)</f>
        <v>0</v>
      </c>
      <c r="N472" s="228">
        <v>0</v>
      </c>
      <c r="O472" s="228">
        <f>ROUND(E472*N472,2)</f>
        <v>0</v>
      </c>
      <c r="P472" s="228">
        <v>0</v>
      </c>
      <c r="Q472" s="228">
        <f>ROUND(E472*P472,2)</f>
        <v>0</v>
      </c>
      <c r="R472" s="228"/>
      <c r="S472" s="228" t="s">
        <v>171</v>
      </c>
      <c r="T472" s="228" t="s">
        <v>143</v>
      </c>
      <c r="U472" s="228">
        <v>6.4149999999999999E-2</v>
      </c>
      <c r="V472" s="228">
        <f>ROUND(E472*U472,2)</f>
        <v>0.64</v>
      </c>
      <c r="W472" s="228"/>
      <c r="X472" s="228" t="s">
        <v>172</v>
      </c>
      <c r="Y472" s="209"/>
      <c r="Z472" s="209"/>
      <c r="AA472" s="209"/>
      <c r="AB472" s="209"/>
      <c r="AC472" s="209"/>
      <c r="AD472" s="209"/>
      <c r="AE472" s="209"/>
      <c r="AF472" s="209"/>
      <c r="AG472" s="209" t="s">
        <v>173</v>
      </c>
      <c r="AH472" s="209"/>
      <c r="AI472" s="209"/>
      <c r="AJ472" s="209"/>
      <c r="AK472" s="209"/>
      <c r="AL472" s="209"/>
      <c r="AM472" s="209"/>
      <c r="AN472" s="209"/>
      <c r="AO472" s="209"/>
      <c r="AP472" s="209"/>
      <c r="AQ472" s="209"/>
      <c r="AR472" s="209"/>
      <c r="AS472" s="209"/>
      <c r="AT472" s="209"/>
      <c r="AU472" s="209"/>
      <c r="AV472" s="209"/>
      <c r="AW472" s="209"/>
      <c r="AX472" s="209"/>
      <c r="AY472" s="209"/>
      <c r="AZ472" s="209"/>
      <c r="BA472" s="209"/>
      <c r="BB472" s="209"/>
      <c r="BC472" s="209"/>
      <c r="BD472" s="209"/>
      <c r="BE472" s="209"/>
      <c r="BF472" s="209"/>
      <c r="BG472" s="209"/>
      <c r="BH472" s="209"/>
    </row>
    <row r="473" spans="1:60" outlineLevel="1" x14ac:dyDescent="0.25">
      <c r="A473" s="243">
        <v>190</v>
      </c>
      <c r="B473" s="244" t="s">
        <v>686</v>
      </c>
      <c r="C473" s="251" t="s">
        <v>687</v>
      </c>
      <c r="D473" s="245" t="s">
        <v>183</v>
      </c>
      <c r="E473" s="246">
        <v>1</v>
      </c>
      <c r="F473" s="247"/>
      <c r="G473" s="248">
        <f>ROUND(E473*F473,2)</f>
        <v>0</v>
      </c>
      <c r="H473" s="229">
        <v>0</v>
      </c>
      <c r="I473" s="228">
        <f>ROUND(E473*H473,2)</f>
        <v>0</v>
      </c>
      <c r="J473" s="229">
        <v>84.4</v>
      </c>
      <c r="K473" s="228">
        <f>ROUND(E473*J473,2)</f>
        <v>84.4</v>
      </c>
      <c r="L473" s="228">
        <v>15</v>
      </c>
      <c r="M473" s="228">
        <f>G473*(1+L473/100)</f>
        <v>0</v>
      </c>
      <c r="N473" s="228">
        <v>0</v>
      </c>
      <c r="O473" s="228">
        <f>ROUND(E473*N473,2)</f>
        <v>0</v>
      </c>
      <c r="P473" s="228">
        <v>0</v>
      </c>
      <c r="Q473" s="228">
        <f>ROUND(E473*P473,2)</f>
        <v>0</v>
      </c>
      <c r="R473" s="228"/>
      <c r="S473" s="228" t="s">
        <v>171</v>
      </c>
      <c r="T473" s="228" t="s">
        <v>143</v>
      </c>
      <c r="U473" s="228">
        <v>0.14868000000000001</v>
      </c>
      <c r="V473" s="228">
        <f>ROUND(E473*U473,2)</f>
        <v>0.15</v>
      </c>
      <c r="W473" s="228"/>
      <c r="X473" s="228" t="s">
        <v>172</v>
      </c>
      <c r="Y473" s="209"/>
      <c r="Z473" s="209"/>
      <c r="AA473" s="209"/>
      <c r="AB473" s="209"/>
      <c r="AC473" s="209"/>
      <c r="AD473" s="209"/>
      <c r="AE473" s="209"/>
      <c r="AF473" s="209"/>
      <c r="AG473" s="209" t="s">
        <v>173</v>
      </c>
      <c r="AH473" s="209"/>
      <c r="AI473" s="209"/>
      <c r="AJ473" s="209"/>
      <c r="AK473" s="209"/>
      <c r="AL473" s="209"/>
      <c r="AM473" s="209"/>
      <c r="AN473" s="209"/>
      <c r="AO473" s="209"/>
      <c r="AP473" s="209"/>
      <c r="AQ473" s="209"/>
      <c r="AR473" s="209"/>
      <c r="AS473" s="209"/>
      <c r="AT473" s="209"/>
      <c r="AU473" s="209"/>
      <c r="AV473" s="209"/>
      <c r="AW473" s="209"/>
      <c r="AX473" s="209"/>
      <c r="AY473" s="209"/>
      <c r="AZ473" s="209"/>
      <c r="BA473" s="209"/>
      <c r="BB473" s="209"/>
      <c r="BC473" s="209"/>
      <c r="BD473" s="209"/>
      <c r="BE473" s="209"/>
      <c r="BF473" s="209"/>
      <c r="BG473" s="209"/>
      <c r="BH473" s="209"/>
    </row>
    <row r="474" spans="1:60" ht="20.399999999999999" outlineLevel="1" x14ac:dyDescent="0.25">
      <c r="A474" s="243">
        <v>191</v>
      </c>
      <c r="B474" s="244" t="s">
        <v>688</v>
      </c>
      <c r="C474" s="251" t="s">
        <v>689</v>
      </c>
      <c r="D474" s="245" t="s">
        <v>183</v>
      </c>
      <c r="E474" s="246">
        <v>100</v>
      </c>
      <c r="F474" s="247"/>
      <c r="G474" s="248">
        <f>ROUND(E474*F474,2)</f>
        <v>0</v>
      </c>
      <c r="H474" s="229">
        <v>16.739999999999998</v>
      </c>
      <c r="I474" s="228">
        <f>ROUND(E474*H474,2)</f>
        <v>1674</v>
      </c>
      <c r="J474" s="229">
        <v>44.46</v>
      </c>
      <c r="K474" s="228">
        <f>ROUND(E474*J474,2)</f>
        <v>4446</v>
      </c>
      <c r="L474" s="228">
        <v>15</v>
      </c>
      <c r="M474" s="228">
        <f>G474*(1+L474/100)</f>
        <v>0</v>
      </c>
      <c r="N474" s="228">
        <v>1.6000000000000001E-4</v>
      </c>
      <c r="O474" s="228">
        <f>ROUND(E474*N474,2)</f>
        <v>0.02</v>
      </c>
      <c r="P474" s="228">
        <v>0</v>
      </c>
      <c r="Q474" s="228">
        <f>ROUND(E474*P474,2)</f>
        <v>0</v>
      </c>
      <c r="R474" s="228"/>
      <c r="S474" s="228" t="s">
        <v>171</v>
      </c>
      <c r="T474" s="228" t="s">
        <v>143</v>
      </c>
      <c r="U474" s="228">
        <v>7.0000000000000007E-2</v>
      </c>
      <c r="V474" s="228">
        <f>ROUND(E474*U474,2)</f>
        <v>7</v>
      </c>
      <c r="W474" s="228"/>
      <c r="X474" s="228" t="s">
        <v>172</v>
      </c>
      <c r="Y474" s="209"/>
      <c r="Z474" s="209"/>
      <c r="AA474" s="209"/>
      <c r="AB474" s="209"/>
      <c r="AC474" s="209"/>
      <c r="AD474" s="209"/>
      <c r="AE474" s="209"/>
      <c r="AF474" s="209"/>
      <c r="AG474" s="209" t="s">
        <v>173</v>
      </c>
      <c r="AH474" s="209"/>
      <c r="AI474" s="209"/>
      <c r="AJ474" s="209"/>
      <c r="AK474" s="209"/>
      <c r="AL474" s="209"/>
      <c r="AM474" s="209"/>
      <c r="AN474" s="209"/>
      <c r="AO474" s="209"/>
      <c r="AP474" s="209"/>
      <c r="AQ474" s="209"/>
      <c r="AR474" s="209"/>
      <c r="AS474" s="209"/>
      <c r="AT474" s="209"/>
      <c r="AU474" s="209"/>
      <c r="AV474" s="209"/>
      <c r="AW474" s="209"/>
      <c r="AX474" s="209"/>
      <c r="AY474" s="209"/>
      <c r="AZ474" s="209"/>
      <c r="BA474" s="209"/>
      <c r="BB474" s="209"/>
      <c r="BC474" s="209"/>
      <c r="BD474" s="209"/>
      <c r="BE474" s="209"/>
      <c r="BF474" s="209"/>
      <c r="BG474" s="209"/>
      <c r="BH474" s="209"/>
    </row>
    <row r="475" spans="1:60" ht="20.399999999999999" outlineLevel="1" x14ac:dyDescent="0.25">
      <c r="A475" s="243">
        <v>192</v>
      </c>
      <c r="B475" s="244" t="s">
        <v>690</v>
      </c>
      <c r="C475" s="251" t="s">
        <v>691</v>
      </c>
      <c r="D475" s="245" t="s">
        <v>183</v>
      </c>
      <c r="E475" s="246">
        <v>90</v>
      </c>
      <c r="F475" s="247"/>
      <c r="G475" s="248">
        <f>ROUND(E475*F475,2)</f>
        <v>0</v>
      </c>
      <c r="H475" s="229">
        <v>28.13</v>
      </c>
      <c r="I475" s="228">
        <f>ROUND(E475*H475,2)</f>
        <v>2531.6999999999998</v>
      </c>
      <c r="J475" s="229">
        <v>46.17</v>
      </c>
      <c r="K475" s="228">
        <f>ROUND(E475*J475,2)</f>
        <v>4155.3</v>
      </c>
      <c r="L475" s="228">
        <v>15</v>
      </c>
      <c r="M475" s="228">
        <f>G475*(1+L475/100)</f>
        <v>0</v>
      </c>
      <c r="N475" s="228">
        <v>2.1000000000000001E-4</v>
      </c>
      <c r="O475" s="228">
        <f>ROUND(E475*N475,2)</f>
        <v>0.02</v>
      </c>
      <c r="P475" s="228">
        <v>0</v>
      </c>
      <c r="Q475" s="228">
        <f>ROUND(E475*P475,2)</f>
        <v>0</v>
      </c>
      <c r="R475" s="228"/>
      <c r="S475" s="228" t="s">
        <v>171</v>
      </c>
      <c r="T475" s="228" t="s">
        <v>143</v>
      </c>
      <c r="U475" s="228">
        <v>7.0000000000000007E-2</v>
      </c>
      <c r="V475" s="228">
        <f>ROUND(E475*U475,2)</f>
        <v>6.3</v>
      </c>
      <c r="W475" s="228"/>
      <c r="X475" s="228" t="s">
        <v>172</v>
      </c>
      <c r="Y475" s="209"/>
      <c r="Z475" s="209"/>
      <c r="AA475" s="209"/>
      <c r="AB475" s="209"/>
      <c r="AC475" s="209"/>
      <c r="AD475" s="209"/>
      <c r="AE475" s="209"/>
      <c r="AF475" s="209"/>
      <c r="AG475" s="209" t="s">
        <v>173</v>
      </c>
      <c r="AH475" s="209"/>
      <c r="AI475" s="209"/>
      <c r="AJ475" s="209"/>
      <c r="AK475" s="209"/>
      <c r="AL475" s="209"/>
      <c r="AM475" s="209"/>
      <c r="AN475" s="209"/>
      <c r="AO475" s="209"/>
      <c r="AP475" s="209"/>
      <c r="AQ475" s="209"/>
      <c r="AR475" s="209"/>
      <c r="AS475" s="209"/>
      <c r="AT475" s="209"/>
      <c r="AU475" s="209"/>
      <c r="AV475" s="209"/>
      <c r="AW475" s="209"/>
      <c r="AX475" s="209"/>
      <c r="AY475" s="209"/>
      <c r="AZ475" s="209"/>
      <c r="BA475" s="209"/>
      <c r="BB475" s="209"/>
      <c r="BC475" s="209"/>
      <c r="BD475" s="209"/>
      <c r="BE475" s="209"/>
      <c r="BF475" s="209"/>
      <c r="BG475" s="209"/>
      <c r="BH475" s="209"/>
    </row>
    <row r="476" spans="1:60" ht="20.399999999999999" outlineLevel="1" x14ac:dyDescent="0.25">
      <c r="A476" s="243">
        <v>193</v>
      </c>
      <c r="B476" s="244" t="s">
        <v>692</v>
      </c>
      <c r="C476" s="251" t="s">
        <v>693</v>
      </c>
      <c r="D476" s="245" t="s">
        <v>183</v>
      </c>
      <c r="E476" s="246">
        <v>10</v>
      </c>
      <c r="F476" s="247"/>
      <c r="G476" s="248">
        <f>ROUND(E476*F476,2)</f>
        <v>0</v>
      </c>
      <c r="H476" s="229">
        <v>49.43</v>
      </c>
      <c r="I476" s="228">
        <f>ROUND(E476*H476,2)</f>
        <v>494.3</v>
      </c>
      <c r="J476" s="229">
        <v>44.07</v>
      </c>
      <c r="K476" s="228">
        <f>ROUND(E476*J476,2)</f>
        <v>440.7</v>
      </c>
      <c r="L476" s="228">
        <v>15</v>
      </c>
      <c r="M476" s="228">
        <f>G476*(1+L476/100)</f>
        <v>0</v>
      </c>
      <c r="N476" s="228">
        <v>3.2000000000000003E-4</v>
      </c>
      <c r="O476" s="228">
        <f>ROUND(E476*N476,2)</f>
        <v>0</v>
      </c>
      <c r="P476" s="228">
        <v>0</v>
      </c>
      <c r="Q476" s="228">
        <f>ROUND(E476*P476,2)</f>
        <v>0</v>
      </c>
      <c r="R476" s="228"/>
      <c r="S476" s="228" t="s">
        <v>171</v>
      </c>
      <c r="T476" s="228" t="s">
        <v>143</v>
      </c>
      <c r="U476" s="228">
        <v>7.2459999999999997E-2</v>
      </c>
      <c r="V476" s="228">
        <f>ROUND(E476*U476,2)</f>
        <v>0.72</v>
      </c>
      <c r="W476" s="228"/>
      <c r="X476" s="228" t="s">
        <v>172</v>
      </c>
      <c r="Y476" s="209"/>
      <c r="Z476" s="209"/>
      <c r="AA476" s="209"/>
      <c r="AB476" s="209"/>
      <c r="AC476" s="209"/>
      <c r="AD476" s="209"/>
      <c r="AE476" s="209"/>
      <c r="AF476" s="209"/>
      <c r="AG476" s="209" t="s">
        <v>173</v>
      </c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09"/>
      <c r="AT476" s="209"/>
      <c r="AU476" s="209"/>
      <c r="AV476" s="209"/>
      <c r="AW476" s="209"/>
      <c r="AX476" s="209"/>
      <c r="AY476" s="209"/>
      <c r="AZ476" s="209"/>
      <c r="BA476" s="209"/>
      <c r="BB476" s="209"/>
      <c r="BC476" s="209"/>
      <c r="BD476" s="209"/>
      <c r="BE476" s="209"/>
      <c r="BF476" s="209"/>
      <c r="BG476" s="209"/>
      <c r="BH476" s="209"/>
    </row>
    <row r="477" spans="1:60" outlineLevel="1" x14ac:dyDescent="0.25">
      <c r="A477" s="243">
        <v>194</v>
      </c>
      <c r="B477" s="244" t="s">
        <v>694</v>
      </c>
      <c r="C477" s="251" t="s">
        <v>695</v>
      </c>
      <c r="D477" s="245" t="s">
        <v>178</v>
      </c>
      <c r="E477" s="246">
        <v>24</v>
      </c>
      <c r="F477" s="247"/>
      <c r="G477" s="248">
        <f>ROUND(E477*F477,2)</f>
        <v>0</v>
      </c>
      <c r="H477" s="229">
        <v>0</v>
      </c>
      <c r="I477" s="228">
        <f>ROUND(E477*H477,2)</f>
        <v>0</v>
      </c>
      <c r="J477" s="229">
        <v>187.5</v>
      </c>
      <c r="K477" s="228">
        <f>ROUND(E477*J477,2)</f>
        <v>4500</v>
      </c>
      <c r="L477" s="228">
        <v>15</v>
      </c>
      <c r="M477" s="228">
        <f>G477*(1+L477/100)</f>
        <v>0</v>
      </c>
      <c r="N477" s="228">
        <v>0</v>
      </c>
      <c r="O477" s="228">
        <f>ROUND(E477*N477,2)</f>
        <v>0</v>
      </c>
      <c r="P477" s="228">
        <v>0</v>
      </c>
      <c r="Q477" s="228">
        <f>ROUND(E477*P477,2)</f>
        <v>0</v>
      </c>
      <c r="R477" s="228"/>
      <c r="S477" s="228" t="s">
        <v>171</v>
      </c>
      <c r="T477" s="228" t="s">
        <v>143</v>
      </c>
      <c r="U477" s="228">
        <v>0.33050000000000002</v>
      </c>
      <c r="V477" s="228">
        <f>ROUND(E477*U477,2)</f>
        <v>7.93</v>
      </c>
      <c r="W477" s="228"/>
      <c r="X477" s="228" t="s">
        <v>172</v>
      </c>
      <c r="Y477" s="209"/>
      <c r="Z477" s="209"/>
      <c r="AA477" s="209"/>
      <c r="AB477" s="209"/>
      <c r="AC477" s="209"/>
      <c r="AD477" s="209"/>
      <c r="AE477" s="209"/>
      <c r="AF477" s="209"/>
      <c r="AG477" s="209" t="s">
        <v>173</v>
      </c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09"/>
      <c r="AT477" s="209"/>
      <c r="AU477" s="209"/>
      <c r="AV477" s="209"/>
      <c r="AW477" s="209"/>
      <c r="AX477" s="209"/>
      <c r="AY477" s="209"/>
      <c r="AZ477" s="209"/>
      <c r="BA477" s="209"/>
      <c r="BB477" s="209"/>
      <c r="BC477" s="209"/>
      <c r="BD477" s="209"/>
      <c r="BE477" s="209"/>
      <c r="BF477" s="209"/>
      <c r="BG477" s="209"/>
      <c r="BH477" s="209"/>
    </row>
    <row r="478" spans="1:60" outlineLevel="1" x14ac:dyDescent="0.25">
      <c r="A478" s="243">
        <v>195</v>
      </c>
      <c r="B478" s="244" t="s">
        <v>696</v>
      </c>
      <c r="C478" s="251" t="s">
        <v>697</v>
      </c>
      <c r="D478" s="245" t="s">
        <v>178</v>
      </c>
      <c r="E478" s="246">
        <v>1</v>
      </c>
      <c r="F478" s="247"/>
      <c r="G478" s="248">
        <f>ROUND(E478*F478,2)</f>
        <v>0</v>
      </c>
      <c r="H478" s="229">
        <v>0</v>
      </c>
      <c r="I478" s="228">
        <f>ROUND(E478*H478,2)</f>
        <v>0</v>
      </c>
      <c r="J478" s="229">
        <v>198.4</v>
      </c>
      <c r="K478" s="228">
        <f>ROUND(E478*J478,2)</f>
        <v>198.4</v>
      </c>
      <c r="L478" s="228">
        <v>15</v>
      </c>
      <c r="M478" s="228">
        <f>G478*(1+L478/100)</f>
        <v>0</v>
      </c>
      <c r="N478" s="228">
        <v>0</v>
      </c>
      <c r="O478" s="228">
        <f>ROUND(E478*N478,2)</f>
        <v>0</v>
      </c>
      <c r="P478" s="228">
        <v>0</v>
      </c>
      <c r="Q478" s="228">
        <f>ROUND(E478*P478,2)</f>
        <v>0</v>
      </c>
      <c r="R478" s="228"/>
      <c r="S478" s="228" t="s">
        <v>171</v>
      </c>
      <c r="T478" s="228" t="s">
        <v>143</v>
      </c>
      <c r="U478" s="228">
        <v>0.35</v>
      </c>
      <c r="V478" s="228">
        <f>ROUND(E478*U478,2)</f>
        <v>0.35</v>
      </c>
      <c r="W478" s="228"/>
      <c r="X478" s="228" t="s">
        <v>172</v>
      </c>
      <c r="Y478" s="209"/>
      <c r="Z478" s="209"/>
      <c r="AA478" s="209"/>
      <c r="AB478" s="209"/>
      <c r="AC478" s="209"/>
      <c r="AD478" s="209"/>
      <c r="AE478" s="209"/>
      <c r="AF478" s="209"/>
      <c r="AG478" s="209" t="s">
        <v>173</v>
      </c>
      <c r="AH478" s="209"/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09"/>
      <c r="AT478" s="209"/>
      <c r="AU478" s="209"/>
      <c r="AV478" s="209"/>
      <c r="AW478" s="209"/>
      <c r="AX478" s="209"/>
      <c r="AY478" s="209"/>
      <c r="AZ478" s="209"/>
      <c r="BA478" s="209"/>
      <c r="BB478" s="209"/>
      <c r="BC478" s="209"/>
      <c r="BD478" s="209"/>
      <c r="BE478" s="209"/>
      <c r="BF478" s="209"/>
      <c r="BG478" s="209"/>
      <c r="BH478" s="209"/>
    </row>
    <row r="479" spans="1:60" outlineLevel="1" x14ac:dyDescent="0.25">
      <c r="A479" s="243">
        <v>196</v>
      </c>
      <c r="B479" s="244" t="s">
        <v>698</v>
      </c>
      <c r="C479" s="251" t="s">
        <v>699</v>
      </c>
      <c r="D479" s="245" t="s">
        <v>183</v>
      </c>
      <c r="E479" s="246">
        <v>10</v>
      </c>
      <c r="F479" s="247"/>
      <c r="G479" s="248">
        <f>ROUND(E479*F479,2)</f>
        <v>0</v>
      </c>
      <c r="H479" s="229">
        <v>19.8</v>
      </c>
      <c r="I479" s="228">
        <f>ROUND(E479*H479,2)</f>
        <v>198</v>
      </c>
      <c r="J479" s="229">
        <v>0</v>
      </c>
      <c r="K479" s="228">
        <f>ROUND(E479*J479,2)</f>
        <v>0</v>
      </c>
      <c r="L479" s="228">
        <v>15</v>
      </c>
      <c r="M479" s="228">
        <f>G479*(1+L479/100)</f>
        <v>0</v>
      </c>
      <c r="N479" s="228">
        <v>8.0000000000000007E-5</v>
      </c>
      <c r="O479" s="228">
        <f>ROUND(E479*N479,2)</f>
        <v>0</v>
      </c>
      <c r="P479" s="228">
        <v>0</v>
      </c>
      <c r="Q479" s="228">
        <f>ROUND(E479*P479,2)</f>
        <v>0</v>
      </c>
      <c r="R479" s="228" t="s">
        <v>196</v>
      </c>
      <c r="S479" s="228" t="s">
        <v>171</v>
      </c>
      <c r="T479" s="228" t="s">
        <v>143</v>
      </c>
      <c r="U479" s="228">
        <v>0</v>
      </c>
      <c r="V479" s="228">
        <f>ROUND(E479*U479,2)</f>
        <v>0</v>
      </c>
      <c r="W479" s="228"/>
      <c r="X479" s="228" t="s">
        <v>166</v>
      </c>
      <c r="Y479" s="209"/>
      <c r="Z479" s="209"/>
      <c r="AA479" s="209"/>
      <c r="AB479" s="209"/>
      <c r="AC479" s="209"/>
      <c r="AD479" s="209"/>
      <c r="AE479" s="209"/>
      <c r="AF479" s="209"/>
      <c r="AG479" s="209" t="s">
        <v>167</v>
      </c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09"/>
      <c r="AT479" s="209"/>
      <c r="AU479" s="209"/>
      <c r="AV479" s="209"/>
      <c r="AW479" s="209"/>
      <c r="AX479" s="209"/>
      <c r="AY479" s="209"/>
      <c r="AZ479" s="209"/>
      <c r="BA479" s="209"/>
      <c r="BB479" s="209"/>
      <c r="BC479" s="209"/>
      <c r="BD479" s="209"/>
      <c r="BE479" s="209"/>
      <c r="BF479" s="209"/>
      <c r="BG479" s="209"/>
      <c r="BH479" s="209"/>
    </row>
    <row r="480" spans="1:60" outlineLevel="1" x14ac:dyDescent="0.25">
      <c r="A480" s="243">
        <v>197</v>
      </c>
      <c r="B480" s="244" t="s">
        <v>700</v>
      </c>
      <c r="C480" s="251" t="s">
        <v>701</v>
      </c>
      <c r="D480" s="245" t="s">
        <v>183</v>
      </c>
      <c r="E480" s="246">
        <v>1</v>
      </c>
      <c r="F480" s="247"/>
      <c r="G480" s="248">
        <f>ROUND(E480*F480,2)</f>
        <v>0</v>
      </c>
      <c r="H480" s="229">
        <v>24.4</v>
      </c>
      <c r="I480" s="228">
        <f>ROUND(E480*H480,2)</f>
        <v>24.4</v>
      </c>
      <c r="J480" s="229">
        <v>0</v>
      </c>
      <c r="K480" s="228">
        <f>ROUND(E480*J480,2)</f>
        <v>0</v>
      </c>
      <c r="L480" s="228">
        <v>15</v>
      </c>
      <c r="M480" s="228">
        <f>G480*(1+L480/100)</f>
        <v>0</v>
      </c>
      <c r="N480" s="228">
        <v>6.0000000000000002E-5</v>
      </c>
      <c r="O480" s="228">
        <f>ROUND(E480*N480,2)</f>
        <v>0</v>
      </c>
      <c r="P480" s="228">
        <v>0</v>
      </c>
      <c r="Q480" s="228">
        <f>ROUND(E480*P480,2)</f>
        <v>0</v>
      </c>
      <c r="R480" s="228" t="s">
        <v>196</v>
      </c>
      <c r="S480" s="228" t="s">
        <v>171</v>
      </c>
      <c r="T480" s="228" t="s">
        <v>143</v>
      </c>
      <c r="U480" s="228">
        <v>0</v>
      </c>
      <c r="V480" s="228">
        <f>ROUND(E480*U480,2)</f>
        <v>0</v>
      </c>
      <c r="W480" s="228"/>
      <c r="X480" s="228" t="s">
        <v>166</v>
      </c>
      <c r="Y480" s="209"/>
      <c r="Z480" s="209"/>
      <c r="AA480" s="209"/>
      <c r="AB480" s="209"/>
      <c r="AC480" s="209"/>
      <c r="AD480" s="209"/>
      <c r="AE480" s="209"/>
      <c r="AF480" s="209"/>
      <c r="AG480" s="209" t="s">
        <v>167</v>
      </c>
      <c r="AH480" s="209"/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09"/>
      <c r="AT480" s="209"/>
      <c r="AU480" s="209"/>
      <c r="AV480" s="209"/>
      <c r="AW480" s="209"/>
      <c r="AX480" s="209"/>
      <c r="AY480" s="209"/>
      <c r="AZ480" s="209"/>
      <c r="BA480" s="209"/>
      <c r="BB480" s="209"/>
      <c r="BC480" s="209"/>
      <c r="BD480" s="209"/>
      <c r="BE480" s="209"/>
      <c r="BF480" s="209"/>
      <c r="BG480" s="209"/>
      <c r="BH480" s="209"/>
    </row>
    <row r="481" spans="1:60" outlineLevel="1" x14ac:dyDescent="0.25">
      <c r="A481" s="243">
        <v>198</v>
      </c>
      <c r="B481" s="244" t="s">
        <v>702</v>
      </c>
      <c r="C481" s="251" t="s">
        <v>703</v>
      </c>
      <c r="D481" s="245" t="s">
        <v>178</v>
      </c>
      <c r="E481" s="246">
        <v>10</v>
      </c>
      <c r="F481" s="247"/>
      <c r="G481" s="248">
        <f>ROUND(E481*F481,2)</f>
        <v>0</v>
      </c>
      <c r="H481" s="229">
        <v>165</v>
      </c>
      <c r="I481" s="228">
        <f>ROUND(E481*H481,2)</f>
        <v>1650</v>
      </c>
      <c r="J481" s="229">
        <v>0</v>
      </c>
      <c r="K481" s="228">
        <f>ROUND(E481*J481,2)</f>
        <v>0</v>
      </c>
      <c r="L481" s="228">
        <v>15</v>
      </c>
      <c r="M481" s="228">
        <f>G481*(1+L481/100)</f>
        <v>0</v>
      </c>
      <c r="N481" s="228">
        <v>1.0000000000000001E-5</v>
      </c>
      <c r="O481" s="228">
        <f>ROUND(E481*N481,2)</f>
        <v>0</v>
      </c>
      <c r="P481" s="228">
        <v>0</v>
      </c>
      <c r="Q481" s="228">
        <f>ROUND(E481*P481,2)</f>
        <v>0</v>
      </c>
      <c r="R481" s="228" t="s">
        <v>196</v>
      </c>
      <c r="S481" s="228" t="s">
        <v>171</v>
      </c>
      <c r="T481" s="228" t="s">
        <v>143</v>
      </c>
      <c r="U481" s="228">
        <v>0</v>
      </c>
      <c r="V481" s="228">
        <f>ROUND(E481*U481,2)</f>
        <v>0</v>
      </c>
      <c r="W481" s="228"/>
      <c r="X481" s="228" t="s">
        <v>166</v>
      </c>
      <c r="Y481" s="209"/>
      <c r="Z481" s="209"/>
      <c r="AA481" s="209"/>
      <c r="AB481" s="209"/>
      <c r="AC481" s="209"/>
      <c r="AD481" s="209"/>
      <c r="AE481" s="209"/>
      <c r="AF481" s="209"/>
      <c r="AG481" s="209" t="s">
        <v>167</v>
      </c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09"/>
      <c r="AT481" s="209"/>
      <c r="AU481" s="209"/>
      <c r="AV481" s="209"/>
      <c r="AW481" s="209"/>
      <c r="AX481" s="209"/>
      <c r="AY481" s="209"/>
      <c r="AZ481" s="209"/>
      <c r="BA481" s="209"/>
      <c r="BB481" s="209"/>
      <c r="BC481" s="209"/>
      <c r="BD481" s="209"/>
      <c r="BE481" s="209"/>
      <c r="BF481" s="209"/>
      <c r="BG481" s="209"/>
      <c r="BH481" s="209"/>
    </row>
    <row r="482" spans="1:60" outlineLevel="1" x14ac:dyDescent="0.25">
      <c r="A482" s="243">
        <v>199</v>
      </c>
      <c r="B482" s="244" t="s">
        <v>704</v>
      </c>
      <c r="C482" s="251" t="s">
        <v>705</v>
      </c>
      <c r="D482" s="245" t="s">
        <v>178</v>
      </c>
      <c r="E482" s="246">
        <v>10</v>
      </c>
      <c r="F482" s="247"/>
      <c r="G482" s="248">
        <f>ROUND(E482*F482,2)</f>
        <v>0</v>
      </c>
      <c r="H482" s="229">
        <v>55.9</v>
      </c>
      <c r="I482" s="228">
        <f>ROUND(E482*H482,2)</f>
        <v>559</v>
      </c>
      <c r="J482" s="229">
        <v>0</v>
      </c>
      <c r="K482" s="228">
        <f>ROUND(E482*J482,2)</f>
        <v>0</v>
      </c>
      <c r="L482" s="228">
        <v>15</v>
      </c>
      <c r="M482" s="228">
        <f>G482*(1+L482/100)</f>
        <v>0</v>
      </c>
      <c r="N482" s="228">
        <v>1.0000000000000001E-5</v>
      </c>
      <c r="O482" s="228">
        <f>ROUND(E482*N482,2)</f>
        <v>0</v>
      </c>
      <c r="P482" s="228">
        <v>0</v>
      </c>
      <c r="Q482" s="228">
        <f>ROUND(E482*P482,2)</f>
        <v>0</v>
      </c>
      <c r="R482" s="228" t="s">
        <v>196</v>
      </c>
      <c r="S482" s="228" t="s">
        <v>171</v>
      </c>
      <c r="T482" s="228" t="s">
        <v>143</v>
      </c>
      <c r="U482" s="228">
        <v>0</v>
      </c>
      <c r="V482" s="228">
        <f>ROUND(E482*U482,2)</f>
        <v>0</v>
      </c>
      <c r="W482" s="228"/>
      <c r="X482" s="228" t="s">
        <v>166</v>
      </c>
      <c r="Y482" s="209"/>
      <c r="Z482" s="209"/>
      <c r="AA482" s="209"/>
      <c r="AB482" s="209"/>
      <c r="AC482" s="209"/>
      <c r="AD482" s="209"/>
      <c r="AE482" s="209"/>
      <c r="AF482" s="209"/>
      <c r="AG482" s="209" t="s">
        <v>167</v>
      </c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09"/>
      <c r="AT482" s="209"/>
      <c r="AU482" s="209"/>
      <c r="AV482" s="209"/>
      <c r="AW482" s="209"/>
      <c r="AX482" s="209"/>
      <c r="AY482" s="209"/>
      <c r="AZ482" s="209"/>
      <c r="BA482" s="209"/>
      <c r="BB482" s="209"/>
      <c r="BC482" s="209"/>
      <c r="BD482" s="209"/>
      <c r="BE482" s="209"/>
      <c r="BF482" s="209"/>
      <c r="BG482" s="209"/>
      <c r="BH482" s="209"/>
    </row>
    <row r="483" spans="1:60" outlineLevel="1" x14ac:dyDescent="0.25">
      <c r="A483" s="243">
        <v>200</v>
      </c>
      <c r="B483" s="244" t="s">
        <v>706</v>
      </c>
      <c r="C483" s="251" t="s">
        <v>707</v>
      </c>
      <c r="D483" s="245" t="s">
        <v>178</v>
      </c>
      <c r="E483" s="246">
        <v>10</v>
      </c>
      <c r="F483" s="247"/>
      <c r="G483" s="248">
        <f>ROUND(E483*F483,2)</f>
        <v>0</v>
      </c>
      <c r="H483" s="229">
        <v>35.4</v>
      </c>
      <c r="I483" s="228">
        <f>ROUND(E483*H483,2)</f>
        <v>354</v>
      </c>
      <c r="J483" s="229">
        <v>0</v>
      </c>
      <c r="K483" s="228">
        <f>ROUND(E483*J483,2)</f>
        <v>0</v>
      </c>
      <c r="L483" s="228">
        <v>15</v>
      </c>
      <c r="M483" s="228">
        <f>G483*(1+L483/100)</f>
        <v>0</v>
      </c>
      <c r="N483" s="228">
        <v>5.0000000000000002E-5</v>
      </c>
      <c r="O483" s="228">
        <f>ROUND(E483*N483,2)</f>
        <v>0</v>
      </c>
      <c r="P483" s="228">
        <v>0</v>
      </c>
      <c r="Q483" s="228">
        <f>ROUND(E483*P483,2)</f>
        <v>0</v>
      </c>
      <c r="R483" s="228" t="s">
        <v>196</v>
      </c>
      <c r="S483" s="228" t="s">
        <v>171</v>
      </c>
      <c r="T483" s="228" t="s">
        <v>143</v>
      </c>
      <c r="U483" s="228">
        <v>0</v>
      </c>
      <c r="V483" s="228">
        <f>ROUND(E483*U483,2)</f>
        <v>0</v>
      </c>
      <c r="W483" s="228"/>
      <c r="X483" s="228" t="s">
        <v>166</v>
      </c>
      <c r="Y483" s="209"/>
      <c r="Z483" s="209"/>
      <c r="AA483" s="209"/>
      <c r="AB483" s="209"/>
      <c r="AC483" s="209"/>
      <c r="AD483" s="209"/>
      <c r="AE483" s="209"/>
      <c r="AF483" s="209"/>
      <c r="AG483" s="209" t="s">
        <v>167</v>
      </c>
      <c r="AH483" s="209"/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</row>
    <row r="484" spans="1:60" outlineLevel="1" x14ac:dyDescent="0.25">
      <c r="A484" s="243">
        <v>201</v>
      </c>
      <c r="B484" s="244" t="s">
        <v>708</v>
      </c>
      <c r="C484" s="251" t="s">
        <v>709</v>
      </c>
      <c r="D484" s="245" t="s">
        <v>178</v>
      </c>
      <c r="E484" s="246">
        <v>1</v>
      </c>
      <c r="F484" s="247"/>
      <c r="G484" s="248">
        <f>ROUND(E484*F484,2)</f>
        <v>0</v>
      </c>
      <c r="H484" s="229">
        <v>48.7</v>
      </c>
      <c r="I484" s="228">
        <f>ROUND(E484*H484,2)</f>
        <v>48.7</v>
      </c>
      <c r="J484" s="229">
        <v>0</v>
      </c>
      <c r="K484" s="228">
        <f>ROUND(E484*J484,2)</f>
        <v>0</v>
      </c>
      <c r="L484" s="228">
        <v>15</v>
      </c>
      <c r="M484" s="228">
        <f>G484*(1+L484/100)</f>
        <v>0</v>
      </c>
      <c r="N484" s="228">
        <v>0</v>
      </c>
      <c r="O484" s="228">
        <f>ROUND(E484*N484,2)</f>
        <v>0</v>
      </c>
      <c r="P484" s="228">
        <v>0</v>
      </c>
      <c r="Q484" s="228">
        <f>ROUND(E484*P484,2)</f>
        <v>0</v>
      </c>
      <c r="R484" s="228" t="s">
        <v>196</v>
      </c>
      <c r="S484" s="228" t="s">
        <v>171</v>
      </c>
      <c r="T484" s="228" t="s">
        <v>143</v>
      </c>
      <c r="U484" s="228">
        <v>0</v>
      </c>
      <c r="V484" s="228">
        <f>ROUND(E484*U484,2)</f>
        <v>0</v>
      </c>
      <c r="W484" s="228"/>
      <c r="X484" s="228" t="s">
        <v>166</v>
      </c>
      <c r="Y484" s="209"/>
      <c r="Z484" s="209"/>
      <c r="AA484" s="209"/>
      <c r="AB484" s="209"/>
      <c r="AC484" s="209"/>
      <c r="AD484" s="209"/>
      <c r="AE484" s="209"/>
      <c r="AF484" s="209"/>
      <c r="AG484" s="209" t="s">
        <v>167</v>
      </c>
      <c r="AH484" s="209"/>
      <c r="AI484" s="209"/>
      <c r="AJ484" s="209"/>
      <c r="AK484" s="209"/>
      <c r="AL484" s="209"/>
      <c r="AM484" s="209"/>
      <c r="AN484" s="209"/>
      <c r="AO484" s="209"/>
      <c r="AP484" s="209"/>
      <c r="AQ484" s="209"/>
      <c r="AR484" s="209"/>
      <c r="AS484" s="209"/>
      <c r="AT484" s="209"/>
      <c r="AU484" s="209"/>
      <c r="AV484" s="209"/>
      <c r="AW484" s="209"/>
      <c r="AX484" s="209"/>
      <c r="AY484" s="209"/>
      <c r="AZ484" s="209"/>
      <c r="BA484" s="209"/>
      <c r="BB484" s="209"/>
      <c r="BC484" s="209"/>
      <c r="BD484" s="209"/>
      <c r="BE484" s="209"/>
      <c r="BF484" s="209"/>
      <c r="BG484" s="209"/>
      <c r="BH484" s="209"/>
    </row>
    <row r="485" spans="1:60" outlineLevel="1" x14ac:dyDescent="0.25">
      <c r="A485" s="243">
        <v>202</v>
      </c>
      <c r="B485" s="244" t="s">
        <v>710</v>
      </c>
      <c r="C485" s="251" t="s">
        <v>711</v>
      </c>
      <c r="D485" s="245" t="s">
        <v>178</v>
      </c>
      <c r="E485" s="246">
        <v>24</v>
      </c>
      <c r="F485" s="247"/>
      <c r="G485" s="248">
        <f>ROUND(E485*F485,2)</f>
        <v>0</v>
      </c>
      <c r="H485" s="229">
        <v>15</v>
      </c>
      <c r="I485" s="228">
        <f>ROUND(E485*H485,2)</f>
        <v>360</v>
      </c>
      <c r="J485" s="229">
        <v>0</v>
      </c>
      <c r="K485" s="228">
        <f>ROUND(E485*J485,2)</f>
        <v>0</v>
      </c>
      <c r="L485" s="228">
        <v>15</v>
      </c>
      <c r="M485" s="228">
        <f>G485*(1+L485/100)</f>
        <v>0</v>
      </c>
      <c r="N485" s="228">
        <v>4.0000000000000003E-5</v>
      </c>
      <c r="O485" s="228">
        <f>ROUND(E485*N485,2)</f>
        <v>0</v>
      </c>
      <c r="P485" s="228">
        <v>0</v>
      </c>
      <c r="Q485" s="228">
        <f>ROUND(E485*P485,2)</f>
        <v>0</v>
      </c>
      <c r="R485" s="228" t="s">
        <v>196</v>
      </c>
      <c r="S485" s="228" t="s">
        <v>171</v>
      </c>
      <c r="T485" s="228" t="s">
        <v>143</v>
      </c>
      <c r="U485" s="228">
        <v>0</v>
      </c>
      <c r="V485" s="228">
        <f>ROUND(E485*U485,2)</f>
        <v>0</v>
      </c>
      <c r="W485" s="228"/>
      <c r="X485" s="228" t="s">
        <v>166</v>
      </c>
      <c r="Y485" s="209"/>
      <c r="Z485" s="209"/>
      <c r="AA485" s="209"/>
      <c r="AB485" s="209"/>
      <c r="AC485" s="209"/>
      <c r="AD485" s="209"/>
      <c r="AE485" s="209"/>
      <c r="AF485" s="209"/>
      <c r="AG485" s="209" t="s">
        <v>167</v>
      </c>
      <c r="AH485" s="209"/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09"/>
      <c r="AT485" s="209"/>
      <c r="AU485" s="209"/>
      <c r="AV485" s="209"/>
      <c r="AW485" s="209"/>
      <c r="AX485" s="209"/>
      <c r="AY485" s="209"/>
      <c r="AZ485" s="209"/>
      <c r="BA485" s="209"/>
      <c r="BB485" s="209"/>
      <c r="BC485" s="209"/>
      <c r="BD485" s="209"/>
      <c r="BE485" s="209"/>
      <c r="BF485" s="209"/>
      <c r="BG485" s="209"/>
      <c r="BH485" s="209"/>
    </row>
    <row r="486" spans="1:60" outlineLevel="1" x14ac:dyDescent="0.25">
      <c r="A486" s="243">
        <v>203</v>
      </c>
      <c r="B486" s="244" t="s">
        <v>712</v>
      </c>
      <c r="C486" s="251" t="s">
        <v>713</v>
      </c>
      <c r="D486" s="245" t="s">
        <v>178</v>
      </c>
      <c r="E486" s="246">
        <v>6</v>
      </c>
      <c r="F486" s="247"/>
      <c r="G486" s="248">
        <f>ROUND(E486*F486,2)</f>
        <v>0</v>
      </c>
      <c r="H486" s="229">
        <v>990</v>
      </c>
      <c r="I486" s="228">
        <f>ROUND(E486*H486,2)</f>
        <v>5940</v>
      </c>
      <c r="J486" s="229">
        <v>0</v>
      </c>
      <c r="K486" s="228">
        <f>ROUND(E486*J486,2)</f>
        <v>0</v>
      </c>
      <c r="L486" s="228">
        <v>15</v>
      </c>
      <c r="M486" s="228">
        <f>G486*(1+L486/100)</f>
        <v>0</v>
      </c>
      <c r="N486" s="228">
        <v>4.0000000000000001E-3</v>
      </c>
      <c r="O486" s="228">
        <f>ROUND(E486*N486,2)</f>
        <v>0.02</v>
      </c>
      <c r="P486" s="228">
        <v>0</v>
      </c>
      <c r="Q486" s="228">
        <f>ROUND(E486*P486,2)</f>
        <v>0</v>
      </c>
      <c r="R486" s="228" t="s">
        <v>196</v>
      </c>
      <c r="S486" s="228" t="s">
        <v>171</v>
      </c>
      <c r="T486" s="228" t="s">
        <v>143</v>
      </c>
      <c r="U486" s="228">
        <v>0</v>
      </c>
      <c r="V486" s="228">
        <f>ROUND(E486*U486,2)</f>
        <v>0</v>
      </c>
      <c r="W486" s="228"/>
      <c r="X486" s="228" t="s">
        <v>166</v>
      </c>
      <c r="Y486" s="209"/>
      <c r="Z486" s="209"/>
      <c r="AA486" s="209"/>
      <c r="AB486" s="209"/>
      <c r="AC486" s="209"/>
      <c r="AD486" s="209"/>
      <c r="AE486" s="209"/>
      <c r="AF486" s="209"/>
      <c r="AG486" s="209" t="s">
        <v>167</v>
      </c>
      <c r="AH486" s="209"/>
      <c r="AI486" s="209"/>
      <c r="AJ486" s="209"/>
      <c r="AK486" s="209"/>
      <c r="AL486" s="209"/>
      <c r="AM486" s="209"/>
      <c r="AN486" s="209"/>
      <c r="AO486" s="209"/>
      <c r="AP486" s="209"/>
      <c r="AQ486" s="209"/>
      <c r="AR486" s="209"/>
      <c r="AS486" s="209"/>
      <c r="AT486" s="209"/>
      <c r="AU486" s="209"/>
      <c r="AV486" s="209"/>
      <c r="AW486" s="209"/>
      <c r="AX486" s="209"/>
      <c r="AY486" s="209"/>
      <c r="AZ486" s="209"/>
      <c r="BA486" s="209"/>
      <c r="BB486" s="209"/>
      <c r="BC486" s="209"/>
      <c r="BD486" s="209"/>
      <c r="BE486" s="209"/>
      <c r="BF486" s="209"/>
      <c r="BG486" s="209"/>
      <c r="BH486" s="209"/>
    </row>
    <row r="487" spans="1:60" outlineLevel="1" x14ac:dyDescent="0.25">
      <c r="A487" s="243">
        <v>204</v>
      </c>
      <c r="B487" s="244" t="s">
        <v>714</v>
      </c>
      <c r="C487" s="251" t="s">
        <v>715</v>
      </c>
      <c r="D487" s="245" t="s">
        <v>178</v>
      </c>
      <c r="E487" s="246">
        <v>2</v>
      </c>
      <c r="F487" s="247"/>
      <c r="G487" s="248">
        <f>ROUND(E487*F487,2)</f>
        <v>0</v>
      </c>
      <c r="H487" s="229">
        <v>192.6</v>
      </c>
      <c r="I487" s="228">
        <f>ROUND(E487*H487,2)</f>
        <v>385.2</v>
      </c>
      <c r="J487" s="229">
        <v>0</v>
      </c>
      <c r="K487" s="228">
        <f>ROUND(E487*J487,2)</f>
        <v>0</v>
      </c>
      <c r="L487" s="228">
        <v>15</v>
      </c>
      <c r="M487" s="228">
        <f>G487*(1+L487/100)</f>
        <v>0</v>
      </c>
      <c r="N487" s="228">
        <v>1.8000000000000001E-4</v>
      </c>
      <c r="O487" s="228">
        <f>ROUND(E487*N487,2)</f>
        <v>0</v>
      </c>
      <c r="P487" s="228">
        <v>0</v>
      </c>
      <c r="Q487" s="228">
        <f>ROUND(E487*P487,2)</f>
        <v>0</v>
      </c>
      <c r="R487" s="228" t="s">
        <v>196</v>
      </c>
      <c r="S487" s="228" t="s">
        <v>171</v>
      </c>
      <c r="T487" s="228" t="s">
        <v>143</v>
      </c>
      <c r="U487" s="228">
        <v>0</v>
      </c>
      <c r="V487" s="228">
        <f>ROUND(E487*U487,2)</f>
        <v>0</v>
      </c>
      <c r="W487" s="228"/>
      <c r="X487" s="228" t="s">
        <v>166</v>
      </c>
      <c r="Y487" s="209"/>
      <c r="Z487" s="209"/>
      <c r="AA487" s="209"/>
      <c r="AB487" s="209"/>
      <c r="AC487" s="209"/>
      <c r="AD487" s="209"/>
      <c r="AE487" s="209"/>
      <c r="AF487" s="209"/>
      <c r="AG487" s="209" t="s">
        <v>167</v>
      </c>
      <c r="AH487" s="209"/>
      <c r="AI487" s="209"/>
      <c r="AJ487" s="209"/>
      <c r="AK487" s="209"/>
      <c r="AL487" s="209"/>
      <c r="AM487" s="209"/>
      <c r="AN487" s="209"/>
      <c r="AO487" s="209"/>
      <c r="AP487" s="209"/>
      <c r="AQ487" s="209"/>
      <c r="AR487" s="209"/>
      <c r="AS487" s="209"/>
      <c r="AT487" s="209"/>
      <c r="AU487" s="209"/>
      <c r="AV487" s="209"/>
      <c r="AW487" s="209"/>
      <c r="AX487" s="209"/>
      <c r="AY487" s="209"/>
      <c r="AZ487" s="209"/>
      <c r="BA487" s="209"/>
      <c r="BB487" s="209"/>
      <c r="BC487" s="209"/>
      <c r="BD487" s="209"/>
      <c r="BE487" s="209"/>
      <c r="BF487" s="209"/>
      <c r="BG487" s="209"/>
      <c r="BH487" s="209"/>
    </row>
    <row r="488" spans="1:60" outlineLevel="1" x14ac:dyDescent="0.25">
      <c r="A488" s="243">
        <v>205</v>
      </c>
      <c r="B488" s="244" t="s">
        <v>716</v>
      </c>
      <c r="C488" s="251" t="s">
        <v>717</v>
      </c>
      <c r="D488" s="245" t="s">
        <v>178</v>
      </c>
      <c r="E488" s="246">
        <v>2</v>
      </c>
      <c r="F488" s="247"/>
      <c r="G488" s="248">
        <f>ROUND(E488*F488,2)</f>
        <v>0</v>
      </c>
      <c r="H488" s="229">
        <v>229.4</v>
      </c>
      <c r="I488" s="228">
        <f>ROUND(E488*H488,2)</f>
        <v>458.8</v>
      </c>
      <c r="J488" s="229">
        <v>0</v>
      </c>
      <c r="K488" s="228">
        <f>ROUND(E488*J488,2)</f>
        <v>0</v>
      </c>
      <c r="L488" s="228">
        <v>15</v>
      </c>
      <c r="M488" s="228">
        <f>G488*(1+L488/100)</f>
        <v>0</v>
      </c>
      <c r="N488" s="228">
        <v>1.8000000000000001E-4</v>
      </c>
      <c r="O488" s="228">
        <f>ROUND(E488*N488,2)</f>
        <v>0</v>
      </c>
      <c r="P488" s="228">
        <v>0</v>
      </c>
      <c r="Q488" s="228">
        <f>ROUND(E488*P488,2)</f>
        <v>0</v>
      </c>
      <c r="R488" s="228" t="s">
        <v>196</v>
      </c>
      <c r="S488" s="228" t="s">
        <v>171</v>
      </c>
      <c r="T488" s="228" t="s">
        <v>143</v>
      </c>
      <c r="U488" s="228">
        <v>0</v>
      </c>
      <c r="V488" s="228">
        <f>ROUND(E488*U488,2)</f>
        <v>0</v>
      </c>
      <c r="W488" s="228"/>
      <c r="X488" s="228" t="s">
        <v>166</v>
      </c>
      <c r="Y488" s="209"/>
      <c r="Z488" s="209"/>
      <c r="AA488" s="209"/>
      <c r="AB488" s="209"/>
      <c r="AC488" s="209"/>
      <c r="AD488" s="209"/>
      <c r="AE488" s="209"/>
      <c r="AF488" s="209"/>
      <c r="AG488" s="209" t="s">
        <v>167</v>
      </c>
      <c r="AH488" s="209"/>
      <c r="AI488" s="209"/>
      <c r="AJ488" s="209"/>
      <c r="AK488" s="209"/>
      <c r="AL488" s="209"/>
      <c r="AM488" s="209"/>
      <c r="AN488" s="209"/>
      <c r="AO488" s="209"/>
      <c r="AP488" s="209"/>
      <c r="AQ488" s="209"/>
      <c r="AR488" s="209"/>
      <c r="AS488" s="209"/>
      <c r="AT488" s="209"/>
      <c r="AU488" s="209"/>
      <c r="AV488" s="209"/>
      <c r="AW488" s="209"/>
      <c r="AX488" s="209"/>
      <c r="AY488" s="209"/>
      <c r="AZ488" s="209"/>
      <c r="BA488" s="209"/>
      <c r="BB488" s="209"/>
      <c r="BC488" s="209"/>
      <c r="BD488" s="209"/>
      <c r="BE488" s="209"/>
      <c r="BF488" s="209"/>
      <c r="BG488" s="209"/>
      <c r="BH488" s="209"/>
    </row>
    <row r="489" spans="1:60" outlineLevel="1" x14ac:dyDescent="0.25">
      <c r="A489" s="243">
        <v>206</v>
      </c>
      <c r="B489" s="244" t="s">
        <v>718</v>
      </c>
      <c r="C489" s="251" t="s">
        <v>719</v>
      </c>
      <c r="D489" s="245" t="s">
        <v>178</v>
      </c>
      <c r="E489" s="246">
        <v>2</v>
      </c>
      <c r="F489" s="247"/>
      <c r="G489" s="248">
        <f>ROUND(E489*F489,2)</f>
        <v>0</v>
      </c>
      <c r="H489" s="229">
        <v>166.8</v>
      </c>
      <c r="I489" s="228">
        <f>ROUND(E489*H489,2)</f>
        <v>333.6</v>
      </c>
      <c r="J489" s="229">
        <v>0</v>
      </c>
      <c r="K489" s="228">
        <f>ROUND(E489*J489,2)</f>
        <v>0</v>
      </c>
      <c r="L489" s="228">
        <v>15</v>
      </c>
      <c r="M489" s="228">
        <f>G489*(1+L489/100)</f>
        <v>0</v>
      </c>
      <c r="N489" s="228">
        <v>1.8000000000000001E-4</v>
      </c>
      <c r="O489" s="228">
        <f>ROUND(E489*N489,2)</f>
        <v>0</v>
      </c>
      <c r="P489" s="228">
        <v>0</v>
      </c>
      <c r="Q489" s="228">
        <f>ROUND(E489*P489,2)</f>
        <v>0</v>
      </c>
      <c r="R489" s="228" t="s">
        <v>196</v>
      </c>
      <c r="S489" s="228" t="s">
        <v>171</v>
      </c>
      <c r="T489" s="228" t="s">
        <v>143</v>
      </c>
      <c r="U489" s="228">
        <v>0</v>
      </c>
      <c r="V489" s="228">
        <f>ROUND(E489*U489,2)</f>
        <v>0</v>
      </c>
      <c r="W489" s="228"/>
      <c r="X489" s="228" t="s">
        <v>166</v>
      </c>
      <c r="Y489" s="209"/>
      <c r="Z489" s="209"/>
      <c r="AA489" s="209"/>
      <c r="AB489" s="209"/>
      <c r="AC489" s="209"/>
      <c r="AD489" s="209"/>
      <c r="AE489" s="209"/>
      <c r="AF489" s="209"/>
      <c r="AG489" s="209" t="s">
        <v>167</v>
      </c>
      <c r="AH489" s="209"/>
      <c r="AI489" s="209"/>
      <c r="AJ489" s="209"/>
      <c r="AK489" s="209"/>
      <c r="AL489" s="209"/>
      <c r="AM489" s="209"/>
      <c r="AN489" s="209"/>
      <c r="AO489" s="209"/>
      <c r="AP489" s="209"/>
      <c r="AQ489" s="209"/>
      <c r="AR489" s="209"/>
      <c r="AS489" s="209"/>
      <c r="AT489" s="209"/>
      <c r="AU489" s="209"/>
      <c r="AV489" s="209"/>
      <c r="AW489" s="209"/>
      <c r="AX489" s="209"/>
      <c r="AY489" s="209"/>
      <c r="AZ489" s="209"/>
      <c r="BA489" s="209"/>
      <c r="BB489" s="209"/>
      <c r="BC489" s="209"/>
      <c r="BD489" s="209"/>
      <c r="BE489" s="209"/>
      <c r="BF489" s="209"/>
      <c r="BG489" s="209"/>
      <c r="BH489" s="209"/>
    </row>
    <row r="490" spans="1:60" outlineLevel="1" x14ac:dyDescent="0.25">
      <c r="A490" s="243">
        <v>207</v>
      </c>
      <c r="B490" s="244" t="s">
        <v>720</v>
      </c>
      <c r="C490" s="251" t="s">
        <v>721</v>
      </c>
      <c r="D490" s="245" t="s">
        <v>178</v>
      </c>
      <c r="E490" s="246">
        <v>1</v>
      </c>
      <c r="F490" s="247"/>
      <c r="G490" s="248">
        <f>ROUND(E490*F490,2)</f>
        <v>0</v>
      </c>
      <c r="H490" s="229">
        <v>434.7</v>
      </c>
      <c r="I490" s="228">
        <f>ROUND(E490*H490,2)</f>
        <v>434.7</v>
      </c>
      <c r="J490" s="229">
        <v>0</v>
      </c>
      <c r="K490" s="228">
        <f>ROUND(E490*J490,2)</f>
        <v>0</v>
      </c>
      <c r="L490" s="228">
        <v>15</v>
      </c>
      <c r="M490" s="228">
        <f>G490*(1+L490/100)</f>
        <v>0</v>
      </c>
      <c r="N490" s="228">
        <v>4.0000000000000002E-4</v>
      </c>
      <c r="O490" s="228">
        <f>ROUND(E490*N490,2)</f>
        <v>0</v>
      </c>
      <c r="P490" s="228">
        <v>0</v>
      </c>
      <c r="Q490" s="228">
        <f>ROUND(E490*P490,2)</f>
        <v>0</v>
      </c>
      <c r="R490" s="228" t="s">
        <v>196</v>
      </c>
      <c r="S490" s="228" t="s">
        <v>171</v>
      </c>
      <c r="T490" s="228" t="s">
        <v>143</v>
      </c>
      <c r="U490" s="228">
        <v>0</v>
      </c>
      <c r="V490" s="228">
        <f>ROUND(E490*U490,2)</f>
        <v>0</v>
      </c>
      <c r="W490" s="228"/>
      <c r="X490" s="228" t="s">
        <v>166</v>
      </c>
      <c r="Y490" s="209"/>
      <c r="Z490" s="209"/>
      <c r="AA490" s="209"/>
      <c r="AB490" s="209"/>
      <c r="AC490" s="209"/>
      <c r="AD490" s="209"/>
      <c r="AE490" s="209"/>
      <c r="AF490" s="209"/>
      <c r="AG490" s="209" t="s">
        <v>167</v>
      </c>
      <c r="AH490" s="209"/>
      <c r="AI490" s="209"/>
      <c r="AJ490" s="209"/>
      <c r="AK490" s="209"/>
      <c r="AL490" s="209"/>
      <c r="AM490" s="209"/>
      <c r="AN490" s="209"/>
      <c r="AO490" s="209"/>
      <c r="AP490" s="209"/>
      <c r="AQ490" s="209"/>
      <c r="AR490" s="209"/>
      <c r="AS490" s="209"/>
      <c r="AT490" s="209"/>
      <c r="AU490" s="209"/>
      <c r="AV490" s="209"/>
      <c r="AW490" s="209"/>
      <c r="AX490" s="209"/>
      <c r="AY490" s="209"/>
      <c r="AZ490" s="209"/>
      <c r="BA490" s="209"/>
      <c r="BB490" s="209"/>
      <c r="BC490" s="209"/>
      <c r="BD490" s="209"/>
      <c r="BE490" s="209"/>
      <c r="BF490" s="209"/>
      <c r="BG490" s="209"/>
      <c r="BH490" s="209"/>
    </row>
    <row r="491" spans="1:60" outlineLevel="1" x14ac:dyDescent="0.25">
      <c r="A491" s="243">
        <v>208</v>
      </c>
      <c r="B491" s="244" t="s">
        <v>722</v>
      </c>
      <c r="C491" s="251" t="s">
        <v>723</v>
      </c>
      <c r="D491" s="245" t="s">
        <v>178</v>
      </c>
      <c r="E491" s="246">
        <v>1</v>
      </c>
      <c r="F491" s="247"/>
      <c r="G491" s="248">
        <f>ROUND(E491*F491,2)</f>
        <v>0</v>
      </c>
      <c r="H491" s="229">
        <v>1017.8</v>
      </c>
      <c r="I491" s="228">
        <f>ROUND(E491*H491,2)</f>
        <v>1017.8</v>
      </c>
      <c r="J491" s="229">
        <v>0</v>
      </c>
      <c r="K491" s="228">
        <f>ROUND(E491*J491,2)</f>
        <v>0</v>
      </c>
      <c r="L491" s="228">
        <v>15</v>
      </c>
      <c r="M491" s="228">
        <f>G491*(1+L491/100)</f>
        <v>0</v>
      </c>
      <c r="N491" s="228">
        <v>5.0000000000000001E-4</v>
      </c>
      <c r="O491" s="228">
        <f>ROUND(E491*N491,2)</f>
        <v>0</v>
      </c>
      <c r="P491" s="228">
        <v>0</v>
      </c>
      <c r="Q491" s="228">
        <f>ROUND(E491*P491,2)</f>
        <v>0</v>
      </c>
      <c r="R491" s="228" t="s">
        <v>196</v>
      </c>
      <c r="S491" s="228" t="s">
        <v>171</v>
      </c>
      <c r="T491" s="228" t="s">
        <v>143</v>
      </c>
      <c r="U491" s="228">
        <v>0</v>
      </c>
      <c r="V491" s="228">
        <f>ROUND(E491*U491,2)</f>
        <v>0</v>
      </c>
      <c r="W491" s="228"/>
      <c r="X491" s="228" t="s">
        <v>166</v>
      </c>
      <c r="Y491" s="209"/>
      <c r="Z491" s="209"/>
      <c r="AA491" s="209"/>
      <c r="AB491" s="209"/>
      <c r="AC491" s="209"/>
      <c r="AD491" s="209"/>
      <c r="AE491" s="209"/>
      <c r="AF491" s="209"/>
      <c r="AG491" s="209" t="s">
        <v>167</v>
      </c>
      <c r="AH491" s="209"/>
      <c r="AI491" s="209"/>
      <c r="AJ491" s="209"/>
      <c r="AK491" s="209"/>
      <c r="AL491" s="209"/>
      <c r="AM491" s="209"/>
      <c r="AN491" s="209"/>
      <c r="AO491" s="209"/>
      <c r="AP491" s="209"/>
      <c r="AQ491" s="209"/>
      <c r="AR491" s="209"/>
      <c r="AS491" s="209"/>
      <c r="AT491" s="209"/>
      <c r="AU491" s="209"/>
      <c r="AV491" s="209"/>
      <c r="AW491" s="209"/>
      <c r="AX491" s="209"/>
      <c r="AY491" s="209"/>
      <c r="AZ491" s="209"/>
      <c r="BA491" s="209"/>
      <c r="BB491" s="209"/>
      <c r="BC491" s="209"/>
      <c r="BD491" s="209"/>
      <c r="BE491" s="209"/>
      <c r="BF491" s="209"/>
      <c r="BG491" s="209"/>
      <c r="BH491" s="209"/>
    </row>
    <row r="492" spans="1:60" x14ac:dyDescent="0.25">
      <c r="A492" s="231" t="s">
        <v>137</v>
      </c>
      <c r="B492" s="232" t="s">
        <v>105</v>
      </c>
      <c r="C492" s="250" t="s">
        <v>106</v>
      </c>
      <c r="D492" s="233"/>
      <c r="E492" s="234"/>
      <c r="F492" s="235"/>
      <c r="G492" s="236">
        <f>SUMIF(AG493:AG496,"&lt;&gt;NOR",G493:G496)</f>
        <v>0</v>
      </c>
      <c r="H492" s="230"/>
      <c r="I492" s="230">
        <f>SUM(I493:I496)</f>
        <v>667.96</v>
      </c>
      <c r="J492" s="230"/>
      <c r="K492" s="230">
        <f>SUM(K493:K496)</f>
        <v>1063.8400000000001</v>
      </c>
      <c r="L492" s="230"/>
      <c r="M492" s="230">
        <f>SUM(M493:M496)</f>
        <v>0</v>
      </c>
      <c r="N492" s="230"/>
      <c r="O492" s="230">
        <f>SUM(O493:O496)</f>
        <v>0</v>
      </c>
      <c r="P492" s="230"/>
      <c r="Q492" s="230">
        <f>SUM(Q493:Q496)</f>
        <v>0</v>
      </c>
      <c r="R492" s="230"/>
      <c r="S492" s="230"/>
      <c r="T492" s="230"/>
      <c r="U492" s="230"/>
      <c r="V492" s="230">
        <f>SUM(V493:V496)</f>
        <v>1.8199999999999998</v>
      </c>
      <c r="W492" s="230"/>
      <c r="X492" s="230"/>
      <c r="AG492" t="s">
        <v>138</v>
      </c>
    </row>
    <row r="493" spans="1:60" outlineLevel="1" x14ac:dyDescent="0.25">
      <c r="A493" s="243">
        <v>209</v>
      </c>
      <c r="B493" s="244" t="s">
        <v>724</v>
      </c>
      <c r="C493" s="251" t="s">
        <v>725</v>
      </c>
      <c r="D493" s="245" t="s">
        <v>178</v>
      </c>
      <c r="E493" s="246">
        <v>4</v>
      </c>
      <c r="F493" s="247"/>
      <c r="G493" s="248">
        <f>ROUND(E493*F493,2)</f>
        <v>0</v>
      </c>
      <c r="H493" s="229">
        <v>79.59</v>
      </c>
      <c r="I493" s="228">
        <f>ROUND(E493*H493,2)</f>
        <v>318.36</v>
      </c>
      <c r="J493" s="229">
        <v>140.61000000000001</v>
      </c>
      <c r="K493" s="228">
        <f>ROUND(E493*J493,2)</f>
        <v>562.44000000000005</v>
      </c>
      <c r="L493" s="228">
        <v>15</v>
      </c>
      <c r="M493" s="228">
        <f>G493*(1+L493/100)</f>
        <v>0</v>
      </c>
      <c r="N493" s="228">
        <v>0</v>
      </c>
      <c r="O493" s="228">
        <f>ROUND(E493*N493,2)</f>
        <v>0</v>
      </c>
      <c r="P493" s="228">
        <v>0</v>
      </c>
      <c r="Q493" s="228">
        <f>ROUND(E493*P493,2)</f>
        <v>0</v>
      </c>
      <c r="R493" s="228"/>
      <c r="S493" s="228" t="s">
        <v>171</v>
      </c>
      <c r="T493" s="228" t="s">
        <v>143</v>
      </c>
      <c r="U493" s="228">
        <v>0.23599999999999999</v>
      </c>
      <c r="V493" s="228">
        <f>ROUND(E493*U493,2)</f>
        <v>0.94</v>
      </c>
      <c r="W493" s="228"/>
      <c r="X493" s="228" t="s">
        <v>172</v>
      </c>
      <c r="Y493" s="209"/>
      <c r="Z493" s="209"/>
      <c r="AA493" s="209"/>
      <c r="AB493" s="209"/>
      <c r="AC493" s="209"/>
      <c r="AD493" s="209"/>
      <c r="AE493" s="209"/>
      <c r="AF493" s="209"/>
      <c r="AG493" s="209" t="s">
        <v>173</v>
      </c>
      <c r="AH493" s="209"/>
      <c r="AI493" s="209"/>
      <c r="AJ493" s="209"/>
      <c r="AK493" s="209"/>
      <c r="AL493" s="209"/>
      <c r="AM493" s="209"/>
      <c r="AN493" s="209"/>
      <c r="AO493" s="209"/>
      <c r="AP493" s="209"/>
      <c r="AQ493" s="209"/>
      <c r="AR493" s="209"/>
      <c r="AS493" s="209"/>
      <c r="AT493" s="209"/>
      <c r="AU493" s="209"/>
      <c r="AV493" s="209"/>
      <c r="AW493" s="209"/>
      <c r="AX493" s="209"/>
      <c r="AY493" s="209"/>
      <c r="AZ493" s="209"/>
      <c r="BA493" s="209"/>
      <c r="BB493" s="209"/>
      <c r="BC493" s="209"/>
      <c r="BD493" s="209"/>
      <c r="BE493" s="209"/>
      <c r="BF493" s="209"/>
      <c r="BG493" s="209"/>
      <c r="BH493" s="209"/>
    </row>
    <row r="494" spans="1:60" outlineLevel="1" x14ac:dyDescent="0.25">
      <c r="A494" s="243">
        <v>210</v>
      </c>
      <c r="B494" s="244" t="s">
        <v>726</v>
      </c>
      <c r="C494" s="251" t="s">
        <v>727</v>
      </c>
      <c r="D494" s="245" t="s">
        <v>178</v>
      </c>
      <c r="E494" s="246">
        <v>1</v>
      </c>
      <c r="F494" s="247"/>
      <c r="G494" s="248">
        <f>ROUND(E494*F494,2)</f>
        <v>0</v>
      </c>
      <c r="H494" s="229">
        <v>0</v>
      </c>
      <c r="I494" s="228">
        <f>ROUND(E494*H494,2)</f>
        <v>0</v>
      </c>
      <c r="J494" s="229">
        <v>272.60000000000002</v>
      </c>
      <c r="K494" s="228">
        <f>ROUND(E494*J494,2)</f>
        <v>272.60000000000002</v>
      </c>
      <c r="L494" s="228">
        <v>15</v>
      </c>
      <c r="M494" s="228">
        <f>G494*(1+L494/100)</f>
        <v>0</v>
      </c>
      <c r="N494" s="228">
        <v>0</v>
      </c>
      <c r="O494" s="228">
        <f>ROUND(E494*N494,2)</f>
        <v>0</v>
      </c>
      <c r="P494" s="228">
        <v>0</v>
      </c>
      <c r="Q494" s="228">
        <f>ROUND(E494*P494,2)</f>
        <v>0</v>
      </c>
      <c r="R494" s="228"/>
      <c r="S494" s="228" t="s">
        <v>171</v>
      </c>
      <c r="T494" s="228" t="s">
        <v>143</v>
      </c>
      <c r="U494" s="228">
        <v>0.48</v>
      </c>
      <c r="V494" s="228">
        <f>ROUND(E494*U494,2)</f>
        <v>0.48</v>
      </c>
      <c r="W494" s="228"/>
      <c r="X494" s="228" t="s">
        <v>172</v>
      </c>
      <c r="Y494" s="209"/>
      <c r="Z494" s="209"/>
      <c r="AA494" s="209"/>
      <c r="AB494" s="209"/>
      <c r="AC494" s="209"/>
      <c r="AD494" s="209"/>
      <c r="AE494" s="209"/>
      <c r="AF494" s="209"/>
      <c r="AG494" s="209" t="s">
        <v>173</v>
      </c>
      <c r="AH494" s="209"/>
      <c r="AI494" s="209"/>
      <c r="AJ494" s="209"/>
      <c r="AK494" s="209"/>
      <c r="AL494" s="209"/>
      <c r="AM494" s="209"/>
      <c r="AN494" s="209"/>
      <c r="AO494" s="209"/>
      <c r="AP494" s="209"/>
      <c r="AQ494" s="209"/>
      <c r="AR494" s="209"/>
      <c r="AS494" s="209"/>
      <c r="AT494" s="209"/>
      <c r="AU494" s="209"/>
      <c r="AV494" s="209"/>
      <c r="AW494" s="209"/>
      <c r="AX494" s="209"/>
      <c r="AY494" s="209"/>
      <c r="AZ494" s="209"/>
      <c r="BA494" s="209"/>
      <c r="BB494" s="209"/>
      <c r="BC494" s="209"/>
      <c r="BD494" s="209"/>
      <c r="BE494" s="209"/>
      <c r="BF494" s="209"/>
      <c r="BG494" s="209"/>
      <c r="BH494" s="209"/>
    </row>
    <row r="495" spans="1:60" outlineLevel="1" x14ac:dyDescent="0.25">
      <c r="A495" s="243">
        <v>211</v>
      </c>
      <c r="B495" s="244" t="s">
        <v>728</v>
      </c>
      <c r="C495" s="251" t="s">
        <v>729</v>
      </c>
      <c r="D495" s="245" t="s">
        <v>178</v>
      </c>
      <c r="E495" s="246">
        <v>2</v>
      </c>
      <c r="F495" s="247"/>
      <c r="G495" s="248">
        <f>ROUND(E495*F495,2)</f>
        <v>0</v>
      </c>
      <c r="H495" s="229">
        <v>0</v>
      </c>
      <c r="I495" s="228">
        <f>ROUND(E495*H495,2)</f>
        <v>0</v>
      </c>
      <c r="J495" s="229">
        <v>114.4</v>
      </c>
      <c r="K495" s="228">
        <f>ROUND(E495*J495,2)</f>
        <v>228.8</v>
      </c>
      <c r="L495" s="228">
        <v>15</v>
      </c>
      <c r="M495" s="228">
        <f>G495*(1+L495/100)</f>
        <v>0</v>
      </c>
      <c r="N495" s="228">
        <v>0</v>
      </c>
      <c r="O495" s="228">
        <f>ROUND(E495*N495,2)</f>
        <v>0</v>
      </c>
      <c r="P495" s="228">
        <v>0</v>
      </c>
      <c r="Q495" s="228">
        <f>ROUND(E495*P495,2)</f>
        <v>0</v>
      </c>
      <c r="R495" s="228"/>
      <c r="S495" s="228" t="s">
        <v>171</v>
      </c>
      <c r="T495" s="228" t="s">
        <v>143</v>
      </c>
      <c r="U495" s="228">
        <v>0.20166999999999999</v>
      </c>
      <c r="V495" s="228">
        <f>ROUND(E495*U495,2)</f>
        <v>0.4</v>
      </c>
      <c r="W495" s="228"/>
      <c r="X495" s="228" t="s">
        <v>172</v>
      </c>
      <c r="Y495" s="209"/>
      <c r="Z495" s="209"/>
      <c r="AA495" s="209"/>
      <c r="AB495" s="209"/>
      <c r="AC495" s="209"/>
      <c r="AD495" s="209"/>
      <c r="AE495" s="209"/>
      <c r="AF495" s="209"/>
      <c r="AG495" s="209" t="s">
        <v>173</v>
      </c>
      <c r="AH495" s="209"/>
      <c r="AI495" s="209"/>
      <c r="AJ495" s="209"/>
      <c r="AK495" s="209"/>
      <c r="AL495" s="209"/>
      <c r="AM495" s="209"/>
      <c r="AN495" s="209"/>
      <c r="AO495" s="209"/>
      <c r="AP495" s="209"/>
      <c r="AQ495" s="209"/>
      <c r="AR495" s="209"/>
      <c r="AS495" s="209"/>
      <c r="AT495" s="209"/>
      <c r="AU495" s="209"/>
      <c r="AV495" s="209"/>
      <c r="AW495" s="209"/>
      <c r="AX495" s="209"/>
      <c r="AY495" s="209"/>
      <c r="AZ495" s="209"/>
      <c r="BA495" s="209"/>
      <c r="BB495" s="209"/>
      <c r="BC495" s="209"/>
      <c r="BD495" s="209"/>
      <c r="BE495" s="209"/>
      <c r="BF495" s="209"/>
      <c r="BG495" s="209"/>
      <c r="BH495" s="209"/>
    </row>
    <row r="496" spans="1:60" outlineLevel="1" x14ac:dyDescent="0.25">
      <c r="A496" s="243">
        <v>212</v>
      </c>
      <c r="B496" s="244" t="s">
        <v>730</v>
      </c>
      <c r="C496" s="251" t="s">
        <v>731</v>
      </c>
      <c r="D496" s="245" t="s">
        <v>178</v>
      </c>
      <c r="E496" s="246">
        <v>2</v>
      </c>
      <c r="F496" s="247"/>
      <c r="G496" s="248">
        <f>ROUND(E496*F496,2)</f>
        <v>0</v>
      </c>
      <c r="H496" s="229">
        <v>174.8</v>
      </c>
      <c r="I496" s="228">
        <f>ROUND(E496*H496,2)</f>
        <v>349.6</v>
      </c>
      <c r="J496" s="229">
        <v>0</v>
      </c>
      <c r="K496" s="228">
        <f>ROUND(E496*J496,2)</f>
        <v>0</v>
      </c>
      <c r="L496" s="228">
        <v>15</v>
      </c>
      <c r="M496" s="228">
        <f>G496*(1+L496/100)</f>
        <v>0</v>
      </c>
      <c r="N496" s="228">
        <v>1.0000000000000001E-5</v>
      </c>
      <c r="O496" s="228">
        <f>ROUND(E496*N496,2)</f>
        <v>0</v>
      </c>
      <c r="P496" s="228">
        <v>0</v>
      </c>
      <c r="Q496" s="228">
        <f>ROUND(E496*P496,2)</f>
        <v>0</v>
      </c>
      <c r="R496" s="228" t="s">
        <v>196</v>
      </c>
      <c r="S496" s="228" t="s">
        <v>171</v>
      </c>
      <c r="T496" s="228" t="s">
        <v>143</v>
      </c>
      <c r="U496" s="228">
        <v>0</v>
      </c>
      <c r="V496" s="228">
        <f>ROUND(E496*U496,2)</f>
        <v>0</v>
      </c>
      <c r="W496" s="228"/>
      <c r="X496" s="228" t="s">
        <v>166</v>
      </c>
      <c r="Y496" s="209"/>
      <c r="Z496" s="209"/>
      <c r="AA496" s="209"/>
      <c r="AB496" s="209"/>
      <c r="AC496" s="209"/>
      <c r="AD496" s="209"/>
      <c r="AE496" s="209"/>
      <c r="AF496" s="209"/>
      <c r="AG496" s="209" t="s">
        <v>167</v>
      </c>
      <c r="AH496" s="209"/>
      <c r="AI496" s="209"/>
      <c r="AJ496" s="209"/>
      <c r="AK496" s="209"/>
      <c r="AL496" s="209"/>
      <c r="AM496" s="209"/>
      <c r="AN496" s="209"/>
      <c r="AO496" s="209"/>
      <c r="AP496" s="209"/>
      <c r="AQ496" s="209"/>
      <c r="AR496" s="209"/>
      <c r="AS496" s="209"/>
      <c r="AT496" s="209"/>
      <c r="AU496" s="209"/>
      <c r="AV496" s="209"/>
      <c r="AW496" s="209"/>
      <c r="AX496" s="209"/>
      <c r="AY496" s="209"/>
      <c r="AZ496" s="209"/>
      <c r="BA496" s="209"/>
      <c r="BB496" s="209"/>
      <c r="BC496" s="209"/>
      <c r="BD496" s="209"/>
      <c r="BE496" s="209"/>
      <c r="BF496" s="209"/>
      <c r="BG496" s="209"/>
      <c r="BH496" s="209"/>
    </row>
    <row r="497" spans="1:60" x14ac:dyDescent="0.25">
      <c r="A497" s="231" t="s">
        <v>137</v>
      </c>
      <c r="B497" s="232" t="s">
        <v>107</v>
      </c>
      <c r="C497" s="250" t="s">
        <v>108</v>
      </c>
      <c r="D497" s="233"/>
      <c r="E497" s="234"/>
      <c r="F497" s="235"/>
      <c r="G497" s="236">
        <f>SUMIF(AG498:AG506,"&lt;&gt;NOR",G498:G506)</f>
        <v>0</v>
      </c>
      <c r="H497" s="230"/>
      <c r="I497" s="230">
        <f>SUM(I498:I506)</f>
        <v>0</v>
      </c>
      <c r="J497" s="230"/>
      <c r="K497" s="230">
        <f>SUM(K498:K506)</f>
        <v>28936.820000000003</v>
      </c>
      <c r="L497" s="230"/>
      <c r="M497" s="230">
        <f>SUM(M498:M506)</f>
        <v>0</v>
      </c>
      <c r="N497" s="230"/>
      <c r="O497" s="230">
        <f>SUM(O498:O506)</f>
        <v>0</v>
      </c>
      <c r="P497" s="230"/>
      <c r="Q497" s="230">
        <f>SUM(Q498:Q506)</f>
        <v>0</v>
      </c>
      <c r="R497" s="230"/>
      <c r="S497" s="230"/>
      <c r="T497" s="230"/>
      <c r="U497" s="230"/>
      <c r="V497" s="230">
        <f>SUM(V498:V506)</f>
        <v>33.909999999999997</v>
      </c>
      <c r="W497" s="230"/>
      <c r="X497" s="230"/>
      <c r="AG497" t="s">
        <v>138</v>
      </c>
    </row>
    <row r="498" spans="1:60" outlineLevel="1" x14ac:dyDescent="0.25">
      <c r="A498" s="243">
        <v>213</v>
      </c>
      <c r="B498" s="244" t="s">
        <v>732</v>
      </c>
      <c r="C498" s="251" t="s">
        <v>733</v>
      </c>
      <c r="D498" s="245" t="s">
        <v>305</v>
      </c>
      <c r="E498" s="246">
        <v>6.7931400000000002</v>
      </c>
      <c r="F498" s="247"/>
      <c r="G498" s="248">
        <f>ROUND(E498*F498,2)</f>
        <v>0</v>
      </c>
      <c r="H498" s="229">
        <v>0</v>
      </c>
      <c r="I498" s="228">
        <f>ROUND(E498*H498,2)</f>
        <v>0</v>
      </c>
      <c r="J498" s="229">
        <v>1500</v>
      </c>
      <c r="K498" s="228">
        <f>ROUND(E498*J498,2)</f>
        <v>10189.709999999999</v>
      </c>
      <c r="L498" s="228">
        <v>15</v>
      </c>
      <c r="M498" s="228">
        <f>G498*(1+L498/100)</f>
        <v>0</v>
      </c>
      <c r="N498" s="228">
        <v>0</v>
      </c>
      <c r="O498" s="228">
        <f>ROUND(E498*N498,2)</f>
        <v>0</v>
      </c>
      <c r="P498" s="228">
        <v>0</v>
      </c>
      <c r="Q498" s="228">
        <f>ROUND(E498*P498,2)</f>
        <v>0</v>
      </c>
      <c r="R498" s="228"/>
      <c r="S498" s="228" t="s">
        <v>734</v>
      </c>
      <c r="T498" s="228" t="s">
        <v>143</v>
      </c>
      <c r="U498" s="228">
        <v>0</v>
      </c>
      <c r="V498" s="228">
        <f>ROUND(E498*U498,2)</f>
        <v>0</v>
      </c>
      <c r="W498" s="228"/>
      <c r="X498" s="228" t="s">
        <v>735</v>
      </c>
      <c r="Y498" s="209"/>
      <c r="Z498" s="209"/>
      <c r="AA498" s="209"/>
      <c r="AB498" s="209"/>
      <c r="AC498" s="209"/>
      <c r="AD498" s="209"/>
      <c r="AE498" s="209"/>
      <c r="AF498" s="209"/>
      <c r="AG498" s="209" t="s">
        <v>736</v>
      </c>
      <c r="AH498" s="209"/>
      <c r="AI498" s="209"/>
      <c r="AJ498" s="209"/>
      <c r="AK498" s="209"/>
      <c r="AL498" s="209"/>
      <c r="AM498" s="209"/>
      <c r="AN498" s="209"/>
      <c r="AO498" s="209"/>
      <c r="AP498" s="209"/>
      <c r="AQ498" s="209"/>
      <c r="AR498" s="209"/>
      <c r="AS498" s="209"/>
      <c r="AT498" s="209"/>
      <c r="AU498" s="209"/>
      <c r="AV498" s="209"/>
      <c r="AW498" s="209"/>
      <c r="AX498" s="209"/>
      <c r="AY498" s="209"/>
      <c r="AZ498" s="209"/>
      <c r="BA498" s="209"/>
      <c r="BB498" s="209"/>
      <c r="BC498" s="209"/>
      <c r="BD498" s="209"/>
      <c r="BE498" s="209"/>
      <c r="BF498" s="209"/>
      <c r="BG498" s="209"/>
      <c r="BH498" s="209"/>
    </row>
    <row r="499" spans="1:60" outlineLevel="1" x14ac:dyDescent="0.25">
      <c r="A499" s="243">
        <v>214</v>
      </c>
      <c r="B499" s="244" t="s">
        <v>737</v>
      </c>
      <c r="C499" s="251" t="s">
        <v>738</v>
      </c>
      <c r="D499" s="245" t="s">
        <v>739</v>
      </c>
      <c r="E499" s="246">
        <v>5</v>
      </c>
      <c r="F499" s="247"/>
      <c r="G499" s="248">
        <f>ROUND(E499*F499,2)</f>
        <v>0</v>
      </c>
      <c r="H499" s="229">
        <v>0</v>
      </c>
      <c r="I499" s="228">
        <f>ROUND(E499*H499,2)</f>
        <v>0</v>
      </c>
      <c r="J499" s="229">
        <v>300</v>
      </c>
      <c r="K499" s="228">
        <f>ROUND(E499*J499,2)</f>
        <v>1500</v>
      </c>
      <c r="L499" s="228">
        <v>15</v>
      </c>
      <c r="M499" s="228">
        <f>G499*(1+L499/100)</f>
        <v>0</v>
      </c>
      <c r="N499" s="228">
        <v>0</v>
      </c>
      <c r="O499" s="228">
        <f>ROUND(E499*N499,2)</f>
        <v>0</v>
      </c>
      <c r="P499" s="228">
        <v>0</v>
      </c>
      <c r="Q499" s="228">
        <f>ROUND(E499*P499,2)</f>
        <v>0</v>
      </c>
      <c r="R499" s="228"/>
      <c r="S499" s="228" t="s">
        <v>171</v>
      </c>
      <c r="T499" s="228" t="s">
        <v>143</v>
      </c>
      <c r="U499" s="228">
        <v>0</v>
      </c>
      <c r="V499" s="228">
        <f>ROUND(E499*U499,2)</f>
        <v>0</v>
      </c>
      <c r="W499" s="228"/>
      <c r="X499" s="228" t="s">
        <v>172</v>
      </c>
      <c r="Y499" s="209"/>
      <c r="Z499" s="209"/>
      <c r="AA499" s="209"/>
      <c r="AB499" s="209"/>
      <c r="AC499" s="209"/>
      <c r="AD499" s="209"/>
      <c r="AE499" s="209"/>
      <c r="AF499" s="209"/>
      <c r="AG499" s="209" t="s">
        <v>173</v>
      </c>
      <c r="AH499" s="209"/>
      <c r="AI499" s="209"/>
      <c r="AJ499" s="209"/>
      <c r="AK499" s="209"/>
      <c r="AL499" s="209"/>
      <c r="AM499" s="209"/>
      <c r="AN499" s="209"/>
      <c r="AO499" s="209"/>
      <c r="AP499" s="209"/>
      <c r="AQ499" s="209"/>
      <c r="AR499" s="209"/>
      <c r="AS499" s="209"/>
      <c r="AT499" s="209"/>
      <c r="AU499" s="209"/>
      <c r="AV499" s="209"/>
      <c r="AW499" s="209"/>
      <c r="AX499" s="209"/>
      <c r="AY499" s="209"/>
      <c r="AZ499" s="209"/>
      <c r="BA499" s="209"/>
      <c r="BB499" s="209"/>
      <c r="BC499" s="209"/>
      <c r="BD499" s="209"/>
      <c r="BE499" s="209"/>
      <c r="BF499" s="209"/>
      <c r="BG499" s="209"/>
      <c r="BH499" s="209"/>
    </row>
    <row r="500" spans="1:60" outlineLevel="1" x14ac:dyDescent="0.25">
      <c r="A500" s="243">
        <v>215</v>
      </c>
      <c r="B500" s="244" t="s">
        <v>740</v>
      </c>
      <c r="C500" s="251" t="s">
        <v>741</v>
      </c>
      <c r="D500" s="245" t="s">
        <v>305</v>
      </c>
      <c r="E500" s="246">
        <v>6.7931400000000002</v>
      </c>
      <c r="F500" s="247"/>
      <c r="G500" s="248">
        <f>ROUND(E500*F500,2)</f>
        <v>0</v>
      </c>
      <c r="H500" s="229">
        <v>0</v>
      </c>
      <c r="I500" s="228">
        <f>ROUND(E500*H500,2)</f>
        <v>0</v>
      </c>
      <c r="J500" s="229">
        <v>193.8</v>
      </c>
      <c r="K500" s="228">
        <f>ROUND(E500*J500,2)</f>
        <v>1316.51</v>
      </c>
      <c r="L500" s="228">
        <v>15</v>
      </c>
      <c r="M500" s="228">
        <f>G500*(1+L500/100)</f>
        <v>0</v>
      </c>
      <c r="N500" s="228">
        <v>0</v>
      </c>
      <c r="O500" s="228">
        <f>ROUND(E500*N500,2)</f>
        <v>0</v>
      </c>
      <c r="P500" s="228">
        <v>0</v>
      </c>
      <c r="Q500" s="228">
        <f>ROUND(E500*P500,2)</f>
        <v>0</v>
      </c>
      <c r="R500" s="228"/>
      <c r="S500" s="228" t="s">
        <v>171</v>
      </c>
      <c r="T500" s="228" t="s">
        <v>143</v>
      </c>
      <c r="U500" s="228">
        <v>0.27700000000000002</v>
      </c>
      <c r="V500" s="228">
        <f>ROUND(E500*U500,2)</f>
        <v>1.88</v>
      </c>
      <c r="W500" s="228"/>
      <c r="X500" s="228" t="s">
        <v>735</v>
      </c>
      <c r="Y500" s="209"/>
      <c r="Z500" s="209"/>
      <c r="AA500" s="209"/>
      <c r="AB500" s="209"/>
      <c r="AC500" s="209"/>
      <c r="AD500" s="209"/>
      <c r="AE500" s="209"/>
      <c r="AF500" s="209"/>
      <c r="AG500" s="209" t="s">
        <v>736</v>
      </c>
      <c r="AH500" s="209"/>
      <c r="AI500" s="209"/>
      <c r="AJ500" s="209"/>
      <c r="AK500" s="209"/>
      <c r="AL500" s="209"/>
      <c r="AM500" s="209"/>
      <c r="AN500" s="209"/>
      <c r="AO500" s="209"/>
      <c r="AP500" s="209"/>
      <c r="AQ500" s="209"/>
      <c r="AR500" s="209"/>
      <c r="AS500" s="209"/>
      <c r="AT500" s="209"/>
      <c r="AU500" s="209"/>
      <c r="AV500" s="209"/>
      <c r="AW500" s="209"/>
      <c r="AX500" s="209"/>
      <c r="AY500" s="209"/>
      <c r="AZ500" s="209"/>
      <c r="BA500" s="209"/>
      <c r="BB500" s="209"/>
      <c r="BC500" s="209"/>
      <c r="BD500" s="209"/>
      <c r="BE500" s="209"/>
      <c r="BF500" s="209"/>
      <c r="BG500" s="209"/>
      <c r="BH500" s="209"/>
    </row>
    <row r="501" spans="1:60" outlineLevel="1" x14ac:dyDescent="0.25">
      <c r="A501" s="243">
        <v>216</v>
      </c>
      <c r="B501" s="244" t="s">
        <v>742</v>
      </c>
      <c r="C501" s="251" t="s">
        <v>743</v>
      </c>
      <c r="D501" s="245" t="s">
        <v>305</v>
      </c>
      <c r="E501" s="246">
        <v>6.7931400000000002</v>
      </c>
      <c r="F501" s="247"/>
      <c r="G501" s="248">
        <f>ROUND(E501*F501,2)</f>
        <v>0</v>
      </c>
      <c r="H501" s="229">
        <v>0</v>
      </c>
      <c r="I501" s="228">
        <f>ROUND(E501*H501,2)</f>
        <v>0</v>
      </c>
      <c r="J501" s="229">
        <v>811.9</v>
      </c>
      <c r="K501" s="228">
        <f>ROUND(E501*J501,2)</f>
        <v>5515.35</v>
      </c>
      <c r="L501" s="228">
        <v>15</v>
      </c>
      <c r="M501" s="228">
        <f>G501*(1+L501/100)</f>
        <v>0</v>
      </c>
      <c r="N501" s="228">
        <v>0</v>
      </c>
      <c r="O501" s="228">
        <f>ROUND(E501*N501,2)</f>
        <v>0</v>
      </c>
      <c r="P501" s="228">
        <v>0</v>
      </c>
      <c r="Q501" s="228">
        <f>ROUND(E501*P501,2)</f>
        <v>0</v>
      </c>
      <c r="R501" s="228"/>
      <c r="S501" s="228" t="s">
        <v>171</v>
      </c>
      <c r="T501" s="228" t="s">
        <v>143</v>
      </c>
      <c r="U501" s="228">
        <v>2.0089999999999999</v>
      </c>
      <c r="V501" s="228">
        <f>ROUND(E501*U501,2)</f>
        <v>13.65</v>
      </c>
      <c r="W501" s="228"/>
      <c r="X501" s="228" t="s">
        <v>735</v>
      </c>
      <c r="Y501" s="209"/>
      <c r="Z501" s="209"/>
      <c r="AA501" s="209"/>
      <c r="AB501" s="209"/>
      <c r="AC501" s="209"/>
      <c r="AD501" s="209"/>
      <c r="AE501" s="209"/>
      <c r="AF501" s="209"/>
      <c r="AG501" s="209" t="s">
        <v>736</v>
      </c>
      <c r="AH501" s="209"/>
      <c r="AI501" s="209"/>
      <c r="AJ501" s="209"/>
      <c r="AK501" s="209"/>
      <c r="AL501" s="209"/>
      <c r="AM501" s="209"/>
      <c r="AN501" s="209"/>
      <c r="AO501" s="209"/>
      <c r="AP501" s="209"/>
      <c r="AQ501" s="209"/>
      <c r="AR501" s="209"/>
      <c r="AS501" s="209"/>
      <c r="AT501" s="209"/>
      <c r="AU501" s="209"/>
      <c r="AV501" s="209"/>
      <c r="AW501" s="209"/>
      <c r="AX501" s="209"/>
      <c r="AY501" s="209"/>
      <c r="AZ501" s="209"/>
      <c r="BA501" s="209"/>
      <c r="BB501" s="209"/>
      <c r="BC501" s="209"/>
      <c r="BD501" s="209"/>
      <c r="BE501" s="209"/>
      <c r="BF501" s="209"/>
      <c r="BG501" s="209"/>
      <c r="BH501" s="209"/>
    </row>
    <row r="502" spans="1:60" outlineLevel="1" x14ac:dyDescent="0.25">
      <c r="A502" s="243">
        <v>217</v>
      </c>
      <c r="B502" s="244" t="s">
        <v>744</v>
      </c>
      <c r="C502" s="251" t="s">
        <v>745</v>
      </c>
      <c r="D502" s="245" t="s">
        <v>305</v>
      </c>
      <c r="E502" s="246">
        <v>6.7931400000000002</v>
      </c>
      <c r="F502" s="247"/>
      <c r="G502" s="248">
        <f>ROUND(E502*F502,2)</f>
        <v>0</v>
      </c>
      <c r="H502" s="229">
        <v>0</v>
      </c>
      <c r="I502" s="228">
        <f>ROUND(E502*H502,2)</f>
        <v>0</v>
      </c>
      <c r="J502" s="229">
        <v>387.6</v>
      </c>
      <c r="K502" s="228">
        <f>ROUND(E502*J502,2)</f>
        <v>2633.02</v>
      </c>
      <c r="L502" s="228">
        <v>15</v>
      </c>
      <c r="M502" s="228">
        <f>G502*(1+L502/100)</f>
        <v>0</v>
      </c>
      <c r="N502" s="228">
        <v>0</v>
      </c>
      <c r="O502" s="228">
        <f>ROUND(E502*N502,2)</f>
        <v>0</v>
      </c>
      <c r="P502" s="228">
        <v>0</v>
      </c>
      <c r="Q502" s="228">
        <f>ROUND(E502*P502,2)</f>
        <v>0</v>
      </c>
      <c r="R502" s="228"/>
      <c r="S502" s="228" t="s">
        <v>171</v>
      </c>
      <c r="T502" s="228" t="s">
        <v>143</v>
      </c>
      <c r="U502" s="228">
        <v>0.95899999999999996</v>
      </c>
      <c r="V502" s="228">
        <f>ROUND(E502*U502,2)</f>
        <v>6.51</v>
      </c>
      <c r="W502" s="228"/>
      <c r="X502" s="228" t="s">
        <v>735</v>
      </c>
      <c r="Y502" s="209"/>
      <c r="Z502" s="209"/>
      <c r="AA502" s="209"/>
      <c r="AB502" s="209"/>
      <c r="AC502" s="209"/>
      <c r="AD502" s="209"/>
      <c r="AE502" s="209"/>
      <c r="AF502" s="209"/>
      <c r="AG502" s="209" t="s">
        <v>736</v>
      </c>
      <c r="AH502" s="209"/>
      <c r="AI502" s="209"/>
      <c r="AJ502" s="209"/>
      <c r="AK502" s="209"/>
      <c r="AL502" s="209"/>
      <c r="AM502" s="209"/>
      <c r="AN502" s="209"/>
      <c r="AO502" s="209"/>
      <c r="AP502" s="209"/>
      <c r="AQ502" s="209"/>
      <c r="AR502" s="209"/>
      <c r="AS502" s="209"/>
      <c r="AT502" s="209"/>
      <c r="AU502" s="209"/>
      <c r="AV502" s="209"/>
      <c r="AW502" s="209"/>
      <c r="AX502" s="209"/>
      <c r="AY502" s="209"/>
      <c r="AZ502" s="209"/>
      <c r="BA502" s="209"/>
      <c r="BB502" s="209"/>
      <c r="BC502" s="209"/>
      <c r="BD502" s="209"/>
      <c r="BE502" s="209"/>
      <c r="BF502" s="209"/>
      <c r="BG502" s="209"/>
      <c r="BH502" s="209"/>
    </row>
    <row r="503" spans="1:60" outlineLevel="1" x14ac:dyDescent="0.25">
      <c r="A503" s="243">
        <v>218</v>
      </c>
      <c r="B503" s="244" t="s">
        <v>746</v>
      </c>
      <c r="C503" s="251" t="s">
        <v>747</v>
      </c>
      <c r="D503" s="245" t="s">
        <v>305</v>
      </c>
      <c r="E503" s="246">
        <v>6.7931400000000002</v>
      </c>
      <c r="F503" s="247"/>
      <c r="G503" s="248">
        <f>ROUND(E503*F503,2)</f>
        <v>0</v>
      </c>
      <c r="H503" s="229">
        <v>0</v>
      </c>
      <c r="I503" s="228">
        <f>ROUND(E503*H503,2)</f>
        <v>0</v>
      </c>
      <c r="J503" s="229">
        <v>269.7</v>
      </c>
      <c r="K503" s="228">
        <f>ROUND(E503*J503,2)</f>
        <v>1832.11</v>
      </c>
      <c r="L503" s="228">
        <v>15</v>
      </c>
      <c r="M503" s="228">
        <f>G503*(1+L503/100)</f>
        <v>0</v>
      </c>
      <c r="N503" s="228">
        <v>0</v>
      </c>
      <c r="O503" s="228">
        <f>ROUND(E503*N503,2)</f>
        <v>0</v>
      </c>
      <c r="P503" s="228">
        <v>0</v>
      </c>
      <c r="Q503" s="228">
        <f>ROUND(E503*P503,2)</f>
        <v>0</v>
      </c>
      <c r="R503" s="228"/>
      <c r="S503" s="228" t="s">
        <v>171</v>
      </c>
      <c r="T503" s="228" t="s">
        <v>143</v>
      </c>
      <c r="U503" s="228">
        <v>0.49</v>
      </c>
      <c r="V503" s="228">
        <f>ROUND(E503*U503,2)</f>
        <v>3.33</v>
      </c>
      <c r="W503" s="228"/>
      <c r="X503" s="228" t="s">
        <v>735</v>
      </c>
      <c r="Y503" s="209"/>
      <c r="Z503" s="209"/>
      <c r="AA503" s="209"/>
      <c r="AB503" s="209"/>
      <c r="AC503" s="209"/>
      <c r="AD503" s="209"/>
      <c r="AE503" s="209"/>
      <c r="AF503" s="209"/>
      <c r="AG503" s="209" t="s">
        <v>736</v>
      </c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09"/>
      <c r="AT503" s="209"/>
      <c r="AU503" s="209"/>
      <c r="AV503" s="209"/>
      <c r="AW503" s="209"/>
      <c r="AX503" s="209"/>
      <c r="AY503" s="209"/>
      <c r="AZ503" s="209"/>
      <c r="BA503" s="209"/>
      <c r="BB503" s="209"/>
      <c r="BC503" s="209"/>
      <c r="BD503" s="209"/>
      <c r="BE503" s="209"/>
      <c r="BF503" s="209"/>
      <c r="BG503" s="209"/>
      <c r="BH503" s="209"/>
    </row>
    <row r="504" spans="1:60" outlineLevel="1" x14ac:dyDescent="0.25">
      <c r="A504" s="243">
        <v>219</v>
      </c>
      <c r="B504" s="244" t="s">
        <v>748</v>
      </c>
      <c r="C504" s="251" t="s">
        <v>749</v>
      </c>
      <c r="D504" s="245" t="s">
        <v>305</v>
      </c>
      <c r="E504" s="246">
        <v>135.86279999999999</v>
      </c>
      <c r="F504" s="247"/>
      <c r="G504" s="248">
        <f>ROUND(E504*F504,2)</f>
        <v>0</v>
      </c>
      <c r="H504" s="229">
        <v>0</v>
      </c>
      <c r="I504" s="228">
        <f>ROUND(E504*H504,2)</f>
        <v>0</v>
      </c>
      <c r="J504" s="229">
        <v>18.399999999999999</v>
      </c>
      <c r="K504" s="228">
        <f>ROUND(E504*J504,2)</f>
        <v>2499.88</v>
      </c>
      <c r="L504" s="228">
        <v>15</v>
      </c>
      <c r="M504" s="228">
        <f>G504*(1+L504/100)</f>
        <v>0</v>
      </c>
      <c r="N504" s="228">
        <v>0</v>
      </c>
      <c r="O504" s="228">
        <f>ROUND(E504*N504,2)</f>
        <v>0</v>
      </c>
      <c r="P504" s="228">
        <v>0</v>
      </c>
      <c r="Q504" s="228">
        <f>ROUND(E504*P504,2)</f>
        <v>0</v>
      </c>
      <c r="R504" s="228"/>
      <c r="S504" s="228" t="s">
        <v>171</v>
      </c>
      <c r="T504" s="228" t="s">
        <v>143</v>
      </c>
      <c r="U504" s="228">
        <v>0</v>
      </c>
      <c r="V504" s="228">
        <f>ROUND(E504*U504,2)</f>
        <v>0</v>
      </c>
      <c r="W504" s="228"/>
      <c r="X504" s="228" t="s">
        <v>735</v>
      </c>
      <c r="Y504" s="209"/>
      <c r="Z504" s="209"/>
      <c r="AA504" s="209"/>
      <c r="AB504" s="209"/>
      <c r="AC504" s="209"/>
      <c r="AD504" s="209"/>
      <c r="AE504" s="209"/>
      <c r="AF504" s="209"/>
      <c r="AG504" s="209" t="s">
        <v>736</v>
      </c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09"/>
      <c r="AT504" s="209"/>
      <c r="AU504" s="209"/>
      <c r="AV504" s="209"/>
      <c r="AW504" s="209"/>
      <c r="AX504" s="209"/>
      <c r="AY504" s="209"/>
      <c r="AZ504" s="209"/>
      <c r="BA504" s="209"/>
      <c r="BB504" s="209"/>
      <c r="BC504" s="209"/>
      <c r="BD504" s="209"/>
      <c r="BE504" s="209"/>
      <c r="BF504" s="209"/>
      <c r="BG504" s="209"/>
      <c r="BH504" s="209"/>
    </row>
    <row r="505" spans="1:60" outlineLevel="1" x14ac:dyDescent="0.25">
      <c r="A505" s="243">
        <v>220</v>
      </c>
      <c r="B505" s="244" t="s">
        <v>750</v>
      </c>
      <c r="C505" s="251" t="s">
        <v>751</v>
      </c>
      <c r="D505" s="245" t="s">
        <v>305</v>
      </c>
      <c r="E505" s="246">
        <v>6.7931400000000002</v>
      </c>
      <c r="F505" s="247"/>
      <c r="G505" s="248">
        <f>ROUND(E505*F505,2)</f>
        <v>0</v>
      </c>
      <c r="H505" s="229">
        <v>0</v>
      </c>
      <c r="I505" s="228">
        <f>ROUND(E505*H505,2)</f>
        <v>0</v>
      </c>
      <c r="J505" s="229">
        <v>380.7</v>
      </c>
      <c r="K505" s="228">
        <f>ROUND(E505*J505,2)</f>
        <v>2586.15</v>
      </c>
      <c r="L505" s="228">
        <v>15</v>
      </c>
      <c r="M505" s="228">
        <f>G505*(1+L505/100)</f>
        <v>0</v>
      </c>
      <c r="N505" s="228">
        <v>0</v>
      </c>
      <c r="O505" s="228">
        <f>ROUND(E505*N505,2)</f>
        <v>0</v>
      </c>
      <c r="P505" s="228">
        <v>0</v>
      </c>
      <c r="Q505" s="228">
        <f>ROUND(E505*P505,2)</f>
        <v>0</v>
      </c>
      <c r="R505" s="228"/>
      <c r="S505" s="228" t="s">
        <v>171</v>
      </c>
      <c r="T505" s="228" t="s">
        <v>143</v>
      </c>
      <c r="U505" s="228">
        <v>0.94199999999999995</v>
      </c>
      <c r="V505" s="228">
        <f>ROUND(E505*U505,2)</f>
        <v>6.4</v>
      </c>
      <c r="W505" s="228"/>
      <c r="X505" s="228" t="s">
        <v>735</v>
      </c>
      <c r="Y505" s="209"/>
      <c r="Z505" s="209"/>
      <c r="AA505" s="209"/>
      <c r="AB505" s="209"/>
      <c r="AC505" s="209"/>
      <c r="AD505" s="209"/>
      <c r="AE505" s="209"/>
      <c r="AF505" s="209"/>
      <c r="AG505" s="209" t="s">
        <v>736</v>
      </c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</row>
    <row r="506" spans="1:60" outlineLevel="1" x14ac:dyDescent="0.25">
      <c r="A506" s="237">
        <v>221</v>
      </c>
      <c r="B506" s="238" t="s">
        <v>752</v>
      </c>
      <c r="C506" s="252" t="s">
        <v>753</v>
      </c>
      <c r="D506" s="239" t="s">
        <v>305</v>
      </c>
      <c r="E506" s="240">
        <v>20.37942</v>
      </c>
      <c r="F506" s="241"/>
      <c r="G506" s="242">
        <f>ROUND(E506*F506,2)</f>
        <v>0</v>
      </c>
      <c r="H506" s="229">
        <v>0</v>
      </c>
      <c r="I506" s="228">
        <f>ROUND(E506*H506,2)</f>
        <v>0</v>
      </c>
      <c r="J506" s="229">
        <v>42.4</v>
      </c>
      <c r="K506" s="228">
        <f>ROUND(E506*J506,2)</f>
        <v>864.09</v>
      </c>
      <c r="L506" s="228">
        <v>15</v>
      </c>
      <c r="M506" s="228">
        <f>G506*(1+L506/100)</f>
        <v>0</v>
      </c>
      <c r="N506" s="228">
        <v>0</v>
      </c>
      <c r="O506" s="228">
        <f>ROUND(E506*N506,2)</f>
        <v>0</v>
      </c>
      <c r="P506" s="228">
        <v>0</v>
      </c>
      <c r="Q506" s="228">
        <f>ROUND(E506*P506,2)</f>
        <v>0</v>
      </c>
      <c r="R506" s="228"/>
      <c r="S506" s="228" t="s">
        <v>171</v>
      </c>
      <c r="T506" s="228" t="s">
        <v>143</v>
      </c>
      <c r="U506" s="228">
        <v>0.105</v>
      </c>
      <c r="V506" s="228">
        <f>ROUND(E506*U506,2)</f>
        <v>2.14</v>
      </c>
      <c r="W506" s="228"/>
      <c r="X506" s="228" t="s">
        <v>735</v>
      </c>
      <c r="Y506" s="209"/>
      <c r="Z506" s="209"/>
      <c r="AA506" s="209"/>
      <c r="AB506" s="209"/>
      <c r="AC506" s="209"/>
      <c r="AD506" s="209"/>
      <c r="AE506" s="209"/>
      <c r="AF506" s="209"/>
      <c r="AG506" s="209" t="s">
        <v>736</v>
      </c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</row>
    <row r="507" spans="1:60" x14ac:dyDescent="0.25">
      <c r="A507" s="3"/>
      <c r="B507" s="4"/>
      <c r="C507" s="253"/>
      <c r="D507" s="6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AE507">
        <v>15</v>
      </c>
      <c r="AF507">
        <v>21</v>
      </c>
      <c r="AG507" t="s">
        <v>124</v>
      </c>
    </row>
    <row r="508" spans="1:60" x14ac:dyDescent="0.25">
      <c r="A508" s="212"/>
      <c r="B508" s="213" t="s">
        <v>31</v>
      </c>
      <c r="C508" s="254"/>
      <c r="D508" s="214"/>
      <c r="E508" s="215"/>
      <c r="F508" s="215"/>
      <c r="G508" s="249">
        <f>G8+G14+G16+G32+G38+G87+G109+G122+G169+G171+G182+G186+G188+G190+G192+G201+G216+G226+G256+G263+G277+G312+G316+G344+G349+G389+G420+G432+G457+G492+G497</f>
        <v>0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AE508">
        <f>SUMIF(L7:L506,AE507,G7:G506)</f>
        <v>0</v>
      </c>
      <c r="AF508">
        <f>SUMIF(L7:L506,AF507,G7:G506)</f>
        <v>0</v>
      </c>
      <c r="AG508" t="s">
        <v>160</v>
      </c>
    </row>
    <row r="509" spans="1:60" x14ac:dyDescent="0.25">
      <c r="A509" s="3"/>
      <c r="B509" s="4"/>
      <c r="C509" s="253"/>
      <c r="D509" s="6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60" x14ac:dyDescent="0.25">
      <c r="A510" s="3"/>
      <c r="B510" s="4"/>
      <c r="C510" s="253"/>
      <c r="D510" s="6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60" x14ac:dyDescent="0.25">
      <c r="A511" s="216" t="s">
        <v>161</v>
      </c>
      <c r="B511" s="216"/>
      <c r="C511" s="255"/>
      <c r="D511" s="6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60" x14ac:dyDescent="0.25">
      <c r="A512" s="217"/>
      <c r="B512" s="218"/>
      <c r="C512" s="256"/>
      <c r="D512" s="218"/>
      <c r="E512" s="218"/>
      <c r="F512" s="218"/>
      <c r="G512" s="219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AG512" t="s">
        <v>162</v>
      </c>
    </row>
    <row r="513" spans="1:33" x14ac:dyDescent="0.25">
      <c r="A513" s="220"/>
      <c r="B513" s="221"/>
      <c r="C513" s="257"/>
      <c r="D513" s="221"/>
      <c r="E513" s="221"/>
      <c r="F513" s="221"/>
      <c r="G513" s="22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33" x14ac:dyDescent="0.25">
      <c r="A514" s="220"/>
      <c r="B514" s="221"/>
      <c r="C514" s="257"/>
      <c r="D514" s="221"/>
      <c r="E514" s="221"/>
      <c r="F514" s="221"/>
      <c r="G514" s="22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33" x14ac:dyDescent="0.25">
      <c r="A515" s="220"/>
      <c r="B515" s="221"/>
      <c r="C515" s="257"/>
      <c r="D515" s="221"/>
      <c r="E515" s="221"/>
      <c r="F515" s="221"/>
      <c r="G515" s="22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33" x14ac:dyDescent="0.25">
      <c r="A516" s="223"/>
      <c r="B516" s="224"/>
      <c r="C516" s="258"/>
      <c r="D516" s="224"/>
      <c r="E516" s="224"/>
      <c r="F516" s="224"/>
      <c r="G516" s="225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33" x14ac:dyDescent="0.25">
      <c r="A517" s="3"/>
      <c r="B517" s="4"/>
      <c r="C517" s="253"/>
      <c r="D517" s="6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33" x14ac:dyDescent="0.25">
      <c r="C518" s="259"/>
      <c r="D518" s="10"/>
      <c r="AG518" t="s">
        <v>163</v>
      </c>
    </row>
    <row r="519" spans="1:33" x14ac:dyDescent="0.25">
      <c r="D519" s="10"/>
    </row>
    <row r="520" spans="1:33" x14ac:dyDescent="0.25">
      <c r="D520" s="10"/>
    </row>
    <row r="521" spans="1:33" x14ac:dyDescent="0.25">
      <c r="D521" s="10"/>
    </row>
    <row r="522" spans="1:33" x14ac:dyDescent="0.25">
      <c r="D522" s="10"/>
    </row>
    <row r="523" spans="1:33" x14ac:dyDescent="0.25">
      <c r="D523" s="10"/>
    </row>
    <row r="524" spans="1:33" x14ac:dyDescent="0.25">
      <c r="D524" s="10"/>
    </row>
    <row r="525" spans="1:33" x14ac:dyDescent="0.25">
      <c r="D525" s="10"/>
    </row>
    <row r="526" spans="1:33" x14ac:dyDescent="0.25">
      <c r="D526" s="10"/>
    </row>
    <row r="527" spans="1:33" x14ac:dyDescent="0.25">
      <c r="D527" s="10"/>
    </row>
    <row r="528" spans="1:33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511:C511"/>
    <mergeCell ref="A512:G51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VRN</vt:lpstr>
      <vt:lpstr>byt č.13</vt:lpstr>
      <vt:lpstr>byt č.20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'byt č.13'!Názvy_tisku</vt:lpstr>
      <vt:lpstr>'byt č.20'!Názvy_tisku</vt:lpstr>
      <vt:lpstr>VRN!Názvy_tisku</vt:lpstr>
      <vt:lpstr>oadresa</vt:lpstr>
      <vt:lpstr>Stavba!Objednatel</vt:lpstr>
      <vt:lpstr>Stavba!Objekt</vt:lpstr>
      <vt:lpstr>'byt č.13'!Oblast_tisku</vt:lpstr>
      <vt:lpstr>'byt č.20'!Oblast_tisku</vt:lpstr>
      <vt:lpstr>Stavba!Oblast_tisku</vt:lpstr>
      <vt:lpstr>VRN!Oblast_tisku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2025-12-09T08:46:38Z</dcterms:modified>
</cp:coreProperties>
</file>