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ZŠ Žižkova hřiště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2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'SO02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A Pol'!$A$1:$X$16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 l="1"/>
  <c r="I16" i="1" s="1"/>
  <c r="G42" i="1"/>
  <c r="F42" i="1"/>
  <c r="I42" i="1" s="1"/>
  <c r="G41" i="1"/>
  <c r="I41" i="1" s="1"/>
  <c r="F41" i="1"/>
  <c r="G39" i="1"/>
  <c r="F39" i="1"/>
  <c r="G15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O8" i="12" s="1"/>
  <c r="Q13" i="12"/>
  <c r="V13" i="12"/>
  <c r="AE15" i="12"/>
  <c r="AF15" i="12"/>
  <c r="I20" i="1"/>
  <c r="I19" i="1"/>
  <c r="I18" i="1"/>
  <c r="I17" i="1"/>
  <c r="I51" i="1"/>
  <c r="J50" i="1" s="1"/>
  <c r="J51" i="1" s="1"/>
  <c r="F43" i="1"/>
  <c r="G23" i="1" s="1"/>
  <c r="G43" i="1"/>
  <c r="G25" i="1" s="1"/>
  <c r="H43" i="1"/>
  <c r="I43" i="1"/>
  <c r="J42" i="1" s="1"/>
  <c r="I40" i="1"/>
  <c r="I39" i="1"/>
  <c r="A27" i="1" l="1"/>
  <c r="M8" i="12"/>
  <c r="J39" i="1"/>
  <c r="J43" i="1" s="1"/>
  <c r="J41" i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G28" i="1" l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<sst xmlns="http://schemas.openxmlformats.org/spreadsheetml/2006/main" count="158" uniqueCount="108">
  <si>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</si>
  <si>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</si>
  <si>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</si>
  <si>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</si>
  <si>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</si>
  <si>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</si>
  <si>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</si>
  <si>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</si>
  <si>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</si>
  <si>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</si>
  <si>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</si>
  <si>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</si>
  <si>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</si>
  <si>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</si>
  <si>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</si>
  <si>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</si>
  <si>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</si>
  <si>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</si>
  <si>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</si>
  <si>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</si>
  <si>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</si>
  <si>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</si>
  <si>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</si>
  <si>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</si>
  <si>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</si>
  <si>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</si>
  <si>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</si>
  <si>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</si>
  <si>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</si>
  <si>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</si>
  <si>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</si>
  <si>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</si>
  <si>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</si>
  <si>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</si>
  <si>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</si>
  <si>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</si>
  <si>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</si>
  <si>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</si>
  <si>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</si>
  <si>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</si>
  <si>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</si>
  <si>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</si>
  <si>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</si>
  <si>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</si>
  <si>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</si>
  <si>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SO02</t>
  </si>
  <si>
    <t>Povrch hřiště</t>
  </si>
  <si>
    <t>Objekt:</t>
  </si>
  <si>
    <t>Rozpočet:</t>
  </si>
  <si>
    <t>02/2019</t>
  </si>
  <si>
    <t>ZŠ Žižková - umělý povrch na multifunkčním hřišti</t>
  </si>
  <si>
    <t>Stavba</t>
  </si>
  <si>
    <t>Stavební objekt</t>
  </si>
  <si>
    <t>Celkem za stavbu</t>
  </si>
  <si>
    <t>CZK</t>
  </si>
  <si>
    <t>Rekapitulace dílů</t>
  </si>
  <si>
    <t>Typ dílu</t>
  </si>
  <si>
    <t>5</t>
  </si>
  <si>
    <t>Komunikace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</si>
  <si>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</si>
  <si>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</si>
  <si>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</si>
  <si>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</si>
  <si>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</si>
  <si>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</si>
  <si>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</si>
  <si>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</si>
  <si>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</si>
  <si>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</si>
  <si>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</si>
  <si>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</si>
  <si>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</si>
  <si>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</si>
  <si>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</si>
  <si>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</si>
  <si>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</si>
  <si>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</si>
  <si>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</si>
  <si>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</si>
  <si>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</si>
  <si>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</si>
  <si>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</si>
  <si>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</si>
  <si>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</si>
  <si>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</si>
  <si>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</si>
  <si>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</si>
  <si>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</si>
  <si>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</si>
  <si>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511999111KR1</t>
  </si>
  <si>
    <t>Sportovní povrch z polypropylenu s minerálními plnivy viz technická zpráva</t>
  </si>
  <si>
    <t>m2</t>
  </si>
  <si>
    <t>Vlastní</t>
  </si>
  <si>
    <t>Indiv</t>
  </si>
  <si>
    <t>Práce</t>
  </si>
  <si>
    <t>POL1_</t>
  </si>
  <si>
    <t>32,47*18,15</t>
  </si>
  <si>
    <t>VV</t>
  </si>
  <si>
    <t>511999112KR1</t>
  </si>
  <si>
    <t>Vyznačení hřiště- tenis, basketbal, volejbal/nohejbal, florbal</t>
  </si>
  <si>
    <t>hřiště</t>
  </si>
  <si>
    <t>511999113KR1</t>
  </si>
  <si>
    <t>Doprava</t>
  </si>
  <si>
    <t>kpl</t>
  </si>
  <si>
    <t>511999114KR1</t>
  </si>
  <si>
    <t>Montáž sportovního povrchu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</si>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</sst>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Nbq0xRL3CPYkW8xFyBuqJRJkw9PYZB7wobxkn9nQHreHQOHF/jiE/9hpgm6MNm/6dtoI8NAbqqrMJBc0IHLkg==" saltValue="WvVKjCtkIUYOLrPDl8fDu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abSelected="1" topLeftCell="B1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SUMIF(F50:F50,A16,I50:I50)+SUMIF(F50:F50,"PSU",I50:I50)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SUMIF(F50:F50,A17,I50:I50)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SUMIF(F50:F50,A18,I50:I50)</f>
        <v>0</v>
      </c>
      <c r="J18" s="85"/>
    </row>
    <row r="19" spans="1:10" ht="23.25" customHeight="1" x14ac:dyDescent="0.2">
      <c r="A19" s="199" t="s">
        <v>59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SUMIF(F50:F50,A19,I50:I50)</f>
        <v>0</v>
      </c>
      <c r="J19" s="85"/>
    </row>
    <row r="20" spans="1:10" ht="23.25" customHeight="1" x14ac:dyDescent="0.2">
      <c r="A20" s="199" t="s">
        <v>60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SUMIF(F50:F50,A20,I50:I50)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'SO02 A Pol'!AE15</f>
        <v>0</v>
      </c>
      <c r="G39" s="151">
        <f>'SO02 A Pol'!AF15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'SO02 A Pol'!AE15</f>
        <v>0</v>
      </c>
      <c r="G41" s="158">
        <f>'SO02 A Pol'!AF15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'SO02 A Pol'!AE15</f>
        <v>0</v>
      </c>
      <c r="G42" s="152">
        <f>'SO02 A Pol'!AF15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'SO02 A Pol'!G8</f>
        <v>0</v>
      </c>
      <c r="J50" s="193" t="str">
        <f>IF(I51=0,"",I50/I51*100)</f>
        <v/>
      </c>
    </row>
    <row r="51" spans="1:10" ht="25.5" customHeight="1" x14ac:dyDescent="0.2">
      <c r="A51" s="183"/>
      <c r="B51" s="190" t="s">
        <v>1</v>
      </c>
      <c r="C51" s="191"/>
      <c r="D51" s="192"/>
      <c r="E51" s="192"/>
      <c r="F51" s="197"/>
      <c r="G51" s="198"/>
      <c r="H51" s="198"/>
      <c r="I51" s="198">
        <f>I50</f>
        <v>0</v>
      </c>
      <c r="J51" s="194" t="str">
        <f>J50</f>
        <v/>
      </c>
    </row>
    <row r="52" spans="1:10" x14ac:dyDescent="0.2">
      <c r="F52" s="135"/>
      <c r="G52" s="135"/>
      <c r="H52" s="135"/>
      <c r="I52" s="135"/>
      <c r="J52" s="136"/>
    </row>
    <row r="53" spans="1:10" x14ac:dyDescent="0.2">
      <c r="F53" s="135"/>
      <c r="G53" s="135"/>
      <c r="H53" s="135"/>
      <c r="I53" s="135"/>
      <c r="J53" s="136"/>
    </row>
    <row r="54" spans="1:10" x14ac:dyDescent="0.2">
      <c r="F54" s="135"/>
      <c r="G54" s="135"/>
      <c r="H54" s="135"/>
      <c r="I54" s="135"/>
      <c r="J54" s="136"/>
    </row>
  </sheetData>
  <sheetProtection algorithmName="SHA-512" hashValue="ka3C4DnHFrGLibAAKzy8NypSe9fw9fme1XLDdnHR/VW9Hqy1RBIsZ0yGo//Wk4FIFTpSPQCYgkvc0n9Y5D8sbg==" saltValue="FaFRH6p/BTBJVthoIYQf6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gFOkZL5aH8Nfp9vWdnce00tV/e8Kzb20VC/jGe7rtIgEhbB1KwveDulIKbNfiz8xrWvWj+s5ezZ1IbgMK3MUg==" saltValue="rdZ+AgeEUfaJK9ZiMqOtG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61</v>
      </c>
      <c r="B1" s="200"/>
      <c r="C1" s="200"/>
      <c r="D1" s="200"/>
      <c r="E1" s="200"/>
      <c r="F1" s="200"/>
      <c r="G1" s="200"/>
      <c r="AG1" t="s">
        <v>62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63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63</v>
      </c>
      <c r="AG3" t="s">
        <v>64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65</v>
      </c>
    </row>
    <row r="5" spans="1:60" x14ac:dyDescent="0.2">
      <c r="D5" s="10"/>
    </row>
    <row r="6" spans="1:60" ht="38.25" x14ac:dyDescent="0.2">
      <c r="A6" s="211" t="s">
        <v>66</v>
      </c>
      <c r="B6" s="213" t="s">
        <v>67</v>
      </c>
      <c r="C6" s="213" t="s">
        <v>68</v>
      </c>
      <c r="D6" s="212" t="s">
        <v>69</v>
      </c>
      <c r="E6" s="211" t="s">
        <v>70</v>
      </c>
      <c r="F6" s="210" t="s">
        <v>71</v>
      </c>
      <c r="G6" s="211" t="s">
        <v>29</v>
      </c>
      <c r="H6" s="214" t="s">
        <v>30</v>
      </c>
      <c r="I6" s="214" t="s">
        <v>72</v>
      </c>
      <c r="J6" s="214" t="s">
        <v>31</v>
      </c>
      <c r="K6" s="214" t="s">
        <v>73</v>
      </c>
      <c r="L6" s="214" t="s">
        <v>74</v>
      </c>
      <c r="M6" s="214" t="s">
        <v>75</v>
      </c>
      <c r="N6" s="214" t="s">
        <v>76</v>
      </c>
      <c r="O6" s="214" t="s">
        <v>77</v>
      </c>
      <c r="P6" s="214" t="s">
        <v>78</v>
      </c>
      <c r="Q6" s="214" t="s">
        <v>79</v>
      </c>
      <c r="R6" s="214" t="s">
        <v>80</v>
      </c>
      <c r="S6" s="214" t="s">
        <v>81</v>
      </c>
      <c r="T6" s="214" t="s">
        <v>82</v>
      </c>
      <c r="U6" s="214" t="s">
        <v>83</v>
      </c>
      <c r="V6" s="214" t="s">
        <v>84</v>
      </c>
      <c r="W6" s="214" t="s">
        <v>85</v>
      </c>
      <c r="X6" s="214" t="s">
        <v>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87</v>
      </c>
      <c r="B8" s="229" t="s">
        <v>57</v>
      </c>
      <c r="C8" s="249" t="s">
        <v>58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2"/>
      <c r="O8" s="232">
        <f>SUM(O9:O13)</f>
        <v>0</v>
      </c>
      <c r="P8" s="232"/>
      <c r="Q8" s="232">
        <f>SUM(Q9:Q13)</f>
        <v>0</v>
      </c>
      <c r="R8" s="232"/>
      <c r="S8" s="232"/>
      <c r="T8" s="233"/>
      <c r="U8" s="227"/>
      <c r="V8" s="227">
        <f>SUM(V9:V13)</f>
        <v>0</v>
      </c>
      <c r="W8" s="227"/>
      <c r="X8" s="227"/>
      <c r="AG8" t="s">
        <v>88</v>
      </c>
    </row>
    <row r="9" spans="1:60" outlineLevel="1" x14ac:dyDescent="0.2">
      <c r="A9" s="234">
        <v>1</v>
      </c>
      <c r="B9" s="235" t="s">
        <v>89</v>
      </c>
      <c r="C9" s="250" t="s">
        <v>90</v>
      </c>
      <c r="D9" s="236" t="s">
        <v>91</v>
      </c>
      <c r="E9" s="237">
        <v>589.33050000000003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92</v>
      </c>
      <c r="T9" s="240" t="s">
        <v>93</v>
      </c>
      <c r="U9" s="224">
        <v>0</v>
      </c>
      <c r="V9" s="224">
        <f>ROUND(E9*U9,2)</f>
        <v>0</v>
      </c>
      <c r="W9" s="224"/>
      <c r="X9" s="224" t="s">
        <v>94</v>
      </c>
      <c r="Y9" s="215"/>
      <c r="Z9" s="215"/>
      <c r="AA9" s="215"/>
      <c r="AB9" s="215"/>
      <c r="AC9" s="215"/>
      <c r="AD9" s="215"/>
      <c r="AE9" s="215"/>
      <c r="AF9" s="215"/>
      <c r="AG9" s="215" t="s">
        <v>95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1" t="s">
        <v>96</v>
      </c>
      <c r="D10" s="225"/>
      <c r="E10" s="226">
        <v>589.33050000000003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97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1">
        <v>2</v>
      </c>
      <c r="B11" s="242" t="s">
        <v>98</v>
      </c>
      <c r="C11" s="252" t="s">
        <v>99</v>
      </c>
      <c r="D11" s="243" t="s">
        <v>100</v>
      </c>
      <c r="E11" s="244">
        <v>4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92</v>
      </c>
      <c r="T11" s="247" t="s">
        <v>93</v>
      </c>
      <c r="U11" s="224">
        <v>0</v>
      </c>
      <c r="V11" s="224">
        <f>ROUND(E11*U11,2)</f>
        <v>0</v>
      </c>
      <c r="W11" s="224"/>
      <c r="X11" s="224" t="s">
        <v>94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95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1">
        <v>3</v>
      </c>
      <c r="B12" s="242" t="s">
        <v>101</v>
      </c>
      <c r="C12" s="252" t="s">
        <v>102</v>
      </c>
      <c r="D12" s="243" t="s">
        <v>103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92</v>
      </c>
      <c r="T12" s="247" t="s">
        <v>93</v>
      </c>
      <c r="U12" s="224">
        <v>0</v>
      </c>
      <c r="V12" s="224">
        <f>ROUND(E12*U12,2)</f>
        <v>0</v>
      </c>
      <c r="W12" s="224"/>
      <c r="X12" s="224" t="s">
        <v>94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95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4">
        <v>4</v>
      </c>
      <c r="B13" s="235" t="s">
        <v>104</v>
      </c>
      <c r="C13" s="250" t="s">
        <v>105</v>
      </c>
      <c r="D13" s="236" t="s">
        <v>103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92</v>
      </c>
      <c r="T13" s="240" t="s">
        <v>93</v>
      </c>
      <c r="U13" s="224">
        <v>0</v>
      </c>
      <c r="V13" s="224">
        <f>ROUND(E13*U13,2)</f>
        <v>0</v>
      </c>
      <c r="W13" s="224"/>
      <c r="X13" s="224" t="s">
        <v>94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95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3"/>
      <c r="B14" s="4"/>
      <c r="C14" s="25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74</v>
      </c>
    </row>
    <row r="15" spans="1:60" x14ac:dyDescent="0.2">
      <c r="A15" s="218"/>
      <c r="B15" s="219" t="s">
        <v>29</v>
      </c>
      <c r="C15" s="254"/>
      <c r="D15" s="220"/>
      <c r="E15" s="221"/>
      <c r="F15" s="221"/>
      <c r="G15" s="248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106</v>
      </c>
    </row>
    <row r="16" spans="1:60" x14ac:dyDescent="0.2">
      <c r="C16" s="255"/>
      <c r="D16" s="10"/>
      <c r="AG16" t="s">
        <v>107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lYEH9pV6rVgVPWVBzR/GfjnHyYtpcOoVoV3r3HVfXwceDZJS6+xmKbVPkP6k09lGtmjkDc2VHZC2zdX1ojvrg==" saltValue="uBA7qI7TsrS0xgBn+xFsK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SO02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 A Pol'!Názvy_tisku</vt:lpstr>
      <vt:lpstr>oadresa</vt:lpstr>
      <vt:lpstr>Stavba!Objednatel</vt:lpstr>
      <vt:lpstr>Stavba!Objekt</vt:lpstr>
      <vt:lpstr>'SO02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2019-07-11T06:21:59Z</dcterms:modified>
</cp:coreProperties>
</file>