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nar.MYNAR-W10\Desktop\PD ul_Mikulášská_a_okolí\I. etapa\E.F.Buriana\_CD _ DPS\Rozpočet\"/>
    </mc:Choice>
  </mc:AlternateContent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Položky!$A$1:$G$81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0" i="3"/>
  <c r="BC80" i="3"/>
  <c r="BB80" i="3"/>
  <c r="BA80" i="3"/>
  <c r="G80" i="3"/>
  <c r="BD80" i="3" s="1"/>
  <c r="BE79" i="3"/>
  <c r="BC79" i="3"/>
  <c r="BB79" i="3"/>
  <c r="BA79" i="3"/>
  <c r="G79" i="3"/>
  <c r="BD79" i="3" s="1"/>
  <c r="BE77" i="3"/>
  <c r="BC77" i="3"/>
  <c r="BB77" i="3"/>
  <c r="BA77" i="3"/>
  <c r="G77" i="3"/>
  <c r="BD77" i="3" s="1"/>
  <c r="BE75" i="3"/>
  <c r="BC75" i="3"/>
  <c r="BB75" i="3"/>
  <c r="BA75" i="3"/>
  <c r="G75" i="3"/>
  <c r="BD75" i="3" s="1"/>
  <c r="BE73" i="3"/>
  <c r="BC73" i="3"/>
  <c r="BB73" i="3"/>
  <c r="BA73" i="3"/>
  <c r="G73" i="3"/>
  <c r="BD73" i="3" s="1"/>
  <c r="BE69" i="3"/>
  <c r="BC69" i="3"/>
  <c r="BB69" i="3"/>
  <c r="BA69" i="3"/>
  <c r="G69" i="3"/>
  <c r="BD69" i="3" s="1"/>
  <c r="BE67" i="3"/>
  <c r="BC67" i="3"/>
  <c r="BB67" i="3"/>
  <c r="BA67" i="3"/>
  <c r="G67" i="3"/>
  <c r="BD67" i="3" s="1"/>
  <c r="BE65" i="3"/>
  <c r="BC65" i="3"/>
  <c r="BB65" i="3"/>
  <c r="BA65" i="3"/>
  <c r="G65" i="3"/>
  <c r="BD65" i="3" s="1"/>
  <c r="BE63" i="3"/>
  <c r="BE81" i="3" s="1"/>
  <c r="I8" i="2" s="1"/>
  <c r="BC63" i="3"/>
  <c r="BC81" i="3" s="1"/>
  <c r="G8" i="2" s="1"/>
  <c r="BB63" i="3"/>
  <c r="BA63" i="3"/>
  <c r="BA81" i="3" s="1"/>
  <c r="E8" i="2" s="1"/>
  <c r="G63" i="3"/>
  <c r="BD63" i="3" s="1"/>
  <c r="B8" i="2"/>
  <c r="A8" i="2"/>
  <c r="BB81" i="3"/>
  <c r="F8" i="2" s="1"/>
  <c r="C81" i="3"/>
  <c r="BE59" i="3"/>
  <c r="BD59" i="3"/>
  <c r="BB59" i="3"/>
  <c r="BA59" i="3"/>
  <c r="G59" i="3"/>
  <c r="BC59" i="3" s="1"/>
  <c r="BE57" i="3"/>
  <c r="BC57" i="3"/>
  <c r="BB57" i="3"/>
  <c r="BA57" i="3"/>
  <c r="G57" i="3"/>
  <c r="BD57" i="3" s="1"/>
  <c r="BE53" i="3"/>
  <c r="BC53" i="3"/>
  <c r="BB53" i="3"/>
  <c r="BA53" i="3"/>
  <c r="G53" i="3"/>
  <c r="BD53" i="3" s="1"/>
  <c r="BE48" i="3"/>
  <c r="BC48" i="3"/>
  <c r="BB48" i="3"/>
  <c r="BA48" i="3"/>
  <c r="G48" i="3"/>
  <c r="BD48" i="3" s="1"/>
  <c r="BE44" i="3"/>
  <c r="BC44" i="3"/>
  <c r="BB44" i="3"/>
  <c r="BA44" i="3"/>
  <c r="G44" i="3"/>
  <c r="BD44" i="3" s="1"/>
  <c r="BE39" i="3"/>
  <c r="BC39" i="3"/>
  <c r="BB39" i="3"/>
  <c r="BA39" i="3"/>
  <c r="G39" i="3"/>
  <c r="BD39" i="3" s="1"/>
  <c r="BE36" i="3"/>
  <c r="BC36" i="3"/>
  <c r="BB36" i="3"/>
  <c r="BA36" i="3"/>
  <c r="G36" i="3"/>
  <c r="BD36" i="3" s="1"/>
  <c r="BE34" i="3"/>
  <c r="BC34" i="3"/>
  <c r="BB34" i="3"/>
  <c r="BA34" i="3"/>
  <c r="G34" i="3"/>
  <c r="BD34" i="3" s="1"/>
  <c r="BE32" i="3"/>
  <c r="BC32" i="3"/>
  <c r="BB32" i="3"/>
  <c r="BA32" i="3"/>
  <c r="G32" i="3"/>
  <c r="BD32" i="3" s="1"/>
  <c r="BE29" i="3"/>
  <c r="BC29" i="3"/>
  <c r="BB29" i="3"/>
  <c r="BA29" i="3"/>
  <c r="G29" i="3"/>
  <c r="BD29" i="3" s="1"/>
  <c r="BE27" i="3"/>
  <c r="BC27" i="3"/>
  <c r="BB27" i="3"/>
  <c r="BA27" i="3"/>
  <c r="G27" i="3"/>
  <c r="BD27" i="3" s="1"/>
  <c r="BE25" i="3"/>
  <c r="BC25" i="3"/>
  <c r="BB25" i="3"/>
  <c r="BA25" i="3"/>
  <c r="G25" i="3"/>
  <c r="BD25" i="3" s="1"/>
  <c r="BE21" i="3"/>
  <c r="BC21" i="3"/>
  <c r="BB21" i="3"/>
  <c r="BA21" i="3"/>
  <c r="G21" i="3"/>
  <c r="BD21" i="3" s="1"/>
  <c r="BE17" i="3"/>
  <c r="BC17" i="3"/>
  <c r="BB17" i="3"/>
  <c r="BA17" i="3"/>
  <c r="G17" i="3"/>
  <c r="BD17" i="3" s="1"/>
  <c r="BE15" i="3"/>
  <c r="BC15" i="3"/>
  <c r="BB15" i="3"/>
  <c r="BA15" i="3"/>
  <c r="G15" i="3"/>
  <c r="BD15" i="3" s="1"/>
  <c r="BE13" i="3"/>
  <c r="BC13" i="3"/>
  <c r="BB13" i="3"/>
  <c r="BA13" i="3"/>
  <c r="G13" i="3"/>
  <c r="BD13" i="3" s="1"/>
  <c r="BE8" i="3"/>
  <c r="BE61" i="3" s="1"/>
  <c r="I7" i="2" s="1"/>
  <c r="BC8" i="3"/>
  <c r="BB8" i="3"/>
  <c r="BA8" i="3"/>
  <c r="G8" i="3"/>
  <c r="BD8" i="3" s="1"/>
  <c r="B7" i="2"/>
  <c r="A7" i="2"/>
  <c r="BA61" i="3"/>
  <c r="E7" i="2" s="1"/>
  <c r="C6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I9" i="2" l="1"/>
  <c r="C21" i="1" s="1"/>
  <c r="BC61" i="3"/>
  <c r="G7" i="2" s="1"/>
  <c r="G9" i="2" s="1"/>
  <c r="C18" i="1" s="1"/>
  <c r="BD81" i="3"/>
  <c r="H8" i="2" s="1"/>
  <c r="BB61" i="3"/>
  <c r="F7" i="2" s="1"/>
  <c r="F9" i="2" s="1"/>
  <c r="C16" i="1" s="1"/>
  <c r="G81" i="3"/>
  <c r="E9" i="2"/>
  <c r="BD61" i="3"/>
  <c r="H7" i="2" s="1"/>
  <c r="H9" i="2" s="1"/>
  <c r="C17" i="1" s="1"/>
  <c r="G61" i="3"/>
  <c r="G21" i="2" l="1"/>
  <c r="I21" i="2" s="1"/>
  <c r="G20" i="2"/>
  <c r="I20" i="2" s="1"/>
  <c r="G21" i="1" s="1"/>
  <c r="G19" i="2"/>
  <c r="I19" i="2" s="1"/>
  <c r="G20" i="1" s="1"/>
  <c r="G18" i="2"/>
  <c r="I18" i="2" s="1"/>
  <c r="G19" i="1" s="1"/>
  <c r="G17" i="2"/>
  <c r="I17" i="2" s="1"/>
  <c r="G18" i="1" s="1"/>
  <c r="G16" i="2"/>
  <c r="I16" i="2" s="1"/>
  <c r="G17" i="1" s="1"/>
  <c r="G15" i="2"/>
  <c r="I15" i="2" s="1"/>
  <c r="G16" i="1" s="1"/>
  <c r="G14" i="2"/>
  <c r="I14" i="2" s="1"/>
  <c r="C15" i="1"/>
  <c r="C19" i="1" s="1"/>
  <c r="C22" i="1" s="1"/>
  <c r="G15" i="1" l="1"/>
  <c r="H22" i="2"/>
  <c r="G23" i="1" s="1"/>
  <c r="C23" i="1" s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<sst xmlns="http://schemas.openxmlformats.org/spreadsheetml/2006/main" count="286" uniqueCount="192">
  <si>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</si>
  <si>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</si>
  <si>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</si>
  <si>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</si>
  <si>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</si>
  <si>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</si>
  <si>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</si>
  <si>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</si>
  <si>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</si>
  <si>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</si>
  <si>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</si>
  <si>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</si>
  <si>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</si>
  <si>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</si>
  <si>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</si>
  <si>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</si>
  <si>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</si>
  <si>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</si>
  <si>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</si>
  <si>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</si>
  <si>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</si>
  <si>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</si>
  <si>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</si>
  <si>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</si>
  <si>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</si>
  <si>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</si>
  <si>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</si>
  <si>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</si>
  <si>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</si>
  <si>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</si>
  <si>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</si>
  <si>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</si>
  <si>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</si>
  <si>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</si>
  <si>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</si>
  <si>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</si>
  <si>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</si>
  <si>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</si>
  <si>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</si>
  <si>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</si>
  <si>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</si>
  <si>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</si>
  <si>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</si>
  <si>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</si>
  <si>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</si>
  <si>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</si>
  <si>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</si>
  <si>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</si>
  <si>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</si>
  <si>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</si>
  <si>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</si>
  <si>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</si>
  <si>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</si>
  <si>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</si>
  <si>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</si>
  <si>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</si>
  <si>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</si>
  <si>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</si>
  <si>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</si>
  <si>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</si>
  <si>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</si>
  <si>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</si>
  <si>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</si>
  <si>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</si>
  <si>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</si>
  <si>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</si>
  <si>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</si>
  <si>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</si>
  <si>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</si>
  <si>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</si>
  <si>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</si>
  <si>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</si>
  <si>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</si>
  <si>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</si>
  <si>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</si>
  <si>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</si>
  <si>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Frýdl</t>
  </si>
  <si>
    <t>160719</t>
  </si>
  <si>
    <t>VO EF Buriana, Krnov</t>
  </si>
  <si>
    <t>M21</t>
  </si>
  <si>
    <t>Elektromontáže</t>
  </si>
  <si>
    <t>210010046RZ4</t>
  </si>
  <si>
    <t>Trubka ohebná kopodur, uložená volně, 63 mm včetně dodávky trubky</t>
  </si>
  <si>
    <t>m</t>
  </si>
  <si>
    <t>ochranná trubka pro napájecí kabel, včetně protažení kabelu a uložení, ze země do sloupu</t>
  </si>
  <si>
    <t>vývody do sloupů:24</t>
  </si>
  <si>
    <t>ve výkopu:86</t>
  </si>
  <si>
    <t>do RVO:3</t>
  </si>
  <si>
    <t>210040011RZ4</t>
  </si>
  <si>
    <t>Stožár ocelový trubkový 5-12 m DEMONTÁŽ</t>
  </si>
  <si>
    <t>kus</t>
  </si>
  <si>
    <t>kompletní demontáž včetně odvozu do sběrny, likvidace všech komponentů, likvidace základu</t>
  </si>
  <si>
    <t>210040011RZ5</t>
  </si>
  <si>
    <t xml:space="preserve">Stožár ocelový trubkový 5-12 m </t>
  </si>
  <si>
    <t xml:space="preserve">osazení sloupu do lože, jeho vycentrování a fixace, montáž světla ve sloupu,výložníku,nulování sloupu, včetně nákladů na autojeřáb, 4m sloup + </t>
  </si>
  <si>
    <t>210100001R00</t>
  </si>
  <si>
    <t xml:space="preserve">Ukončení vodičů v rozvaděči + zapojení do 2,5 mm2 </t>
  </si>
  <si>
    <t xml:space="preserve">veškeré ukončení vodičů a jejich demontáž 3x1,5 CYKY ve sloupech  </t>
  </si>
  <si>
    <t>sloupy:24</t>
  </si>
  <si>
    <t>demontáž:24</t>
  </si>
  <si>
    <t>210100003R00</t>
  </si>
  <si>
    <t xml:space="preserve">Ukončení vodičů v rozvaděči + zapojení do 16 mm2 </t>
  </si>
  <si>
    <t>kompletní spoje včetně veškerých úkonů tímto spojených</t>
  </si>
  <si>
    <t>sloupy:32</t>
  </si>
  <si>
    <t>demontáž:32</t>
  </si>
  <si>
    <t>210120001R00</t>
  </si>
  <si>
    <t>Pojistka závitová do 500V E 27 do 25A včetně pojistky</t>
  </si>
  <si>
    <t>ve stožárové svorkovnici</t>
  </si>
  <si>
    <t>210120313RZ1</t>
  </si>
  <si>
    <t>Svodič přepětí T2+T3 včetně dodávky svodiče</t>
  </si>
  <si>
    <t>ke světlům VO</t>
  </si>
  <si>
    <t>210190001RZ1</t>
  </si>
  <si>
    <t>Montáž celoplechových rozvodnic do váhy 20 kg včetně dodávky svorkovnice</t>
  </si>
  <si>
    <t xml:space="preserve"> stožárové svorkovnice, </t>
  </si>
  <si>
    <t>stožárová sv:4</t>
  </si>
  <si>
    <t>210200010RZ4</t>
  </si>
  <si>
    <t xml:space="preserve">Svítidlo DEMONTÁŽ </t>
  </si>
  <si>
    <t>demontáž stávajících LED lamp</t>
  </si>
  <si>
    <t>210200013RZ4</t>
  </si>
  <si>
    <t xml:space="preserve">Svítidlo </t>
  </si>
  <si>
    <t>kompletní montáž LED lamp</t>
  </si>
  <si>
    <t>210200013RZ5</t>
  </si>
  <si>
    <t xml:space="preserve">Svítidlo B </t>
  </si>
  <si>
    <t>cena včetně recyklačních poplatků</t>
  </si>
  <si>
    <t>Svítidlo ... 40W,IP66 IK10, autonomní stmívání 5 st.,+ stožár , vše dle technických podmínek</t>
  </si>
  <si>
    <t>210220002RT2</t>
  </si>
  <si>
    <t>Vedení uzemňovací na povrchu FeZn D 10 mm včetně drátu FeZn 10 mm</t>
  </si>
  <si>
    <t>uložení do výkopu a vyvedení na sloup</t>
  </si>
  <si>
    <t>čistá míra:86</t>
  </si>
  <si>
    <t>vývody do stožárů:12</t>
  </si>
  <si>
    <t>prořez:14</t>
  </si>
  <si>
    <t>210220301RT2</t>
  </si>
  <si>
    <t>Svorka hromosvodová do 2 šroubů /SS, SZ, SO/ včetně dodávky svorky SS</t>
  </si>
  <si>
    <t>veškeré napojení hromosvodné, včetně izolace zemních spojů s dodávkou izolace, včetně napojení sloupů, včetně dokumentace provedení</t>
  </si>
  <si>
    <t>spojení na stávající uzemnění:4</t>
  </si>
  <si>
    <t>vývody na sloupy:8</t>
  </si>
  <si>
    <t>210800125RT3</t>
  </si>
  <si>
    <t>Kabel CYKY 750 V 3x1,5 mm2 ve sloupu včetně dodávky kabelu 3Cx1,5</t>
  </si>
  <si>
    <t>rozvod ve sloupech</t>
  </si>
  <si>
    <t>včetně prořezu 10%</t>
  </si>
  <si>
    <t>ve sloupu:24</t>
  </si>
  <si>
    <t>prořez:5</t>
  </si>
  <si>
    <t>210810014RT1</t>
  </si>
  <si>
    <t>Kabel CYKY-m 750 V 4 žíly,16-25 mm2, volně uložený včetně dodávky kabelu 4x10 mm2</t>
  </si>
  <si>
    <t>čistá délka:86</t>
  </si>
  <si>
    <t>vývody:27</t>
  </si>
  <si>
    <t>prořez:10</t>
  </si>
  <si>
    <t>211290001RZ4</t>
  </si>
  <si>
    <t xml:space="preserve">výchozí revize elektro </t>
  </si>
  <si>
    <t>kompletní výchozí revize elektro, předání el.</t>
  </si>
  <si>
    <t>34571158</t>
  </si>
  <si>
    <t>Trubka elektroinst. ohebná kopodur 3363</t>
  </si>
  <si>
    <t>ochranná trubka pro napájecí kabel-vývody ze země</t>
  </si>
  <si>
    <t>M46</t>
  </si>
  <si>
    <t>Zemní práce při montážích</t>
  </si>
  <si>
    <t>460010022R00</t>
  </si>
  <si>
    <t xml:space="preserve">Vytýčení kabelové trasy podél silnice </t>
  </si>
  <si>
    <t>km</t>
  </si>
  <si>
    <t>vytyčení kabelových tras</t>
  </si>
  <si>
    <t>460100001R00</t>
  </si>
  <si>
    <t xml:space="preserve">Pouzdrový základ 250x800-1500 mm </t>
  </si>
  <si>
    <t>veškeré provedení osazení stožárů, výkop, osazení stožáru, pouzdrový základ, vycentrování, jeřáb,odvoz suti na skládku aj.</t>
  </si>
  <si>
    <t>460120002RT1</t>
  </si>
  <si>
    <t>Zához jámy, hornina třídy 3 - 4 upěchování a úprava povrchu</t>
  </si>
  <si>
    <t>zához jam pro sloupy včetně úpravy po demontovaných sloupech</t>
  </si>
  <si>
    <t>460200164RT2</t>
  </si>
  <si>
    <t>Výkop kabelové rýhy 35/80 cm  hor.4 ruční výkop rýhy</t>
  </si>
  <si>
    <t>veškeré výkopy pro napájecí kabel</t>
  </si>
  <si>
    <t>rezerva dokopy:6</t>
  </si>
  <si>
    <t>460420371RZ1</t>
  </si>
  <si>
    <t>Zřízení lože,pro kabel /podél/,zásyp 10 cm lože a zásyp ze štěrkopísku</t>
  </si>
  <si>
    <t>veškeré práce okolo uložení kabelů a jejich zásypu lože, včetně uložení kanálů</t>
  </si>
  <si>
    <t>460490012RT1</t>
  </si>
  <si>
    <t>Fólie výstražná z PVC, šířka 33 cm fólie PVC šířka 33 cm</t>
  </si>
  <si>
    <t>výstražná rudá folie včetně uložení</t>
  </si>
  <si>
    <t>460570164R00</t>
  </si>
  <si>
    <t xml:space="preserve">Zához rýhy 35/80 cm, hornina třídy 4, se zhutněním </t>
  </si>
  <si>
    <t>kompletní zához a zhutnění</t>
  </si>
  <si>
    <t>460921102RZ8</t>
  </si>
  <si>
    <t xml:space="preserve">Zaměření a zobrazení kabel. trasy na pevný bod </t>
  </si>
  <si>
    <t>460961602RZ4</t>
  </si>
  <si>
    <t xml:space="preserve">Zpracování výsledku měření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</si>
  <si>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</si>
  <si>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</si>
  <si>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</si>
  <si>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</si>
  <si>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</si>
  <si>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</si>
  <si>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</si>
  <si>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</si>
  <si>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2019</t>
  </si>
  <si>
    <t>VO EF Buriana Krnov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</si>
</sst>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6" workbookViewId="0">
      <selection activeCell="F30" sqref="F30:G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160719</v>
      </c>
      <c r="D2" s="5" t="str">
        <f>Rekapitulace!G2</f>
        <v>VO EF Buriana, Krnov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190</v>
      </c>
      <c r="B5" s="18"/>
      <c r="C5" s="19" t="s">
        <v>191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190</v>
      </c>
      <c r="B7" s="25"/>
      <c r="C7" s="26" t="s">
        <v>76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1"/>
      <c r="D8" s="211"/>
      <c r="E8" s="212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1">
        <f>Projektant</f>
        <v>0</v>
      </c>
      <c r="D9" s="211"/>
      <c r="E9" s="212"/>
      <c r="F9" s="13"/>
      <c r="G9" s="34"/>
      <c r="H9" s="35"/>
    </row>
    <row r="10" spans="1:57" x14ac:dyDescent="0.2">
      <c r="A10" s="29" t="s">
        <v>14</v>
      </c>
      <c r="B10" s="13"/>
      <c r="C10" s="211"/>
      <c r="D10" s="211"/>
      <c r="E10" s="211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1"/>
      <c r="D11" s="211"/>
      <c r="E11" s="211"/>
      <c r="F11" s="39" t="s">
        <v>16</v>
      </c>
      <c r="G11" s="40">
        <v>2019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5" customHeight="1" x14ac:dyDescent="0.2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6">
        <f>C23-F32</f>
        <v>0</v>
      </c>
      <c r="G30" s="207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6">
        <f>ROUND(PRODUCT(F30,C31/100),0)</f>
        <v>0</v>
      </c>
      <c r="G31" s="207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 x14ac:dyDescent="0.2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 x14ac:dyDescent="0.2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 x14ac:dyDescent="0.2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 x14ac:dyDescent="0.2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 x14ac:dyDescent="0.2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 x14ac:dyDescent="0.2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 x14ac:dyDescent="0.2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 x14ac:dyDescent="0.2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6" t="s">
        <v>48</v>
      </c>
      <c r="B1" s="217"/>
      <c r="C1" s="97" t="str">
        <f>CONCATENATE(cislostavby," ",nazevstavby)</f>
        <v>2019 Frýdl</v>
      </c>
      <c r="D1" s="98"/>
      <c r="E1" s="99"/>
      <c r="F1" s="98"/>
      <c r="G1" s="100" t="s">
        <v>49</v>
      </c>
      <c r="H1" s="101" t="s">
        <v>77</v>
      </c>
      <c r="I1" s="102"/>
    </row>
    <row r="2" spans="1:57" ht="13.5" thickBot="1" x14ac:dyDescent="0.25">
      <c r="A2" s="218" t="s">
        <v>50</v>
      </c>
      <c r="B2" s="219"/>
      <c r="C2" s="103" t="str">
        <f>CONCATENATE(cisloobjektu," ",nazevobjektu)</f>
        <v>2019 VO EF Buriana Krnov</v>
      </c>
      <c r="D2" s="104"/>
      <c r="E2" s="105"/>
      <c r="F2" s="104"/>
      <c r="G2" s="220" t="s">
        <v>78</v>
      </c>
      <c r="H2" s="221"/>
      <c r="I2" s="222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201" t="str">
        <f>Položky!B7</f>
        <v>M21</v>
      </c>
      <c r="B7" s="115" t="str">
        <f>Položky!C7</f>
        <v>Elektromontáže</v>
      </c>
      <c r="C7" s="66"/>
      <c r="D7" s="116"/>
      <c r="E7" s="202">
        <f>Položky!BA61</f>
        <v>0</v>
      </c>
      <c r="F7" s="203">
        <f>Položky!BB61</f>
        <v>0</v>
      </c>
      <c r="G7" s="203">
        <f>Položky!BC61</f>
        <v>0</v>
      </c>
      <c r="H7" s="203">
        <f>Položky!BD61</f>
        <v>0</v>
      </c>
      <c r="I7" s="204">
        <f>Položky!BE61</f>
        <v>0</v>
      </c>
    </row>
    <row r="8" spans="1:57" s="35" customFormat="1" ht="13.5" thickBot="1" x14ac:dyDescent="0.25">
      <c r="A8" s="201" t="str">
        <f>Položky!B62</f>
        <v>M46</v>
      </c>
      <c r="B8" s="115" t="str">
        <f>Položky!C62</f>
        <v>Zemní práce při montážích</v>
      </c>
      <c r="C8" s="66"/>
      <c r="D8" s="116"/>
      <c r="E8" s="202">
        <f>Položky!BA81</f>
        <v>0</v>
      </c>
      <c r="F8" s="203">
        <f>Položky!BB81</f>
        <v>0</v>
      </c>
      <c r="G8" s="203">
        <f>Položky!BC81</f>
        <v>0</v>
      </c>
      <c r="H8" s="203">
        <f>Položky!BD81</f>
        <v>0</v>
      </c>
      <c r="I8" s="204">
        <f>Položky!BE81</f>
        <v>0</v>
      </c>
    </row>
    <row r="9" spans="1:57" s="123" customFormat="1" ht="13.5" thickBot="1" x14ac:dyDescent="0.25">
      <c r="A9" s="117"/>
      <c r="B9" s="118" t="s">
        <v>57</v>
      </c>
      <c r="C9" s="118"/>
      <c r="D9" s="119"/>
      <c r="E9" s="120">
        <f>SUM(E7:E8)</f>
        <v>0</v>
      </c>
      <c r="F9" s="121">
        <f>SUM(F7:F8)</f>
        <v>0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 x14ac:dyDescent="0.2">
      <c r="A10" s="66"/>
      <c r="B10" s="66"/>
      <c r="C10" s="66"/>
      <c r="D10" s="66"/>
      <c r="E10" s="66"/>
      <c r="F10" s="66"/>
      <c r="G10" s="66"/>
      <c r="H10" s="66"/>
      <c r="I10" s="66"/>
    </row>
    <row r="11" spans="1:57" ht="19.5" customHeight="1" x14ac:dyDescent="0.25">
      <c r="A11" s="107" t="s">
        <v>58</v>
      </c>
      <c r="B11" s="107"/>
      <c r="C11" s="107"/>
      <c r="D11" s="107"/>
      <c r="E11" s="107"/>
      <c r="F11" s="107"/>
      <c r="G11" s="124"/>
      <c r="H11" s="107"/>
      <c r="I11" s="107"/>
      <c r="BA11" s="41"/>
      <c r="BB11" s="41"/>
      <c r="BC11" s="41"/>
      <c r="BD11" s="41"/>
      <c r="BE11" s="41"/>
    </row>
    <row r="12" spans="1:57" ht="13.5" thickBot="1" x14ac:dyDescent="0.25">
      <c r="A12" s="77"/>
      <c r="B12" s="77"/>
      <c r="C12" s="77"/>
      <c r="D12" s="77"/>
      <c r="E12" s="77"/>
      <c r="F12" s="77"/>
      <c r="G12" s="77"/>
      <c r="H12" s="77"/>
      <c r="I12" s="77"/>
    </row>
    <row r="13" spans="1:57" x14ac:dyDescent="0.2">
      <c r="A13" s="71" t="s">
        <v>59</v>
      </c>
      <c r="B13" s="72"/>
      <c r="C13" s="72"/>
      <c r="D13" s="125"/>
      <c r="E13" s="126" t="s">
        <v>60</v>
      </c>
      <c r="F13" s="127" t="s">
        <v>61</v>
      </c>
      <c r="G13" s="128" t="s">
        <v>62</v>
      </c>
      <c r="H13" s="129"/>
      <c r="I13" s="130" t="s">
        <v>60</v>
      </c>
    </row>
    <row r="14" spans="1:57" x14ac:dyDescent="0.2">
      <c r="A14" s="64" t="s">
        <v>182</v>
      </c>
      <c r="B14" s="55"/>
      <c r="C14" s="55"/>
      <c r="D14" s="131"/>
      <c r="E14" s="132"/>
      <c r="F14" s="133"/>
      <c r="G14" s="134">
        <f t="shared" ref="G14:G21" si="0">CHOOSE(BA14+1,HSV+PSV,HSV+PSV+Mont,HSV+PSV+Dodavka+Mont,HSV,PSV,Mont,Dodavka,Mont+Dodavka,0)</f>
        <v>0</v>
      </c>
      <c r="H14" s="135"/>
      <c r="I14" s="136">
        <f t="shared" ref="I14:I21" si="1">E14+F14*G14/100</f>
        <v>0</v>
      </c>
      <c r="BA14">
        <v>0</v>
      </c>
    </row>
    <row r="15" spans="1:57" x14ac:dyDescent="0.2">
      <c r="A15" s="64" t="s">
        <v>183</v>
      </c>
      <c r="B15" s="55"/>
      <c r="C15" s="55"/>
      <c r="D15" s="131"/>
      <c r="E15" s="132"/>
      <c r="F15" s="133"/>
      <c r="G15" s="134">
        <f t="shared" si="0"/>
        <v>0</v>
      </c>
      <c r="H15" s="135"/>
      <c r="I15" s="136">
        <f t="shared" si="1"/>
        <v>0</v>
      </c>
      <c r="BA15">
        <v>0</v>
      </c>
    </row>
    <row r="16" spans="1:57" x14ac:dyDescent="0.2">
      <c r="A16" s="64" t="s">
        <v>184</v>
      </c>
      <c r="B16" s="55"/>
      <c r="C16" s="55"/>
      <c r="D16" s="131"/>
      <c r="E16" s="132"/>
      <c r="F16" s="133"/>
      <c r="G16" s="134">
        <f t="shared" si="0"/>
        <v>0</v>
      </c>
      <c r="H16" s="135"/>
      <c r="I16" s="136">
        <f t="shared" si="1"/>
        <v>0</v>
      </c>
      <c r="BA16">
        <v>0</v>
      </c>
    </row>
    <row r="17" spans="1:53" x14ac:dyDescent="0.2">
      <c r="A17" s="64" t="s">
        <v>185</v>
      </c>
      <c r="B17" s="55"/>
      <c r="C17" s="55"/>
      <c r="D17" s="131"/>
      <c r="E17" s="132"/>
      <c r="F17" s="133"/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 x14ac:dyDescent="0.2">
      <c r="A18" s="64" t="s">
        <v>186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1</v>
      </c>
    </row>
    <row r="19" spans="1:53" x14ac:dyDescent="0.2">
      <c r="A19" s="64" t="s">
        <v>187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1</v>
      </c>
    </row>
    <row r="20" spans="1:53" x14ac:dyDescent="0.2">
      <c r="A20" s="64" t="s">
        <v>188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2</v>
      </c>
    </row>
    <row r="21" spans="1:53" x14ac:dyDescent="0.2">
      <c r="A21" s="64" t="s">
        <v>189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2</v>
      </c>
    </row>
    <row r="22" spans="1:53" ht="13.5" thickBot="1" x14ac:dyDescent="0.25">
      <c r="A22" s="137"/>
      <c r="B22" s="138" t="s">
        <v>63</v>
      </c>
      <c r="C22" s="139"/>
      <c r="D22" s="140"/>
      <c r="E22" s="141"/>
      <c r="F22" s="142"/>
      <c r="G22" s="142"/>
      <c r="H22" s="223">
        <f>SUM(I14:I21)</f>
        <v>0</v>
      </c>
      <c r="I22" s="224"/>
    </row>
    <row r="24" spans="1:53" x14ac:dyDescent="0.2">
      <c r="B24" s="123"/>
      <c r="F24" s="143"/>
      <c r="G24" s="144"/>
      <c r="H24" s="144"/>
      <c r="I24" s="145"/>
    </row>
    <row r="25" spans="1:53" x14ac:dyDescent="0.2">
      <c r="F25" s="143"/>
      <c r="G25" s="144"/>
      <c r="H25" s="144"/>
      <c r="I25" s="145"/>
    </row>
    <row r="26" spans="1:53" x14ac:dyDescent="0.2"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4"/>
  <sheetViews>
    <sheetView showGridLines="0" showZeros="0" zoomScaleNormal="100" workbookViewId="0">
      <selection activeCell="F8" sqref="F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30" t="s">
        <v>75</v>
      </c>
      <c r="B1" s="230"/>
      <c r="C1" s="230"/>
      <c r="D1" s="230"/>
      <c r="E1" s="230"/>
      <c r="F1" s="230"/>
      <c r="G1" s="230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48</v>
      </c>
      <c r="B3" s="217"/>
      <c r="C3" s="97" t="str">
        <f>CONCATENATE(cislostavby," ",nazevstavby)</f>
        <v>2019 Frýdl</v>
      </c>
      <c r="D3" s="151"/>
      <c r="E3" s="152" t="s">
        <v>64</v>
      </c>
      <c r="F3" s="153" t="str">
        <f>Rekapitulace!H1</f>
        <v>160719</v>
      </c>
      <c r="G3" s="154"/>
    </row>
    <row r="4" spans="1:104" ht="13.5" thickBot="1" x14ac:dyDescent="0.25">
      <c r="A4" s="231" t="s">
        <v>50</v>
      </c>
      <c r="B4" s="219"/>
      <c r="C4" s="103" t="str">
        <f>CONCATENATE(cisloobjektu," ",nazevobjektu)</f>
        <v>2019 VO EF Buriana Krnov</v>
      </c>
      <c r="D4" s="155"/>
      <c r="E4" s="232" t="str">
        <f>Rekapitulace!G2</f>
        <v>VO EF Buriana, Krnov</v>
      </c>
      <c r="F4" s="233"/>
      <c r="G4" s="234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79</v>
      </c>
      <c r="C7" s="165" t="s">
        <v>80</v>
      </c>
      <c r="D7" s="166"/>
      <c r="E7" s="167"/>
      <c r="F7" s="167"/>
      <c r="G7" s="168"/>
      <c r="H7" s="169"/>
      <c r="I7" s="169"/>
      <c r="O7" s="170">
        <v>1</v>
      </c>
    </row>
    <row r="8" spans="1:104" ht="22.5" x14ac:dyDescent="0.2">
      <c r="A8" s="171">
        <v>1</v>
      </c>
      <c r="B8" s="172" t="s">
        <v>81</v>
      </c>
      <c r="C8" s="173" t="s">
        <v>82</v>
      </c>
      <c r="D8" s="174" t="s">
        <v>83</v>
      </c>
      <c r="E8" s="175">
        <v>113</v>
      </c>
      <c r="F8" s="175"/>
      <c r="G8" s="176">
        <f>E8*F8</f>
        <v>0</v>
      </c>
      <c r="O8" s="170">
        <v>2</v>
      </c>
      <c r="AA8" s="146">
        <v>1</v>
      </c>
      <c r="AB8" s="146">
        <v>9</v>
      </c>
      <c r="AC8" s="146">
        <v>9</v>
      </c>
      <c r="AZ8" s="146">
        <v>4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9</v>
      </c>
      <c r="CZ8" s="146">
        <v>0</v>
      </c>
    </row>
    <row r="9" spans="1:104" x14ac:dyDescent="0.2">
      <c r="A9" s="178"/>
      <c r="B9" s="179"/>
      <c r="C9" s="225" t="s">
        <v>84</v>
      </c>
      <c r="D9" s="226"/>
      <c r="E9" s="226"/>
      <c r="F9" s="226"/>
      <c r="G9" s="227"/>
      <c r="L9" s="180" t="s">
        <v>84</v>
      </c>
      <c r="O9" s="170">
        <v>3</v>
      </c>
    </row>
    <row r="10" spans="1:104" x14ac:dyDescent="0.2">
      <c r="A10" s="178"/>
      <c r="B10" s="181"/>
      <c r="C10" s="228" t="s">
        <v>85</v>
      </c>
      <c r="D10" s="229"/>
      <c r="E10" s="182">
        <v>24</v>
      </c>
      <c r="F10" s="183"/>
      <c r="G10" s="184"/>
      <c r="M10" s="180" t="s">
        <v>85</v>
      </c>
      <c r="O10" s="170"/>
    </row>
    <row r="11" spans="1:104" x14ac:dyDescent="0.2">
      <c r="A11" s="178"/>
      <c r="B11" s="181"/>
      <c r="C11" s="228" t="s">
        <v>86</v>
      </c>
      <c r="D11" s="229"/>
      <c r="E11" s="182">
        <v>86</v>
      </c>
      <c r="F11" s="183"/>
      <c r="G11" s="184"/>
      <c r="M11" s="180" t="s">
        <v>86</v>
      </c>
      <c r="O11" s="170"/>
    </row>
    <row r="12" spans="1:104" x14ac:dyDescent="0.2">
      <c r="A12" s="178"/>
      <c r="B12" s="181"/>
      <c r="C12" s="228" t="s">
        <v>87</v>
      </c>
      <c r="D12" s="229"/>
      <c r="E12" s="182">
        <v>3</v>
      </c>
      <c r="F12" s="183"/>
      <c r="G12" s="184"/>
      <c r="M12" s="180" t="s">
        <v>87</v>
      </c>
      <c r="O12" s="170"/>
    </row>
    <row r="13" spans="1:104" x14ac:dyDescent="0.2">
      <c r="A13" s="171">
        <v>2</v>
      </c>
      <c r="B13" s="172" t="s">
        <v>88</v>
      </c>
      <c r="C13" s="173" t="s">
        <v>89</v>
      </c>
      <c r="D13" s="174" t="s">
        <v>90</v>
      </c>
      <c r="E13" s="175">
        <v>4</v>
      </c>
      <c r="F13" s="175">
        <v>0</v>
      </c>
      <c r="G13" s="176">
        <f>E13*F13</f>
        <v>0</v>
      </c>
      <c r="O13" s="170">
        <v>2</v>
      </c>
      <c r="AA13" s="146">
        <v>1</v>
      </c>
      <c r="AB13" s="146">
        <v>9</v>
      </c>
      <c r="AC13" s="146">
        <v>9</v>
      </c>
      <c r="AZ13" s="146">
        <v>4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9</v>
      </c>
      <c r="CZ13" s="146">
        <v>0</v>
      </c>
    </row>
    <row r="14" spans="1:104" x14ac:dyDescent="0.2">
      <c r="A14" s="178"/>
      <c r="B14" s="179"/>
      <c r="C14" s="225" t="s">
        <v>91</v>
      </c>
      <c r="D14" s="226"/>
      <c r="E14" s="226"/>
      <c r="F14" s="226"/>
      <c r="G14" s="227"/>
      <c r="L14" s="180" t="s">
        <v>91</v>
      </c>
      <c r="O14" s="170">
        <v>3</v>
      </c>
    </row>
    <row r="15" spans="1:104" x14ac:dyDescent="0.2">
      <c r="A15" s="171">
        <v>3</v>
      </c>
      <c r="B15" s="172" t="s">
        <v>92</v>
      </c>
      <c r="C15" s="173" t="s">
        <v>93</v>
      </c>
      <c r="D15" s="174" t="s">
        <v>90</v>
      </c>
      <c r="E15" s="175">
        <v>4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9</v>
      </c>
      <c r="AC15" s="146">
        <v>9</v>
      </c>
      <c r="AZ15" s="146">
        <v>4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9</v>
      </c>
      <c r="CZ15" s="146">
        <v>0</v>
      </c>
    </row>
    <row r="16" spans="1:104" ht="22.5" x14ac:dyDescent="0.2">
      <c r="A16" s="178"/>
      <c r="B16" s="179"/>
      <c r="C16" s="225" t="s">
        <v>94</v>
      </c>
      <c r="D16" s="226"/>
      <c r="E16" s="226"/>
      <c r="F16" s="226"/>
      <c r="G16" s="227"/>
      <c r="L16" s="180" t="s">
        <v>94</v>
      </c>
      <c r="O16" s="170">
        <v>3</v>
      </c>
    </row>
    <row r="17" spans="1:104" x14ac:dyDescent="0.2">
      <c r="A17" s="171">
        <v>4</v>
      </c>
      <c r="B17" s="172" t="s">
        <v>95</v>
      </c>
      <c r="C17" s="173" t="s">
        <v>96</v>
      </c>
      <c r="D17" s="174" t="s">
        <v>90</v>
      </c>
      <c r="E17" s="175">
        <v>48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9</v>
      </c>
      <c r="AC17" s="146">
        <v>9</v>
      </c>
      <c r="AZ17" s="146">
        <v>4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9</v>
      </c>
      <c r="CZ17" s="146">
        <v>0</v>
      </c>
    </row>
    <row r="18" spans="1:104" x14ac:dyDescent="0.2">
      <c r="A18" s="178"/>
      <c r="B18" s="179"/>
      <c r="C18" s="225" t="s">
        <v>97</v>
      </c>
      <c r="D18" s="226"/>
      <c r="E18" s="226"/>
      <c r="F18" s="226"/>
      <c r="G18" s="227"/>
      <c r="L18" s="180" t="s">
        <v>97</v>
      </c>
      <c r="O18" s="170">
        <v>3</v>
      </c>
    </row>
    <row r="19" spans="1:104" x14ac:dyDescent="0.2">
      <c r="A19" s="178"/>
      <c r="B19" s="181"/>
      <c r="C19" s="228" t="s">
        <v>98</v>
      </c>
      <c r="D19" s="229"/>
      <c r="E19" s="182">
        <v>24</v>
      </c>
      <c r="F19" s="183"/>
      <c r="G19" s="184"/>
      <c r="M19" s="180" t="s">
        <v>98</v>
      </c>
      <c r="O19" s="170"/>
    </row>
    <row r="20" spans="1:104" x14ac:dyDescent="0.2">
      <c r="A20" s="178"/>
      <c r="B20" s="181"/>
      <c r="C20" s="228" t="s">
        <v>99</v>
      </c>
      <c r="D20" s="229"/>
      <c r="E20" s="182">
        <v>24</v>
      </c>
      <c r="F20" s="183"/>
      <c r="G20" s="184"/>
      <c r="M20" s="180" t="s">
        <v>99</v>
      </c>
      <c r="O20" s="170"/>
    </row>
    <row r="21" spans="1:104" x14ac:dyDescent="0.2">
      <c r="A21" s="171">
        <v>5</v>
      </c>
      <c r="B21" s="172" t="s">
        <v>100</v>
      </c>
      <c r="C21" s="173" t="s">
        <v>101</v>
      </c>
      <c r="D21" s="174" t="s">
        <v>90</v>
      </c>
      <c r="E21" s="175">
        <v>64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9</v>
      </c>
      <c r="AC21" s="146">
        <v>9</v>
      </c>
      <c r="AZ21" s="146">
        <v>4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9</v>
      </c>
      <c r="CZ21" s="146">
        <v>0</v>
      </c>
    </row>
    <row r="22" spans="1:104" x14ac:dyDescent="0.2">
      <c r="A22" s="178"/>
      <c r="B22" s="179"/>
      <c r="C22" s="225" t="s">
        <v>102</v>
      </c>
      <c r="D22" s="226"/>
      <c r="E22" s="226"/>
      <c r="F22" s="226"/>
      <c r="G22" s="227"/>
      <c r="L22" s="180" t="s">
        <v>102</v>
      </c>
      <c r="O22" s="170">
        <v>3</v>
      </c>
    </row>
    <row r="23" spans="1:104" x14ac:dyDescent="0.2">
      <c r="A23" s="178"/>
      <c r="B23" s="181"/>
      <c r="C23" s="228" t="s">
        <v>103</v>
      </c>
      <c r="D23" s="229"/>
      <c r="E23" s="182">
        <v>32</v>
      </c>
      <c r="F23" s="183"/>
      <c r="G23" s="184"/>
      <c r="M23" s="180" t="s">
        <v>103</v>
      </c>
      <c r="O23" s="170"/>
    </row>
    <row r="24" spans="1:104" x14ac:dyDescent="0.2">
      <c r="A24" s="178"/>
      <c r="B24" s="181"/>
      <c r="C24" s="228" t="s">
        <v>104</v>
      </c>
      <c r="D24" s="229"/>
      <c r="E24" s="182">
        <v>32</v>
      </c>
      <c r="F24" s="183"/>
      <c r="G24" s="184"/>
      <c r="M24" s="180" t="s">
        <v>104</v>
      </c>
      <c r="O24" s="170"/>
    </row>
    <row r="25" spans="1:104" x14ac:dyDescent="0.2">
      <c r="A25" s="171">
        <v>6</v>
      </c>
      <c r="B25" s="172" t="s">
        <v>105</v>
      </c>
      <c r="C25" s="173" t="s">
        <v>106</v>
      </c>
      <c r="D25" s="174" t="s">
        <v>90</v>
      </c>
      <c r="E25" s="175">
        <v>4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9</v>
      </c>
      <c r="AC25" s="146">
        <v>9</v>
      </c>
      <c r="AZ25" s="146">
        <v>4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9</v>
      </c>
      <c r="CZ25" s="146">
        <v>0</v>
      </c>
    </row>
    <row r="26" spans="1:104" x14ac:dyDescent="0.2">
      <c r="A26" s="178"/>
      <c r="B26" s="179"/>
      <c r="C26" s="225" t="s">
        <v>107</v>
      </c>
      <c r="D26" s="226"/>
      <c r="E26" s="226"/>
      <c r="F26" s="226"/>
      <c r="G26" s="227"/>
      <c r="L26" s="180" t="s">
        <v>107</v>
      </c>
      <c r="O26" s="170">
        <v>3</v>
      </c>
    </row>
    <row r="27" spans="1:104" x14ac:dyDescent="0.2">
      <c r="A27" s="171">
        <v>7</v>
      </c>
      <c r="B27" s="172" t="s">
        <v>108</v>
      </c>
      <c r="C27" s="173" t="s">
        <v>109</v>
      </c>
      <c r="D27" s="174" t="s">
        <v>90</v>
      </c>
      <c r="E27" s="175">
        <v>4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9</v>
      </c>
      <c r="AC27" s="146">
        <v>9</v>
      </c>
      <c r="AZ27" s="146">
        <v>4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9</v>
      </c>
      <c r="CZ27" s="146">
        <v>0</v>
      </c>
    </row>
    <row r="28" spans="1:104" x14ac:dyDescent="0.2">
      <c r="A28" s="178"/>
      <c r="B28" s="179"/>
      <c r="C28" s="225" t="s">
        <v>110</v>
      </c>
      <c r="D28" s="226"/>
      <c r="E28" s="226"/>
      <c r="F28" s="226"/>
      <c r="G28" s="227"/>
      <c r="L28" s="180" t="s">
        <v>110</v>
      </c>
      <c r="O28" s="170">
        <v>3</v>
      </c>
    </row>
    <row r="29" spans="1:104" ht="22.5" x14ac:dyDescent="0.2">
      <c r="A29" s="171">
        <v>8</v>
      </c>
      <c r="B29" s="172" t="s">
        <v>111</v>
      </c>
      <c r="C29" s="173" t="s">
        <v>112</v>
      </c>
      <c r="D29" s="174" t="s">
        <v>90</v>
      </c>
      <c r="E29" s="175">
        <v>4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9</v>
      </c>
      <c r="AC29" s="146">
        <v>9</v>
      </c>
      <c r="AZ29" s="146">
        <v>4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9</v>
      </c>
      <c r="CZ29" s="146">
        <v>0</v>
      </c>
    </row>
    <row r="30" spans="1:104" x14ac:dyDescent="0.2">
      <c r="A30" s="178"/>
      <c r="B30" s="179"/>
      <c r="C30" s="225" t="s">
        <v>113</v>
      </c>
      <c r="D30" s="226"/>
      <c r="E30" s="226"/>
      <c r="F30" s="226"/>
      <c r="G30" s="227"/>
      <c r="L30" s="180" t="s">
        <v>113</v>
      </c>
      <c r="O30" s="170">
        <v>3</v>
      </c>
    </row>
    <row r="31" spans="1:104" x14ac:dyDescent="0.2">
      <c r="A31" s="178"/>
      <c r="B31" s="181"/>
      <c r="C31" s="228" t="s">
        <v>114</v>
      </c>
      <c r="D31" s="229"/>
      <c r="E31" s="182">
        <v>4</v>
      </c>
      <c r="F31" s="183"/>
      <c r="G31" s="184"/>
      <c r="M31" s="180" t="s">
        <v>114</v>
      </c>
      <c r="O31" s="170"/>
    </row>
    <row r="32" spans="1:104" x14ac:dyDescent="0.2">
      <c r="A32" s="171">
        <v>9</v>
      </c>
      <c r="B32" s="172" t="s">
        <v>115</v>
      </c>
      <c r="C32" s="173" t="s">
        <v>116</v>
      </c>
      <c r="D32" s="174" t="s">
        <v>90</v>
      </c>
      <c r="E32" s="175">
        <v>4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9</v>
      </c>
      <c r="AC32" s="146">
        <v>9</v>
      </c>
      <c r="AZ32" s="146">
        <v>4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9</v>
      </c>
      <c r="CZ32" s="146">
        <v>0</v>
      </c>
    </row>
    <row r="33" spans="1:104" x14ac:dyDescent="0.2">
      <c r="A33" s="178"/>
      <c r="B33" s="179"/>
      <c r="C33" s="225" t="s">
        <v>117</v>
      </c>
      <c r="D33" s="226"/>
      <c r="E33" s="226"/>
      <c r="F33" s="226"/>
      <c r="G33" s="227"/>
      <c r="L33" s="180" t="s">
        <v>117</v>
      </c>
      <c r="O33" s="170">
        <v>3</v>
      </c>
    </row>
    <row r="34" spans="1:104" x14ac:dyDescent="0.2">
      <c r="A34" s="171">
        <v>10</v>
      </c>
      <c r="B34" s="172" t="s">
        <v>118</v>
      </c>
      <c r="C34" s="173" t="s">
        <v>119</v>
      </c>
      <c r="D34" s="174" t="s">
        <v>90</v>
      </c>
      <c r="E34" s="175">
        <v>4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9</v>
      </c>
      <c r="AC34" s="146">
        <v>9</v>
      </c>
      <c r="AZ34" s="146">
        <v>4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9</v>
      </c>
      <c r="CZ34" s="146">
        <v>0</v>
      </c>
    </row>
    <row r="35" spans="1:104" x14ac:dyDescent="0.2">
      <c r="A35" s="178"/>
      <c r="B35" s="179"/>
      <c r="C35" s="225" t="s">
        <v>120</v>
      </c>
      <c r="D35" s="226"/>
      <c r="E35" s="226"/>
      <c r="F35" s="226"/>
      <c r="G35" s="227"/>
      <c r="L35" s="180" t="s">
        <v>120</v>
      </c>
      <c r="O35" s="170">
        <v>3</v>
      </c>
    </row>
    <row r="36" spans="1:104" x14ac:dyDescent="0.2">
      <c r="A36" s="171">
        <v>11</v>
      </c>
      <c r="B36" s="172" t="s">
        <v>121</v>
      </c>
      <c r="C36" s="173" t="s">
        <v>122</v>
      </c>
      <c r="D36" s="174" t="s">
        <v>90</v>
      </c>
      <c r="E36" s="175">
        <v>4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9</v>
      </c>
      <c r="AC36" s="146">
        <v>9</v>
      </c>
      <c r="AZ36" s="146">
        <v>4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9</v>
      </c>
      <c r="CZ36" s="146">
        <v>0</v>
      </c>
    </row>
    <row r="37" spans="1:104" x14ac:dyDescent="0.2">
      <c r="A37" s="178"/>
      <c r="B37" s="179"/>
      <c r="C37" s="225" t="s">
        <v>123</v>
      </c>
      <c r="D37" s="226"/>
      <c r="E37" s="226"/>
      <c r="F37" s="226"/>
      <c r="G37" s="227"/>
      <c r="L37" s="180" t="s">
        <v>123</v>
      </c>
      <c r="O37" s="170">
        <v>3</v>
      </c>
    </row>
    <row r="38" spans="1:104" x14ac:dyDescent="0.2">
      <c r="A38" s="178"/>
      <c r="B38" s="179"/>
      <c r="C38" s="225" t="s">
        <v>124</v>
      </c>
      <c r="D38" s="226"/>
      <c r="E38" s="226"/>
      <c r="F38" s="226"/>
      <c r="G38" s="227"/>
      <c r="L38" s="180" t="s">
        <v>124</v>
      </c>
      <c r="O38" s="170">
        <v>3</v>
      </c>
    </row>
    <row r="39" spans="1:104" ht="22.5" x14ac:dyDescent="0.2">
      <c r="A39" s="171">
        <v>12</v>
      </c>
      <c r="B39" s="172" t="s">
        <v>125</v>
      </c>
      <c r="C39" s="173" t="s">
        <v>126</v>
      </c>
      <c r="D39" s="174" t="s">
        <v>83</v>
      </c>
      <c r="E39" s="175">
        <v>112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9</v>
      </c>
      <c r="AC39" s="146">
        <v>9</v>
      </c>
      <c r="AZ39" s="146">
        <v>4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9</v>
      </c>
      <c r="CZ39" s="146">
        <v>1.0499999999999999E-3</v>
      </c>
    </row>
    <row r="40" spans="1:104" x14ac:dyDescent="0.2">
      <c r="A40" s="178"/>
      <c r="B40" s="179"/>
      <c r="C40" s="225" t="s">
        <v>127</v>
      </c>
      <c r="D40" s="226"/>
      <c r="E40" s="226"/>
      <c r="F40" s="226"/>
      <c r="G40" s="227"/>
      <c r="L40" s="180" t="s">
        <v>127</v>
      </c>
      <c r="O40" s="170">
        <v>3</v>
      </c>
    </row>
    <row r="41" spans="1:104" x14ac:dyDescent="0.2">
      <c r="A41" s="178"/>
      <c r="B41" s="181"/>
      <c r="C41" s="228" t="s">
        <v>128</v>
      </c>
      <c r="D41" s="229"/>
      <c r="E41" s="182">
        <v>86</v>
      </c>
      <c r="F41" s="183"/>
      <c r="G41" s="184"/>
      <c r="M41" s="180" t="s">
        <v>128</v>
      </c>
      <c r="O41" s="170"/>
    </row>
    <row r="42" spans="1:104" x14ac:dyDescent="0.2">
      <c r="A42" s="178"/>
      <c r="B42" s="181"/>
      <c r="C42" s="228" t="s">
        <v>129</v>
      </c>
      <c r="D42" s="229"/>
      <c r="E42" s="182">
        <v>12</v>
      </c>
      <c r="F42" s="183"/>
      <c r="G42" s="184"/>
      <c r="M42" s="180" t="s">
        <v>129</v>
      </c>
      <c r="O42" s="170"/>
    </row>
    <row r="43" spans="1:104" x14ac:dyDescent="0.2">
      <c r="A43" s="178"/>
      <c r="B43" s="181"/>
      <c r="C43" s="228" t="s">
        <v>130</v>
      </c>
      <c r="D43" s="229"/>
      <c r="E43" s="182">
        <v>14</v>
      </c>
      <c r="F43" s="183"/>
      <c r="G43" s="184"/>
      <c r="M43" s="180" t="s">
        <v>130</v>
      </c>
      <c r="O43" s="170"/>
    </row>
    <row r="44" spans="1:104" ht="22.5" x14ac:dyDescent="0.2">
      <c r="A44" s="171">
        <v>13</v>
      </c>
      <c r="B44" s="172" t="s">
        <v>131</v>
      </c>
      <c r="C44" s="173" t="s">
        <v>132</v>
      </c>
      <c r="D44" s="174" t="s">
        <v>90</v>
      </c>
      <c r="E44" s="175">
        <v>12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9</v>
      </c>
      <c r="AC44" s="146">
        <v>9</v>
      </c>
      <c r="AZ44" s="146">
        <v>4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9</v>
      </c>
      <c r="CZ44" s="146">
        <v>1.1E-4</v>
      </c>
    </row>
    <row r="45" spans="1:104" ht="22.5" x14ac:dyDescent="0.2">
      <c r="A45" s="178"/>
      <c r="B45" s="179"/>
      <c r="C45" s="225" t="s">
        <v>133</v>
      </c>
      <c r="D45" s="226"/>
      <c r="E45" s="226"/>
      <c r="F45" s="226"/>
      <c r="G45" s="227"/>
      <c r="L45" s="180" t="s">
        <v>133</v>
      </c>
      <c r="O45" s="170">
        <v>3</v>
      </c>
    </row>
    <row r="46" spans="1:104" x14ac:dyDescent="0.2">
      <c r="A46" s="178"/>
      <c r="B46" s="181"/>
      <c r="C46" s="228" t="s">
        <v>134</v>
      </c>
      <c r="D46" s="229"/>
      <c r="E46" s="182">
        <v>4</v>
      </c>
      <c r="F46" s="183"/>
      <c r="G46" s="184"/>
      <c r="M46" s="180" t="s">
        <v>134</v>
      </c>
      <c r="O46" s="170"/>
    </row>
    <row r="47" spans="1:104" x14ac:dyDescent="0.2">
      <c r="A47" s="178"/>
      <c r="B47" s="181"/>
      <c r="C47" s="228" t="s">
        <v>135</v>
      </c>
      <c r="D47" s="229"/>
      <c r="E47" s="182">
        <v>8</v>
      </c>
      <c r="F47" s="183"/>
      <c r="G47" s="184"/>
      <c r="M47" s="180" t="s">
        <v>135</v>
      </c>
      <c r="O47" s="170"/>
    </row>
    <row r="48" spans="1:104" ht="22.5" x14ac:dyDescent="0.2">
      <c r="A48" s="171">
        <v>14</v>
      </c>
      <c r="B48" s="172" t="s">
        <v>136</v>
      </c>
      <c r="C48" s="173" t="s">
        <v>137</v>
      </c>
      <c r="D48" s="174" t="s">
        <v>83</v>
      </c>
      <c r="E48" s="175">
        <v>29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9</v>
      </c>
      <c r="CZ48" s="146">
        <v>1.7000000000000001E-4</v>
      </c>
    </row>
    <row r="49" spans="1:104" x14ac:dyDescent="0.2">
      <c r="A49" s="178"/>
      <c r="B49" s="179"/>
      <c r="C49" s="225" t="s">
        <v>138</v>
      </c>
      <c r="D49" s="226"/>
      <c r="E49" s="226"/>
      <c r="F49" s="226"/>
      <c r="G49" s="227"/>
      <c r="L49" s="180" t="s">
        <v>138</v>
      </c>
      <c r="O49" s="170">
        <v>3</v>
      </c>
    </row>
    <row r="50" spans="1:104" x14ac:dyDescent="0.2">
      <c r="A50" s="178"/>
      <c r="B50" s="179"/>
      <c r="C50" s="225" t="s">
        <v>139</v>
      </c>
      <c r="D50" s="226"/>
      <c r="E50" s="226"/>
      <c r="F50" s="226"/>
      <c r="G50" s="227"/>
      <c r="L50" s="180" t="s">
        <v>139</v>
      </c>
      <c r="O50" s="170">
        <v>3</v>
      </c>
    </row>
    <row r="51" spans="1:104" x14ac:dyDescent="0.2">
      <c r="A51" s="178"/>
      <c r="B51" s="181"/>
      <c r="C51" s="228" t="s">
        <v>140</v>
      </c>
      <c r="D51" s="229"/>
      <c r="E51" s="182">
        <v>24</v>
      </c>
      <c r="F51" s="183"/>
      <c r="G51" s="184"/>
      <c r="M51" s="180" t="s">
        <v>140</v>
      </c>
      <c r="O51" s="170"/>
    </row>
    <row r="52" spans="1:104" x14ac:dyDescent="0.2">
      <c r="A52" s="178"/>
      <c r="B52" s="181"/>
      <c r="C52" s="228" t="s">
        <v>141</v>
      </c>
      <c r="D52" s="229"/>
      <c r="E52" s="182">
        <v>5</v>
      </c>
      <c r="F52" s="183"/>
      <c r="G52" s="184"/>
      <c r="M52" s="180" t="s">
        <v>141</v>
      </c>
      <c r="O52" s="170"/>
    </row>
    <row r="53" spans="1:104" ht="22.5" x14ac:dyDescent="0.2">
      <c r="A53" s="171">
        <v>15</v>
      </c>
      <c r="B53" s="172" t="s">
        <v>142</v>
      </c>
      <c r="C53" s="173" t="s">
        <v>143</v>
      </c>
      <c r="D53" s="174" t="s">
        <v>83</v>
      </c>
      <c r="E53" s="175">
        <v>123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9</v>
      </c>
      <c r="AC53" s="146">
        <v>9</v>
      </c>
      <c r="AZ53" s="146">
        <v>4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9</v>
      </c>
      <c r="CZ53" s="146">
        <v>9.3000000000000005E-4</v>
      </c>
    </row>
    <row r="54" spans="1:104" x14ac:dyDescent="0.2">
      <c r="A54" s="178"/>
      <c r="B54" s="181"/>
      <c r="C54" s="228" t="s">
        <v>144</v>
      </c>
      <c r="D54" s="229"/>
      <c r="E54" s="182">
        <v>86</v>
      </c>
      <c r="F54" s="183"/>
      <c r="G54" s="184"/>
      <c r="M54" s="180" t="s">
        <v>144</v>
      </c>
      <c r="O54" s="170"/>
    </row>
    <row r="55" spans="1:104" x14ac:dyDescent="0.2">
      <c r="A55" s="178"/>
      <c r="B55" s="181"/>
      <c r="C55" s="228" t="s">
        <v>145</v>
      </c>
      <c r="D55" s="229"/>
      <c r="E55" s="182">
        <v>27</v>
      </c>
      <c r="F55" s="183"/>
      <c r="G55" s="184"/>
      <c r="M55" s="180" t="s">
        <v>145</v>
      </c>
      <c r="O55" s="170"/>
    </row>
    <row r="56" spans="1:104" x14ac:dyDescent="0.2">
      <c r="A56" s="178"/>
      <c r="B56" s="181"/>
      <c r="C56" s="228" t="s">
        <v>146</v>
      </c>
      <c r="D56" s="229"/>
      <c r="E56" s="182">
        <v>10</v>
      </c>
      <c r="F56" s="183"/>
      <c r="G56" s="184"/>
      <c r="M56" s="180" t="s">
        <v>146</v>
      </c>
      <c r="O56" s="170"/>
    </row>
    <row r="57" spans="1:104" x14ac:dyDescent="0.2">
      <c r="A57" s="171">
        <v>16</v>
      </c>
      <c r="B57" s="172" t="s">
        <v>147</v>
      </c>
      <c r="C57" s="173" t="s">
        <v>148</v>
      </c>
      <c r="D57" s="174" t="s">
        <v>90</v>
      </c>
      <c r="E57" s="175">
        <v>1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9</v>
      </c>
      <c r="AC57" s="146">
        <v>9</v>
      </c>
      <c r="AZ57" s="146">
        <v>4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9</v>
      </c>
      <c r="CZ57" s="146">
        <v>0</v>
      </c>
    </row>
    <row r="58" spans="1:104" x14ac:dyDescent="0.2">
      <c r="A58" s="178"/>
      <c r="B58" s="179"/>
      <c r="C58" s="225" t="s">
        <v>149</v>
      </c>
      <c r="D58" s="226"/>
      <c r="E58" s="226"/>
      <c r="F58" s="226"/>
      <c r="G58" s="227"/>
      <c r="L58" s="180" t="s">
        <v>149</v>
      </c>
      <c r="O58" s="170">
        <v>3</v>
      </c>
    </row>
    <row r="59" spans="1:104" x14ac:dyDescent="0.2">
      <c r="A59" s="171">
        <v>17</v>
      </c>
      <c r="B59" s="172" t="s">
        <v>150</v>
      </c>
      <c r="C59" s="173" t="s">
        <v>151</v>
      </c>
      <c r="D59" s="174" t="s">
        <v>83</v>
      </c>
      <c r="E59" s="175">
        <v>113</v>
      </c>
      <c r="F59" s="175">
        <v>0</v>
      </c>
      <c r="G59" s="176">
        <f>E59*F59</f>
        <v>0</v>
      </c>
      <c r="O59" s="170">
        <v>2</v>
      </c>
      <c r="AA59" s="146">
        <v>3</v>
      </c>
      <c r="AB59" s="146">
        <v>9</v>
      </c>
      <c r="AC59" s="146">
        <v>34571158</v>
      </c>
      <c r="AZ59" s="146">
        <v>3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3</v>
      </c>
      <c r="CB59" s="177">
        <v>9</v>
      </c>
      <c r="CZ59" s="146">
        <v>2.5000000000000001E-4</v>
      </c>
    </row>
    <row r="60" spans="1:104" x14ac:dyDescent="0.2">
      <c r="A60" s="178"/>
      <c r="B60" s="179"/>
      <c r="C60" s="225" t="s">
        <v>152</v>
      </c>
      <c r="D60" s="226"/>
      <c r="E60" s="226"/>
      <c r="F60" s="226"/>
      <c r="G60" s="227"/>
      <c r="L60" s="180" t="s">
        <v>152</v>
      </c>
      <c r="O60" s="170">
        <v>3</v>
      </c>
    </row>
    <row r="61" spans="1:104" x14ac:dyDescent="0.2">
      <c r="A61" s="185"/>
      <c r="B61" s="186" t="s">
        <v>73</v>
      </c>
      <c r="C61" s="187" t="str">
        <f>CONCATENATE(B7," ",C7)</f>
        <v>M21 Elektromontáže</v>
      </c>
      <c r="D61" s="188"/>
      <c r="E61" s="189"/>
      <c r="F61" s="190"/>
      <c r="G61" s="191">
        <f>SUM(G7:G60)</f>
        <v>0</v>
      </c>
      <c r="O61" s="170">
        <v>4</v>
      </c>
      <c r="BA61" s="192">
        <f>SUM(BA7:BA60)</f>
        <v>0</v>
      </c>
      <c r="BB61" s="192">
        <f>SUM(BB7:BB60)</f>
        <v>0</v>
      </c>
      <c r="BC61" s="192">
        <f>SUM(BC7:BC60)</f>
        <v>0</v>
      </c>
      <c r="BD61" s="192">
        <f>SUM(BD7:BD60)</f>
        <v>0</v>
      </c>
      <c r="BE61" s="192">
        <f>SUM(BE7:BE60)</f>
        <v>0</v>
      </c>
    </row>
    <row r="62" spans="1:104" x14ac:dyDescent="0.2">
      <c r="A62" s="163" t="s">
        <v>72</v>
      </c>
      <c r="B62" s="164" t="s">
        <v>153</v>
      </c>
      <c r="C62" s="165" t="s">
        <v>154</v>
      </c>
      <c r="D62" s="166"/>
      <c r="E62" s="167"/>
      <c r="F62" s="167"/>
      <c r="G62" s="168"/>
      <c r="H62" s="169"/>
      <c r="I62" s="169"/>
      <c r="O62" s="170">
        <v>1</v>
      </c>
    </row>
    <row r="63" spans="1:104" x14ac:dyDescent="0.2">
      <c r="A63" s="171">
        <v>18</v>
      </c>
      <c r="B63" s="172" t="s">
        <v>155</v>
      </c>
      <c r="C63" s="173" t="s">
        <v>156</v>
      </c>
      <c r="D63" s="174" t="s">
        <v>157</v>
      </c>
      <c r="E63" s="175">
        <v>0.1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9</v>
      </c>
      <c r="AC63" s="146">
        <v>9</v>
      </c>
      <c r="AZ63" s="146">
        <v>4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9</v>
      </c>
      <c r="CZ63" s="146">
        <v>0</v>
      </c>
    </row>
    <row r="64" spans="1:104" x14ac:dyDescent="0.2">
      <c r="A64" s="178"/>
      <c r="B64" s="179"/>
      <c r="C64" s="225" t="s">
        <v>158</v>
      </c>
      <c r="D64" s="226"/>
      <c r="E64" s="226"/>
      <c r="F64" s="226"/>
      <c r="G64" s="227"/>
      <c r="L64" s="180" t="s">
        <v>158</v>
      </c>
      <c r="O64" s="170">
        <v>3</v>
      </c>
    </row>
    <row r="65" spans="1:104" x14ac:dyDescent="0.2">
      <c r="A65" s="171">
        <v>19</v>
      </c>
      <c r="B65" s="172" t="s">
        <v>159</v>
      </c>
      <c r="C65" s="173" t="s">
        <v>160</v>
      </c>
      <c r="D65" s="174" t="s">
        <v>90</v>
      </c>
      <c r="E65" s="175">
        <v>4</v>
      </c>
      <c r="F65" s="175">
        <v>0</v>
      </c>
      <c r="G65" s="176">
        <f>E65*F65</f>
        <v>0</v>
      </c>
      <c r="O65" s="170">
        <v>2</v>
      </c>
      <c r="AA65" s="146">
        <v>1</v>
      </c>
      <c r="AB65" s="146">
        <v>9</v>
      </c>
      <c r="AC65" s="146">
        <v>9</v>
      </c>
      <c r="AZ65" s="146">
        <v>4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9</v>
      </c>
      <c r="CZ65" s="146">
        <v>0.13682</v>
      </c>
    </row>
    <row r="66" spans="1:104" ht="22.5" x14ac:dyDescent="0.2">
      <c r="A66" s="178"/>
      <c r="B66" s="179"/>
      <c r="C66" s="225" t="s">
        <v>161</v>
      </c>
      <c r="D66" s="226"/>
      <c r="E66" s="226"/>
      <c r="F66" s="226"/>
      <c r="G66" s="227"/>
      <c r="L66" s="180" t="s">
        <v>161</v>
      </c>
      <c r="O66" s="170">
        <v>3</v>
      </c>
    </row>
    <row r="67" spans="1:104" ht="22.5" x14ac:dyDescent="0.2">
      <c r="A67" s="171">
        <v>20</v>
      </c>
      <c r="B67" s="172" t="s">
        <v>162</v>
      </c>
      <c r="C67" s="173" t="s">
        <v>163</v>
      </c>
      <c r="D67" s="174" t="s">
        <v>90</v>
      </c>
      <c r="E67" s="175">
        <v>4</v>
      </c>
      <c r="F67" s="175">
        <v>0</v>
      </c>
      <c r="G67" s="176">
        <f>E67*F67</f>
        <v>0</v>
      </c>
      <c r="O67" s="170">
        <v>2</v>
      </c>
      <c r="AA67" s="146">
        <v>1</v>
      </c>
      <c r="AB67" s="146">
        <v>9</v>
      </c>
      <c r="AC67" s="146">
        <v>9</v>
      </c>
      <c r="AZ67" s="146">
        <v>4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9</v>
      </c>
      <c r="CZ67" s="146">
        <v>0</v>
      </c>
    </row>
    <row r="68" spans="1:104" x14ac:dyDescent="0.2">
      <c r="A68" s="178"/>
      <c r="B68" s="179"/>
      <c r="C68" s="225" t="s">
        <v>164</v>
      </c>
      <c r="D68" s="226"/>
      <c r="E68" s="226"/>
      <c r="F68" s="226"/>
      <c r="G68" s="227"/>
      <c r="L68" s="180" t="s">
        <v>164</v>
      </c>
      <c r="O68" s="170">
        <v>3</v>
      </c>
    </row>
    <row r="69" spans="1:104" x14ac:dyDescent="0.2">
      <c r="A69" s="171">
        <v>21</v>
      </c>
      <c r="B69" s="172" t="s">
        <v>165</v>
      </c>
      <c r="C69" s="173" t="s">
        <v>166</v>
      </c>
      <c r="D69" s="174" t="s">
        <v>83</v>
      </c>
      <c r="E69" s="175">
        <v>92</v>
      </c>
      <c r="F69" s="175">
        <v>0</v>
      </c>
      <c r="G69" s="176">
        <f>E69*F69</f>
        <v>0</v>
      </c>
      <c r="O69" s="170">
        <v>2</v>
      </c>
      <c r="AA69" s="146">
        <v>1</v>
      </c>
      <c r="AB69" s="146">
        <v>9</v>
      </c>
      <c r="AC69" s="146">
        <v>9</v>
      </c>
      <c r="AZ69" s="146">
        <v>4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9</v>
      </c>
      <c r="CZ69" s="146">
        <v>0</v>
      </c>
    </row>
    <row r="70" spans="1:104" x14ac:dyDescent="0.2">
      <c r="A70" s="178"/>
      <c r="B70" s="179"/>
      <c r="C70" s="225" t="s">
        <v>167</v>
      </c>
      <c r="D70" s="226"/>
      <c r="E70" s="226"/>
      <c r="F70" s="226"/>
      <c r="G70" s="227"/>
      <c r="L70" s="180" t="s">
        <v>167</v>
      </c>
      <c r="O70" s="170">
        <v>3</v>
      </c>
    </row>
    <row r="71" spans="1:104" x14ac:dyDescent="0.2">
      <c r="A71" s="178"/>
      <c r="B71" s="181"/>
      <c r="C71" s="228" t="s">
        <v>128</v>
      </c>
      <c r="D71" s="229"/>
      <c r="E71" s="182">
        <v>86</v>
      </c>
      <c r="F71" s="183"/>
      <c r="G71" s="184"/>
      <c r="M71" s="180" t="s">
        <v>128</v>
      </c>
      <c r="O71" s="170"/>
    </row>
    <row r="72" spans="1:104" x14ac:dyDescent="0.2">
      <c r="A72" s="178"/>
      <c r="B72" s="181"/>
      <c r="C72" s="228" t="s">
        <v>168</v>
      </c>
      <c r="D72" s="229"/>
      <c r="E72" s="182">
        <v>6</v>
      </c>
      <c r="F72" s="183"/>
      <c r="G72" s="184"/>
      <c r="M72" s="180" t="s">
        <v>168</v>
      </c>
      <c r="O72" s="170"/>
    </row>
    <row r="73" spans="1:104" ht="22.5" x14ac:dyDescent="0.2">
      <c r="A73" s="171">
        <v>22</v>
      </c>
      <c r="B73" s="172" t="s">
        <v>169</v>
      </c>
      <c r="C73" s="173" t="s">
        <v>170</v>
      </c>
      <c r="D73" s="174" t="s">
        <v>83</v>
      </c>
      <c r="E73" s="175">
        <v>92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9</v>
      </c>
      <c r="AC73" s="146">
        <v>9</v>
      </c>
      <c r="AZ73" s="146">
        <v>4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9</v>
      </c>
      <c r="CZ73" s="146">
        <v>0.13822000000000001</v>
      </c>
    </row>
    <row r="74" spans="1:104" x14ac:dyDescent="0.2">
      <c r="A74" s="178"/>
      <c r="B74" s="179"/>
      <c r="C74" s="225" t="s">
        <v>171</v>
      </c>
      <c r="D74" s="226"/>
      <c r="E74" s="226"/>
      <c r="F74" s="226"/>
      <c r="G74" s="227"/>
      <c r="L74" s="180" t="s">
        <v>171</v>
      </c>
      <c r="O74" s="170">
        <v>3</v>
      </c>
    </row>
    <row r="75" spans="1:104" ht="22.5" x14ac:dyDescent="0.2">
      <c r="A75" s="171">
        <v>23</v>
      </c>
      <c r="B75" s="172" t="s">
        <v>172</v>
      </c>
      <c r="C75" s="173" t="s">
        <v>173</v>
      </c>
      <c r="D75" s="174" t="s">
        <v>83</v>
      </c>
      <c r="E75" s="175">
        <v>92</v>
      </c>
      <c r="F75" s="175">
        <v>0</v>
      </c>
      <c r="G75" s="176">
        <f>E75*F75</f>
        <v>0</v>
      </c>
      <c r="O75" s="170">
        <v>2</v>
      </c>
      <c r="AA75" s="146">
        <v>1</v>
      </c>
      <c r="AB75" s="146">
        <v>9</v>
      </c>
      <c r="AC75" s="146">
        <v>9</v>
      </c>
      <c r="AZ75" s="146">
        <v>4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9</v>
      </c>
      <c r="CZ75" s="146">
        <v>6.0000000000000002E-5</v>
      </c>
    </row>
    <row r="76" spans="1:104" x14ac:dyDescent="0.2">
      <c r="A76" s="178"/>
      <c r="B76" s="179"/>
      <c r="C76" s="225" t="s">
        <v>174</v>
      </c>
      <c r="D76" s="226"/>
      <c r="E76" s="226"/>
      <c r="F76" s="226"/>
      <c r="G76" s="227"/>
      <c r="L76" s="180" t="s">
        <v>174</v>
      </c>
      <c r="O76" s="170">
        <v>3</v>
      </c>
    </row>
    <row r="77" spans="1:104" x14ac:dyDescent="0.2">
      <c r="A77" s="171">
        <v>24</v>
      </c>
      <c r="B77" s="172" t="s">
        <v>175</v>
      </c>
      <c r="C77" s="173" t="s">
        <v>176</v>
      </c>
      <c r="D77" s="174" t="s">
        <v>83</v>
      </c>
      <c r="E77" s="175">
        <v>92</v>
      </c>
      <c r="F77" s="175">
        <v>0</v>
      </c>
      <c r="G77" s="176">
        <f>E77*F77</f>
        <v>0</v>
      </c>
      <c r="O77" s="170">
        <v>2</v>
      </c>
      <c r="AA77" s="146">
        <v>1</v>
      </c>
      <c r="AB77" s="146">
        <v>9</v>
      </c>
      <c r="AC77" s="146">
        <v>9</v>
      </c>
      <c r="AZ77" s="146">
        <v>4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9</v>
      </c>
      <c r="CZ77" s="146">
        <v>0</v>
      </c>
    </row>
    <row r="78" spans="1:104" x14ac:dyDescent="0.2">
      <c r="A78" s="178"/>
      <c r="B78" s="179"/>
      <c r="C78" s="225" t="s">
        <v>177</v>
      </c>
      <c r="D78" s="226"/>
      <c r="E78" s="226"/>
      <c r="F78" s="226"/>
      <c r="G78" s="227"/>
      <c r="L78" s="180" t="s">
        <v>177</v>
      </c>
      <c r="O78" s="170">
        <v>3</v>
      </c>
    </row>
    <row r="79" spans="1:104" x14ac:dyDescent="0.2">
      <c r="A79" s="171">
        <v>25</v>
      </c>
      <c r="B79" s="172" t="s">
        <v>178</v>
      </c>
      <c r="C79" s="173" t="s">
        <v>179</v>
      </c>
      <c r="D79" s="174" t="s">
        <v>90</v>
      </c>
      <c r="E79" s="175">
        <v>4</v>
      </c>
      <c r="F79" s="175">
        <v>0</v>
      </c>
      <c r="G79" s="176">
        <f>E79*F79</f>
        <v>0</v>
      </c>
      <c r="O79" s="170">
        <v>2</v>
      </c>
      <c r="AA79" s="146">
        <v>1</v>
      </c>
      <c r="AB79" s="146">
        <v>9</v>
      </c>
      <c r="AC79" s="146">
        <v>9</v>
      </c>
      <c r="AZ79" s="146">
        <v>4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9</v>
      </c>
      <c r="CZ79" s="146">
        <v>0</v>
      </c>
    </row>
    <row r="80" spans="1:104" x14ac:dyDescent="0.2">
      <c r="A80" s="171">
        <v>26</v>
      </c>
      <c r="B80" s="172" t="s">
        <v>180</v>
      </c>
      <c r="C80" s="173" t="s">
        <v>181</v>
      </c>
      <c r="D80" s="174" t="s">
        <v>90</v>
      </c>
      <c r="E80" s="175">
        <v>4</v>
      </c>
      <c r="F80" s="175">
        <v>0</v>
      </c>
      <c r="G80" s="176">
        <f>E80*F80</f>
        <v>0</v>
      </c>
      <c r="O80" s="170">
        <v>2</v>
      </c>
      <c r="AA80" s="146">
        <v>1</v>
      </c>
      <c r="AB80" s="146">
        <v>9</v>
      </c>
      <c r="AC80" s="146">
        <v>9</v>
      </c>
      <c r="AZ80" s="146">
        <v>4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</v>
      </c>
      <c r="CB80" s="177">
        <v>9</v>
      </c>
      <c r="CZ80" s="146">
        <v>0</v>
      </c>
    </row>
    <row r="81" spans="1:57" x14ac:dyDescent="0.2">
      <c r="A81" s="185"/>
      <c r="B81" s="186" t="s">
        <v>73</v>
      </c>
      <c r="C81" s="187" t="str">
        <f>CONCATENATE(B62," ",C62)</f>
        <v>M46 Zemní práce při montážích</v>
      </c>
      <c r="D81" s="188"/>
      <c r="E81" s="189"/>
      <c r="F81" s="190"/>
      <c r="G81" s="191">
        <f>SUM(G62:G80)</f>
        <v>0</v>
      </c>
      <c r="O81" s="170">
        <v>4</v>
      </c>
      <c r="BA81" s="192">
        <f>SUM(BA62:BA80)</f>
        <v>0</v>
      </c>
      <c r="BB81" s="192">
        <f>SUM(BB62:BB80)</f>
        <v>0</v>
      </c>
      <c r="BC81" s="192">
        <f>SUM(BC62:BC80)</f>
        <v>0</v>
      </c>
      <c r="BD81" s="192">
        <f>SUM(BD62:BD80)</f>
        <v>0</v>
      </c>
      <c r="BE81" s="192">
        <f>SUM(BE62:BE80)</f>
        <v>0</v>
      </c>
    </row>
    <row r="82" spans="1:57" x14ac:dyDescent="0.2">
      <c r="E82" s="146"/>
    </row>
    <row r="83" spans="1:57" x14ac:dyDescent="0.2">
      <c r="E83" s="146"/>
    </row>
    <row r="84" spans="1:57" x14ac:dyDescent="0.2">
      <c r="E84" s="146"/>
    </row>
    <row r="85" spans="1:57" x14ac:dyDescent="0.2">
      <c r="E85" s="146"/>
    </row>
    <row r="86" spans="1:57" x14ac:dyDescent="0.2">
      <c r="E86" s="146"/>
    </row>
    <row r="87" spans="1:57" x14ac:dyDescent="0.2">
      <c r="E87" s="146"/>
    </row>
    <row r="88" spans="1:57" x14ac:dyDescent="0.2">
      <c r="E88" s="146"/>
    </row>
    <row r="89" spans="1:57" x14ac:dyDescent="0.2">
      <c r="E89" s="146"/>
    </row>
    <row r="90" spans="1:57" x14ac:dyDescent="0.2">
      <c r="E90" s="146"/>
    </row>
    <row r="91" spans="1:57" x14ac:dyDescent="0.2">
      <c r="E91" s="146"/>
    </row>
    <row r="92" spans="1:57" x14ac:dyDescent="0.2">
      <c r="E92" s="146"/>
    </row>
    <row r="93" spans="1:57" x14ac:dyDescent="0.2">
      <c r="E93" s="146"/>
    </row>
    <row r="94" spans="1:57" x14ac:dyDescent="0.2">
      <c r="E94" s="146"/>
    </row>
    <row r="95" spans="1:57" x14ac:dyDescent="0.2">
      <c r="E95" s="146"/>
    </row>
    <row r="96" spans="1:57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E101" s="146"/>
    </row>
    <row r="102" spans="1:7" x14ac:dyDescent="0.2">
      <c r="E102" s="146"/>
    </row>
    <row r="103" spans="1:7" x14ac:dyDescent="0.2">
      <c r="E103" s="146"/>
    </row>
    <row r="104" spans="1:7" x14ac:dyDescent="0.2">
      <c r="E104" s="146"/>
    </row>
    <row r="105" spans="1:7" x14ac:dyDescent="0.2">
      <c r="A105" s="193"/>
      <c r="B105" s="193"/>
      <c r="C105" s="193"/>
      <c r="D105" s="193"/>
      <c r="E105" s="193"/>
      <c r="F105" s="193"/>
      <c r="G105" s="193"/>
    </row>
    <row r="106" spans="1:7" x14ac:dyDescent="0.2">
      <c r="A106" s="193"/>
      <c r="B106" s="193"/>
      <c r="C106" s="193"/>
      <c r="D106" s="193"/>
      <c r="E106" s="193"/>
      <c r="F106" s="193"/>
      <c r="G106" s="193"/>
    </row>
    <row r="107" spans="1:7" x14ac:dyDescent="0.2">
      <c r="A107" s="193"/>
      <c r="B107" s="193"/>
      <c r="C107" s="193"/>
      <c r="D107" s="193"/>
      <c r="E107" s="193"/>
      <c r="F107" s="193"/>
      <c r="G107" s="193"/>
    </row>
    <row r="108" spans="1:7" x14ac:dyDescent="0.2">
      <c r="A108" s="193"/>
      <c r="B108" s="193"/>
      <c r="C108" s="193"/>
      <c r="D108" s="193"/>
      <c r="E108" s="193"/>
      <c r="F108" s="193"/>
      <c r="G108" s="193"/>
    </row>
    <row r="109" spans="1:7" x14ac:dyDescent="0.2">
      <c r="E109" s="146"/>
    </row>
    <row r="110" spans="1:7" x14ac:dyDescent="0.2">
      <c r="E110" s="146"/>
    </row>
    <row r="111" spans="1:7" x14ac:dyDescent="0.2">
      <c r="E111" s="146"/>
    </row>
    <row r="112" spans="1:7" x14ac:dyDescent="0.2">
      <c r="E112" s="146"/>
    </row>
    <row r="113" spans="5:5" x14ac:dyDescent="0.2">
      <c r="E113" s="146"/>
    </row>
    <row r="114" spans="5:5" x14ac:dyDescent="0.2">
      <c r="E114" s="146"/>
    </row>
    <row r="115" spans="5:5" x14ac:dyDescent="0.2">
      <c r="E115" s="146"/>
    </row>
    <row r="116" spans="5:5" x14ac:dyDescent="0.2">
      <c r="E116" s="146"/>
    </row>
    <row r="117" spans="5:5" x14ac:dyDescent="0.2">
      <c r="E117" s="146"/>
    </row>
    <row r="118" spans="5:5" x14ac:dyDescent="0.2">
      <c r="E118" s="146"/>
    </row>
    <row r="119" spans="5:5" x14ac:dyDescent="0.2">
      <c r="E119" s="146"/>
    </row>
    <row r="120" spans="5:5" x14ac:dyDescent="0.2">
      <c r="E120" s="146"/>
    </row>
    <row r="121" spans="5:5" x14ac:dyDescent="0.2">
      <c r="E121" s="146"/>
    </row>
    <row r="122" spans="5:5" x14ac:dyDescent="0.2">
      <c r="E122" s="146"/>
    </row>
    <row r="123" spans="5:5" x14ac:dyDescent="0.2">
      <c r="E123" s="146"/>
    </row>
    <row r="124" spans="5:5" x14ac:dyDescent="0.2">
      <c r="E124" s="146"/>
    </row>
    <row r="125" spans="5:5" x14ac:dyDescent="0.2">
      <c r="E125" s="146"/>
    </row>
    <row r="126" spans="5:5" x14ac:dyDescent="0.2">
      <c r="E126" s="146"/>
    </row>
    <row r="127" spans="5:5" x14ac:dyDescent="0.2">
      <c r="E127" s="146"/>
    </row>
    <row r="128" spans="5:5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E138" s="146"/>
    </row>
    <row r="139" spans="1:7" x14ac:dyDescent="0.2">
      <c r="E139" s="146"/>
    </row>
    <row r="140" spans="1:7" x14ac:dyDescent="0.2">
      <c r="A140" s="194"/>
      <c r="B140" s="194"/>
    </row>
    <row r="141" spans="1:7" x14ac:dyDescent="0.2">
      <c r="A141" s="193"/>
      <c r="B141" s="193"/>
      <c r="C141" s="196"/>
      <c r="D141" s="196"/>
      <c r="E141" s="197"/>
      <c r="F141" s="196"/>
      <c r="G141" s="198"/>
    </row>
    <row r="142" spans="1:7" x14ac:dyDescent="0.2">
      <c r="A142" s="199"/>
      <c r="B142" s="199"/>
      <c r="C142" s="193"/>
      <c r="D142" s="193"/>
      <c r="E142" s="200"/>
      <c r="F142" s="193"/>
      <c r="G142" s="193"/>
    </row>
    <row r="143" spans="1:7" x14ac:dyDescent="0.2">
      <c r="A143" s="193"/>
      <c r="B143" s="193"/>
      <c r="C143" s="193"/>
      <c r="D143" s="193"/>
      <c r="E143" s="200"/>
      <c r="F143" s="193"/>
      <c r="G143" s="193"/>
    </row>
    <row r="144" spans="1:7" x14ac:dyDescent="0.2">
      <c r="A144" s="193"/>
      <c r="B144" s="193"/>
      <c r="C144" s="193"/>
      <c r="D144" s="193"/>
      <c r="E144" s="200"/>
      <c r="F144" s="193"/>
      <c r="G144" s="193"/>
    </row>
    <row r="145" spans="1:7" x14ac:dyDescent="0.2">
      <c r="A145" s="193"/>
      <c r="B145" s="193"/>
      <c r="C145" s="193"/>
      <c r="D145" s="193"/>
      <c r="E145" s="200"/>
      <c r="F145" s="193"/>
      <c r="G145" s="193"/>
    </row>
    <row r="146" spans="1:7" x14ac:dyDescent="0.2">
      <c r="A146" s="193"/>
      <c r="B146" s="193"/>
      <c r="C146" s="193"/>
      <c r="D146" s="193"/>
      <c r="E146" s="200"/>
      <c r="F146" s="193"/>
      <c r="G146" s="193"/>
    </row>
    <row r="147" spans="1:7" x14ac:dyDescent="0.2">
      <c r="A147" s="193"/>
      <c r="B147" s="193"/>
      <c r="C147" s="193"/>
      <c r="D147" s="193"/>
      <c r="E147" s="200"/>
      <c r="F147" s="193"/>
      <c r="G147" s="193"/>
    </row>
    <row r="148" spans="1:7" x14ac:dyDescent="0.2">
      <c r="A148" s="193"/>
      <c r="B148" s="193"/>
      <c r="C148" s="193"/>
      <c r="D148" s="193"/>
      <c r="E148" s="200"/>
      <c r="F148" s="193"/>
      <c r="G148" s="193"/>
    </row>
    <row r="149" spans="1:7" x14ac:dyDescent="0.2">
      <c r="A149" s="193"/>
      <c r="B149" s="193"/>
      <c r="C149" s="193"/>
      <c r="D149" s="193"/>
      <c r="E149" s="200"/>
      <c r="F149" s="193"/>
      <c r="G149" s="193"/>
    </row>
    <row r="150" spans="1:7" x14ac:dyDescent="0.2">
      <c r="A150" s="193"/>
      <c r="B150" s="193"/>
      <c r="C150" s="193"/>
      <c r="D150" s="193"/>
      <c r="E150" s="200"/>
      <c r="F150" s="193"/>
      <c r="G150" s="193"/>
    </row>
    <row r="151" spans="1:7" x14ac:dyDescent="0.2">
      <c r="A151" s="193"/>
      <c r="B151" s="193"/>
      <c r="C151" s="193"/>
      <c r="D151" s="193"/>
      <c r="E151" s="200"/>
      <c r="F151" s="193"/>
      <c r="G151" s="193"/>
    </row>
    <row r="152" spans="1:7" x14ac:dyDescent="0.2">
      <c r="A152" s="193"/>
      <c r="B152" s="193"/>
      <c r="C152" s="193"/>
      <c r="D152" s="193"/>
      <c r="E152" s="200"/>
      <c r="F152" s="193"/>
      <c r="G152" s="193"/>
    </row>
    <row r="153" spans="1:7" x14ac:dyDescent="0.2">
      <c r="A153" s="193"/>
      <c r="B153" s="193"/>
      <c r="C153" s="193"/>
      <c r="D153" s="193"/>
      <c r="E153" s="200"/>
      <c r="F153" s="193"/>
      <c r="G153" s="193"/>
    </row>
    <row r="154" spans="1:7" x14ac:dyDescent="0.2">
      <c r="A154" s="193"/>
      <c r="B154" s="193"/>
      <c r="C154" s="193"/>
      <c r="D154" s="193"/>
      <c r="E154" s="200"/>
      <c r="F154" s="193"/>
      <c r="G154" s="193"/>
    </row>
  </sheetData>
  <mergeCells count="49">
    <mergeCell ref="C22:G22"/>
    <mergeCell ref="A1:G1"/>
    <mergeCell ref="A3:B3"/>
    <mergeCell ref="A4:B4"/>
    <mergeCell ref="E4:G4"/>
    <mergeCell ref="C9:G9"/>
    <mergeCell ref="C10:D10"/>
    <mergeCell ref="C11:D11"/>
    <mergeCell ref="C12:D12"/>
    <mergeCell ref="C14:G14"/>
    <mergeCell ref="C16:G16"/>
    <mergeCell ref="C18:G18"/>
    <mergeCell ref="C19:D19"/>
    <mergeCell ref="C20:D20"/>
    <mergeCell ref="C41:D41"/>
    <mergeCell ref="C23:D23"/>
    <mergeCell ref="C24:D24"/>
    <mergeCell ref="C26:G26"/>
    <mergeCell ref="C28:G28"/>
    <mergeCell ref="C30:G30"/>
    <mergeCell ref="C31:D31"/>
    <mergeCell ref="C33:G33"/>
    <mergeCell ref="C35:G35"/>
    <mergeCell ref="C37:G37"/>
    <mergeCell ref="C38:G38"/>
    <mergeCell ref="C40:G40"/>
    <mergeCell ref="C56:D56"/>
    <mergeCell ref="C42:D42"/>
    <mergeCell ref="C43:D43"/>
    <mergeCell ref="C45:G45"/>
    <mergeCell ref="C46:D46"/>
    <mergeCell ref="C47:D47"/>
    <mergeCell ref="C49:G49"/>
    <mergeCell ref="C50:G50"/>
    <mergeCell ref="C51:D51"/>
    <mergeCell ref="C52:D52"/>
    <mergeCell ref="C54:D54"/>
    <mergeCell ref="C55:D55"/>
    <mergeCell ref="C74:G74"/>
    <mergeCell ref="C76:G76"/>
    <mergeCell ref="C78:G78"/>
    <mergeCell ref="C58:G58"/>
    <mergeCell ref="C60:G60"/>
    <mergeCell ref="C64:G64"/>
    <mergeCell ref="C66:G66"/>
    <mergeCell ref="C68:G68"/>
    <mergeCell ref="C70:G70"/>
    <mergeCell ref="C71:D71"/>
    <mergeCell ref="C72:D7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Petr Mynar</cp:lastModifiedBy>
  <dcterms:created xsi:type="dcterms:W3CDTF">2019-07-17T08:45:48Z</dcterms:created>
  <dcterms:modified xsi:type="dcterms:W3CDTF">2020-10-07T14:01:02Z</dcterms:modified>
</cp:coreProperties>
</file>