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1"/>
  </bookViews>
  <sheets>
    <sheet name="Rozpočet  rekapitulace" sheetId="1" r:id="rId1"/>
    <sheet name="Stavební rozpočet" sheetId="2" r:id="rId2"/>
  </sheets>
  <definedNames>
    <definedName name="CenaCelkem">'Rozpočet  rekapitulace'!$G$32</definedName>
    <definedName name="DPHSni">'Rozpočet  rekapitulace'!$G$24</definedName>
    <definedName name="DPHZakl">'Rozpočet  rekapitulace'!$G$26</definedName>
    <definedName name="Mena">'Rozpočet  rekapitulace'!$J$32</definedName>
    <definedName name="SazbaDPH1" localSheetId="0">'Rozpočet  rekapitulace'!$E$23</definedName>
    <definedName name="SazbaDPH2" localSheetId="0">'Rozpočet  rekapitulace'!$E$25</definedName>
    <definedName name="ZakladDPHSni">'Rozpočet  rekapitulace'!$G$23</definedName>
    <definedName name="ZakladDPHSniVypocet" localSheetId="0">'Rozpočet  rekapitulace'!$F$57</definedName>
    <definedName name="ZakladDPHZakl">'Rozpočet  rekapitulace'!$G$25</definedName>
    <definedName name="ZakladDPHZaklVypocet" localSheetId="0">'Rozpočet  rekapitulace'!$G$57</definedName>
  </definedNames>
  <calcPr fullCalcOnLoad="1"/>
</workbook>
</file>

<file path=xl/sharedStrings.xml><?xml version="1.0" encoding="utf-8"?>
<sst xmlns="http://schemas.openxmlformats.org/spreadsheetml/2006/main" count="328" uniqueCount="121">
  <si>
    <t>Stavební rozpočet</t>
  </si>
  <si>
    <t>Název stavby:</t>
  </si>
  <si>
    <t>Druh stavby:</t>
  </si>
  <si>
    <t>Lokalita: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</si>
  <si>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</si>
  <si>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</si>
  <si>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</si>
  <si>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</si>
  <si>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</si>
  <si>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</si>
  <si>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</si>
  <si>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</si>
  <si>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</si>
  <si>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</si>
  <si>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</si>
  <si>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001</t>
  </si>
  <si>
    <t>Zkrácený popis</t>
  </si>
  <si>
    <t>Doba výstavby:</t>
  </si>
  <si>
    <t>Začátek výstavby:</t>
  </si>
  <si>
    <t>Konec výstavby:</t>
  </si>
  <si>
    <t>Zpracováno dne:</t>
  </si>
  <si>
    <t>MJ</t>
  </si>
  <si>
    <t>Množství</t>
  </si>
  <si>
    <t>Cena/MJ</t>
  </si>
  <si>
    <t>Objednatel:</t>
  </si>
  <si>
    <t>Projektant:</t>
  </si>
  <si>
    <t>Zhotovitel: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</si>
  <si>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</si>
  <si>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</si>
  <si>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</si>
  <si>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</si>
  <si>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</si>
  <si>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</si>
  <si>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</si>
  <si>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</si>
  <si>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</si>
  <si>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</si>
  <si>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</si>
  <si>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</si>
  <si>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Z99999_</t>
  </si>
  <si>
    <t>1_</t>
  </si>
  <si>
    <t>11_</t>
  </si>
  <si>
    <t>13_</t>
  </si>
  <si>
    <t>15_</t>
  </si>
  <si>
    <t>16_</t>
  </si>
  <si>
    <t>17_</t>
  </si>
  <si>
    <t>57_</t>
  </si>
  <si>
    <t>90_</t>
  </si>
  <si>
    <t>91_</t>
  </si>
  <si>
    <t>001_Z_</t>
  </si>
  <si>
    <t>10_1_</t>
  </si>
  <si>
    <t>10_5_</t>
  </si>
  <si>
    <t>10_9_</t>
  </si>
  <si>
    <t>10_Z_</t>
  </si>
  <si>
    <t>001_</t>
  </si>
  <si>
    <t>10_</t>
  </si>
  <si>
    <t>MAT</t>
  </si>
  <si>
    <t>WORK</t>
  </si>
  <si>
    <t>CELK</t>
  </si>
  <si>
    <t>Dodávky</t>
  </si>
  <si>
    <t>Dodávka a montáž</t>
  </si>
  <si>
    <t>ČOV Krnov</t>
  </si>
  <si>
    <t>Martin Karas</t>
  </si>
  <si>
    <t>Město Krnov</t>
  </si>
  <si>
    <t>Stanice pro příjem a měření dovážených splaškových vod</t>
  </si>
  <si>
    <t>č. položky</t>
  </si>
  <si>
    <t>Zateplený kontejner vhodný do venkovního prostředí</t>
  </si>
  <si>
    <t>Měření pH pomocí sondy</t>
  </si>
  <si>
    <t>Nožové šoupě - při překročení předem nastavených hodnot pH (tj. od 6 do 9) automaticky uzavře nátok do stanice</t>
  </si>
  <si>
    <t>Dodávka 20 ks identifikačních čipů (karet)</t>
  </si>
  <si>
    <t>Registrační zařízení s tiskárnou dodacích lístků, chráněné předpovětrnostními vlivy</t>
  </si>
  <si>
    <t>Proplach potrubí stanice</t>
  </si>
  <si>
    <t>Potrubí z nerezové oceli 1.4301, nebo lepší vzhledem k charakteru splaškových vod</t>
  </si>
  <si>
    <t>Výtokové potrubí z nerezové oceli 1.4301, které bude pevně spojeno se žlabem přítoku na ČOV</t>
  </si>
  <si>
    <t>Dodávka HW i SW stanice, vč. elektrorozvadeče</t>
  </si>
  <si>
    <t>Doprava a vykládka stanice na ČOV Krnov</t>
  </si>
  <si>
    <t>kpl</t>
  </si>
  <si>
    <t>Montáž stanice na připravený základ, vč. jeřábnických prací</t>
  </si>
  <si>
    <t>Připojení stanice na vodovodní přípojku</t>
  </si>
  <si>
    <t xml:space="preserve">Vizualizace </t>
  </si>
  <si>
    <t>Dodávka HW a dalšího materiálu souvisejícího s vizualizací</t>
  </si>
  <si>
    <t>Připojení stanice na elektro přípojku, vč. výstupní elektro revize</t>
  </si>
  <si>
    <t>Doložení písemné dokumentace k jednotlivým komponentům stanice v CZ jazyce</t>
  </si>
  <si>
    <t>ks</t>
  </si>
  <si>
    <t xml:space="preserve">(Kč) </t>
  </si>
  <si>
    <t>Dodávka stanice - stanice musí obsahovat min. tyto části</t>
  </si>
  <si>
    <t>Ostatní části a materiál, který je nutný pro řádný chod stanice</t>
  </si>
  <si>
    <t>Dokumentace provedení vizualizace (vč. technické zprávy) v papírové i elektronické podobě</t>
  </si>
  <si>
    <t>DIČ:</t>
  </si>
  <si>
    <t>Cena celkem bez DPH</t>
  </si>
  <si>
    <t xml:space="preserve">Koncovka na vtoku do stanice bude rychlospojka pro fekální savice - část s hákem DN 110 </t>
  </si>
  <si>
    <t>Položkový rozpočet stavby</t>
  </si>
  <si>
    <t>Stavba:</t>
  </si>
  <si>
    <t>Objekt:</t>
  </si>
  <si>
    <t>Rozpočet:</t>
  </si>
  <si>
    <t>1/1</t>
  </si>
  <si>
    <t>Položkový rozpočet</t>
  </si>
  <si>
    <t>IČO:</t>
  </si>
  <si>
    <t>79401</t>
  </si>
  <si>
    <t>Vypracoval:</t>
  </si>
  <si>
    <t>Rozpis ceny</t>
  </si>
  <si>
    <t>%</t>
  </si>
  <si>
    <t xml:space="preserve">Základní DPH </t>
  </si>
  <si>
    <t>Cena celkem s DPH</t>
  </si>
  <si>
    <t>CZK</t>
  </si>
  <si>
    <t>v</t>
  </si>
  <si>
    <t>dne</t>
  </si>
  <si>
    <t>Za zhotovitele</t>
  </si>
  <si>
    <t>Za objednatele</t>
  </si>
  <si>
    <t>CZ00296139</t>
  </si>
  <si>
    <t>Hlavní náměstí 96/1</t>
  </si>
  <si>
    <t>Pod Bezručovým vrchem</t>
  </si>
  <si>
    <t>Vizualizace</t>
  </si>
  <si>
    <t>Základ pro DPH</t>
  </si>
  <si>
    <r>
      <t>Měření množství (v m</t>
    </r>
    <r>
      <rPr>
        <vertAlign val="superscript"/>
        <sz val="10"/>
        <color indexed="62"/>
        <rFont val="Arial"/>
        <family val="2"/>
      </rPr>
      <t>3</t>
    </r>
    <r>
      <rPr>
        <sz val="10"/>
        <color indexed="62"/>
        <rFont val="Arial"/>
        <family val="2"/>
      </rPr>
      <t>) splaškových vod indukčním průtokoměrem (min DN 100)</t>
    </r>
  </si>
  <si>
    <t>Příprava pro další měření (např. vodivost)</t>
  </si>
  <si>
    <t>Úprava SW na řídícím počítači ČOV, který technicky zajišťuje externí firma (Prospect)</t>
  </si>
  <si>
    <r>
      <t>Vizualizace stanice s údaji - dodavatele, pH a množství vod m</t>
    </r>
    <r>
      <rPr>
        <vertAlign val="superscript"/>
        <sz val="10"/>
        <color indexed="62"/>
        <rFont val="Arial"/>
        <family val="2"/>
      </rPr>
      <t>3</t>
    </r>
  </si>
  <si>
    <t>Ovládací terminál s možností evidence min. 20 dodavatelů (s možností rozšíření)</t>
  </si>
  <si>
    <r>
      <t>Tiskárna lístků ne kterých budou uvedeny tyto údaje - datum, čas, název dodavatele, množství splaškových vod v m</t>
    </r>
    <r>
      <rPr>
        <vertAlign val="superscript"/>
        <sz val="10"/>
        <color indexed="62"/>
        <rFont val="Arial"/>
        <family val="2"/>
      </rPr>
      <t>3</t>
    </r>
    <r>
      <rPr>
        <sz val="10"/>
        <color indexed="62"/>
        <rFont val="Arial"/>
        <family val="2"/>
      </rPr>
      <t>, pH, jedinečný identifikátor v kombinaci čísel a písmen. Tyto údaje se budou přenášet na řídící počítač ČOV ve formátu .xlsx</t>
    </r>
  </si>
  <si>
    <t xml:space="preserve">Dodávku napájecího a sdělovacího kabelu vč. chrániček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</si>
</sst>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3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54"/>
      <name val="Arial"/>
      <family val="2"/>
    </font>
    <font>
      <b/>
      <sz val="12"/>
      <color indexed="54"/>
      <name val="Arial"/>
      <family val="2"/>
    </font>
    <font>
      <sz val="12"/>
      <color indexed="54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0"/>
      <name val="Arial CE"/>
      <family val="0"/>
    </font>
    <font>
      <b/>
      <sz val="16"/>
      <name val="Arial CE"/>
      <family val="2"/>
    </font>
    <font>
      <sz val="16"/>
      <name val="Arial"/>
      <family val="2"/>
    </font>
    <font>
      <vertAlign val="superscript"/>
      <sz val="10"/>
      <color indexed="6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44444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6E1E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21">
    <xf numFmtId="0" fontId="1" fillId="0" borderId="0" xfId="0" applyFont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49" fontId="10" fillId="35" borderId="16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 indent="2"/>
      <protection/>
    </xf>
    <xf numFmtId="49" fontId="5" fillId="0" borderId="0" xfId="0" applyNumberFormat="1" applyFont="1" applyFill="1" applyBorder="1" applyAlignment="1" applyProtection="1">
      <alignment horizontal="left" vertical="center" indent="2"/>
      <protection/>
    </xf>
    <xf numFmtId="49" fontId="11" fillId="36" borderId="16" xfId="0" applyNumberFormat="1" applyFont="1" applyFill="1" applyBorder="1" applyAlignment="1" applyProtection="1">
      <alignment horizontal="center" vertical="center"/>
      <protection/>
    </xf>
    <xf numFmtId="4" fontId="10" fillId="36" borderId="16" xfId="0" applyNumberFormat="1" applyFont="1" applyFill="1" applyBorder="1" applyAlignment="1" applyProtection="1">
      <alignment horizontal="center" vertical="center"/>
      <protection/>
    </xf>
    <xf numFmtId="49" fontId="13" fillId="34" borderId="0" xfId="0" applyNumberFormat="1" applyFont="1" applyFill="1" applyBorder="1" applyAlignment="1" applyProtection="1">
      <alignment horizontal="left" vertical="center" wrapText="1"/>
      <protection/>
    </xf>
    <xf numFmtId="49" fontId="12" fillId="34" borderId="0" xfId="0" applyNumberFormat="1" applyFont="1" applyFill="1" applyBorder="1" applyAlignment="1" applyProtection="1">
      <alignment horizontal="center" vertical="center"/>
      <protection/>
    </xf>
    <xf numFmtId="4" fontId="12" fillId="34" borderId="0" xfId="0" applyNumberFormat="1" applyFont="1" applyFill="1" applyBorder="1" applyAlignment="1" applyProtection="1">
      <alignment horizontal="center" vertical="center"/>
      <protection/>
    </xf>
    <xf numFmtId="4" fontId="13" fillId="34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4" fontId="11" fillId="36" borderId="16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12" fillId="34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0" fillId="37" borderId="0" xfId="0" applyFill="1" applyAlignment="1">
      <alignment wrapText="1"/>
    </xf>
    <xf numFmtId="49" fontId="16" fillId="37" borderId="0" xfId="0" applyNumberFormat="1" applyFont="1" applyFill="1" applyAlignment="1">
      <alignment horizontal="left" vertical="center" wrapText="1"/>
    </xf>
    <xf numFmtId="49" fontId="17" fillId="37" borderId="0" xfId="0" applyNumberFormat="1" applyFont="1" applyFill="1" applyAlignment="1">
      <alignment horizontal="left" vertical="center" wrapText="1"/>
    </xf>
    <xf numFmtId="0" fontId="0" fillId="37" borderId="17" xfId="0" applyFill="1" applyBorder="1" applyAlignment="1">
      <alignment wrapText="1"/>
    </xf>
    <xf numFmtId="49" fontId="17" fillId="37" borderId="17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/>
    </xf>
    <xf numFmtId="0" fontId="17" fillId="0" borderId="12" xfId="0" applyFont="1" applyBorder="1" applyAlignment="1">
      <alignment horizontal="left" vertical="center" indent="1"/>
    </xf>
    <xf numFmtId="0" fontId="17" fillId="0" borderId="0" xfId="0" applyFont="1" applyAlignment="1">
      <alignment vertical="center" wrapText="1"/>
    </xf>
    <xf numFmtId="0" fontId="17" fillId="0" borderId="19" xfId="0" applyFont="1" applyBorder="1" applyAlignment="1">
      <alignment horizontal="left" vertical="center" indent="1"/>
    </xf>
    <xf numFmtId="0" fontId="17" fillId="0" borderId="17" xfId="0" applyFont="1" applyBorder="1" applyAlignment="1">
      <alignment horizontal="right" vertical="center" wrapText="1"/>
    </xf>
    <xf numFmtId="49" fontId="17" fillId="0" borderId="17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17" fillId="0" borderId="17" xfId="0" applyFont="1" applyBorder="1" applyAlignment="1">
      <alignment vertical="center"/>
    </xf>
    <xf numFmtId="0" fontId="0" fillId="0" borderId="20" xfId="0" applyBorder="1" applyAlignment="1">
      <alignment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7" fillId="0" borderId="0" xfId="0" applyFont="1" applyAlignment="1">
      <alignment horizontal="left" vertical="center"/>
    </xf>
    <xf numFmtId="0" fontId="0" fillId="0" borderId="12" xfId="0" applyBorder="1" applyAlignment="1">
      <alignment/>
    </xf>
    <xf numFmtId="0" fontId="0" fillId="0" borderId="19" xfId="0" applyBorder="1" applyAlignment="1">
      <alignment horizontal="left" indent="1"/>
    </xf>
    <xf numFmtId="0" fontId="17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21" xfId="0" applyBorder="1" applyAlignment="1">
      <alignment horizontal="left" vertical="top" indent="1"/>
    </xf>
    <xf numFmtId="0" fontId="0" fillId="0" borderId="22" xfId="0" applyBorder="1" applyAlignment="1">
      <alignment vertical="top" wrapText="1"/>
    </xf>
    <xf numFmtId="0" fontId="17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wrapText="1"/>
    </xf>
    <xf numFmtId="0" fontId="17" fillId="0" borderId="24" xfId="0" applyFont="1" applyBorder="1" applyAlignment="1">
      <alignment horizontal="left" vertical="center" indent="1"/>
    </xf>
    <xf numFmtId="0" fontId="17" fillId="0" borderId="25" xfId="0" applyFont="1" applyBorder="1" applyAlignment="1">
      <alignment horizontal="left" vertical="center" wrapText="1"/>
    </xf>
    <xf numFmtId="0" fontId="17" fillId="0" borderId="25" xfId="0" applyFont="1" applyBorder="1" applyAlignment="1">
      <alignment wrapTex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vertical="center" indent="1"/>
    </xf>
    <xf numFmtId="0" fontId="17" fillId="0" borderId="25" xfId="0" applyFont="1" applyBorder="1" applyAlignment="1">
      <alignment vertical="center"/>
    </xf>
    <xf numFmtId="49" fontId="0" fillId="0" borderId="26" xfId="0" applyNumberFormat="1" applyBorder="1" applyAlignment="1">
      <alignment horizontal="left" vertical="center"/>
    </xf>
    <xf numFmtId="1" fontId="17" fillId="0" borderId="27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37" borderId="28" xfId="0" applyNumberFormat="1" applyFill="1" applyBorder="1" applyAlignment="1">
      <alignment horizontal="left" vertic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7" fillId="0" borderId="17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7" fillId="0" borderId="17" xfId="0" applyFont="1" applyBorder="1" applyAlignment="1">
      <alignment vertical="top"/>
    </xf>
    <xf numFmtId="14" fontId="17" fillId="0" borderId="17" xfId="0" applyNumberFormat="1" applyFont="1" applyBorder="1" applyAlignment="1">
      <alignment horizontal="center" vertical="top"/>
    </xf>
    <xf numFmtId="0" fontId="17" fillId="0" borderId="12" xfId="0" applyFont="1" applyBorder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17" fillId="0" borderId="18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0" fontId="21" fillId="37" borderId="12" xfId="0" applyFont="1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0" fillId="0" borderId="0" xfId="0" applyFill="1" applyAlignment="1">
      <alignment horizontal="right" vertical="center"/>
    </xf>
    <xf numFmtId="49" fontId="17" fillId="0" borderId="0" xfId="0" applyNumberFormat="1" applyFont="1" applyFill="1" applyAlignment="1" applyProtection="1">
      <alignment horizontal="left" vertical="center"/>
      <protection locked="0"/>
    </xf>
    <xf numFmtId="49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>
      <alignment horizontal="right" vertical="center"/>
    </xf>
    <xf numFmtId="0" fontId="17" fillId="0" borderId="17" xfId="0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16" fillId="0" borderId="12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20" fillId="0" borderId="0" xfId="0" applyNumberFormat="1" applyFont="1" applyFill="1" applyBorder="1" applyAlignment="1">
      <alignment horizontal="right" vertical="center"/>
    </xf>
    <xf numFmtId="49" fontId="17" fillId="0" borderId="18" xfId="0" applyNumberFormat="1" applyFont="1" applyFill="1" applyBorder="1" applyAlignment="1">
      <alignment horizontal="left" vertical="center"/>
    </xf>
    <xf numFmtId="0" fontId="22" fillId="37" borderId="32" xfId="0" applyFont="1" applyFill="1" applyBorder="1" applyAlignment="1">
      <alignment horizontal="left" vertical="center" indent="1"/>
    </xf>
    <xf numFmtId="0" fontId="22" fillId="37" borderId="33" xfId="0" applyFont="1" applyFill="1" applyBorder="1" applyAlignment="1">
      <alignment horizontal="left" vertical="center" wrapText="1"/>
    </xf>
    <xf numFmtId="0" fontId="23" fillId="37" borderId="33" xfId="0" applyFont="1" applyFill="1" applyBorder="1" applyAlignment="1">
      <alignment horizontal="left" vertical="center" wrapText="1"/>
    </xf>
    <xf numFmtId="4" fontId="22" fillId="37" borderId="33" xfId="0" applyNumberFormat="1" applyFont="1" applyFill="1" applyBorder="1" applyAlignment="1">
      <alignment horizontal="left" vertical="center"/>
    </xf>
    <xf numFmtId="0" fontId="23" fillId="37" borderId="33" xfId="0" applyFont="1" applyFill="1" applyBorder="1" applyAlignment="1">
      <alignment wrapText="1"/>
    </xf>
    <xf numFmtId="0" fontId="23" fillId="37" borderId="33" xfId="0" applyFont="1" applyFill="1" applyBorder="1" applyAlignment="1">
      <alignment/>
    </xf>
    <xf numFmtId="4" fontId="19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14" fontId="17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1" fontId="1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indent="1"/>
    </xf>
    <xf numFmtId="4" fontId="19" fillId="0" borderId="27" xfId="0" applyNumberFormat="1" applyFont="1" applyBorder="1" applyAlignment="1">
      <alignment vertical="center"/>
    </xf>
    <xf numFmtId="4" fontId="19" fillId="0" borderId="25" xfId="0" applyNumberFormat="1" applyFont="1" applyBorder="1" applyAlignment="1">
      <alignment vertical="center"/>
    </xf>
    <xf numFmtId="4" fontId="19" fillId="0" borderId="34" xfId="0" applyNumberFormat="1" applyFont="1" applyBorder="1" applyAlignment="1">
      <alignment vertical="center"/>
    </xf>
    <xf numFmtId="4" fontId="19" fillId="0" borderId="17" xfId="0" applyNumberFormat="1" applyFont="1" applyBorder="1" applyAlignment="1">
      <alignment vertical="center"/>
    </xf>
    <xf numFmtId="1" fontId="17" fillId="0" borderId="34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vertical="center"/>
    </xf>
    <xf numFmtId="49" fontId="22" fillId="37" borderId="2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 indent="2"/>
      <protection/>
    </xf>
    <xf numFmtId="4" fontId="22" fillId="37" borderId="33" xfId="0" applyNumberFormat="1" applyFont="1" applyFill="1" applyBorder="1" applyAlignment="1">
      <alignment horizontal="right" vertical="center"/>
    </xf>
    <xf numFmtId="0" fontId="1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21" fillId="0" borderId="22" xfId="0" applyFont="1" applyBorder="1" applyAlignment="1">
      <alignment horizontal="left" vertical="top" wrapText="1"/>
    </xf>
    <xf numFmtId="4" fontId="19" fillId="0" borderId="27" xfId="0" applyNumberFormat="1" applyFont="1" applyBorder="1" applyAlignment="1">
      <alignment horizontal="center" vertical="center"/>
    </xf>
    <xf numFmtId="4" fontId="19" fillId="0" borderId="26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right" vertical="center"/>
    </xf>
    <xf numFmtId="4" fontId="18" fillId="0" borderId="27" xfId="0" applyNumberFormat="1" applyFont="1" applyBorder="1" applyAlignment="1">
      <alignment horizontal="right" vertical="center" indent="1"/>
    </xf>
    <xf numFmtId="4" fontId="18" fillId="0" borderId="35" xfId="0" applyNumberFormat="1" applyFont="1" applyBorder="1" applyAlignment="1">
      <alignment horizontal="right" vertical="center" indent="1"/>
    </xf>
    <xf numFmtId="4" fontId="18" fillId="0" borderId="27" xfId="0" applyNumberFormat="1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right" vertical="center" indent="1"/>
    </xf>
    <xf numFmtId="4" fontId="19" fillId="0" borderId="35" xfId="0" applyNumberFormat="1" applyFont="1" applyBorder="1" applyAlignment="1">
      <alignment horizontal="right" vertical="center" inden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49" fontId="17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17" fillId="0" borderId="22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Alignment="1" applyProtection="1">
      <alignment horizontal="left" vertical="center"/>
      <protection locked="0"/>
    </xf>
    <xf numFmtId="49" fontId="17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ill="1" applyBorder="1" applyAlignment="1" applyProtection="1">
      <alignment horizontal="left" vertical="center"/>
      <protection locked="0"/>
    </xf>
    <xf numFmtId="1" fontId="0" fillId="0" borderId="17" xfId="0" applyNumberFormat="1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49" fontId="16" fillId="37" borderId="22" xfId="0" applyNumberFormat="1" applyFont="1" applyFill="1" applyBorder="1" applyAlignment="1">
      <alignment horizontal="left" vertical="center" wrapText="1"/>
    </xf>
    <xf numFmtId="0" fontId="0" fillId="37" borderId="22" xfId="0" applyFill="1" applyBorder="1" applyAlignment="1">
      <alignment wrapText="1"/>
    </xf>
    <xf numFmtId="0" fontId="0" fillId="37" borderId="23" xfId="0" applyFill="1" applyBorder="1" applyAlignment="1">
      <alignment wrapText="1"/>
    </xf>
    <xf numFmtId="49" fontId="17" fillId="37" borderId="0" xfId="0" applyNumberFormat="1" applyFont="1" applyFill="1" applyAlignment="1">
      <alignment horizontal="left" vertical="center" wrapText="1"/>
    </xf>
    <xf numFmtId="0" fontId="0" fillId="37" borderId="0" xfId="0" applyFill="1" applyAlignment="1">
      <alignment wrapText="1"/>
    </xf>
    <xf numFmtId="0" fontId="0" fillId="37" borderId="18" xfId="0" applyFill="1" applyBorder="1" applyAlignment="1">
      <alignment wrapText="1"/>
    </xf>
    <xf numFmtId="49" fontId="17" fillId="37" borderId="17" xfId="0" applyNumberFormat="1" applyFont="1" applyFill="1" applyBorder="1" applyAlignment="1">
      <alignment horizontal="left" vertical="center" wrapText="1"/>
    </xf>
    <xf numFmtId="0" fontId="17" fillId="37" borderId="17" xfId="0" applyFont="1" applyFill="1" applyBorder="1" applyAlignment="1">
      <alignment horizontal="left" vertical="center" wrapText="1"/>
    </xf>
    <xf numFmtId="0" fontId="17" fillId="37" borderId="20" xfId="0" applyFont="1" applyFill="1" applyBorder="1" applyAlignment="1">
      <alignment horizontal="left" vertical="center" wrapText="1"/>
    </xf>
    <xf numFmtId="49" fontId="17" fillId="0" borderId="22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49" fontId="17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</cellXfs>
  <cellStyles count="4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Hyperlink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1371600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2228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Layout" workbookViewId="0" topLeftCell="A7">
      <selection activeCell="N32" sqref="N32"/>
    </sheetView>
  </sheetViews>
  <sheetFormatPr defaultColWidth="9.140625" defaultRowHeight="12.75"/>
  <cols>
    <col min="9" max="9" width="10.7109375" style="0" customWidth="1"/>
  </cols>
  <sheetData>
    <row r="1" spans="1:9" ht="18">
      <c r="A1" s="189" t="s">
        <v>91</v>
      </c>
      <c r="B1" s="190"/>
      <c r="C1" s="190"/>
      <c r="D1" s="190"/>
      <c r="E1" s="190"/>
      <c r="F1" s="190"/>
      <c r="G1" s="190"/>
      <c r="H1" s="190"/>
      <c r="I1" s="191"/>
    </row>
    <row r="2" spans="1:9" ht="15.75">
      <c r="A2" s="124" t="s">
        <v>92</v>
      </c>
      <c r="B2" s="56"/>
      <c r="C2" s="57"/>
      <c r="D2" s="192" t="s">
        <v>64</v>
      </c>
      <c r="E2" s="193"/>
      <c r="F2" s="193"/>
      <c r="G2" s="193"/>
      <c r="H2" s="193"/>
      <c r="I2" s="194"/>
    </row>
    <row r="3" spans="1:9" ht="12.75">
      <c r="A3" s="125" t="s">
        <v>93</v>
      </c>
      <c r="B3" s="56"/>
      <c r="C3" s="58"/>
      <c r="D3" s="195"/>
      <c r="E3" s="196"/>
      <c r="F3" s="196"/>
      <c r="G3" s="196"/>
      <c r="H3" s="196"/>
      <c r="I3" s="197"/>
    </row>
    <row r="4" spans="1:9" ht="12.75">
      <c r="A4" s="126" t="s">
        <v>94</v>
      </c>
      <c r="B4" s="59"/>
      <c r="C4" s="60" t="s">
        <v>95</v>
      </c>
      <c r="D4" s="198" t="s">
        <v>96</v>
      </c>
      <c r="E4" s="199"/>
      <c r="F4" s="199"/>
      <c r="G4" s="199"/>
      <c r="H4" s="199"/>
      <c r="I4" s="200"/>
    </row>
    <row r="5" spans="1:9" ht="12.75">
      <c r="A5" s="61" t="s">
        <v>24</v>
      </c>
      <c r="B5" s="62"/>
      <c r="C5" s="201" t="s">
        <v>63</v>
      </c>
      <c r="D5" s="202"/>
      <c r="E5" s="202"/>
      <c r="F5" s="202"/>
      <c r="G5" s="63" t="s">
        <v>97</v>
      </c>
      <c r="H5" s="127">
        <v>296139</v>
      </c>
      <c r="I5" s="64"/>
    </row>
    <row r="6" spans="1:9" ht="12.75">
      <c r="A6" s="65"/>
      <c r="B6" s="66"/>
      <c r="C6" s="203" t="s">
        <v>110</v>
      </c>
      <c r="D6" s="204"/>
      <c r="E6" s="204"/>
      <c r="F6" s="204"/>
      <c r="G6" s="63" t="s">
        <v>88</v>
      </c>
      <c r="H6" s="127" t="s">
        <v>109</v>
      </c>
      <c r="I6" s="64"/>
    </row>
    <row r="7" spans="1:9" ht="12.75">
      <c r="A7" s="67"/>
      <c r="B7" s="68"/>
      <c r="C7" s="69" t="s">
        <v>98</v>
      </c>
      <c r="D7" s="181" t="s">
        <v>111</v>
      </c>
      <c r="E7" s="182"/>
      <c r="F7" s="182"/>
      <c r="G7" s="71"/>
      <c r="H7" s="72"/>
      <c r="I7" s="73"/>
    </row>
    <row r="8" spans="1:9" ht="12.75">
      <c r="A8" s="61" t="s">
        <v>25</v>
      </c>
      <c r="B8" s="62"/>
      <c r="C8" s="74"/>
      <c r="D8" s="62"/>
      <c r="E8" s="75"/>
      <c r="F8" s="75"/>
      <c r="G8" s="63" t="s">
        <v>97</v>
      </c>
      <c r="H8" s="76"/>
      <c r="I8" s="64"/>
    </row>
    <row r="9" spans="1:9" ht="12.75">
      <c r="A9" s="77"/>
      <c r="B9" s="62"/>
      <c r="C9" s="74"/>
      <c r="D9" s="62"/>
      <c r="E9" s="75"/>
      <c r="F9" s="75"/>
      <c r="G9" s="63" t="s">
        <v>88</v>
      </c>
      <c r="H9" s="76"/>
      <c r="I9" s="64"/>
    </row>
    <row r="10" spans="1:9" ht="12.75">
      <c r="A10" s="78"/>
      <c r="B10" s="68"/>
      <c r="C10" s="79"/>
      <c r="D10" s="70"/>
      <c r="E10" s="71"/>
      <c r="F10" s="80"/>
      <c r="G10" s="80"/>
      <c r="H10" s="81"/>
      <c r="I10" s="73"/>
    </row>
    <row r="11" spans="1:9" ht="12.75">
      <c r="A11" s="61" t="s">
        <v>26</v>
      </c>
      <c r="B11" s="62"/>
      <c r="C11" s="183"/>
      <c r="D11" s="183"/>
      <c r="E11" s="183"/>
      <c r="F11" s="183"/>
      <c r="G11" s="128" t="s">
        <v>97</v>
      </c>
      <c r="H11" s="129"/>
      <c r="I11" s="64"/>
    </row>
    <row r="12" spans="1:9" ht="12.75">
      <c r="A12" s="65"/>
      <c r="B12" s="66"/>
      <c r="C12" s="184"/>
      <c r="D12" s="184"/>
      <c r="E12" s="184"/>
      <c r="F12" s="184"/>
      <c r="G12" s="128" t="s">
        <v>88</v>
      </c>
      <c r="H12" s="129"/>
      <c r="I12" s="64"/>
    </row>
    <row r="13" spans="1:9" ht="12.75">
      <c r="A13" s="67"/>
      <c r="B13" s="68"/>
      <c r="C13" s="130"/>
      <c r="D13" s="185"/>
      <c r="E13" s="186"/>
      <c r="F13" s="186"/>
      <c r="G13" s="131"/>
      <c r="H13" s="132"/>
      <c r="I13" s="73"/>
    </row>
    <row r="14" spans="1:9" ht="14.25" customHeight="1">
      <c r="A14" s="82" t="s">
        <v>99</v>
      </c>
      <c r="B14" s="83"/>
      <c r="C14" s="169" t="s">
        <v>62</v>
      </c>
      <c r="D14" s="169"/>
      <c r="E14" s="84"/>
      <c r="F14" s="84"/>
      <c r="G14" s="85"/>
      <c r="H14" s="84"/>
      <c r="I14" s="86"/>
    </row>
    <row r="15" spans="1:9" ht="12.75">
      <c r="A15" s="78" t="s">
        <v>100</v>
      </c>
      <c r="B15" s="87"/>
      <c r="C15" s="88"/>
      <c r="D15" s="187"/>
      <c r="E15" s="187"/>
      <c r="F15" s="188"/>
      <c r="G15" s="188"/>
      <c r="H15" s="179" t="s">
        <v>28</v>
      </c>
      <c r="I15" s="180"/>
    </row>
    <row r="16" spans="1:9" ht="14.25">
      <c r="A16" s="133" t="s">
        <v>59</v>
      </c>
      <c r="B16" s="90"/>
      <c r="C16" s="91"/>
      <c r="D16" s="173"/>
      <c r="E16" s="174"/>
      <c r="F16" s="173"/>
      <c r="G16" s="174"/>
      <c r="H16" s="175">
        <f>'Stavební rozpočet'!G12</f>
        <v>0</v>
      </c>
      <c r="I16" s="176"/>
    </row>
    <row r="17" spans="1:9" ht="14.25">
      <c r="A17" s="133" t="s">
        <v>27</v>
      </c>
      <c r="B17" s="90"/>
      <c r="C17" s="91"/>
      <c r="D17" s="173"/>
      <c r="E17" s="174"/>
      <c r="F17" s="173"/>
      <c r="G17" s="174"/>
      <c r="H17" s="175">
        <f>'Stavební rozpočet'!G31</f>
        <v>0</v>
      </c>
      <c r="I17" s="176"/>
    </row>
    <row r="18" spans="1:9" ht="14.25">
      <c r="A18" s="133" t="s">
        <v>112</v>
      </c>
      <c r="B18" s="90"/>
      <c r="C18" s="91"/>
      <c r="D18" s="173"/>
      <c r="E18" s="174"/>
      <c r="F18" s="173"/>
      <c r="G18" s="174"/>
      <c r="H18" s="175">
        <f>'Stavební rozpočet'!G36</f>
        <v>0</v>
      </c>
      <c r="I18" s="176"/>
    </row>
    <row r="19" spans="1:9" ht="14.25">
      <c r="A19" s="89"/>
      <c r="B19" s="90"/>
      <c r="C19" s="91"/>
      <c r="D19" s="173"/>
      <c r="E19" s="174"/>
      <c r="F19" s="173"/>
      <c r="G19" s="174"/>
      <c r="H19" s="175"/>
      <c r="I19" s="176"/>
    </row>
    <row r="20" spans="1:9" ht="14.25">
      <c r="A20" s="89"/>
      <c r="B20" s="90"/>
      <c r="C20" s="91"/>
      <c r="D20" s="173"/>
      <c r="E20" s="174"/>
      <c r="F20" s="173"/>
      <c r="G20" s="174"/>
      <c r="H20" s="175"/>
      <c r="I20" s="176"/>
    </row>
    <row r="21" spans="1:9" ht="15">
      <c r="A21" s="92" t="s">
        <v>28</v>
      </c>
      <c r="B21" s="93"/>
      <c r="C21" s="94"/>
      <c r="D21" s="177"/>
      <c r="E21" s="178"/>
      <c r="F21" s="177"/>
      <c r="G21" s="178"/>
      <c r="H21" s="170">
        <f>SUM(H16:I18)</f>
        <v>0</v>
      </c>
      <c r="I21" s="171"/>
    </row>
    <row r="22" spans="1:9" ht="12.75">
      <c r="A22" s="95"/>
      <c r="B22" s="90"/>
      <c r="C22" s="91"/>
      <c r="D22" s="99"/>
      <c r="E22" s="96"/>
      <c r="F22" s="158"/>
      <c r="G22" s="97"/>
      <c r="H22" s="158"/>
      <c r="I22" s="98"/>
    </row>
    <row r="23" spans="1:9" ht="15">
      <c r="A23" s="89"/>
      <c r="B23" s="90"/>
      <c r="C23" s="91"/>
      <c r="D23" s="99"/>
      <c r="E23" s="96"/>
      <c r="F23" s="153"/>
      <c r="G23" s="154"/>
      <c r="H23" s="153"/>
      <c r="I23" s="98"/>
    </row>
    <row r="24" spans="1:9" ht="15">
      <c r="A24" s="89"/>
      <c r="B24" s="90"/>
      <c r="C24" s="91"/>
      <c r="D24" s="99"/>
      <c r="E24" s="96"/>
      <c r="F24" s="153"/>
      <c r="G24" s="154"/>
      <c r="H24" s="153"/>
      <c r="I24" s="98"/>
    </row>
    <row r="25" spans="1:9" ht="15">
      <c r="A25" s="133" t="s">
        <v>113</v>
      </c>
      <c r="B25" s="90"/>
      <c r="C25" s="91"/>
      <c r="D25" s="99"/>
      <c r="E25" s="96"/>
      <c r="F25" s="153"/>
      <c r="G25" s="154"/>
      <c r="H25" s="170">
        <f>H21</f>
        <v>0</v>
      </c>
      <c r="I25" s="171"/>
    </row>
    <row r="26" spans="1:9" ht="15">
      <c r="A26" s="100" t="s">
        <v>102</v>
      </c>
      <c r="B26" s="101"/>
      <c r="C26" s="88"/>
      <c r="D26" s="157">
        <v>21</v>
      </c>
      <c r="E26" s="117" t="s">
        <v>101</v>
      </c>
      <c r="F26" s="155"/>
      <c r="G26" s="156"/>
      <c r="H26" s="170">
        <f>(H25*1.21)-H25</f>
        <v>0</v>
      </c>
      <c r="I26" s="171"/>
    </row>
    <row r="27" spans="1:9" ht="15">
      <c r="A27" s="61"/>
      <c r="B27" s="149"/>
      <c r="C27" s="150"/>
      <c r="D27" s="151"/>
      <c r="E27" s="152"/>
      <c r="F27" s="145"/>
      <c r="G27" s="145"/>
      <c r="H27" s="145"/>
      <c r="I27" s="105"/>
    </row>
    <row r="28" spans="1:9" ht="15">
      <c r="A28" s="61"/>
      <c r="B28" s="149"/>
      <c r="C28" s="150"/>
      <c r="D28" s="151"/>
      <c r="E28" s="152"/>
      <c r="F28" s="145"/>
      <c r="G28" s="145"/>
      <c r="H28" s="145"/>
      <c r="I28" s="105"/>
    </row>
    <row r="29" spans="1:9" ht="15">
      <c r="A29" s="61"/>
      <c r="B29" s="102"/>
      <c r="C29" s="103"/>
      <c r="D29" s="102"/>
      <c r="E29" s="104"/>
      <c r="F29" s="172"/>
      <c r="G29" s="172"/>
      <c r="H29" s="172"/>
      <c r="I29" s="105"/>
    </row>
    <row r="30" spans="1:9" ht="15.75" thickBot="1">
      <c r="A30" s="61"/>
      <c r="B30" s="102"/>
      <c r="C30" s="103"/>
      <c r="D30" s="102"/>
      <c r="E30" s="104"/>
      <c r="F30" s="145"/>
      <c r="G30" s="145"/>
      <c r="H30" s="145"/>
      <c r="I30" s="105"/>
    </row>
    <row r="31" spans="1:9" ht="21" thickBot="1">
      <c r="A31" s="139" t="s">
        <v>89</v>
      </c>
      <c r="B31" s="140"/>
      <c r="C31" s="140"/>
      <c r="D31" s="141"/>
      <c r="E31" s="142"/>
      <c r="F31" s="163">
        <f>H25</f>
        <v>0</v>
      </c>
      <c r="G31" s="163"/>
      <c r="H31" s="163"/>
      <c r="I31" s="106"/>
    </row>
    <row r="32" spans="1:9" ht="21" thickBot="1">
      <c r="A32" s="139" t="s">
        <v>103</v>
      </c>
      <c r="B32" s="143"/>
      <c r="C32" s="143"/>
      <c r="D32" s="143"/>
      <c r="E32" s="144"/>
      <c r="F32" s="163">
        <f>F31*1.21</f>
        <v>0</v>
      </c>
      <c r="G32" s="163"/>
      <c r="H32" s="163"/>
      <c r="I32" s="159" t="s">
        <v>104</v>
      </c>
    </row>
    <row r="33" spans="1:9" ht="16.5">
      <c r="A33" s="134"/>
      <c r="B33" s="135"/>
      <c r="C33" s="135"/>
      <c r="D33" s="135"/>
      <c r="E33" s="136"/>
      <c r="F33" s="137"/>
      <c r="G33" s="137"/>
      <c r="H33" s="137"/>
      <c r="I33" s="138"/>
    </row>
    <row r="34" spans="1:9" ht="16.5">
      <c r="A34" s="134"/>
      <c r="B34" s="135"/>
      <c r="C34" s="135"/>
      <c r="D34" s="135"/>
      <c r="E34" s="136"/>
      <c r="F34" s="137"/>
      <c r="G34" s="137"/>
      <c r="H34" s="137"/>
      <c r="I34" s="138"/>
    </row>
    <row r="35" spans="1:9" ht="16.5">
      <c r="A35" s="134"/>
      <c r="B35" s="135"/>
      <c r="C35" s="135"/>
      <c r="D35" s="135"/>
      <c r="E35" s="136"/>
      <c r="F35" s="137"/>
      <c r="G35" s="137"/>
      <c r="H35" s="137"/>
      <c r="I35" s="138"/>
    </row>
    <row r="36" spans="1:9" ht="16.5">
      <c r="A36" s="134"/>
      <c r="B36" s="135"/>
      <c r="C36" s="135"/>
      <c r="D36" s="135"/>
      <c r="E36" s="136"/>
      <c r="F36" s="137"/>
      <c r="G36" s="137"/>
      <c r="H36" s="137"/>
      <c r="I36" s="138"/>
    </row>
    <row r="37" spans="1:9" ht="16.5">
      <c r="A37" s="134"/>
      <c r="B37" s="135"/>
      <c r="C37" s="135"/>
      <c r="D37" s="135"/>
      <c r="E37" s="136"/>
      <c r="F37" s="137"/>
      <c r="G37" s="137"/>
      <c r="H37" s="137"/>
      <c r="I37" s="138"/>
    </row>
    <row r="38" spans="1:9" ht="16.5">
      <c r="A38" s="134"/>
      <c r="B38" s="135"/>
      <c r="C38" s="135"/>
      <c r="D38" s="135"/>
      <c r="E38" s="136"/>
      <c r="F38" s="137"/>
      <c r="G38" s="137"/>
      <c r="H38" s="137"/>
      <c r="I38" s="138"/>
    </row>
    <row r="39" spans="1:9" ht="12.75">
      <c r="A39" s="77"/>
      <c r="B39" s="62"/>
      <c r="C39" s="62"/>
      <c r="D39" s="62"/>
      <c r="E39" s="75"/>
      <c r="F39" s="75"/>
      <c r="G39" s="75"/>
      <c r="H39" s="75"/>
      <c r="I39" s="107"/>
    </row>
    <row r="40" spans="1:9" ht="12.75">
      <c r="A40" s="77"/>
      <c r="B40" s="62"/>
      <c r="C40" s="62"/>
      <c r="D40" s="62"/>
      <c r="E40" s="75"/>
      <c r="F40" s="75"/>
      <c r="G40" s="75"/>
      <c r="H40" s="75"/>
      <c r="I40" s="107"/>
    </row>
    <row r="41" spans="1:9" ht="12.75">
      <c r="A41" s="108"/>
      <c r="B41" s="109" t="s">
        <v>105</v>
      </c>
      <c r="C41" s="110"/>
      <c r="D41" s="110"/>
      <c r="E41" s="111" t="s">
        <v>106</v>
      </c>
      <c r="F41" s="112"/>
      <c r="G41" s="113"/>
      <c r="H41" s="112"/>
      <c r="I41" s="107"/>
    </row>
    <row r="42" spans="1:9" ht="12.75">
      <c r="A42" s="108"/>
      <c r="B42" s="109"/>
      <c r="C42" s="146"/>
      <c r="D42" s="146"/>
      <c r="E42" s="111"/>
      <c r="F42" s="147"/>
      <c r="G42" s="148"/>
      <c r="H42" s="147"/>
      <c r="I42" s="107"/>
    </row>
    <row r="43" spans="1:9" ht="12.75">
      <c r="A43" s="108"/>
      <c r="B43" s="109"/>
      <c r="C43" s="146"/>
      <c r="D43" s="146"/>
      <c r="E43" s="111"/>
      <c r="F43" s="147"/>
      <c r="G43" s="148"/>
      <c r="H43" s="147"/>
      <c r="I43" s="107"/>
    </row>
    <row r="44" spans="1:9" ht="12.75">
      <c r="A44" s="108"/>
      <c r="B44" s="109"/>
      <c r="C44" s="146"/>
      <c r="D44" s="146"/>
      <c r="E44" s="111"/>
      <c r="F44" s="147"/>
      <c r="G44" s="148"/>
      <c r="H44" s="147"/>
      <c r="I44" s="107"/>
    </row>
    <row r="45" spans="1:9" ht="12.75">
      <c r="A45" s="108"/>
      <c r="B45" s="109"/>
      <c r="C45" s="146"/>
      <c r="D45" s="146"/>
      <c r="E45" s="111"/>
      <c r="F45" s="147"/>
      <c r="G45" s="148"/>
      <c r="H45" s="147"/>
      <c r="I45" s="107"/>
    </row>
    <row r="46" spans="1:9" ht="12.75">
      <c r="A46" s="108"/>
      <c r="B46" s="109"/>
      <c r="C46" s="146"/>
      <c r="D46" s="146"/>
      <c r="E46" s="111"/>
      <c r="F46" s="147"/>
      <c r="G46" s="148"/>
      <c r="H46" s="147"/>
      <c r="I46" s="107"/>
    </row>
    <row r="47" spans="1:9" ht="12.75">
      <c r="A47" s="108"/>
      <c r="B47" s="109"/>
      <c r="C47" s="146"/>
      <c r="D47" s="146"/>
      <c r="E47" s="111"/>
      <c r="F47" s="147"/>
      <c r="G47" s="148"/>
      <c r="H47" s="147"/>
      <c r="I47" s="107"/>
    </row>
    <row r="48" spans="1:9" ht="12.75">
      <c r="A48" s="77"/>
      <c r="B48" s="62"/>
      <c r="C48" s="62"/>
      <c r="D48" s="62"/>
      <c r="E48" s="75"/>
      <c r="F48" s="75"/>
      <c r="G48" s="75"/>
      <c r="H48" s="75"/>
      <c r="I48" s="107"/>
    </row>
    <row r="49" spans="1:9" ht="12.75">
      <c r="A49" s="114"/>
      <c r="B49" s="115"/>
      <c r="C49" s="164"/>
      <c r="D49" s="165"/>
      <c r="E49" s="116"/>
      <c r="F49" s="166"/>
      <c r="G49" s="167"/>
      <c r="H49" s="167"/>
      <c r="I49" s="118"/>
    </row>
    <row r="50" spans="1:9" ht="12.75">
      <c r="A50" s="77"/>
      <c r="B50" s="62"/>
      <c r="C50" s="168" t="s">
        <v>107</v>
      </c>
      <c r="D50" s="168"/>
      <c r="E50" s="75"/>
      <c r="F50" s="75"/>
      <c r="G50" s="119" t="s">
        <v>108</v>
      </c>
      <c r="H50" s="75"/>
      <c r="I50" s="107"/>
    </row>
    <row r="51" spans="1:9" ht="13.5" thickBot="1">
      <c r="A51" s="120"/>
      <c r="B51" s="121"/>
      <c r="C51" s="121"/>
      <c r="D51" s="121"/>
      <c r="E51" s="122"/>
      <c r="F51" s="122"/>
      <c r="G51" s="122"/>
      <c r="H51" s="122"/>
      <c r="I51" s="123"/>
    </row>
  </sheetData>
  <sheetProtection/>
  <mergeCells count="40">
    <mergeCell ref="A1:I1"/>
    <mergeCell ref="D2:I2"/>
    <mergeCell ref="D3:I3"/>
    <mergeCell ref="D4:I4"/>
    <mergeCell ref="C5:F5"/>
    <mergeCell ref="C6:F6"/>
    <mergeCell ref="D7:F7"/>
    <mergeCell ref="C11:F11"/>
    <mergeCell ref="C12:F12"/>
    <mergeCell ref="D13:F13"/>
    <mergeCell ref="D15:E15"/>
    <mergeCell ref="F15:G15"/>
    <mergeCell ref="H19:I19"/>
    <mergeCell ref="H15:I15"/>
    <mergeCell ref="D16:E16"/>
    <mergeCell ref="F16:G16"/>
    <mergeCell ref="H16:I16"/>
    <mergeCell ref="D17:E17"/>
    <mergeCell ref="F17:G17"/>
    <mergeCell ref="H17:I17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F32:H32"/>
    <mergeCell ref="C49:D49"/>
    <mergeCell ref="F49:H49"/>
    <mergeCell ref="C50:D50"/>
    <mergeCell ref="C14:D14"/>
    <mergeCell ref="H25:I25"/>
    <mergeCell ref="H26:I26"/>
    <mergeCell ref="F29:H29"/>
    <mergeCell ref="F31:H31"/>
    <mergeCell ref="D20:E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73"/>
  <sheetViews>
    <sheetView tabSelected="1" zoomScalePageLayoutView="0" workbookViewId="0" topLeftCell="A1">
      <pane ySplit="11" topLeftCell="A30" activePane="bottomLeft" state="frozen"/>
      <selection pane="topLeft" activeCell="A1" sqref="A1"/>
      <selection pane="bottomLeft" activeCell="M38" sqref="M38"/>
    </sheetView>
  </sheetViews>
  <sheetFormatPr defaultColWidth="11.57421875" defaultRowHeight="12.75"/>
  <cols>
    <col min="1" max="1" width="7.28125" style="0" customWidth="1"/>
    <col min="2" max="2" width="12.8515625" style="0" customWidth="1"/>
    <col min="3" max="3" width="51.28125" style="0" customWidth="1"/>
    <col min="4" max="4" width="6.421875" style="0" customWidth="1"/>
    <col min="5" max="5" width="12.8515625" style="0" customWidth="1"/>
    <col min="6" max="6" width="12.00390625" style="0" customWidth="1"/>
    <col min="7" max="7" width="14.28125" style="0" customWidth="1"/>
    <col min="8" max="18" width="11.57421875" style="0" customWidth="1"/>
    <col min="19" max="56" width="12.140625" style="0" hidden="1" customWidth="1"/>
  </cols>
  <sheetData>
    <row r="1" spans="2:7" ht="72.75" customHeight="1">
      <c r="B1" s="212" t="s">
        <v>0</v>
      </c>
      <c r="C1" s="213"/>
      <c r="D1" s="213"/>
      <c r="E1" s="213"/>
      <c r="F1" s="213"/>
      <c r="G1" s="213"/>
    </row>
    <row r="2" spans="2:8" ht="12.75" customHeight="1">
      <c r="B2" s="15" t="s">
        <v>1</v>
      </c>
      <c r="C2" s="214" t="s">
        <v>64</v>
      </c>
      <c r="D2" s="216" t="s">
        <v>17</v>
      </c>
      <c r="E2" s="217"/>
      <c r="F2" s="216"/>
      <c r="G2" s="217"/>
      <c r="H2" s="10"/>
    </row>
    <row r="3" spans="2:8" ht="12.75">
      <c r="B3" s="10"/>
      <c r="C3" s="215"/>
      <c r="D3" s="210"/>
      <c r="E3" s="210"/>
      <c r="F3" s="210"/>
      <c r="G3" s="210"/>
      <c r="H3" s="10"/>
    </row>
    <row r="4" spans="2:8" ht="12.75" customHeight="1">
      <c r="B4" s="16" t="s">
        <v>2</v>
      </c>
      <c r="C4" s="209" t="s">
        <v>60</v>
      </c>
      <c r="D4" s="211" t="s">
        <v>18</v>
      </c>
      <c r="E4" s="210"/>
      <c r="F4" s="211"/>
      <c r="G4" s="210"/>
      <c r="H4" s="10"/>
    </row>
    <row r="5" spans="2:8" ht="12.75">
      <c r="B5" s="10"/>
      <c r="C5" s="210"/>
      <c r="D5" s="210"/>
      <c r="E5" s="210"/>
      <c r="F5" s="210"/>
      <c r="G5" s="210"/>
      <c r="H5" s="10"/>
    </row>
    <row r="6" spans="2:8" ht="12.75" customHeight="1">
      <c r="B6" s="16" t="s">
        <v>3</v>
      </c>
      <c r="C6" s="209" t="s">
        <v>61</v>
      </c>
      <c r="D6" s="211" t="s">
        <v>19</v>
      </c>
      <c r="E6" s="210"/>
      <c r="F6" s="211"/>
      <c r="G6" s="210"/>
      <c r="H6" s="10"/>
    </row>
    <row r="7" spans="2:8" ht="12.75">
      <c r="B7" s="10"/>
      <c r="C7" s="210"/>
      <c r="D7" s="210"/>
      <c r="E7" s="210"/>
      <c r="F7" s="210"/>
      <c r="G7" s="210"/>
      <c r="H7" s="10"/>
    </row>
    <row r="8" spans="2:8" ht="12.75" customHeight="1">
      <c r="B8" s="16"/>
      <c r="C8" s="209" t="s">
        <v>4</v>
      </c>
      <c r="D8" s="211" t="s">
        <v>20</v>
      </c>
      <c r="E8" s="210"/>
      <c r="F8" s="211"/>
      <c r="G8" s="210"/>
      <c r="H8" s="10"/>
    </row>
    <row r="9" spans="2:8" ht="13.5" thickBot="1">
      <c r="B9" s="17"/>
      <c r="C9" s="218"/>
      <c r="D9" s="218"/>
      <c r="E9" s="218"/>
      <c r="F9" s="218"/>
      <c r="G9" s="218"/>
      <c r="H9" s="10"/>
    </row>
    <row r="10" spans="2:8" ht="12.75">
      <c r="B10" s="219" t="s">
        <v>65</v>
      </c>
      <c r="C10" s="205" t="s">
        <v>16</v>
      </c>
      <c r="D10" s="205" t="s">
        <v>21</v>
      </c>
      <c r="E10" s="205" t="s">
        <v>22</v>
      </c>
      <c r="F10" s="6" t="s">
        <v>23</v>
      </c>
      <c r="G10" s="207" t="s">
        <v>28</v>
      </c>
      <c r="H10" s="11"/>
    </row>
    <row r="11" spans="2:56" ht="13.5" thickBot="1">
      <c r="B11" s="220"/>
      <c r="C11" s="206"/>
      <c r="D11" s="206"/>
      <c r="E11" s="206"/>
      <c r="F11" s="25" t="s">
        <v>84</v>
      </c>
      <c r="G11" s="208"/>
      <c r="H11" s="11"/>
      <c r="T11" s="7" t="s">
        <v>29</v>
      </c>
      <c r="U11" s="7" t="s">
        <v>30</v>
      </c>
      <c r="V11" s="7" t="s">
        <v>31</v>
      </c>
      <c r="W11" s="7" t="s">
        <v>32</v>
      </c>
      <c r="X11" s="7" t="s">
        <v>33</v>
      </c>
      <c r="Y11" s="7" t="s">
        <v>34</v>
      </c>
      <c r="Z11" s="7" t="s">
        <v>35</v>
      </c>
      <c r="AA11" s="7" t="s">
        <v>36</v>
      </c>
      <c r="AB11" s="7" t="s">
        <v>37</v>
      </c>
      <c r="BB11" s="7" t="s">
        <v>56</v>
      </c>
      <c r="BC11" s="7" t="s">
        <v>57</v>
      </c>
      <c r="BD11" s="7" t="s">
        <v>58</v>
      </c>
    </row>
    <row r="12" spans="2:7" ht="15.75">
      <c r="B12" s="39"/>
      <c r="C12" s="36" t="s">
        <v>59</v>
      </c>
      <c r="D12" s="39"/>
      <c r="E12" s="39" t="s">
        <v>4</v>
      </c>
      <c r="F12" s="47" t="s">
        <v>4</v>
      </c>
      <c r="G12" s="40">
        <f>G13</f>
        <v>0</v>
      </c>
    </row>
    <row r="13" spans="2:7" s="18" customFormat="1" ht="12.75">
      <c r="B13" s="26" t="s">
        <v>5</v>
      </c>
      <c r="C13" s="23" t="s">
        <v>85</v>
      </c>
      <c r="D13" s="26" t="s">
        <v>83</v>
      </c>
      <c r="E13" s="48" t="s">
        <v>5</v>
      </c>
      <c r="F13" s="35"/>
      <c r="G13" s="35">
        <f>E13*F13</f>
        <v>0</v>
      </c>
    </row>
    <row r="14" spans="2:56" ht="12.75">
      <c r="B14" s="27"/>
      <c r="C14" s="37" t="s">
        <v>66</v>
      </c>
      <c r="D14" s="27"/>
      <c r="E14" s="49"/>
      <c r="F14" s="28"/>
      <c r="G14" s="28"/>
      <c r="T14" s="12">
        <f aca="true" t="shared" si="0" ref="T14:T38">IF(AK14="5",BD14,0)</f>
        <v>0</v>
      </c>
      <c r="V14" s="12">
        <f aca="true" t="shared" si="1" ref="V14:V38">IF(AK14="1",BB14,0)</f>
        <v>0</v>
      </c>
      <c r="W14" s="12">
        <f aca="true" t="shared" si="2" ref="W14:W38">IF(AK14="1",BC14,0)</f>
        <v>0</v>
      </c>
      <c r="X14" s="12">
        <f aca="true" t="shared" si="3" ref="X14:X38">IF(AK14="7",BB14,0)</f>
        <v>0</v>
      </c>
      <c r="Y14" s="12">
        <f aca="true" t="shared" si="4" ref="Y14:Y38">IF(AK14="7",BC14,0)</f>
        <v>0</v>
      </c>
      <c r="Z14" s="12">
        <f aca="true" t="shared" si="5" ref="Z14:Z38">IF(AK14="2",BB14,0)</f>
        <v>0</v>
      </c>
      <c r="AA14" s="12">
        <f aca="true" t="shared" si="6" ref="AA14:AA38">IF(AK14="2",BC14,0)</f>
        <v>0</v>
      </c>
      <c r="AB14" s="12">
        <f aca="true" t="shared" si="7" ref="AB14:AB38">IF(AK14="0",BD14,0)</f>
        <v>0</v>
      </c>
      <c r="AC14" s="7" t="s">
        <v>15</v>
      </c>
      <c r="AD14" s="4">
        <f aca="true" t="shared" si="8" ref="AD14:AD24">IF(AH14=0,G14,0)</f>
        <v>0</v>
      </c>
      <c r="AE14" s="4">
        <f aca="true" t="shared" si="9" ref="AE14:AE24">IF(AH14=15,G14,0)</f>
        <v>0</v>
      </c>
      <c r="AF14" s="4">
        <f aca="true" t="shared" si="10" ref="AF14:AF24">IF(AH14=21,G14,0)</f>
        <v>0</v>
      </c>
      <c r="AH14" s="12">
        <v>21</v>
      </c>
      <c r="AI14" s="12">
        <f aca="true" t="shared" si="11" ref="AI14:AI24">F14*1</f>
        <v>0</v>
      </c>
      <c r="AJ14" s="12">
        <f aca="true" t="shared" si="12" ref="AJ14:AJ24">F14*(1-1)</f>
        <v>0</v>
      </c>
      <c r="AK14" s="8" t="s">
        <v>38</v>
      </c>
      <c r="AP14" s="12">
        <f aca="true" t="shared" si="13" ref="AP14:AP38">AQ14+AR14</f>
        <v>0</v>
      </c>
      <c r="AQ14" s="12">
        <f aca="true" t="shared" si="14" ref="AQ14:AQ24">E14*AI14</f>
        <v>0</v>
      </c>
      <c r="AR14" s="12">
        <f aca="true" t="shared" si="15" ref="AR14:AR24">E14*AJ14</f>
        <v>0</v>
      </c>
      <c r="AS14" s="13" t="s">
        <v>39</v>
      </c>
      <c r="AT14" s="13" t="s">
        <v>49</v>
      </c>
      <c r="AU14" s="7" t="s">
        <v>54</v>
      </c>
      <c r="AW14" s="12">
        <f aca="true" t="shared" si="16" ref="AW14:AW38">AQ14+AR14</f>
        <v>0</v>
      </c>
      <c r="AX14" s="12">
        <f aca="true" t="shared" si="17" ref="AX14:AX24">F14/(100-AY14)*100</f>
        <v>0</v>
      </c>
      <c r="AY14" s="12">
        <v>0</v>
      </c>
      <c r="AZ14" s="12" t="e">
        <f>#REF!</f>
        <v>#REF!</v>
      </c>
      <c r="BB14" s="4">
        <f aca="true" t="shared" si="18" ref="BB14:BB24">E14*AI14</f>
        <v>0</v>
      </c>
      <c r="BC14" s="4">
        <f aca="true" t="shared" si="19" ref="BC14:BC24">E14*AJ14</f>
        <v>0</v>
      </c>
      <c r="BD14" s="4">
        <f aca="true" t="shared" si="20" ref="BD14:BD38">E14*F14</f>
        <v>0</v>
      </c>
    </row>
    <row r="15" spans="2:56" ht="27">
      <c r="B15" s="27"/>
      <c r="C15" s="37" t="s">
        <v>114</v>
      </c>
      <c r="D15" s="27"/>
      <c r="E15" s="49"/>
      <c r="F15" s="28"/>
      <c r="G15" s="28"/>
      <c r="T15" s="12">
        <f t="shared" si="0"/>
        <v>0</v>
      </c>
      <c r="V15" s="12">
        <f t="shared" si="1"/>
        <v>0</v>
      </c>
      <c r="W15" s="12">
        <f t="shared" si="2"/>
        <v>0</v>
      </c>
      <c r="X15" s="12">
        <f t="shared" si="3"/>
        <v>0</v>
      </c>
      <c r="Y15" s="12">
        <f t="shared" si="4"/>
        <v>0</v>
      </c>
      <c r="Z15" s="12">
        <f t="shared" si="5"/>
        <v>0</v>
      </c>
      <c r="AA15" s="12">
        <f t="shared" si="6"/>
        <v>0</v>
      </c>
      <c r="AB15" s="12">
        <f t="shared" si="7"/>
        <v>0</v>
      </c>
      <c r="AC15" s="7" t="s">
        <v>15</v>
      </c>
      <c r="AD15" s="4">
        <f t="shared" si="8"/>
        <v>0</v>
      </c>
      <c r="AE15" s="4">
        <f t="shared" si="9"/>
        <v>0</v>
      </c>
      <c r="AF15" s="4">
        <f t="shared" si="10"/>
        <v>0</v>
      </c>
      <c r="AH15" s="12">
        <v>21</v>
      </c>
      <c r="AI15" s="12">
        <f t="shared" si="11"/>
        <v>0</v>
      </c>
      <c r="AJ15" s="12">
        <f t="shared" si="12"/>
        <v>0</v>
      </c>
      <c r="AK15" s="8" t="s">
        <v>38</v>
      </c>
      <c r="AP15" s="12">
        <f t="shared" si="13"/>
        <v>0</v>
      </c>
      <c r="AQ15" s="12">
        <f t="shared" si="14"/>
        <v>0</v>
      </c>
      <c r="AR15" s="12">
        <f t="shared" si="15"/>
        <v>0</v>
      </c>
      <c r="AS15" s="13" t="s">
        <v>39</v>
      </c>
      <c r="AT15" s="13" t="s">
        <v>49</v>
      </c>
      <c r="AU15" s="7" t="s">
        <v>54</v>
      </c>
      <c r="AW15" s="12">
        <f t="shared" si="16"/>
        <v>0</v>
      </c>
      <c r="AX15" s="12">
        <f t="shared" si="17"/>
        <v>0</v>
      </c>
      <c r="AY15" s="12">
        <v>0</v>
      </c>
      <c r="AZ15" s="12" t="e">
        <f>#REF!</f>
        <v>#REF!</v>
      </c>
      <c r="BB15" s="4">
        <f t="shared" si="18"/>
        <v>0</v>
      </c>
      <c r="BC15" s="4">
        <f t="shared" si="19"/>
        <v>0</v>
      </c>
      <c r="BD15" s="4">
        <f t="shared" si="20"/>
        <v>0</v>
      </c>
    </row>
    <row r="16" spans="2:56" ht="12.75">
      <c r="B16" s="27"/>
      <c r="C16" s="38" t="s">
        <v>67</v>
      </c>
      <c r="D16" s="27"/>
      <c r="E16" s="49"/>
      <c r="F16" s="28"/>
      <c r="G16" s="28"/>
      <c r="T16" s="12">
        <f t="shared" si="0"/>
        <v>0</v>
      </c>
      <c r="V16" s="12">
        <f t="shared" si="1"/>
        <v>0</v>
      </c>
      <c r="W16" s="12">
        <f t="shared" si="2"/>
        <v>0</v>
      </c>
      <c r="X16" s="12">
        <f t="shared" si="3"/>
        <v>0</v>
      </c>
      <c r="Y16" s="12">
        <f t="shared" si="4"/>
        <v>0</v>
      </c>
      <c r="Z16" s="12">
        <f t="shared" si="5"/>
        <v>0</v>
      </c>
      <c r="AA16" s="12">
        <f t="shared" si="6"/>
        <v>0</v>
      </c>
      <c r="AB16" s="12">
        <f t="shared" si="7"/>
        <v>0</v>
      </c>
      <c r="AC16" s="7" t="s">
        <v>15</v>
      </c>
      <c r="AD16" s="4">
        <f t="shared" si="8"/>
        <v>0</v>
      </c>
      <c r="AE16" s="4">
        <f t="shared" si="9"/>
        <v>0</v>
      </c>
      <c r="AF16" s="4">
        <f t="shared" si="10"/>
        <v>0</v>
      </c>
      <c r="AH16" s="12">
        <v>21</v>
      </c>
      <c r="AI16" s="12">
        <f t="shared" si="11"/>
        <v>0</v>
      </c>
      <c r="AJ16" s="12">
        <f t="shared" si="12"/>
        <v>0</v>
      </c>
      <c r="AK16" s="8" t="s">
        <v>38</v>
      </c>
      <c r="AP16" s="12">
        <f t="shared" si="13"/>
        <v>0</v>
      </c>
      <c r="AQ16" s="12">
        <f t="shared" si="14"/>
        <v>0</v>
      </c>
      <c r="AR16" s="12">
        <f t="shared" si="15"/>
        <v>0</v>
      </c>
      <c r="AS16" s="13" t="s">
        <v>39</v>
      </c>
      <c r="AT16" s="13" t="s">
        <v>49</v>
      </c>
      <c r="AU16" s="7" t="s">
        <v>54</v>
      </c>
      <c r="AW16" s="12">
        <f t="shared" si="16"/>
        <v>0</v>
      </c>
      <c r="AX16" s="12">
        <f t="shared" si="17"/>
        <v>0</v>
      </c>
      <c r="AY16" s="12">
        <v>0</v>
      </c>
      <c r="AZ16" s="12" t="e">
        <f>#REF!</f>
        <v>#REF!</v>
      </c>
      <c r="BB16" s="4">
        <f t="shared" si="18"/>
        <v>0</v>
      </c>
      <c r="BC16" s="4">
        <f t="shared" si="19"/>
        <v>0</v>
      </c>
      <c r="BD16" s="4">
        <f t="shared" si="20"/>
        <v>0</v>
      </c>
    </row>
    <row r="17" spans="2:56" ht="38.25">
      <c r="B17" s="27"/>
      <c r="C17" s="37" t="s">
        <v>68</v>
      </c>
      <c r="D17" s="27"/>
      <c r="E17" s="49"/>
      <c r="F17" s="28"/>
      <c r="G17" s="28"/>
      <c r="T17" s="12">
        <f t="shared" si="0"/>
        <v>0</v>
      </c>
      <c r="V17" s="12">
        <f t="shared" si="1"/>
        <v>0</v>
      </c>
      <c r="W17" s="12">
        <f t="shared" si="2"/>
        <v>0</v>
      </c>
      <c r="X17" s="12">
        <f t="shared" si="3"/>
        <v>0</v>
      </c>
      <c r="Y17" s="12">
        <f t="shared" si="4"/>
        <v>0</v>
      </c>
      <c r="Z17" s="12">
        <f t="shared" si="5"/>
        <v>0</v>
      </c>
      <c r="AA17" s="12">
        <f t="shared" si="6"/>
        <v>0</v>
      </c>
      <c r="AB17" s="12">
        <f t="shared" si="7"/>
        <v>0</v>
      </c>
      <c r="AC17" s="7" t="s">
        <v>15</v>
      </c>
      <c r="AD17" s="4">
        <f t="shared" si="8"/>
        <v>0</v>
      </c>
      <c r="AE17" s="4">
        <f t="shared" si="9"/>
        <v>0</v>
      </c>
      <c r="AF17" s="4">
        <f t="shared" si="10"/>
        <v>0</v>
      </c>
      <c r="AH17" s="12">
        <v>21</v>
      </c>
      <c r="AI17" s="12">
        <f t="shared" si="11"/>
        <v>0</v>
      </c>
      <c r="AJ17" s="12">
        <f t="shared" si="12"/>
        <v>0</v>
      </c>
      <c r="AK17" s="8" t="s">
        <v>38</v>
      </c>
      <c r="AP17" s="12">
        <f t="shared" si="13"/>
        <v>0</v>
      </c>
      <c r="AQ17" s="12">
        <f t="shared" si="14"/>
        <v>0</v>
      </c>
      <c r="AR17" s="12">
        <f t="shared" si="15"/>
        <v>0</v>
      </c>
      <c r="AS17" s="13" t="s">
        <v>39</v>
      </c>
      <c r="AT17" s="13" t="s">
        <v>49</v>
      </c>
      <c r="AU17" s="7" t="s">
        <v>54</v>
      </c>
      <c r="AW17" s="12">
        <f t="shared" si="16"/>
        <v>0</v>
      </c>
      <c r="AX17" s="12">
        <f t="shared" si="17"/>
        <v>0</v>
      </c>
      <c r="AY17" s="12">
        <v>0</v>
      </c>
      <c r="AZ17" s="12" t="e">
        <f>#REF!</f>
        <v>#REF!</v>
      </c>
      <c r="BB17" s="4">
        <f t="shared" si="18"/>
        <v>0</v>
      </c>
      <c r="BC17" s="4">
        <f t="shared" si="19"/>
        <v>0</v>
      </c>
      <c r="BD17" s="4">
        <f t="shared" si="20"/>
        <v>0</v>
      </c>
    </row>
    <row r="18" spans="2:56" ht="25.5">
      <c r="B18" s="27"/>
      <c r="C18" s="37" t="s">
        <v>118</v>
      </c>
      <c r="D18" s="27"/>
      <c r="E18" s="49"/>
      <c r="F18" s="28"/>
      <c r="G18" s="28"/>
      <c r="T18" s="12">
        <f t="shared" si="0"/>
        <v>0</v>
      </c>
      <c r="V18" s="12">
        <f t="shared" si="1"/>
        <v>0</v>
      </c>
      <c r="W18" s="12">
        <f t="shared" si="2"/>
        <v>0</v>
      </c>
      <c r="X18" s="12">
        <f t="shared" si="3"/>
        <v>0</v>
      </c>
      <c r="Y18" s="12">
        <f t="shared" si="4"/>
        <v>0</v>
      </c>
      <c r="Z18" s="12">
        <f t="shared" si="5"/>
        <v>0</v>
      </c>
      <c r="AA18" s="12">
        <f t="shared" si="6"/>
        <v>0</v>
      </c>
      <c r="AB18" s="12">
        <f t="shared" si="7"/>
        <v>0</v>
      </c>
      <c r="AC18" s="7" t="s">
        <v>15</v>
      </c>
      <c r="AD18" s="4">
        <f t="shared" si="8"/>
        <v>0</v>
      </c>
      <c r="AE18" s="4">
        <f t="shared" si="9"/>
        <v>0</v>
      </c>
      <c r="AF18" s="4">
        <f t="shared" si="10"/>
        <v>0</v>
      </c>
      <c r="AH18" s="12">
        <v>21</v>
      </c>
      <c r="AI18" s="12">
        <f t="shared" si="11"/>
        <v>0</v>
      </c>
      <c r="AJ18" s="12">
        <f t="shared" si="12"/>
        <v>0</v>
      </c>
      <c r="AK18" s="8" t="s">
        <v>38</v>
      </c>
      <c r="AP18" s="12">
        <f t="shared" si="13"/>
        <v>0</v>
      </c>
      <c r="AQ18" s="12">
        <f t="shared" si="14"/>
        <v>0</v>
      </c>
      <c r="AR18" s="12">
        <f t="shared" si="15"/>
        <v>0</v>
      </c>
      <c r="AS18" s="13" t="s">
        <v>39</v>
      </c>
      <c r="AT18" s="13" t="s">
        <v>49</v>
      </c>
      <c r="AU18" s="7" t="s">
        <v>54</v>
      </c>
      <c r="AW18" s="12">
        <f t="shared" si="16"/>
        <v>0</v>
      </c>
      <c r="AX18" s="12">
        <f t="shared" si="17"/>
        <v>0</v>
      </c>
      <c r="AY18" s="12">
        <v>0</v>
      </c>
      <c r="AZ18" s="12" t="e">
        <f>#REF!</f>
        <v>#REF!</v>
      </c>
      <c r="BB18" s="4">
        <f t="shared" si="18"/>
        <v>0</v>
      </c>
      <c r="BC18" s="4">
        <f t="shared" si="19"/>
        <v>0</v>
      </c>
      <c r="BD18" s="4">
        <f t="shared" si="20"/>
        <v>0</v>
      </c>
    </row>
    <row r="19" spans="2:56" ht="65.25">
      <c r="B19" s="27"/>
      <c r="C19" s="162" t="s">
        <v>119</v>
      </c>
      <c r="D19" s="27"/>
      <c r="E19" s="49"/>
      <c r="F19" s="28"/>
      <c r="G19" s="28"/>
      <c r="T19" s="12"/>
      <c r="V19" s="12"/>
      <c r="W19" s="12"/>
      <c r="X19" s="12"/>
      <c r="Y19" s="12"/>
      <c r="Z19" s="12"/>
      <c r="AA19" s="12"/>
      <c r="AB19" s="12"/>
      <c r="AC19" s="7"/>
      <c r="AD19" s="4"/>
      <c r="AE19" s="4"/>
      <c r="AF19" s="4"/>
      <c r="AH19" s="12"/>
      <c r="AI19" s="12"/>
      <c r="AJ19" s="12"/>
      <c r="AK19" s="8"/>
      <c r="AP19" s="12"/>
      <c r="AQ19" s="12"/>
      <c r="AR19" s="12"/>
      <c r="AS19" s="13"/>
      <c r="AT19" s="13"/>
      <c r="AU19" s="7"/>
      <c r="AW19" s="12"/>
      <c r="AX19" s="12"/>
      <c r="AY19" s="12"/>
      <c r="AZ19" s="12"/>
      <c r="BB19" s="4"/>
      <c r="BC19" s="4"/>
      <c r="BD19" s="4"/>
    </row>
    <row r="20" spans="2:56" ht="12.75">
      <c r="B20" s="27"/>
      <c r="C20" s="37" t="s">
        <v>115</v>
      </c>
      <c r="D20" s="27"/>
      <c r="E20" s="49"/>
      <c r="F20" s="28"/>
      <c r="G20" s="28"/>
      <c r="T20" s="12"/>
      <c r="V20" s="12"/>
      <c r="W20" s="12"/>
      <c r="X20" s="12"/>
      <c r="Y20" s="12"/>
      <c r="Z20" s="12"/>
      <c r="AA20" s="12"/>
      <c r="AB20" s="12"/>
      <c r="AC20" s="7"/>
      <c r="AD20" s="4"/>
      <c r="AE20" s="4"/>
      <c r="AF20" s="4"/>
      <c r="AH20" s="12"/>
      <c r="AI20" s="12"/>
      <c r="AJ20" s="12"/>
      <c r="AK20" s="8"/>
      <c r="AP20" s="12"/>
      <c r="AQ20" s="12"/>
      <c r="AR20" s="12"/>
      <c r="AS20" s="13"/>
      <c r="AT20" s="13"/>
      <c r="AU20" s="7"/>
      <c r="AW20" s="12"/>
      <c r="AX20" s="12"/>
      <c r="AY20" s="12"/>
      <c r="AZ20" s="12"/>
      <c r="BB20" s="4"/>
      <c r="BC20" s="4"/>
      <c r="BD20" s="4"/>
    </row>
    <row r="21" spans="2:56" ht="12.75">
      <c r="B21" s="27"/>
      <c r="C21" s="37" t="s">
        <v>69</v>
      </c>
      <c r="D21" s="27"/>
      <c r="E21" s="49"/>
      <c r="F21" s="28"/>
      <c r="G21" s="28"/>
      <c r="T21" s="12">
        <f t="shared" si="0"/>
        <v>0</v>
      </c>
      <c r="V21" s="12">
        <f t="shared" si="1"/>
        <v>0</v>
      </c>
      <c r="W21" s="12">
        <f t="shared" si="2"/>
        <v>0</v>
      </c>
      <c r="X21" s="12">
        <f t="shared" si="3"/>
        <v>0</v>
      </c>
      <c r="Y21" s="12">
        <f t="shared" si="4"/>
        <v>0</v>
      </c>
      <c r="Z21" s="12">
        <f t="shared" si="5"/>
        <v>0</v>
      </c>
      <c r="AA21" s="12">
        <f t="shared" si="6"/>
        <v>0</v>
      </c>
      <c r="AB21" s="12">
        <f t="shared" si="7"/>
        <v>0</v>
      </c>
      <c r="AC21" s="7" t="s">
        <v>15</v>
      </c>
      <c r="AD21" s="4">
        <f t="shared" si="8"/>
        <v>0</v>
      </c>
      <c r="AE21" s="4">
        <f t="shared" si="9"/>
        <v>0</v>
      </c>
      <c r="AF21" s="4">
        <f t="shared" si="10"/>
        <v>0</v>
      </c>
      <c r="AH21" s="12">
        <v>21</v>
      </c>
      <c r="AI21" s="12">
        <f t="shared" si="11"/>
        <v>0</v>
      </c>
      <c r="AJ21" s="12">
        <f t="shared" si="12"/>
        <v>0</v>
      </c>
      <c r="AK21" s="8" t="s">
        <v>38</v>
      </c>
      <c r="AP21" s="12">
        <f t="shared" si="13"/>
        <v>0</v>
      </c>
      <c r="AQ21" s="12">
        <f t="shared" si="14"/>
        <v>0</v>
      </c>
      <c r="AR21" s="12">
        <f t="shared" si="15"/>
        <v>0</v>
      </c>
      <c r="AS21" s="13" t="s">
        <v>39</v>
      </c>
      <c r="AT21" s="13" t="s">
        <v>49</v>
      </c>
      <c r="AU21" s="7" t="s">
        <v>54</v>
      </c>
      <c r="AW21" s="12">
        <f t="shared" si="16"/>
        <v>0</v>
      </c>
      <c r="AX21" s="12">
        <f t="shared" si="17"/>
        <v>0</v>
      </c>
      <c r="AY21" s="12">
        <v>0</v>
      </c>
      <c r="AZ21" s="12" t="e">
        <f>#REF!</f>
        <v>#REF!</v>
      </c>
      <c r="BB21" s="4">
        <f t="shared" si="18"/>
        <v>0</v>
      </c>
      <c r="BC21" s="4">
        <f t="shared" si="19"/>
        <v>0</v>
      </c>
      <c r="BD21" s="4">
        <f t="shared" si="20"/>
        <v>0</v>
      </c>
    </row>
    <row r="22" spans="2:56" ht="25.5">
      <c r="B22" s="27"/>
      <c r="C22" s="37" t="s">
        <v>70</v>
      </c>
      <c r="D22" s="27"/>
      <c r="E22" s="49"/>
      <c r="F22" s="28"/>
      <c r="G22" s="28"/>
      <c r="T22" s="12">
        <f t="shared" si="0"/>
        <v>0</v>
      </c>
      <c r="V22" s="12">
        <f t="shared" si="1"/>
        <v>0</v>
      </c>
      <c r="W22" s="12">
        <f t="shared" si="2"/>
        <v>0</v>
      </c>
      <c r="X22" s="12">
        <f t="shared" si="3"/>
        <v>0</v>
      </c>
      <c r="Y22" s="12">
        <f t="shared" si="4"/>
        <v>0</v>
      </c>
      <c r="Z22" s="12">
        <f t="shared" si="5"/>
        <v>0</v>
      </c>
      <c r="AA22" s="12">
        <f t="shared" si="6"/>
        <v>0</v>
      </c>
      <c r="AB22" s="12">
        <f t="shared" si="7"/>
        <v>0</v>
      </c>
      <c r="AC22" s="7" t="s">
        <v>15</v>
      </c>
      <c r="AD22" s="4">
        <f t="shared" si="8"/>
        <v>0</v>
      </c>
      <c r="AE22" s="4">
        <f t="shared" si="9"/>
        <v>0</v>
      </c>
      <c r="AF22" s="4">
        <f t="shared" si="10"/>
        <v>0</v>
      </c>
      <c r="AH22" s="12">
        <v>21</v>
      </c>
      <c r="AI22" s="12">
        <f t="shared" si="11"/>
        <v>0</v>
      </c>
      <c r="AJ22" s="12">
        <f t="shared" si="12"/>
        <v>0</v>
      </c>
      <c r="AK22" s="8" t="s">
        <v>38</v>
      </c>
      <c r="AP22" s="12">
        <f t="shared" si="13"/>
        <v>0</v>
      </c>
      <c r="AQ22" s="12">
        <f t="shared" si="14"/>
        <v>0</v>
      </c>
      <c r="AR22" s="12">
        <f t="shared" si="15"/>
        <v>0</v>
      </c>
      <c r="AS22" s="13" t="s">
        <v>39</v>
      </c>
      <c r="AT22" s="13" t="s">
        <v>49</v>
      </c>
      <c r="AU22" s="7" t="s">
        <v>54</v>
      </c>
      <c r="AW22" s="12">
        <f t="shared" si="16"/>
        <v>0</v>
      </c>
      <c r="AX22" s="12">
        <f t="shared" si="17"/>
        <v>0</v>
      </c>
      <c r="AY22" s="12">
        <v>0</v>
      </c>
      <c r="AZ22" s="12" t="e">
        <f>#REF!</f>
        <v>#REF!</v>
      </c>
      <c r="BB22" s="4">
        <f t="shared" si="18"/>
        <v>0</v>
      </c>
      <c r="BC22" s="4">
        <f t="shared" si="19"/>
        <v>0</v>
      </c>
      <c r="BD22" s="4">
        <f t="shared" si="20"/>
        <v>0</v>
      </c>
    </row>
    <row r="23" spans="2:56" ht="12.75">
      <c r="B23" s="27"/>
      <c r="C23" s="37" t="s">
        <v>71</v>
      </c>
      <c r="D23" s="27"/>
      <c r="E23" s="49"/>
      <c r="F23" s="28"/>
      <c r="G23" s="28"/>
      <c r="T23" s="12">
        <f t="shared" si="0"/>
        <v>0</v>
      </c>
      <c r="V23" s="12">
        <f t="shared" si="1"/>
        <v>0</v>
      </c>
      <c r="W23" s="12">
        <f t="shared" si="2"/>
        <v>0</v>
      </c>
      <c r="X23" s="12">
        <f t="shared" si="3"/>
        <v>0</v>
      </c>
      <c r="Y23" s="12">
        <f t="shared" si="4"/>
        <v>0</v>
      </c>
      <c r="Z23" s="12">
        <f t="shared" si="5"/>
        <v>0</v>
      </c>
      <c r="AA23" s="12">
        <f t="shared" si="6"/>
        <v>0</v>
      </c>
      <c r="AB23" s="12">
        <f t="shared" si="7"/>
        <v>0</v>
      </c>
      <c r="AC23" s="7" t="s">
        <v>15</v>
      </c>
      <c r="AD23" s="4">
        <f t="shared" si="8"/>
        <v>0</v>
      </c>
      <c r="AE23" s="4">
        <f t="shared" si="9"/>
        <v>0</v>
      </c>
      <c r="AF23" s="4">
        <f t="shared" si="10"/>
        <v>0</v>
      </c>
      <c r="AH23" s="12">
        <v>21</v>
      </c>
      <c r="AI23" s="12">
        <f t="shared" si="11"/>
        <v>0</v>
      </c>
      <c r="AJ23" s="12">
        <f t="shared" si="12"/>
        <v>0</v>
      </c>
      <c r="AK23" s="8" t="s">
        <v>38</v>
      </c>
      <c r="AP23" s="12">
        <f t="shared" si="13"/>
        <v>0</v>
      </c>
      <c r="AQ23" s="12">
        <f t="shared" si="14"/>
        <v>0</v>
      </c>
      <c r="AR23" s="12">
        <f t="shared" si="15"/>
        <v>0</v>
      </c>
      <c r="AS23" s="13" t="s">
        <v>39</v>
      </c>
      <c r="AT23" s="13" t="s">
        <v>49</v>
      </c>
      <c r="AU23" s="7" t="s">
        <v>54</v>
      </c>
      <c r="AW23" s="12">
        <f t="shared" si="16"/>
        <v>0</v>
      </c>
      <c r="AX23" s="12">
        <f t="shared" si="17"/>
        <v>0</v>
      </c>
      <c r="AY23" s="12">
        <v>0</v>
      </c>
      <c r="AZ23" s="12" t="e">
        <f>#REF!</f>
        <v>#REF!</v>
      </c>
      <c r="BB23" s="4">
        <f t="shared" si="18"/>
        <v>0</v>
      </c>
      <c r="BC23" s="4">
        <f t="shared" si="19"/>
        <v>0</v>
      </c>
      <c r="BD23" s="4">
        <f t="shared" si="20"/>
        <v>0</v>
      </c>
    </row>
    <row r="24" spans="2:56" ht="25.5">
      <c r="B24" s="27"/>
      <c r="C24" s="37" t="s">
        <v>72</v>
      </c>
      <c r="D24" s="27"/>
      <c r="E24" s="50"/>
      <c r="F24" s="28"/>
      <c r="G24" s="28"/>
      <c r="T24" s="12">
        <f t="shared" si="0"/>
        <v>0</v>
      </c>
      <c r="V24" s="12">
        <f t="shared" si="1"/>
        <v>0</v>
      </c>
      <c r="W24" s="12">
        <f t="shared" si="2"/>
        <v>0</v>
      </c>
      <c r="X24" s="12">
        <f t="shared" si="3"/>
        <v>0</v>
      </c>
      <c r="Y24" s="12">
        <f t="shared" si="4"/>
        <v>0</v>
      </c>
      <c r="Z24" s="12">
        <f t="shared" si="5"/>
        <v>0</v>
      </c>
      <c r="AA24" s="12">
        <f t="shared" si="6"/>
        <v>0</v>
      </c>
      <c r="AB24" s="12">
        <f t="shared" si="7"/>
        <v>0</v>
      </c>
      <c r="AC24" s="7" t="s">
        <v>15</v>
      </c>
      <c r="AD24" s="4">
        <f t="shared" si="8"/>
        <v>0</v>
      </c>
      <c r="AE24" s="4">
        <f t="shared" si="9"/>
        <v>0</v>
      </c>
      <c r="AF24" s="4">
        <f t="shared" si="10"/>
        <v>0</v>
      </c>
      <c r="AH24" s="12">
        <v>21</v>
      </c>
      <c r="AI24" s="12">
        <f t="shared" si="11"/>
        <v>0</v>
      </c>
      <c r="AJ24" s="12">
        <f t="shared" si="12"/>
        <v>0</v>
      </c>
      <c r="AK24" s="8" t="s">
        <v>38</v>
      </c>
      <c r="AP24" s="12">
        <f t="shared" si="13"/>
        <v>0</v>
      </c>
      <c r="AQ24" s="12">
        <f t="shared" si="14"/>
        <v>0</v>
      </c>
      <c r="AR24" s="12">
        <f t="shared" si="15"/>
        <v>0</v>
      </c>
      <c r="AS24" s="13" t="s">
        <v>39</v>
      </c>
      <c r="AT24" s="13" t="s">
        <v>49</v>
      </c>
      <c r="AU24" s="7" t="s">
        <v>54</v>
      </c>
      <c r="AW24" s="12">
        <f t="shared" si="16"/>
        <v>0</v>
      </c>
      <c r="AX24" s="12">
        <f t="shared" si="17"/>
        <v>0</v>
      </c>
      <c r="AY24" s="12">
        <v>0</v>
      </c>
      <c r="AZ24" s="12" t="e">
        <f>#REF!</f>
        <v>#REF!</v>
      </c>
      <c r="BB24" s="4">
        <f t="shared" si="18"/>
        <v>0</v>
      </c>
      <c r="BC24" s="4">
        <f t="shared" si="19"/>
        <v>0</v>
      </c>
      <c r="BD24" s="4">
        <f t="shared" si="20"/>
        <v>0</v>
      </c>
    </row>
    <row r="25" spans="2:56" ht="25.5">
      <c r="B25" s="27"/>
      <c r="C25" s="37" t="s">
        <v>90</v>
      </c>
      <c r="D25" s="27"/>
      <c r="E25" s="50"/>
      <c r="F25" s="28"/>
      <c r="G25" s="28"/>
      <c r="T25" s="12"/>
      <c r="V25" s="12"/>
      <c r="W25" s="12"/>
      <c r="X25" s="12"/>
      <c r="Y25" s="12"/>
      <c r="Z25" s="12"/>
      <c r="AA25" s="12"/>
      <c r="AB25" s="12"/>
      <c r="AC25" s="7"/>
      <c r="AD25" s="4"/>
      <c r="AE25" s="4"/>
      <c r="AF25" s="4"/>
      <c r="AH25" s="12"/>
      <c r="AI25" s="12"/>
      <c r="AJ25" s="12"/>
      <c r="AK25" s="8"/>
      <c r="AP25" s="12"/>
      <c r="AQ25" s="12"/>
      <c r="AR25" s="12"/>
      <c r="AS25" s="13"/>
      <c r="AT25" s="13"/>
      <c r="AU25" s="7"/>
      <c r="AW25" s="12"/>
      <c r="AX25" s="12"/>
      <c r="AY25" s="12"/>
      <c r="AZ25" s="12"/>
      <c r="BB25" s="4"/>
      <c r="BC25" s="4"/>
      <c r="BD25" s="4"/>
    </row>
    <row r="26" spans="2:56" ht="25.5">
      <c r="B26" s="27"/>
      <c r="C26" s="37" t="s">
        <v>73</v>
      </c>
      <c r="D26" s="27"/>
      <c r="E26" s="49"/>
      <c r="F26" s="28"/>
      <c r="G26" s="28"/>
      <c r="T26" s="12">
        <f t="shared" si="0"/>
        <v>0</v>
      </c>
      <c r="V26" s="12">
        <f t="shared" si="1"/>
        <v>0</v>
      </c>
      <c r="W26" s="12">
        <f t="shared" si="2"/>
        <v>0</v>
      </c>
      <c r="X26" s="12">
        <f t="shared" si="3"/>
        <v>0</v>
      </c>
      <c r="Y26" s="12">
        <f t="shared" si="4"/>
        <v>0</v>
      </c>
      <c r="Z26" s="12">
        <f t="shared" si="5"/>
        <v>0</v>
      </c>
      <c r="AA26" s="12">
        <f t="shared" si="6"/>
        <v>0</v>
      </c>
      <c r="AB26" s="12">
        <f t="shared" si="7"/>
        <v>0</v>
      </c>
      <c r="AC26" s="7" t="s">
        <v>15</v>
      </c>
      <c r="AD26" s="4">
        <f>IF(AH26=0,G26,0)</f>
        <v>0</v>
      </c>
      <c r="AE26" s="4">
        <f>IF(AH26=15,G26,0)</f>
        <v>0</v>
      </c>
      <c r="AF26" s="4">
        <f>IF(AH26=21,G26,0)</f>
        <v>0</v>
      </c>
      <c r="AH26" s="12">
        <v>21</v>
      </c>
      <c r="AI26" s="12">
        <f>F26*1</f>
        <v>0</v>
      </c>
      <c r="AJ26" s="12">
        <f>F26*(1-1)</f>
        <v>0</v>
      </c>
      <c r="AK26" s="8" t="s">
        <v>38</v>
      </c>
      <c r="AP26" s="12">
        <f t="shared" si="13"/>
        <v>0</v>
      </c>
      <c r="AQ26" s="12">
        <f>E26*AI26</f>
        <v>0</v>
      </c>
      <c r="AR26" s="12">
        <f>E26*AJ26</f>
        <v>0</v>
      </c>
      <c r="AS26" s="13" t="s">
        <v>39</v>
      </c>
      <c r="AT26" s="13" t="s">
        <v>49</v>
      </c>
      <c r="AU26" s="7" t="s">
        <v>54</v>
      </c>
      <c r="AW26" s="12">
        <f t="shared" si="16"/>
        <v>0</v>
      </c>
      <c r="AX26" s="12">
        <f>F26/(100-AY26)*100</f>
        <v>0</v>
      </c>
      <c r="AY26" s="12">
        <v>0</v>
      </c>
      <c r="AZ26" s="12" t="e">
        <f>#REF!</f>
        <v>#REF!</v>
      </c>
      <c r="BB26" s="4">
        <f>E26*AI26</f>
        <v>0</v>
      </c>
      <c r="BC26" s="4">
        <f>E26*AJ26</f>
        <v>0</v>
      </c>
      <c r="BD26" s="4">
        <f t="shared" si="20"/>
        <v>0</v>
      </c>
    </row>
    <row r="27" spans="2:56" ht="12.75">
      <c r="B27" s="27"/>
      <c r="C27" s="37" t="s">
        <v>74</v>
      </c>
      <c r="D27" s="27"/>
      <c r="E27" s="49"/>
      <c r="F27" s="28"/>
      <c r="G27" s="28"/>
      <c r="T27" s="12">
        <f t="shared" si="0"/>
        <v>0</v>
      </c>
      <c r="V27" s="12">
        <f t="shared" si="1"/>
        <v>0</v>
      </c>
      <c r="W27" s="12">
        <f t="shared" si="2"/>
        <v>0</v>
      </c>
      <c r="X27" s="12">
        <f t="shared" si="3"/>
        <v>0</v>
      </c>
      <c r="Y27" s="12">
        <f t="shared" si="4"/>
        <v>0</v>
      </c>
      <c r="Z27" s="12">
        <f t="shared" si="5"/>
        <v>0</v>
      </c>
      <c r="AA27" s="12">
        <f t="shared" si="6"/>
        <v>0</v>
      </c>
      <c r="AB27" s="12">
        <f t="shared" si="7"/>
        <v>0</v>
      </c>
      <c r="AC27" s="7" t="s">
        <v>15</v>
      </c>
      <c r="AD27" s="4">
        <f>IF(AH27=0,G27,0)</f>
        <v>0</v>
      </c>
      <c r="AE27" s="4">
        <f>IF(AH27=15,G27,0)</f>
        <v>0</v>
      </c>
      <c r="AF27" s="4">
        <f>IF(AH27=21,G27,0)</f>
        <v>0</v>
      </c>
      <c r="AH27" s="12">
        <v>21</v>
      </c>
      <c r="AI27" s="12">
        <f>F27*1</f>
        <v>0</v>
      </c>
      <c r="AJ27" s="12">
        <f>F27*(1-1)</f>
        <v>0</v>
      </c>
      <c r="AK27" s="8" t="s">
        <v>38</v>
      </c>
      <c r="AP27" s="12">
        <f t="shared" si="13"/>
        <v>0</v>
      </c>
      <c r="AQ27" s="12">
        <f>E27*AI27</f>
        <v>0</v>
      </c>
      <c r="AR27" s="12">
        <f>E27*AJ27</f>
        <v>0</v>
      </c>
      <c r="AS27" s="13" t="s">
        <v>39</v>
      </c>
      <c r="AT27" s="13" t="s">
        <v>49</v>
      </c>
      <c r="AU27" s="7" t="s">
        <v>54</v>
      </c>
      <c r="AW27" s="12">
        <f t="shared" si="16"/>
        <v>0</v>
      </c>
      <c r="AX27" s="12">
        <f>F27/(100-AY27)*100</f>
        <v>0</v>
      </c>
      <c r="AY27" s="12">
        <v>0</v>
      </c>
      <c r="AZ27" s="12" t="e">
        <f>#REF!</f>
        <v>#REF!</v>
      </c>
      <c r="BB27" s="4">
        <f>E27*AI27</f>
        <v>0</v>
      </c>
      <c r="BC27" s="4">
        <f>E27*AJ27</f>
        <v>0</v>
      </c>
      <c r="BD27" s="4">
        <f t="shared" si="20"/>
        <v>0</v>
      </c>
    </row>
    <row r="28" spans="2:56" ht="25.5">
      <c r="B28" s="27"/>
      <c r="C28" s="37" t="s">
        <v>82</v>
      </c>
      <c r="D28" s="27"/>
      <c r="E28" s="49"/>
      <c r="F28" s="28"/>
      <c r="G28" s="28"/>
      <c r="T28" s="12"/>
      <c r="V28" s="12"/>
      <c r="W28" s="12"/>
      <c r="X28" s="12"/>
      <c r="Y28" s="12"/>
      <c r="Z28" s="12"/>
      <c r="AA28" s="12"/>
      <c r="AB28" s="12"/>
      <c r="AC28" s="7"/>
      <c r="AD28" s="4"/>
      <c r="AE28" s="4"/>
      <c r="AF28" s="4"/>
      <c r="AH28" s="12"/>
      <c r="AI28" s="12"/>
      <c r="AJ28" s="12"/>
      <c r="AK28" s="8"/>
      <c r="AP28" s="12"/>
      <c r="AQ28" s="12"/>
      <c r="AR28" s="12"/>
      <c r="AS28" s="13"/>
      <c r="AT28" s="13"/>
      <c r="AU28" s="7"/>
      <c r="AW28" s="12"/>
      <c r="AX28" s="12"/>
      <c r="AY28" s="12"/>
      <c r="AZ28" s="12"/>
      <c r="BB28" s="4"/>
      <c r="BC28" s="4"/>
      <c r="BD28" s="4"/>
    </row>
    <row r="29" spans="2:56" ht="12.75">
      <c r="B29" s="27"/>
      <c r="C29" s="162" t="s">
        <v>120</v>
      </c>
      <c r="D29" s="27"/>
      <c r="E29" s="49"/>
      <c r="F29" s="28"/>
      <c r="G29" s="28"/>
      <c r="T29" s="12"/>
      <c r="V29" s="12"/>
      <c r="W29" s="12"/>
      <c r="X29" s="12"/>
      <c r="Y29" s="12"/>
      <c r="Z29" s="12"/>
      <c r="AA29" s="12"/>
      <c r="AB29" s="12"/>
      <c r="AC29" s="7"/>
      <c r="AD29" s="4"/>
      <c r="AE29" s="4"/>
      <c r="AF29" s="4"/>
      <c r="AH29" s="12"/>
      <c r="AI29" s="12"/>
      <c r="AJ29" s="12"/>
      <c r="AK29" s="8"/>
      <c r="AP29" s="12"/>
      <c r="AQ29" s="12"/>
      <c r="AR29" s="12"/>
      <c r="AS29" s="13"/>
      <c r="AT29" s="13"/>
      <c r="AU29" s="7"/>
      <c r="AW29" s="12"/>
      <c r="AX29" s="12"/>
      <c r="AY29" s="12"/>
      <c r="AZ29" s="12"/>
      <c r="BB29" s="4"/>
      <c r="BC29" s="4"/>
      <c r="BD29" s="4"/>
    </row>
    <row r="30" spans="2:56" ht="25.5">
      <c r="B30" s="27"/>
      <c r="C30" s="37" t="s">
        <v>86</v>
      </c>
      <c r="D30" s="27"/>
      <c r="E30" s="49"/>
      <c r="F30" s="28"/>
      <c r="G30" s="28"/>
      <c r="T30" s="12"/>
      <c r="V30" s="12"/>
      <c r="W30" s="12"/>
      <c r="X30" s="12"/>
      <c r="Y30" s="12"/>
      <c r="Z30" s="12"/>
      <c r="AA30" s="12"/>
      <c r="AB30" s="12"/>
      <c r="AC30" s="7"/>
      <c r="AD30" s="4"/>
      <c r="AE30" s="4"/>
      <c r="AF30" s="4"/>
      <c r="AH30" s="12"/>
      <c r="AI30" s="12"/>
      <c r="AJ30" s="12"/>
      <c r="AK30" s="8"/>
      <c r="AP30" s="12"/>
      <c r="AQ30" s="12"/>
      <c r="AR30" s="12"/>
      <c r="AS30" s="13"/>
      <c r="AT30" s="13"/>
      <c r="AU30" s="7"/>
      <c r="AW30" s="12"/>
      <c r="AX30" s="12"/>
      <c r="AY30" s="12"/>
      <c r="AZ30" s="12"/>
      <c r="BB30" s="4"/>
      <c r="BC30" s="4"/>
      <c r="BD30" s="4"/>
    </row>
    <row r="31" spans="2:56" ht="15.75">
      <c r="B31" s="42"/>
      <c r="C31" s="41" t="s">
        <v>27</v>
      </c>
      <c r="D31" s="42"/>
      <c r="E31" s="51"/>
      <c r="F31" s="43"/>
      <c r="G31" s="44">
        <f>SUM(G32:G35)</f>
        <v>0</v>
      </c>
      <c r="T31" s="12">
        <f t="shared" si="0"/>
        <v>0</v>
      </c>
      <c r="V31" s="12">
        <f t="shared" si="1"/>
        <v>0</v>
      </c>
      <c r="W31" s="12">
        <f t="shared" si="2"/>
        <v>0</v>
      </c>
      <c r="X31" s="12">
        <f t="shared" si="3"/>
        <v>0</v>
      </c>
      <c r="Y31" s="12">
        <f t="shared" si="4"/>
        <v>0</v>
      </c>
      <c r="Z31" s="12">
        <f t="shared" si="5"/>
        <v>0</v>
      </c>
      <c r="AA31" s="12">
        <f t="shared" si="6"/>
        <v>0</v>
      </c>
      <c r="AB31" s="12">
        <f t="shared" si="7"/>
        <v>0</v>
      </c>
      <c r="AC31" s="7" t="s">
        <v>15</v>
      </c>
      <c r="AD31" s="4">
        <f aca="true" t="shared" si="21" ref="AD31:AD38">IF(AH31=0,G31,0)</f>
        <v>0</v>
      </c>
      <c r="AE31" s="4">
        <f aca="true" t="shared" si="22" ref="AE31:AE38">IF(AH31=15,G31,0)</f>
        <v>0</v>
      </c>
      <c r="AF31" s="4">
        <f aca="true" t="shared" si="23" ref="AF31:AF38">IF(AH31=21,G31,0)</f>
        <v>0</v>
      </c>
      <c r="AH31" s="12">
        <v>21</v>
      </c>
      <c r="AI31" s="12">
        <f aca="true" t="shared" si="24" ref="AI31:AI40">F31*1</f>
        <v>0</v>
      </c>
      <c r="AJ31" s="12">
        <f aca="true" t="shared" si="25" ref="AJ31:AJ40">F31*(1-1)</f>
        <v>0</v>
      </c>
      <c r="AK31" s="8" t="s">
        <v>38</v>
      </c>
      <c r="AP31" s="12">
        <f t="shared" si="13"/>
        <v>0</v>
      </c>
      <c r="AQ31" s="12">
        <f aca="true" t="shared" si="26" ref="AQ31:AQ38">E31*AI31</f>
        <v>0</v>
      </c>
      <c r="AR31" s="12">
        <f aca="true" t="shared" si="27" ref="AR31:AR38">E31*AJ31</f>
        <v>0</v>
      </c>
      <c r="AS31" s="13" t="s">
        <v>39</v>
      </c>
      <c r="AT31" s="13" t="s">
        <v>49</v>
      </c>
      <c r="AU31" s="7" t="s">
        <v>54</v>
      </c>
      <c r="AW31" s="12">
        <f t="shared" si="16"/>
        <v>0</v>
      </c>
      <c r="AX31" s="12">
        <f aca="true" t="shared" si="28" ref="AX31:AX38">F31/(100-AY31)*100</f>
        <v>0</v>
      </c>
      <c r="AY31" s="12">
        <v>0</v>
      </c>
      <c r="AZ31" s="12" t="e">
        <f>#REF!</f>
        <v>#REF!</v>
      </c>
      <c r="BB31" s="4">
        <f aca="true" t="shared" si="29" ref="BB31:BB38">E31*AI31</f>
        <v>0</v>
      </c>
      <c r="BC31" s="4">
        <f aca="true" t="shared" si="30" ref="BC31:BC38">E31*AJ31</f>
        <v>0</v>
      </c>
      <c r="BD31" s="4">
        <f t="shared" si="20"/>
        <v>0</v>
      </c>
    </row>
    <row r="32" spans="2:56" ht="12.75">
      <c r="B32" s="31" t="s">
        <v>6</v>
      </c>
      <c r="C32" s="22" t="s">
        <v>75</v>
      </c>
      <c r="D32" s="31" t="s">
        <v>76</v>
      </c>
      <c r="E32" s="49">
        <v>1</v>
      </c>
      <c r="F32" s="28"/>
      <c r="G32" s="28">
        <f>E32*F32</f>
        <v>0</v>
      </c>
      <c r="T32" s="12">
        <f t="shared" si="0"/>
        <v>0</v>
      </c>
      <c r="V32" s="12">
        <f t="shared" si="1"/>
        <v>0</v>
      </c>
      <c r="W32" s="12">
        <f t="shared" si="2"/>
        <v>0</v>
      </c>
      <c r="X32" s="12">
        <f t="shared" si="3"/>
        <v>0</v>
      </c>
      <c r="Y32" s="12">
        <f t="shared" si="4"/>
        <v>0</v>
      </c>
      <c r="Z32" s="12">
        <f t="shared" si="5"/>
        <v>0</v>
      </c>
      <c r="AA32" s="12">
        <f t="shared" si="6"/>
        <v>0</v>
      </c>
      <c r="AB32" s="12">
        <f t="shared" si="7"/>
        <v>0</v>
      </c>
      <c r="AC32" s="7" t="s">
        <v>15</v>
      </c>
      <c r="AD32" s="4">
        <f t="shared" si="21"/>
        <v>0</v>
      </c>
      <c r="AE32" s="4">
        <f t="shared" si="22"/>
        <v>0</v>
      </c>
      <c r="AF32" s="4">
        <f t="shared" si="23"/>
        <v>0</v>
      </c>
      <c r="AH32" s="12">
        <v>21</v>
      </c>
      <c r="AI32" s="12">
        <f t="shared" si="24"/>
        <v>0</v>
      </c>
      <c r="AJ32" s="12">
        <f t="shared" si="25"/>
        <v>0</v>
      </c>
      <c r="AK32" s="8" t="s">
        <v>38</v>
      </c>
      <c r="AP32" s="12">
        <f t="shared" si="13"/>
        <v>0</v>
      </c>
      <c r="AQ32" s="12">
        <f t="shared" si="26"/>
        <v>0</v>
      </c>
      <c r="AR32" s="12">
        <f t="shared" si="27"/>
        <v>0</v>
      </c>
      <c r="AS32" s="13" t="s">
        <v>39</v>
      </c>
      <c r="AT32" s="13" t="s">
        <v>49</v>
      </c>
      <c r="AU32" s="7" t="s">
        <v>54</v>
      </c>
      <c r="AW32" s="12">
        <f t="shared" si="16"/>
        <v>0</v>
      </c>
      <c r="AX32" s="12">
        <f t="shared" si="28"/>
        <v>0</v>
      </c>
      <c r="AY32" s="12">
        <v>0</v>
      </c>
      <c r="AZ32" s="12" t="e">
        <f>#REF!</f>
        <v>#REF!</v>
      </c>
      <c r="BB32" s="4">
        <f t="shared" si="29"/>
        <v>0</v>
      </c>
      <c r="BC32" s="4">
        <f t="shared" si="30"/>
        <v>0</v>
      </c>
      <c r="BD32" s="4">
        <f t="shared" si="20"/>
        <v>0</v>
      </c>
    </row>
    <row r="33" spans="2:56" ht="25.5">
      <c r="B33" s="31" t="s">
        <v>7</v>
      </c>
      <c r="C33" s="22" t="s">
        <v>77</v>
      </c>
      <c r="D33" s="31" t="s">
        <v>76</v>
      </c>
      <c r="E33" s="49">
        <v>1</v>
      </c>
      <c r="F33" s="28"/>
      <c r="G33" s="28">
        <f>E33*F33</f>
        <v>0</v>
      </c>
      <c r="I33" s="160" t="s">
        <v>4</v>
      </c>
      <c r="T33" s="12">
        <f t="shared" si="0"/>
        <v>0</v>
      </c>
      <c r="V33" s="12">
        <f t="shared" si="1"/>
        <v>0</v>
      </c>
      <c r="W33" s="12">
        <f t="shared" si="2"/>
        <v>0</v>
      </c>
      <c r="X33" s="12">
        <f t="shared" si="3"/>
        <v>0</v>
      </c>
      <c r="Y33" s="12">
        <f t="shared" si="4"/>
        <v>0</v>
      </c>
      <c r="Z33" s="12">
        <f t="shared" si="5"/>
        <v>0</v>
      </c>
      <c r="AA33" s="12">
        <f t="shared" si="6"/>
        <v>0</v>
      </c>
      <c r="AB33" s="12">
        <f t="shared" si="7"/>
        <v>0</v>
      </c>
      <c r="AC33" s="7" t="s">
        <v>15</v>
      </c>
      <c r="AD33" s="4">
        <f t="shared" si="21"/>
        <v>0</v>
      </c>
      <c r="AE33" s="4">
        <f t="shared" si="22"/>
        <v>0</v>
      </c>
      <c r="AF33" s="4">
        <f t="shared" si="23"/>
        <v>0</v>
      </c>
      <c r="AH33" s="12">
        <v>21</v>
      </c>
      <c r="AI33" s="12">
        <f t="shared" si="24"/>
        <v>0</v>
      </c>
      <c r="AJ33" s="12">
        <f t="shared" si="25"/>
        <v>0</v>
      </c>
      <c r="AK33" s="8" t="s">
        <v>38</v>
      </c>
      <c r="AP33" s="12">
        <f t="shared" si="13"/>
        <v>0</v>
      </c>
      <c r="AQ33" s="12">
        <f t="shared" si="26"/>
        <v>0</v>
      </c>
      <c r="AR33" s="12">
        <f t="shared" si="27"/>
        <v>0</v>
      </c>
      <c r="AS33" s="13" t="s">
        <v>39</v>
      </c>
      <c r="AT33" s="13" t="s">
        <v>49</v>
      </c>
      <c r="AU33" s="7" t="s">
        <v>54</v>
      </c>
      <c r="AW33" s="12">
        <f t="shared" si="16"/>
        <v>0</v>
      </c>
      <c r="AX33" s="12">
        <f t="shared" si="28"/>
        <v>0</v>
      </c>
      <c r="AY33" s="12">
        <v>0</v>
      </c>
      <c r="AZ33" s="12" t="e">
        <f>#REF!</f>
        <v>#REF!</v>
      </c>
      <c r="BB33" s="4">
        <f t="shared" si="29"/>
        <v>0</v>
      </c>
      <c r="BC33" s="4">
        <f t="shared" si="30"/>
        <v>0</v>
      </c>
      <c r="BD33" s="4">
        <f t="shared" si="20"/>
        <v>0</v>
      </c>
    </row>
    <row r="34" spans="2:56" ht="25.5">
      <c r="B34" s="31" t="s">
        <v>8</v>
      </c>
      <c r="C34" s="22" t="s">
        <v>81</v>
      </c>
      <c r="D34" s="31" t="s">
        <v>76</v>
      </c>
      <c r="E34" s="49">
        <v>1</v>
      </c>
      <c r="F34" s="28"/>
      <c r="G34" s="28">
        <f>E34*F34</f>
        <v>0</v>
      </c>
      <c r="T34" s="12">
        <f t="shared" si="0"/>
        <v>0</v>
      </c>
      <c r="V34" s="12">
        <f t="shared" si="1"/>
        <v>0</v>
      </c>
      <c r="W34" s="12">
        <f t="shared" si="2"/>
        <v>0</v>
      </c>
      <c r="X34" s="12">
        <f t="shared" si="3"/>
        <v>0</v>
      </c>
      <c r="Y34" s="12">
        <f t="shared" si="4"/>
        <v>0</v>
      </c>
      <c r="Z34" s="12">
        <f t="shared" si="5"/>
        <v>0</v>
      </c>
      <c r="AA34" s="12">
        <f t="shared" si="6"/>
        <v>0</v>
      </c>
      <c r="AB34" s="12">
        <f t="shared" si="7"/>
        <v>0</v>
      </c>
      <c r="AC34" s="7" t="s">
        <v>15</v>
      </c>
      <c r="AD34" s="4">
        <f t="shared" si="21"/>
        <v>0</v>
      </c>
      <c r="AE34" s="4">
        <f t="shared" si="22"/>
        <v>0</v>
      </c>
      <c r="AF34" s="4">
        <f t="shared" si="23"/>
        <v>0</v>
      </c>
      <c r="AH34" s="12">
        <v>21</v>
      </c>
      <c r="AI34" s="12">
        <f t="shared" si="24"/>
        <v>0</v>
      </c>
      <c r="AJ34" s="12">
        <f t="shared" si="25"/>
        <v>0</v>
      </c>
      <c r="AK34" s="8" t="s">
        <v>38</v>
      </c>
      <c r="AP34" s="12">
        <f t="shared" si="13"/>
        <v>0</v>
      </c>
      <c r="AQ34" s="12">
        <f t="shared" si="26"/>
        <v>0</v>
      </c>
      <c r="AR34" s="12">
        <f t="shared" si="27"/>
        <v>0</v>
      </c>
      <c r="AS34" s="13" t="s">
        <v>39</v>
      </c>
      <c r="AT34" s="13" t="s">
        <v>49</v>
      </c>
      <c r="AU34" s="7" t="s">
        <v>54</v>
      </c>
      <c r="AW34" s="12">
        <f t="shared" si="16"/>
        <v>0</v>
      </c>
      <c r="AX34" s="12">
        <f t="shared" si="28"/>
        <v>0</v>
      </c>
      <c r="AY34" s="12">
        <v>0</v>
      </c>
      <c r="AZ34" s="12" t="e">
        <f>#REF!</f>
        <v>#REF!</v>
      </c>
      <c r="BB34" s="4">
        <f t="shared" si="29"/>
        <v>0</v>
      </c>
      <c r="BC34" s="4">
        <f t="shared" si="30"/>
        <v>0</v>
      </c>
      <c r="BD34" s="4">
        <f t="shared" si="20"/>
        <v>0</v>
      </c>
    </row>
    <row r="35" spans="2:56" ht="12.75">
      <c r="B35" s="31" t="s">
        <v>9</v>
      </c>
      <c r="C35" s="22" t="s">
        <v>78</v>
      </c>
      <c r="D35" s="31" t="s">
        <v>76</v>
      </c>
      <c r="E35" s="49">
        <v>1</v>
      </c>
      <c r="F35" s="28"/>
      <c r="G35" s="28">
        <f>E35*F35</f>
        <v>0</v>
      </c>
      <c r="T35" s="12">
        <f t="shared" si="0"/>
        <v>0</v>
      </c>
      <c r="V35" s="12">
        <f t="shared" si="1"/>
        <v>0</v>
      </c>
      <c r="W35" s="12">
        <f t="shared" si="2"/>
        <v>0</v>
      </c>
      <c r="X35" s="12">
        <f t="shared" si="3"/>
        <v>0</v>
      </c>
      <c r="Y35" s="12">
        <f t="shared" si="4"/>
        <v>0</v>
      </c>
      <c r="Z35" s="12">
        <f t="shared" si="5"/>
        <v>0</v>
      </c>
      <c r="AA35" s="12">
        <f t="shared" si="6"/>
        <v>0</v>
      </c>
      <c r="AB35" s="12">
        <f t="shared" si="7"/>
        <v>0</v>
      </c>
      <c r="AC35" s="7" t="s">
        <v>15</v>
      </c>
      <c r="AD35" s="4">
        <f t="shared" si="21"/>
        <v>0</v>
      </c>
      <c r="AE35" s="4">
        <f t="shared" si="22"/>
        <v>0</v>
      </c>
      <c r="AF35" s="4">
        <f t="shared" si="23"/>
        <v>0</v>
      </c>
      <c r="AH35" s="12">
        <v>21</v>
      </c>
      <c r="AI35" s="12">
        <f t="shared" si="24"/>
        <v>0</v>
      </c>
      <c r="AJ35" s="12">
        <f t="shared" si="25"/>
        <v>0</v>
      </c>
      <c r="AK35" s="8" t="s">
        <v>38</v>
      </c>
      <c r="AP35" s="12">
        <f t="shared" si="13"/>
        <v>0</v>
      </c>
      <c r="AQ35" s="12">
        <f t="shared" si="26"/>
        <v>0</v>
      </c>
      <c r="AR35" s="12">
        <f t="shared" si="27"/>
        <v>0</v>
      </c>
      <c r="AS35" s="13" t="s">
        <v>39</v>
      </c>
      <c r="AT35" s="13" t="s">
        <v>49</v>
      </c>
      <c r="AU35" s="7" t="s">
        <v>54</v>
      </c>
      <c r="AW35" s="12">
        <f t="shared" si="16"/>
        <v>0</v>
      </c>
      <c r="AX35" s="12">
        <f t="shared" si="28"/>
        <v>0</v>
      </c>
      <c r="AY35" s="12">
        <v>0</v>
      </c>
      <c r="AZ35" s="12" t="e">
        <f>#REF!</f>
        <v>#REF!</v>
      </c>
      <c r="BB35" s="4">
        <f t="shared" si="29"/>
        <v>0</v>
      </c>
      <c r="BC35" s="4">
        <f t="shared" si="30"/>
        <v>0</v>
      </c>
      <c r="BD35" s="4">
        <f t="shared" si="20"/>
        <v>0</v>
      </c>
    </row>
    <row r="36" spans="2:56" ht="15.75">
      <c r="B36" s="30"/>
      <c r="C36" s="41" t="s">
        <v>79</v>
      </c>
      <c r="D36" s="42"/>
      <c r="E36" s="51"/>
      <c r="F36" s="43"/>
      <c r="G36" s="44">
        <f>SUM(G37:G40)</f>
        <v>0</v>
      </c>
      <c r="T36" s="12">
        <f t="shared" si="0"/>
        <v>0</v>
      </c>
      <c r="V36" s="12">
        <f t="shared" si="1"/>
        <v>0</v>
      </c>
      <c r="W36" s="12">
        <f t="shared" si="2"/>
        <v>0</v>
      </c>
      <c r="X36" s="12">
        <f t="shared" si="3"/>
        <v>0</v>
      </c>
      <c r="Y36" s="12">
        <f t="shared" si="4"/>
        <v>0</v>
      </c>
      <c r="Z36" s="12">
        <f t="shared" si="5"/>
        <v>0</v>
      </c>
      <c r="AA36" s="12">
        <f t="shared" si="6"/>
        <v>0</v>
      </c>
      <c r="AB36" s="12">
        <f t="shared" si="7"/>
        <v>0</v>
      </c>
      <c r="AC36" s="7" t="s">
        <v>15</v>
      </c>
      <c r="AD36" s="4">
        <f t="shared" si="21"/>
        <v>0</v>
      </c>
      <c r="AE36" s="4">
        <f t="shared" si="22"/>
        <v>0</v>
      </c>
      <c r="AF36" s="4">
        <f t="shared" si="23"/>
        <v>0</v>
      </c>
      <c r="AH36" s="12">
        <v>21</v>
      </c>
      <c r="AI36" s="12">
        <f t="shared" si="24"/>
        <v>0</v>
      </c>
      <c r="AJ36" s="12">
        <f t="shared" si="25"/>
        <v>0</v>
      </c>
      <c r="AK36" s="8" t="s">
        <v>38</v>
      </c>
      <c r="AP36" s="12">
        <f t="shared" si="13"/>
        <v>0</v>
      </c>
      <c r="AQ36" s="12">
        <f t="shared" si="26"/>
        <v>0</v>
      </c>
      <c r="AR36" s="12">
        <f t="shared" si="27"/>
        <v>0</v>
      </c>
      <c r="AS36" s="13" t="s">
        <v>39</v>
      </c>
      <c r="AT36" s="13" t="s">
        <v>49</v>
      </c>
      <c r="AU36" s="7" t="s">
        <v>54</v>
      </c>
      <c r="AW36" s="12">
        <f t="shared" si="16"/>
        <v>0</v>
      </c>
      <c r="AX36" s="12">
        <f t="shared" si="28"/>
        <v>0</v>
      </c>
      <c r="AY36" s="12">
        <v>0</v>
      </c>
      <c r="AZ36" s="12" t="e">
        <f>#REF!</f>
        <v>#REF!</v>
      </c>
      <c r="BB36" s="4">
        <f t="shared" si="29"/>
        <v>0</v>
      </c>
      <c r="BC36" s="4">
        <f t="shared" si="30"/>
        <v>0</v>
      </c>
      <c r="BD36" s="4">
        <f t="shared" si="20"/>
        <v>0</v>
      </c>
    </row>
    <row r="37" spans="2:56" ht="25.5">
      <c r="B37" s="31" t="s">
        <v>10</v>
      </c>
      <c r="C37" s="22" t="s">
        <v>116</v>
      </c>
      <c r="D37" s="31" t="s">
        <v>76</v>
      </c>
      <c r="E37" s="49">
        <v>1</v>
      </c>
      <c r="F37" s="28"/>
      <c r="G37" s="28">
        <f>E37*F37</f>
        <v>0</v>
      </c>
      <c r="H37" s="18"/>
      <c r="T37" s="12">
        <f t="shared" si="0"/>
        <v>0</v>
      </c>
      <c r="V37" s="12">
        <f t="shared" si="1"/>
        <v>0</v>
      </c>
      <c r="W37" s="12">
        <f t="shared" si="2"/>
        <v>0</v>
      </c>
      <c r="X37" s="12">
        <f t="shared" si="3"/>
        <v>0</v>
      </c>
      <c r="Y37" s="12">
        <f t="shared" si="4"/>
        <v>0</v>
      </c>
      <c r="Z37" s="12">
        <f t="shared" si="5"/>
        <v>0</v>
      </c>
      <c r="AA37" s="12">
        <f t="shared" si="6"/>
        <v>0</v>
      </c>
      <c r="AB37" s="12">
        <f t="shared" si="7"/>
        <v>0</v>
      </c>
      <c r="AC37" s="7" t="s">
        <v>15</v>
      </c>
      <c r="AD37" s="4">
        <f t="shared" si="21"/>
        <v>0</v>
      </c>
      <c r="AE37" s="4">
        <f t="shared" si="22"/>
        <v>0</v>
      </c>
      <c r="AF37" s="4">
        <f t="shared" si="23"/>
        <v>0</v>
      </c>
      <c r="AH37" s="12">
        <v>21</v>
      </c>
      <c r="AI37" s="12">
        <f t="shared" si="24"/>
        <v>0</v>
      </c>
      <c r="AJ37" s="12">
        <f t="shared" si="25"/>
        <v>0</v>
      </c>
      <c r="AK37" s="8" t="s">
        <v>38</v>
      </c>
      <c r="AP37" s="12">
        <f t="shared" si="13"/>
        <v>0</v>
      </c>
      <c r="AQ37" s="12">
        <f t="shared" si="26"/>
        <v>0</v>
      </c>
      <c r="AR37" s="12">
        <f t="shared" si="27"/>
        <v>0</v>
      </c>
      <c r="AS37" s="13" t="s">
        <v>39</v>
      </c>
      <c r="AT37" s="13" t="s">
        <v>49</v>
      </c>
      <c r="AU37" s="7" t="s">
        <v>54</v>
      </c>
      <c r="AW37" s="12">
        <f t="shared" si="16"/>
        <v>0</v>
      </c>
      <c r="AX37" s="12">
        <f t="shared" si="28"/>
        <v>0</v>
      </c>
      <c r="AY37" s="12">
        <v>0</v>
      </c>
      <c r="AZ37" s="12" t="e">
        <f>#REF!</f>
        <v>#REF!</v>
      </c>
      <c r="BB37" s="4">
        <f t="shared" si="29"/>
        <v>0</v>
      </c>
      <c r="BC37" s="4">
        <f t="shared" si="30"/>
        <v>0</v>
      </c>
      <c r="BD37" s="4">
        <f t="shared" si="20"/>
        <v>0</v>
      </c>
    </row>
    <row r="38" spans="2:56" ht="27">
      <c r="B38" s="31" t="s">
        <v>11</v>
      </c>
      <c r="C38" s="22" t="s">
        <v>117</v>
      </c>
      <c r="D38" s="31" t="s">
        <v>76</v>
      </c>
      <c r="E38" s="49">
        <v>1</v>
      </c>
      <c r="F38" s="28"/>
      <c r="G38" s="28">
        <f>E38*F38</f>
        <v>0</v>
      </c>
      <c r="H38" s="18"/>
      <c r="T38" s="12">
        <f t="shared" si="0"/>
        <v>0</v>
      </c>
      <c r="V38" s="12">
        <f t="shared" si="1"/>
        <v>0</v>
      </c>
      <c r="W38" s="12">
        <f t="shared" si="2"/>
        <v>0</v>
      </c>
      <c r="X38" s="12">
        <f t="shared" si="3"/>
        <v>0</v>
      </c>
      <c r="Y38" s="12">
        <f t="shared" si="4"/>
        <v>0</v>
      </c>
      <c r="Z38" s="12">
        <f t="shared" si="5"/>
        <v>0</v>
      </c>
      <c r="AA38" s="12">
        <f t="shared" si="6"/>
        <v>0</v>
      </c>
      <c r="AB38" s="12">
        <f t="shared" si="7"/>
        <v>0</v>
      </c>
      <c r="AC38" s="7" t="s">
        <v>15</v>
      </c>
      <c r="AD38" s="4">
        <f t="shared" si="21"/>
        <v>0</v>
      </c>
      <c r="AE38" s="4">
        <f t="shared" si="22"/>
        <v>0</v>
      </c>
      <c r="AF38" s="4">
        <f t="shared" si="23"/>
        <v>0</v>
      </c>
      <c r="AH38" s="12">
        <v>21</v>
      </c>
      <c r="AI38" s="12">
        <f t="shared" si="24"/>
        <v>0</v>
      </c>
      <c r="AJ38" s="12">
        <f t="shared" si="25"/>
        <v>0</v>
      </c>
      <c r="AK38" s="8" t="s">
        <v>38</v>
      </c>
      <c r="AP38" s="12">
        <f t="shared" si="13"/>
        <v>0</v>
      </c>
      <c r="AQ38" s="12">
        <f t="shared" si="26"/>
        <v>0</v>
      </c>
      <c r="AR38" s="12">
        <f t="shared" si="27"/>
        <v>0</v>
      </c>
      <c r="AS38" s="13" t="s">
        <v>39</v>
      </c>
      <c r="AT38" s="13" t="s">
        <v>49</v>
      </c>
      <c r="AU38" s="7" t="s">
        <v>54</v>
      </c>
      <c r="AW38" s="12">
        <f t="shared" si="16"/>
        <v>0</v>
      </c>
      <c r="AX38" s="12">
        <f t="shared" si="28"/>
        <v>0</v>
      </c>
      <c r="AY38" s="12">
        <v>0</v>
      </c>
      <c r="AZ38" s="12" t="e">
        <f>#REF!</f>
        <v>#REF!</v>
      </c>
      <c r="BB38" s="4">
        <f t="shared" si="29"/>
        <v>0</v>
      </c>
      <c r="BC38" s="4">
        <f t="shared" si="30"/>
        <v>0</v>
      </c>
      <c r="BD38" s="4">
        <f t="shared" si="20"/>
        <v>0</v>
      </c>
    </row>
    <row r="39" spans="2:36" ht="12.75">
      <c r="B39" s="26" t="s">
        <v>12</v>
      </c>
      <c r="C39" s="23" t="s">
        <v>80</v>
      </c>
      <c r="D39" s="31" t="s">
        <v>76</v>
      </c>
      <c r="E39" s="48" t="s">
        <v>5</v>
      </c>
      <c r="F39" s="35"/>
      <c r="G39" s="28">
        <f>E39*F39</f>
        <v>0</v>
      </c>
      <c r="H39" s="18"/>
      <c r="AI39">
        <f t="shared" si="24"/>
        <v>0</v>
      </c>
      <c r="AJ39">
        <f t="shared" si="25"/>
        <v>0</v>
      </c>
    </row>
    <row r="40" spans="2:41" ht="25.5">
      <c r="B40" s="45" t="s">
        <v>13</v>
      </c>
      <c r="C40" s="24" t="s">
        <v>87</v>
      </c>
      <c r="D40" s="31" t="s">
        <v>76</v>
      </c>
      <c r="E40" s="52" t="s">
        <v>5</v>
      </c>
      <c r="F40" s="46"/>
      <c r="G40" s="28">
        <f>E40*F40</f>
        <v>0</v>
      </c>
      <c r="H40" s="18"/>
      <c r="AC40" s="7" t="s">
        <v>14</v>
      </c>
      <c r="AI40">
        <f t="shared" si="24"/>
        <v>0</v>
      </c>
      <c r="AJ40">
        <f t="shared" si="25"/>
        <v>0</v>
      </c>
      <c r="AM40" s="14">
        <f>SUM(AD41:AD42)</f>
        <v>0</v>
      </c>
      <c r="AN40" s="14">
        <f>SUM(AE41:AE42)</f>
        <v>0</v>
      </c>
      <c r="AO40" s="14">
        <f>SUM(AF41:AF42)</f>
        <v>0</v>
      </c>
    </row>
    <row r="41" spans="2:56" ht="12.75">
      <c r="B41" s="161"/>
      <c r="C41" s="2"/>
      <c r="D41" s="33"/>
      <c r="E41" s="34"/>
      <c r="F41" s="34"/>
      <c r="G41" s="34"/>
      <c r="H41" s="18"/>
      <c r="T41" s="12">
        <f>IF(AK41="5",BD41,0)</f>
        <v>0</v>
      </c>
      <c r="V41" s="12">
        <f>IF(AK41="1",BB41,0)</f>
        <v>0</v>
      </c>
      <c r="W41" s="12">
        <f>IF(AK41="1",BC41,0)</f>
        <v>0</v>
      </c>
      <c r="X41" s="12">
        <f>IF(AK41="7",BB41,0)</f>
        <v>0</v>
      </c>
      <c r="Y41" s="12">
        <f>IF(AK41="7",BC41,0)</f>
        <v>0</v>
      </c>
      <c r="Z41" s="12">
        <f>IF(AK41="2",BB41,0)</f>
        <v>0</v>
      </c>
      <c r="AA41" s="12">
        <f>IF(AK41="2",BC41,0)</f>
        <v>0</v>
      </c>
      <c r="AB41" s="12">
        <f>IF(AK41="0",BD41,0)</f>
        <v>0</v>
      </c>
      <c r="AC41" s="7" t="s">
        <v>14</v>
      </c>
      <c r="AD41" s="5">
        <f>IF(AH41=0,G41,0)</f>
        <v>0</v>
      </c>
      <c r="AE41" s="5">
        <f>IF(AH41=15,G41,0)</f>
        <v>0</v>
      </c>
      <c r="AF41" s="5">
        <f>IF(AH41=21,G41,0)</f>
        <v>0</v>
      </c>
      <c r="AH41" s="12">
        <v>21</v>
      </c>
      <c r="AI41" s="12">
        <f>F41*0</f>
        <v>0</v>
      </c>
      <c r="AJ41" s="12">
        <f>F41*(1-0)</f>
        <v>0</v>
      </c>
      <c r="AK41" s="9" t="s">
        <v>5</v>
      </c>
      <c r="AP41" s="12">
        <f>AQ41+AR41</f>
        <v>0</v>
      </c>
      <c r="AQ41" s="12">
        <f>E41*AI41</f>
        <v>0</v>
      </c>
      <c r="AR41" s="12">
        <f>E41*AJ41</f>
        <v>0</v>
      </c>
      <c r="AS41" s="13" t="s">
        <v>40</v>
      </c>
      <c r="AT41" s="13" t="s">
        <v>50</v>
      </c>
      <c r="AU41" s="7" t="s">
        <v>55</v>
      </c>
      <c r="AW41" s="12">
        <f>AQ41+AR41</f>
        <v>0</v>
      </c>
      <c r="AX41" s="12">
        <f>F41/(100-AY41)*100</f>
        <v>0</v>
      </c>
      <c r="AY41" s="12">
        <v>0</v>
      </c>
      <c r="AZ41" s="12" t="e">
        <f>#REF!</f>
        <v>#REF!</v>
      </c>
      <c r="BB41" s="5">
        <f>E41*AI41</f>
        <v>0</v>
      </c>
      <c r="BC41" s="5">
        <f>E41*AJ41</f>
        <v>0</v>
      </c>
      <c r="BD41" s="5">
        <f>E41*F41</f>
        <v>0</v>
      </c>
    </row>
    <row r="42" spans="2:56" ht="12.75">
      <c r="B42" s="2"/>
      <c r="C42" s="2"/>
      <c r="D42" s="33"/>
      <c r="E42" s="34"/>
      <c r="F42" s="34"/>
      <c r="G42" s="34"/>
      <c r="H42" s="18"/>
      <c r="T42" s="12">
        <f>IF(AK42="5",BD42,0)</f>
        <v>0</v>
      </c>
      <c r="V42" s="12">
        <f>IF(AK42="1",BB42,0)</f>
        <v>0</v>
      </c>
      <c r="W42" s="12">
        <f>IF(AK42="1",BC42,0)</f>
        <v>0</v>
      </c>
      <c r="X42" s="12">
        <f>IF(AK42="7",BB42,0)</f>
        <v>0</v>
      </c>
      <c r="Y42" s="12">
        <f>IF(AK42="7",BC42,0)</f>
        <v>0</v>
      </c>
      <c r="Z42" s="12">
        <f>IF(AK42="2",BB42,0)</f>
        <v>0</v>
      </c>
      <c r="AA42" s="12">
        <f>IF(AK42="2",BC42,0)</f>
        <v>0</v>
      </c>
      <c r="AB42" s="12">
        <f>IF(AK42="0",BD42,0)</f>
        <v>0</v>
      </c>
      <c r="AC42" s="7" t="s">
        <v>14</v>
      </c>
      <c r="AD42" s="5">
        <f>IF(AH42=0,G42,0)</f>
        <v>0</v>
      </c>
      <c r="AE42" s="5">
        <f>IF(AH42=15,G42,0)</f>
        <v>0</v>
      </c>
      <c r="AF42" s="5">
        <f>IF(AH42=21,G42,0)</f>
        <v>0</v>
      </c>
      <c r="AH42" s="12">
        <v>21</v>
      </c>
      <c r="AI42" s="12">
        <f>F42*0</f>
        <v>0</v>
      </c>
      <c r="AJ42" s="12">
        <f>F42*(1-0)</f>
        <v>0</v>
      </c>
      <c r="AK42" s="9" t="s">
        <v>5</v>
      </c>
      <c r="AP42" s="12">
        <f>AQ42+AR42</f>
        <v>0</v>
      </c>
      <c r="AQ42" s="12">
        <f>E42*AI42</f>
        <v>0</v>
      </c>
      <c r="AR42" s="12">
        <f>E42*AJ42</f>
        <v>0</v>
      </c>
      <c r="AS42" s="13" t="s">
        <v>40</v>
      </c>
      <c r="AT42" s="13" t="s">
        <v>50</v>
      </c>
      <c r="AU42" s="7" t="s">
        <v>55</v>
      </c>
      <c r="AW42" s="12">
        <f>AQ42+AR42</f>
        <v>0</v>
      </c>
      <c r="AX42" s="12">
        <f>F42/(100-AY42)*100</f>
        <v>0</v>
      </c>
      <c r="AY42" s="12">
        <v>0</v>
      </c>
      <c r="AZ42" s="12" t="e">
        <f>#REF!</f>
        <v>#REF!</v>
      </c>
      <c r="BB42" s="5">
        <f>E42*AI42</f>
        <v>0</v>
      </c>
      <c r="BC42" s="5">
        <f>E42*AJ42</f>
        <v>0</v>
      </c>
      <c r="BD42" s="5">
        <f>E42*F42</f>
        <v>0</v>
      </c>
    </row>
    <row r="43" spans="2:41" ht="12.75">
      <c r="B43" s="19"/>
      <c r="C43" s="20"/>
      <c r="D43" s="32"/>
      <c r="E43" s="32"/>
      <c r="F43" s="32"/>
      <c r="G43" s="29"/>
      <c r="H43" s="18"/>
      <c r="AC43" s="7" t="s">
        <v>14</v>
      </c>
      <c r="AM43" s="14">
        <f>SUM(AD44:AD44)</f>
        <v>0</v>
      </c>
      <c r="AN43" s="14">
        <f>SUM(AE44:AE44)</f>
        <v>0</v>
      </c>
      <c r="AO43" s="14">
        <f>SUM(AF44:AF44)</f>
        <v>0</v>
      </c>
    </row>
    <row r="44" spans="2:56" ht="12.75">
      <c r="B44" s="2"/>
      <c r="C44" s="2"/>
      <c r="D44" s="2"/>
      <c r="E44" s="5"/>
      <c r="F44" s="5"/>
      <c r="G44" s="5"/>
      <c r="H44" s="18"/>
      <c r="T44" s="12">
        <f>IF(AK44="5",BD44,0)</f>
        <v>0</v>
      </c>
      <c r="V44" s="12">
        <f>IF(AK44="1",BB44,0)</f>
        <v>0</v>
      </c>
      <c r="W44" s="12">
        <f>IF(AK44="1",BC44,0)</f>
        <v>0</v>
      </c>
      <c r="X44" s="12">
        <f>IF(AK44="7",BB44,0)</f>
        <v>0</v>
      </c>
      <c r="Y44" s="12">
        <f>IF(AK44="7",BC44,0)</f>
        <v>0</v>
      </c>
      <c r="Z44" s="12">
        <f>IF(AK44="2",BB44,0)</f>
        <v>0</v>
      </c>
      <c r="AA44" s="12">
        <f>IF(AK44="2",BC44,0)</f>
        <v>0</v>
      </c>
      <c r="AB44" s="12">
        <f>IF(AK44="0",BD44,0)</f>
        <v>0</v>
      </c>
      <c r="AC44" s="7" t="s">
        <v>14</v>
      </c>
      <c r="AD44" s="5">
        <f>IF(AH44=0,G44,0)</f>
        <v>0</v>
      </c>
      <c r="AE44" s="5">
        <f>IF(AH44=15,G44,0)</f>
        <v>0</v>
      </c>
      <c r="AF44" s="5">
        <f>IF(AH44=21,G44,0)</f>
        <v>0</v>
      </c>
      <c r="AH44" s="12">
        <v>21</v>
      </c>
      <c r="AI44" s="12">
        <f>F44*0</f>
        <v>0</v>
      </c>
      <c r="AJ44" s="12">
        <f>F44*(1-0)</f>
        <v>0</v>
      </c>
      <c r="AK44" s="9" t="s">
        <v>5</v>
      </c>
      <c r="AP44" s="12">
        <f>AQ44+AR44</f>
        <v>0</v>
      </c>
      <c r="AQ44" s="12">
        <f>E44*AI44</f>
        <v>0</v>
      </c>
      <c r="AR44" s="12">
        <f>E44*AJ44</f>
        <v>0</v>
      </c>
      <c r="AS44" s="13" t="s">
        <v>41</v>
      </c>
      <c r="AT44" s="13" t="s">
        <v>50</v>
      </c>
      <c r="AU44" s="7" t="s">
        <v>55</v>
      </c>
      <c r="AW44" s="12">
        <f>AQ44+AR44</f>
        <v>0</v>
      </c>
      <c r="AX44" s="12">
        <f>F44/(100-AY44)*100</f>
        <v>0</v>
      </c>
      <c r="AY44" s="12">
        <v>0</v>
      </c>
      <c r="AZ44" s="12" t="e">
        <f>#REF!</f>
        <v>#REF!</v>
      </c>
      <c r="BB44" s="5">
        <f>E44*AI44</f>
        <v>0</v>
      </c>
      <c r="BC44" s="5">
        <f>E44*AJ44</f>
        <v>0</v>
      </c>
      <c r="BD44" s="5">
        <f>E44*F44</f>
        <v>0</v>
      </c>
    </row>
    <row r="45" spans="2:41" ht="12.75">
      <c r="B45" s="19"/>
      <c r="C45" s="20"/>
      <c r="D45" s="19"/>
      <c r="E45" s="19"/>
      <c r="F45" s="19"/>
      <c r="G45" s="21"/>
      <c r="H45" s="18"/>
      <c r="AC45" s="7" t="s">
        <v>14</v>
      </c>
      <c r="AM45" s="14">
        <f>SUM(AD46:AD46)</f>
        <v>0</v>
      </c>
      <c r="AN45" s="14">
        <f>SUM(AE46:AE46)</f>
        <v>0</v>
      </c>
      <c r="AO45" s="14">
        <f>SUM(AF46:AF46)</f>
        <v>0</v>
      </c>
    </row>
    <row r="46" spans="2:56" ht="12.75">
      <c r="B46" s="2"/>
      <c r="C46" s="2"/>
      <c r="D46" s="2"/>
      <c r="E46" s="5"/>
      <c r="F46" s="5"/>
      <c r="G46" s="5"/>
      <c r="H46" s="18"/>
      <c r="T46" s="12">
        <f>IF(AK46="5",BD46,0)</f>
        <v>0</v>
      </c>
      <c r="V46" s="12">
        <f>IF(AK46="1",BB46,0)</f>
        <v>0</v>
      </c>
      <c r="W46" s="12">
        <f>IF(AK46="1",BC46,0)</f>
        <v>0</v>
      </c>
      <c r="X46" s="12">
        <f>IF(AK46="7",BB46,0)</f>
        <v>0</v>
      </c>
      <c r="Y46" s="12">
        <f>IF(AK46="7",BC46,0)</f>
        <v>0</v>
      </c>
      <c r="Z46" s="12">
        <f>IF(AK46="2",BB46,0)</f>
        <v>0</v>
      </c>
      <c r="AA46" s="12">
        <f>IF(AK46="2",BC46,0)</f>
        <v>0</v>
      </c>
      <c r="AB46" s="12">
        <f>IF(AK46="0",BD46,0)</f>
        <v>0</v>
      </c>
      <c r="AC46" s="7" t="s">
        <v>14</v>
      </c>
      <c r="AD46" s="5">
        <f>IF(AH46=0,G46,0)</f>
        <v>0</v>
      </c>
      <c r="AE46" s="5">
        <f>IF(AH46=15,G46,0)</f>
        <v>0</v>
      </c>
      <c r="AF46" s="5">
        <f>IF(AH46=21,G46,0)</f>
        <v>0</v>
      </c>
      <c r="AH46" s="12">
        <v>21</v>
      </c>
      <c r="AI46" s="12">
        <f>F46*0</f>
        <v>0</v>
      </c>
      <c r="AJ46" s="12">
        <f>F46*(1-0)</f>
        <v>0</v>
      </c>
      <c r="AK46" s="9" t="s">
        <v>5</v>
      </c>
      <c r="AP46" s="12">
        <f>AQ46+AR46</f>
        <v>0</v>
      </c>
      <c r="AQ46" s="12">
        <f>E46*AI46</f>
        <v>0</v>
      </c>
      <c r="AR46" s="12">
        <f>E46*AJ46</f>
        <v>0</v>
      </c>
      <c r="AS46" s="13" t="s">
        <v>42</v>
      </c>
      <c r="AT46" s="13" t="s">
        <v>50</v>
      </c>
      <c r="AU46" s="7" t="s">
        <v>55</v>
      </c>
      <c r="AW46" s="12">
        <f>AQ46+AR46</f>
        <v>0</v>
      </c>
      <c r="AX46" s="12">
        <f>F46/(100-AY46)*100</f>
        <v>0</v>
      </c>
      <c r="AY46" s="12">
        <v>0</v>
      </c>
      <c r="AZ46" s="12" t="e">
        <f>#REF!</f>
        <v>#REF!</v>
      </c>
      <c r="BB46" s="5">
        <f>E46*AI46</f>
        <v>0</v>
      </c>
      <c r="BC46" s="5">
        <f>E46*AJ46</f>
        <v>0</v>
      </c>
      <c r="BD46" s="5">
        <f>E46*F46</f>
        <v>0</v>
      </c>
    </row>
    <row r="47" spans="2:41" ht="12.75">
      <c r="B47" s="19"/>
      <c r="C47" s="20"/>
      <c r="D47" s="19"/>
      <c r="E47" s="19"/>
      <c r="F47" s="19"/>
      <c r="G47" s="21"/>
      <c r="H47" s="18"/>
      <c r="AC47" s="7" t="s">
        <v>14</v>
      </c>
      <c r="AM47" s="14">
        <f>SUM(AD48:AD49)</f>
        <v>0</v>
      </c>
      <c r="AN47" s="14">
        <f>SUM(AE48:AE49)</f>
        <v>0</v>
      </c>
      <c r="AO47" s="14">
        <f>SUM(AF48:AF49)</f>
        <v>0</v>
      </c>
    </row>
    <row r="48" spans="2:56" ht="12.75">
      <c r="B48" s="2"/>
      <c r="C48" s="2"/>
      <c r="D48" s="2"/>
      <c r="E48" s="5"/>
      <c r="F48" s="5"/>
      <c r="G48" s="5"/>
      <c r="H48" s="18"/>
      <c r="T48" s="12">
        <f>IF(AK48="5",BD48,0)</f>
        <v>0</v>
      </c>
      <c r="V48" s="12">
        <f>IF(AK48="1",BB48,0)</f>
        <v>0</v>
      </c>
      <c r="W48" s="12">
        <f>IF(AK48="1",BC48,0)</f>
        <v>0</v>
      </c>
      <c r="X48" s="12">
        <f>IF(AK48="7",BB48,0)</f>
        <v>0</v>
      </c>
      <c r="Y48" s="12">
        <f>IF(AK48="7",BC48,0)</f>
        <v>0</v>
      </c>
      <c r="Z48" s="12">
        <f>IF(AK48="2",BB48,0)</f>
        <v>0</v>
      </c>
      <c r="AA48" s="12">
        <f>IF(AK48="2",BC48,0)</f>
        <v>0</v>
      </c>
      <c r="AB48" s="12">
        <f>IF(AK48="0",BD48,0)</f>
        <v>0</v>
      </c>
      <c r="AC48" s="7" t="s">
        <v>14</v>
      </c>
      <c r="AD48" s="5">
        <f>IF(AH48=0,G48,0)</f>
        <v>0</v>
      </c>
      <c r="AE48" s="5">
        <f>IF(AH48=15,G48,0)</f>
        <v>0</v>
      </c>
      <c r="AF48" s="5">
        <f>IF(AH48=21,G48,0)</f>
        <v>0</v>
      </c>
      <c r="AH48" s="12">
        <v>21</v>
      </c>
      <c r="AI48" s="12">
        <f>F48*0.0930863665495785</f>
        <v>0</v>
      </c>
      <c r="AJ48" s="12">
        <f>F48*(1-0.0930863665495785)</f>
        <v>0</v>
      </c>
      <c r="AK48" s="9" t="s">
        <v>5</v>
      </c>
      <c r="AP48" s="12">
        <f>AQ48+AR48</f>
        <v>0</v>
      </c>
      <c r="AQ48" s="12">
        <f>E48*AI48</f>
        <v>0</v>
      </c>
      <c r="AR48" s="12">
        <f>E48*AJ48</f>
        <v>0</v>
      </c>
      <c r="AS48" s="13" t="s">
        <v>43</v>
      </c>
      <c r="AT48" s="13" t="s">
        <v>50</v>
      </c>
      <c r="AU48" s="7" t="s">
        <v>55</v>
      </c>
      <c r="AW48" s="12">
        <f>AQ48+AR48</f>
        <v>0</v>
      </c>
      <c r="AX48" s="12">
        <f>F48/(100-AY48)*100</f>
        <v>0</v>
      </c>
      <c r="AY48" s="12">
        <v>0</v>
      </c>
      <c r="AZ48" s="12" t="e">
        <f>#REF!</f>
        <v>#REF!</v>
      </c>
      <c r="BB48" s="5">
        <f>E48*AI48</f>
        <v>0</v>
      </c>
      <c r="BC48" s="5">
        <f>E48*AJ48</f>
        <v>0</v>
      </c>
      <c r="BD48" s="5">
        <f>E48*F48</f>
        <v>0</v>
      </c>
    </row>
    <row r="49" spans="2:56" ht="12.75">
      <c r="B49" s="2"/>
      <c r="C49" s="2"/>
      <c r="D49" s="2"/>
      <c r="E49" s="5"/>
      <c r="F49" s="5"/>
      <c r="G49" s="5"/>
      <c r="H49" s="18"/>
      <c r="T49" s="12">
        <f>IF(AK49="5",BD49,0)</f>
        <v>0</v>
      </c>
      <c r="V49" s="12">
        <f>IF(AK49="1",BB49,0)</f>
        <v>0</v>
      </c>
      <c r="W49" s="12">
        <f>IF(AK49="1",BC49,0)</f>
        <v>0</v>
      </c>
      <c r="X49" s="12">
        <f>IF(AK49="7",BB49,0)</f>
        <v>0</v>
      </c>
      <c r="Y49" s="12">
        <f>IF(AK49="7",BC49,0)</f>
        <v>0</v>
      </c>
      <c r="Z49" s="12">
        <f>IF(AK49="2",BB49,0)</f>
        <v>0</v>
      </c>
      <c r="AA49" s="12">
        <f>IF(AK49="2",BC49,0)</f>
        <v>0</v>
      </c>
      <c r="AB49" s="12">
        <f>IF(AK49="0",BD49,0)</f>
        <v>0</v>
      </c>
      <c r="AC49" s="7" t="s">
        <v>14</v>
      </c>
      <c r="AD49" s="5">
        <f>IF(AH49=0,G49,0)</f>
        <v>0</v>
      </c>
      <c r="AE49" s="5">
        <f>IF(AH49=15,G49,0)</f>
        <v>0</v>
      </c>
      <c r="AF49" s="5">
        <f>IF(AH49=21,G49,0)</f>
        <v>0</v>
      </c>
      <c r="AH49" s="12">
        <v>21</v>
      </c>
      <c r="AI49" s="12">
        <f>F49*0</f>
        <v>0</v>
      </c>
      <c r="AJ49" s="12">
        <f>F49*(1-0)</f>
        <v>0</v>
      </c>
      <c r="AK49" s="9" t="s">
        <v>5</v>
      </c>
      <c r="AP49" s="12">
        <f>AQ49+AR49</f>
        <v>0</v>
      </c>
      <c r="AQ49" s="12">
        <f>E49*AI49</f>
        <v>0</v>
      </c>
      <c r="AR49" s="12">
        <f>E49*AJ49</f>
        <v>0</v>
      </c>
      <c r="AS49" s="13" t="s">
        <v>43</v>
      </c>
      <c r="AT49" s="13" t="s">
        <v>50</v>
      </c>
      <c r="AU49" s="7" t="s">
        <v>55</v>
      </c>
      <c r="AW49" s="12">
        <f>AQ49+AR49</f>
        <v>0</v>
      </c>
      <c r="AX49" s="12">
        <f>F49/(100-AY49)*100</f>
        <v>0</v>
      </c>
      <c r="AY49" s="12">
        <v>0</v>
      </c>
      <c r="AZ49" s="12" t="e">
        <f>#REF!</f>
        <v>#REF!</v>
      </c>
      <c r="BB49" s="5">
        <f>E49*AI49</f>
        <v>0</v>
      </c>
      <c r="BC49" s="5">
        <f>E49*AJ49</f>
        <v>0</v>
      </c>
      <c r="BD49" s="5">
        <f>E49*F49</f>
        <v>0</v>
      </c>
    </row>
    <row r="50" spans="2:41" ht="12.75">
      <c r="B50" s="19"/>
      <c r="C50" s="20"/>
      <c r="D50" s="19"/>
      <c r="E50" s="19"/>
      <c r="F50" s="19"/>
      <c r="G50" s="21"/>
      <c r="H50" s="18"/>
      <c r="AC50" s="7" t="s">
        <v>14</v>
      </c>
      <c r="AM50" s="14">
        <f>SUM(AD51:AD54)</f>
        <v>0</v>
      </c>
      <c r="AN50" s="14">
        <f>SUM(AE51:AE54)</f>
        <v>0</v>
      </c>
      <c r="AO50" s="14">
        <f>SUM(AF51:AF54)</f>
        <v>0</v>
      </c>
    </row>
    <row r="51" spans="2:56" ht="12.75">
      <c r="B51" s="2"/>
      <c r="C51" s="2"/>
      <c r="D51" s="2"/>
      <c r="E51" s="5"/>
      <c r="F51" s="5"/>
      <c r="G51" s="5"/>
      <c r="H51" s="18"/>
      <c r="T51" s="12">
        <f>IF(AK51="5",BD51,0)</f>
        <v>0</v>
      </c>
      <c r="V51" s="12">
        <f>IF(AK51="1",BB51,0)</f>
        <v>0</v>
      </c>
      <c r="W51" s="12">
        <f>IF(AK51="1",BC51,0)</f>
        <v>0</v>
      </c>
      <c r="X51" s="12">
        <f>IF(AK51="7",BB51,0)</f>
        <v>0</v>
      </c>
      <c r="Y51" s="12">
        <f>IF(AK51="7",BC51,0)</f>
        <v>0</v>
      </c>
      <c r="Z51" s="12">
        <f>IF(AK51="2",BB51,0)</f>
        <v>0</v>
      </c>
      <c r="AA51" s="12">
        <f>IF(AK51="2",BC51,0)</f>
        <v>0</v>
      </c>
      <c r="AB51" s="12">
        <f>IF(AK51="0",BD51,0)</f>
        <v>0</v>
      </c>
      <c r="AC51" s="7" t="s">
        <v>14</v>
      </c>
      <c r="AD51" s="5">
        <f>IF(AH51=0,G51,0)</f>
        <v>0</v>
      </c>
      <c r="AE51" s="5">
        <f>IF(AH51=15,G51,0)</f>
        <v>0</v>
      </c>
      <c r="AF51" s="5">
        <f>IF(AH51=21,G51,0)</f>
        <v>0</v>
      </c>
      <c r="AH51" s="12">
        <v>21</v>
      </c>
      <c r="AI51" s="12">
        <f>F51*0</f>
        <v>0</v>
      </c>
      <c r="AJ51" s="12">
        <f>F51*(1-0)</f>
        <v>0</v>
      </c>
      <c r="AK51" s="9" t="s">
        <v>5</v>
      </c>
      <c r="AP51" s="12">
        <f>AQ51+AR51</f>
        <v>0</v>
      </c>
      <c r="AQ51" s="12">
        <f>E51*AI51</f>
        <v>0</v>
      </c>
      <c r="AR51" s="12">
        <f>E51*AJ51</f>
        <v>0</v>
      </c>
      <c r="AS51" s="13" t="s">
        <v>44</v>
      </c>
      <c r="AT51" s="13" t="s">
        <v>50</v>
      </c>
      <c r="AU51" s="7" t="s">
        <v>55</v>
      </c>
      <c r="AW51" s="12">
        <f>AQ51+AR51</f>
        <v>0</v>
      </c>
      <c r="AX51" s="12">
        <f>F51/(100-AY51)*100</f>
        <v>0</v>
      </c>
      <c r="AY51" s="12">
        <v>0</v>
      </c>
      <c r="AZ51" s="12" t="e">
        <f>#REF!</f>
        <v>#REF!</v>
      </c>
      <c r="BB51" s="5">
        <f>E51*AI51</f>
        <v>0</v>
      </c>
      <c r="BC51" s="5">
        <f>E51*AJ51</f>
        <v>0</v>
      </c>
      <c r="BD51" s="5">
        <f>E51*F51</f>
        <v>0</v>
      </c>
    </row>
    <row r="52" spans="2:56" ht="12.75">
      <c r="B52" s="2"/>
      <c r="C52" s="2"/>
      <c r="D52" s="2"/>
      <c r="E52" s="5"/>
      <c r="F52" s="5"/>
      <c r="G52" s="5"/>
      <c r="H52" s="18"/>
      <c r="T52" s="12">
        <f>IF(AK52="5",BD52,0)</f>
        <v>0</v>
      </c>
      <c r="V52" s="12">
        <f>IF(AK52="1",BB52,0)</f>
        <v>0</v>
      </c>
      <c r="W52" s="12">
        <f>IF(AK52="1",BC52,0)</f>
        <v>0</v>
      </c>
      <c r="X52" s="12">
        <f>IF(AK52="7",BB52,0)</f>
        <v>0</v>
      </c>
      <c r="Y52" s="12">
        <f>IF(AK52="7",BC52,0)</f>
        <v>0</v>
      </c>
      <c r="Z52" s="12">
        <f>IF(AK52="2",BB52,0)</f>
        <v>0</v>
      </c>
      <c r="AA52" s="12">
        <f>IF(AK52="2",BC52,0)</f>
        <v>0</v>
      </c>
      <c r="AB52" s="12">
        <f>IF(AK52="0",BD52,0)</f>
        <v>0</v>
      </c>
      <c r="AC52" s="7" t="s">
        <v>14</v>
      </c>
      <c r="AD52" s="5">
        <f>IF(AH52=0,G52,0)</f>
        <v>0</v>
      </c>
      <c r="AE52" s="5">
        <f>IF(AH52=15,G52,0)</f>
        <v>0</v>
      </c>
      <c r="AF52" s="5">
        <f>IF(AH52=21,G52,0)</f>
        <v>0</v>
      </c>
      <c r="AH52" s="12">
        <v>21</v>
      </c>
      <c r="AI52" s="12">
        <f>F52*0</f>
        <v>0</v>
      </c>
      <c r="AJ52" s="12">
        <f>F52*(1-0)</f>
        <v>0</v>
      </c>
      <c r="AK52" s="9" t="s">
        <v>5</v>
      </c>
      <c r="AP52" s="12">
        <f>AQ52+AR52</f>
        <v>0</v>
      </c>
      <c r="AQ52" s="12">
        <f>E52*AI52</f>
        <v>0</v>
      </c>
      <c r="AR52" s="12">
        <f>E52*AJ52</f>
        <v>0</v>
      </c>
      <c r="AS52" s="13" t="s">
        <v>44</v>
      </c>
      <c r="AT52" s="13" t="s">
        <v>50</v>
      </c>
      <c r="AU52" s="7" t="s">
        <v>55</v>
      </c>
      <c r="AW52" s="12">
        <f>AQ52+AR52</f>
        <v>0</v>
      </c>
      <c r="AX52" s="12">
        <f>F52/(100-AY52)*100</f>
        <v>0</v>
      </c>
      <c r="AY52" s="12">
        <v>0</v>
      </c>
      <c r="AZ52" s="12" t="e">
        <f>#REF!</f>
        <v>#REF!</v>
      </c>
      <c r="BB52" s="5">
        <f>E52*AI52</f>
        <v>0</v>
      </c>
      <c r="BC52" s="5">
        <f>E52*AJ52</f>
        <v>0</v>
      </c>
      <c r="BD52" s="5">
        <f>E52*F52</f>
        <v>0</v>
      </c>
    </row>
    <row r="53" spans="2:56" ht="12.75">
      <c r="B53" s="2"/>
      <c r="C53" s="2"/>
      <c r="D53" s="2"/>
      <c r="E53" s="5"/>
      <c r="F53" s="5"/>
      <c r="G53" s="5"/>
      <c r="H53" s="18"/>
      <c r="T53" s="12">
        <f>IF(AK53="5",BD53,0)</f>
        <v>0</v>
      </c>
      <c r="V53" s="12">
        <f>IF(AK53="1",BB53,0)</f>
        <v>0</v>
      </c>
      <c r="W53" s="12">
        <f>IF(AK53="1",BC53,0)</f>
        <v>0</v>
      </c>
      <c r="X53" s="12">
        <f>IF(AK53="7",BB53,0)</f>
        <v>0</v>
      </c>
      <c r="Y53" s="12">
        <f>IF(AK53="7",BC53,0)</f>
        <v>0</v>
      </c>
      <c r="Z53" s="12">
        <f>IF(AK53="2",BB53,0)</f>
        <v>0</v>
      </c>
      <c r="AA53" s="12">
        <f>IF(AK53="2",BC53,0)</f>
        <v>0</v>
      </c>
      <c r="AB53" s="12">
        <f>IF(AK53="0",BD53,0)</f>
        <v>0</v>
      </c>
      <c r="AC53" s="7" t="s">
        <v>14</v>
      </c>
      <c r="AD53" s="5">
        <f>IF(AH53=0,G53,0)</f>
        <v>0</v>
      </c>
      <c r="AE53" s="5">
        <f>IF(AH53=15,G53,0)</f>
        <v>0</v>
      </c>
      <c r="AF53" s="5">
        <f>IF(AH53=21,G53,0)</f>
        <v>0</v>
      </c>
      <c r="AH53" s="12">
        <v>21</v>
      </c>
      <c r="AI53" s="12">
        <f>F53*0</f>
        <v>0</v>
      </c>
      <c r="AJ53" s="12">
        <f>F53*(1-0)</f>
        <v>0</v>
      </c>
      <c r="AK53" s="9" t="s">
        <v>5</v>
      </c>
      <c r="AP53" s="12">
        <f>AQ53+AR53</f>
        <v>0</v>
      </c>
      <c r="AQ53" s="12">
        <f>E53*AI53</f>
        <v>0</v>
      </c>
      <c r="AR53" s="12">
        <f>E53*AJ53</f>
        <v>0</v>
      </c>
      <c r="AS53" s="13" t="s">
        <v>44</v>
      </c>
      <c r="AT53" s="13" t="s">
        <v>50</v>
      </c>
      <c r="AU53" s="7" t="s">
        <v>55</v>
      </c>
      <c r="AW53" s="12">
        <f>AQ53+AR53</f>
        <v>0</v>
      </c>
      <c r="AX53" s="12">
        <f>F53/(100-AY53)*100</f>
        <v>0</v>
      </c>
      <c r="AY53" s="12">
        <v>0</v>
      </c>
      <c r="AZ53" s="12" t="e">
        <f>#REF!</f>
        <v>#REF!</v>
      </c>
      <c r="BB53" s="5">
        <f>E53*AI53</f>
        <v>0</v>
      </c>
      <c r="BC53" s="5">
        <f>E53*AJ53</f>
        <v>0</v>
      </c>
      <c r="BD53" s="5">
        <f>E53*F53</f>
        <v>0</v>
      </c>
    </row>
    <row r="54" spans="2:56" ht="12.75">
      <c r="B54" s="2"/>
      <c r="C54" s="2"/>
      <c r="D54" s="2"/>
      <c r="E54" s="5"/>
      <c r="F54" s="5"/>
      <c r="G54" s="5"/>
      <c r="H54" s="18"/>
      <c r="T54" s="12">
        <f>IF(AK54="5",BD54,0)</f>
        <v>0</v>
      </c>
      <c r="V54" s="12">
        <f>IF(AK54="1",BB54,0)</f>
        <v>0</v>
      </c>
      <c r="W54" s="12">
        <f>IF(AK54="1",BC54,0)</f>
        <v>0</v>
      </c>
      <c r="X54" s="12">
        <f>IF(AK54="7",BB54,0)</f>
        <v>0</v>
      </c>
      <c r="Y54" s="12">
        <f>IF(AK54="7",BC54,0)</f>
        <v>0</v>
      </c>
      <c r="Z54" s="12">
        <f>IF(AK54="2",BB54,0)</f>
        <v>0</v>
      </c>
      <c r="AA54" s="12">
        <f>IF(AK54="2",BC54,0)</f>
        <v>0</v>
      </c>
      <c r="AB54" s="12">
        <f>IF(AK54="0",BD54,0)</f>
        <v>0</v>
      </c>
      <c r="AC54" s="7" t="s">
        <v>14</v>
      </c>
      <c r="AD54" s="5">
        <f>IF(AH54=0,G54,0)</f>
        <v>0</v>
      </c>
      <c r="AE54" s="5">
        <f>IF(AH54=15,G54,0)</f>
        <v>0</v>
      </c>
      <c r="AF54" s="5">
        <f>IF(AH54=21,G54,0)</f>
        <v>0</v>
      </c>
      <c r="AH54" s="12">
        <v>21</v>
      </c>
      <c r="AI54" s="12">
        <f>F54*0</f>
        <v>0</v>
      </c>
      <c r="AJ54" s="12">
        <f>F54*(1-0)</f>
        <v>0</v>
      </c>
      <c r="AK54" s="9" t="s">
        <v>5</v>
      </c>
      <c r="AP54" s="12">
        <f>AQ54+AR54</f>
        <v>0</v>
      </c>
      <c r="AQ54" s="12">
        <f>E54*AI54</f>
        <v>0</v>
      </c>
      <c r="AR54" s="12">
        <f>E54*AJ54</f>
        <v>0</v>
      </c>
      <c r="AS54" s="13" t="s">
        <v>44</v>
      </c>
      <c r="AT54" s="13" t="s">
        <v>50</v>
      </c>
      <c r="AU54" s="7" t="s">
        <v>55</v>
      </c>
      <c r="AW54" s="12">
        <f>AQ54+AR54</f>
        <v>0</v>
      </c>
      <c r="AX54" s="12">
        <f>F54/(100-AY54)*100</f>
        <v>0</v>
      </c>
      <c r="AY54" s="12">
        <v>0</v>
      </c>
      <c r="AZ54" s="12" t="e">
        <f>#REF!</f>
        <v>#REF!</v>
      </c>
      <c r="BB54" s="5">
        <f>E54*AI54</f>
        <v>0</v>
      </c>
      <c r="BC54" s="5">
        <f>E54*AJ54</f>
        <v>0</v>
      </c>
      <c r="BD54" s="5">
        <f>E54*F54</f>
        <v>0</v>
      </c>
    </row>
    <row r="55" spans="2:41" ht="12.75">
      <c r="B55" s="19"/>
      <c r="C55" s="20"/>
      <c r="D55" s="19"/>
      <c r="E55" s="19"/>
      <c r="F55" s="19"/>
      <c r="G55" s="21"/>
      <c r="H55" s="18"/>
      <c r="AC55" s="7" t="s">
        <v>14</v>
      </c>
      <c r="AM55" s="14">
        <f>SUM(AD56:AD57)</f>
        <v>0</v>
      </c>
      <c r="AN55" s="14">
        <f>SUM(AE56:AE57)</f>
        <v>0</v>
      </c>
      <c r="AO55" s="14">
        <f>SUM(AF56:AF57)</f>
        <v>0</v>
      </c>
    </row>
    <row r="56" spans="2:56" ht="12.75">
      <c r="B56" s="2"/>
      <c r="C56" s="2"/>
      <c r="D56" s="2"/>
      <c r="E56" s="5"/>
      <c r="F56" s="5"/>
      <c r="G56" s="5"/>
      <c r="H56" s="18"/>
      <c r="T56" s="12">
        <f>IF(AK56="5",BD56,0)</f>
        <v>0</v>
      </c>
      <c r="V56" s="12">
        <f>IF(AK56="1",BB56,0)</f>
        <v>0</v>
      </c>
      <c r="W56" s="12">
        <f>IF(AK56="1",BC56,0)</f>
        <v>0</v>
      </c>
      <c r="X56" s="12">
        <f>IF(AK56="7",BB56,0)</f>
        <v>0</v>
      </c>
      <c r="Y56" s="12">
        <f>IF(AK56="7",BC56,0)</f>
        <v>0</v>
      </c>
      <c r="Z56" s="12">
        <f>IF(AK56="2",BB56,0)</f>
        <v>0</v>
      </c>
      <c r="AA56" s="12">
        <f>IF(AK56="2",BC56,0)</f>
        <v>0</v>
      </c>
      <c r="AB56" s="12">
        <f>IF(AK56="0",BD56,0)</f>
        <v>0</v>
      </c>
      <c r="AC56" s="7" t="s">
        <v>14</v>
      </c>
      <c r="AD56" s="5">
        <f>IF(AH56=0,G56,0)</f>
        <v>0</v>
      </c>
      <c r="AE56" s="5">
        <f>IF(AH56=15,G56,0)</f>
        <v>0</v>
      </c>
      <c r="AF56" s="5">
        <f>IF(AH56=21,G56,0)</f>
        <v>0</v>
      </c>
      <c r="AH56" s="12">
        <v>21</v>
      </c>
      <c r="AI56" s="12">
        <f>F56*0</f>
        <v>0</v>
      </c>
      <c r="AJ56" s="12">
        <f>F56*(1-0)</f>
        <v>0</v>
      </c>
      <c r="AK56" s="9" t="s">
        <v>5</v>
      </c>
      <c r="AP56" s="12">
        <f>AQ56+AR56</f>
        <v>0</v>
      </c>
      <c r="AQ56" s="12">
        <f>E56*AI56</f>
        <v>0</v>
      </c>
      <c r="AR56" s="12">
        <f>E56*AJ56</f>
        <v>0</v>
      </c>
      <c r="AS56" s="13" t="s">
        <v>45</v>
      </c>
      <c r="AT56" s="13" t="s">
        <v>50</v>
      </c>
      <c r="AU56" s="7" t="s">
        <v>55</v>
      </c>
      <c r="AW56" s="12">
        <f>AQ56+AR56</f>
        <v>0</v>
      </c>
      <c r="AX56" s="12">
        <f>F56/(100-AY56)*100</f>
        <v>0</v>
      </c>
      <c r="AY56" s="12">
        <v>0</v>
      </c>
      <c r="AZ56" s="12" t="e">
        <f>#REF!</f>
        <v>#REF!</v>
      </c>
      <c r="BB56" s="5">
        <f>E56*AI56</f>
        <v>0</v>
      </c>
      <c r="BC56" s="5">
        <f>E56*AJ56</f>
        <v>0</v>
      </c>
      <c r="BD56" s="5">
        <f>E56*F56</f>
        <v>0</v>
      </c>
    </row>
    <row r="57" spans="2:56" ht="12.75">
      <c r="B57" s="2"/>
      <c r="C57" s="2"/>
      <c r="D57" s="2"/>
      <c r="E57" s="5"/>
      <c r="F57" s="5"/>
      <c r="G57" s="5"/>
      <c r="H57" s="18"/>
      <c r="T57" s="12">
        <f>IF(AK57="5",BD57,0)</f>
        <v>0</v>
      </c>
      <c r="V57" s="12">
        <f>IF(AK57="1",BB57,0)</f>
        <v>0</v>
      </c>
      <c r="W57" s="12">
        <f>IF(AK57="1",BC57,0)</f>
        <v>0</v>
      </c>
      <c r="X57" s="12">
        <f>IF(AK57="7",BB57,0)</f>
        <v>0</v>
      </c>
      <c r="Y57" s="12">
        <f>IF(AK57="7",BC57,0)</f>
        <v>0</v>
      </c>
      <c r="Z57" s="12">
        <f>IF(AK57="2",BB57,0)</f>
        <v>0</v>
      </c>
      <c r="AA57" s="12">
        <f>IF(AK57="2",BC57,0)</f>
        <v>0</v>
      </c>
      <c r="AB57" s="12">
        <f>IF(AK57="0",BD57,0)</f>
        <v>0</v>
      </c>
      <c r="AC57" s="7" t="s">
        <v>14</v>
      </c>
      <c r="AD57" s="5">
        <f>IF(AH57=0,G57,0)</f>
        <v>0</v>
      </c>
      <c r="AE57" s="5">
        <f>IF(AH57=15,G57,0)</f>
        <v>0</v>
      </c>
      <c r="AF57" s="5">
        <f>IF(AH57=21,G57,0)</f>
        <v>0</v>
      </c>
      <c r="AH57" s="12">
        <v>21</v>
      </c>
      <c r="AI57" s="12">
        <f>F57*0.481870437956204</f>
        <v>0</v>
      </c>
      <c r="AJ57" s="12">
        <f>F57*(1-0.481870437956204)</f>
        <v>0</v>
      </c>
      <c r="AK57" s="9" t="s">
        <v>5</v>
      </c>
      <c r="AP57" s="12">
        <f>AQ57+AR57</f>
        <v>0</v>
      </c>
      <c r="AQ57" s="12">
        <f>E57*AI57</f>
        <v>0</v>
      </c>
      <c r="AR57" s="12">
        <f>E57*AJ57</f>
        <v>0</v>
      </c>
      <c r="AS57" s="13" t="s">
        <v>45</v>
      </c>
      <c r="AT57" s="13" t="s">
        <v>50</v>
      </c>
      <c r="AU57" s="7" t="s">
        <v>55</v>
      </c>
      <c r="AW57" s="12">
        <f>AQ57+AR57</f>
        <v>0</v>
      </c>
      <c r="AX57" s="12">
        <f>F57/(100-AY57)*100</f>
        <v>0</v>
      </c>
      <c r="AY57" s="12">
        <v>0</v>
      </c>
      <c r="AZ57" s="12" t="e">
        <f>#REF!</f>
        <v>#REF!</v>
      </c>
      <c r="BB57" s="5">
        <f>E57*AI57</f>
        <v>0</v>
      </c>
      <c r="BC57" s="5">
        <f>E57*AJ57</f>
        <v>0</v>
      </c>
      <c r="BD57" s="5">
        <f>E57*F57</f>
        <v>0</v>
      </c>
    </row>
    <row r="58" spans="2:41" ht="12.75">
      <c r="B58" s="19"/>
      <c r="C58" s="20"/>
      <c r="D58" s="19"/>
      <c r="E58" s="19"/>
      <c r="F58" s="19"/>
      <c r="G58" s="21"/>
      <c r="H58" s="18"/>
      <c r="AC58" s="7" t="s">
        <v>14</v>
      </c>
      <c r="AM58" s="14">
        <f>SUM(AD59:AD60)</f>
        <v>0</v>
      </c>
      <c r="AN58" s="14">
        <f>SUM(AE59:AE60)</f>
        <v>0</v>
      </c>
      <c r="AO58" s="14">
        <f>SUM(AF59:AF60)</f>
        <v>0</v>
      </c>
    </row>
    <row r="59" spans="2:56" ht="12.75">
      <c r="B59" s="2"/>
      <c r="C59" s="2"/>
      <c r="D59" s="2"/>
      <c r="E59" s="5"/>
      <c r="F59" s="5"/>
      <c r="G59" s="5"/>
      <c r="H59" s="18"/>
      <c r="T59" s="12">
        <f>IF(AK59="5",BD59,0)</f>
        <v>0</v>
      </c>
      <c r="V59" s="12">
        <f>IF(AK59="1",BB59,0)</f>
        <v>0</v>
      </c>
      <c r="W59" s="12">
        <f>IF(AK59="1",BC59,0)</f>
        <v>0</v>
      </c>
      <c r="X59" s="12">
        <f>IF(AK59="7",BB59,0)</f>
        <v>0</v>
      </c>
      <c r="Y59" s="12">
        <f>IF(AK59="7",BC59,0)</f>
        <v>0</v>
      </c>
      <c r="Z59" s="12">
        <f>IF(AK59="2",BB59,0)</f>
        <v>0</v>
      </c>
      <c r="AA59" s="12">
        <f>IF(AK59="2",BC59,0)</f>
        <v>0</v>
      </c>
      <c r="AB59" s="12">
        <f>IF(AK59="0",BD59,0)</f>
        <v>0</v>
      </c>
      <c r="AC59" s="7" t="s">
        <v>14</v>
      </c>
      <c r="AD59" s="5">
        <f>IF(AH59=0,G59,0)</f>
        <v>0</v>
      </c>
      <c r="AE59" s="5">
        <f>IF(AH59=15,G59,0)</f>
        <v>0</v>
      </c>
      <c r="AF59" s="5">
        <f>IF(AH59=21,G59,0)</f>
        <v>0</v>
      </c>
      <c r="AH59" s="12">
        <v>21</v>
      </c>
      <c r="AI59" s="12">
        <f>F59*0.658273218776826</f>
        <v>0</v>
      </c>
      <c r="AJ59" s="12">
        <f>F59*(1-0.658273218776826)</f>
        <v>0</v>
      </c>
      <c r="AK59" s="9" t="s">
        <v>5</v>
      </c>
      <c r="AP59" s="12">
        <f>AQ59+AR59</f>
        <v>0</v>
      </c>
      <c r="AQ59" s="12">
        <f>E59*AI59</f>
        <v>0</v>
      </c>
      <c r="AR59" s="12">
        <f>E59*AJ59</f>
        <v>0</v>
      </c>
      <c r="AS59" s="13" t="s">
        <v>46</v>
      </c>
      <c r="AT59" s="13" t="s">
        <v>51</v>
      </c>
      <c r="AU59" s="7" t="s">
        <v>55</v>
      </c>
      <c r="AW59" s="12">
        <f>AQ59+AR59</f>
        <v>0</v>
      </c>
      <c r="AX59" s="12">
        <f>F59/(100-AY59)*100</f>
        <v>0</v>
      </c>
      <c r="AY59" s="12">
        <v>0</v>
      </c>
      <c r="AZ59" s="12" t="e">
        <f>#REF!</f>
        <v>#REF!</v>
      </c>
      <c r="BB59" s="5">
        <f>E59*AI59</f>
        <v>0</v>
      </c>
      <c r="BC59" s="5">
        <f>E59*AJ59</f>
        <v>0</v>
      </c>
      <c r="BD59" s="5">
        <f>E59*F59</f>
        <v>0</v>
      </c>
    </row>
    <row r="60" spans="2:56" ht="12.75">
      <c r="B60" s="2"/>
      <c r="C60" s="2"/>
      <c r="D60" s="2"/>
      <c r="E60" s="5"/>
      <c r="F60" s="5"/>
      <c r="G60" s="5"/>
      <c r="H60" s="18"/>
      <c r="T60" s="12">
        <f>IF(AK60="5",BD60,0)</f>
        <v>0</v>
      </c>
      <c r="V60" s="12">
        <f>IF(AK60="1",BB60,0)</f>
        <v>0</v>
      </c>
      <c r="W60" s="12">
        <f>IF(AK60="1",BC60,0)</f>
        <v>0</v>
      </c>
      <c r="X60" s="12">
        <f>IF(AK60="7",BB60,0)</f>
        <v>0</v>
      </c>
      <c r="Y60" s="12">
        <f>IF(AK60="7",BC60,0)</f>
        <v>0</v>
      </c>
      <c r="Z60" s="12">
        <f>IF(AK60="2",BB60,0)</f>
        <v>0</v>
      </c>
      <c r="AA60" s="12">
        <f>IF(AK60="2",BC60,0)</f>
        <v>0</v>
      </c>
      <c r="AB60" s="12">
        <f>IF(AK60="0",BD60,0)</f>
        <v>0</v>
      </c>
      <c r="AC60" s="7" t="s">
        <v>14</v>
      </c>
      <c r="AD60" s="5">
        <f>IF(AH60=0,G60,0)</f>
        <v>0</v>
      </c>
      <c r="AE60" s="5">
        <f>IF(AH60=15,G60,0)</f>
        <v>0</v>
      </c>
      <c r="AF60" s="5">
        <f>IF(AH60=21,G60,0)</f>
        <v>0</v>
      </c>
      <c r="AH60" s="12">
        <v>21</v>
      </c>
      <c r="AI60" s="12">
        <f>F60*0.617380991139741</f>
        <v>0</v>
      </c>
      <c r="AJ60" s="12">
        <f>F60*(1-0.617380991139741)</f>
        <v>0</v>
      </c>
      <c r="AK60" s="9" t="s">
        <v>5</v>
      </c>
      <c r="AP60" s="12">
        <f>AQ60+AR60</f>
        <v>0</v>
      </c>
      <c r="AQ60" s="12">
        <f>E60*AI60</f>
        <v>0</v>
      </c>
      <c r="AR60" s="12">
        <f>E60*AJ60</f>
        <v>0</v>
      </c>
      <c r="AS60" s="13" t="s">
        <v>46</v>
      </c>
      <c r="AT60" s="13" t="s">
        <v>51</v>
      </c>
      <c r="AU60" s="7" t="s">
        <v>55</v>
      </c>
      <c r="AW60" s="12">
        <f>AQ60+AR60</f>
        <v>0</v>
      </c>
      <c r="AX60" s="12">
        <f>F60/(100-AY60)*100</f>
        <v>0</v>
      </c>
      <c r="AY60" s="12">
        <v>0</v>
      </c>
      <c r="AZ60" s="12" t="e">
        <f>#REF!</f>
        <v>#REF!</v>
      </c>
      <c r="BB60" s="5">
        <f>E60*AI60</f>
        <v>0</v>
      </c>
      <c r="BC60" s="5">
        <f>E60*AJ60</f>
        <v>0</v>
      </c>
      <c r="BD60" s="5">
        <f>E60*F60</f>
        <v>0</v>
      </c>
    </row>
    <row r="61" spans="2:41" ht="12.75">
      <c r="B61" s="19"/>
      <c r="C61" s="20"/>
      <c r="D61" s="19"/>
      <c r="E61" s="19"/>
      <c r="F61" s="19"/>
      <c r="G61" s="21"/>
      <c r="H61" s="18"/>
      <c r="AC61" s="7" t="s">
        <v>14</v>
      </c>
      <c r="AM61" s="14">
        <f>SUM(AD62:AD62)</f>
        <v>0</v>
      </c>
      <c r="AN61" s="14">
        <f>SUM(AE62:AE62)</f>
        <v>0</v>
      </c>
      <c r="AO61" s="14">
        <f>SUM(AF62:AF62)</f>
        <v>0</v>
      </c>
    </row>
    <row r="62" spans="2:56" ht="12.75">
      <c r="B62" s="2"/>
      <c r="C62" s="2"/>
      <c r="D62" s="2"/>
      <c r="E62" s="5"/>
      <c r="F62" s="5"/>
      <c r="G62" s="5"/>
      <c r="H62" s="18"/>
      <c r="T62" s="12">
        <f>IF(AK62="5",BD62,0)</f>
        <v>0</v>
      </c>
      <c r="V62" s="12">
        <f>IF(AK62="1",BB62,0)</f>
        <v>0</v>
      </c>
      <c r="W62" s="12">
        <f>IF(AK62="1",BC62,0)</f>
        <v>0</v>
      </c>
      <c r="X62" s="12">
        <f>IF(AK62="7",BB62,0)</f>
        <v>0</v>
      </c>
      <c r="Y62" s="12">
        <f>IF(AK62="7",BC62,0)</f>
        <v>0</v>
      </c>
      <c r="Z62" s="12">
        <f>IF(AK62="2",BB62,0)</f>
        <v>0</v>
      </c>
      <c r="AA62" s="12">
        <f>IF(AK62="2",BC62,0)</f>
        <v>0</v>
      </c>
      <c r="AB62" s="12">
        <f>IF(AK62="0",BD62,0)</f>
        <v>0</v>
      </c>
      <c r="AC62" s="7" t="s">
        <v>14</v>
      </c>
      <c r="AD62" s="5">
        <f>IF(AH62=0,G62,0)</f>
        <v>0</v>
      </c>
      <c r="AE62" s="5">
        <f>IF(AH62=15,G62,0)</f>
        <v>0</v>
      </c>
      <c r="AF62" s="5">
        <f>IF(AH62=21,G62,0)</f>
        <v>0</v>
      </c>
      <c r="AH62" s="12">
        <v>21</v>
      </c>
      <c r="AI62" s="12">
        <f>F62*0</f>
        <v>0</v>
      </c>
      <c r="AJ62" s="12">
        <f>F62*(1-0)</f>
        <v>0</v>
      </c>
      <c r="AK62" s="9" t="s">
        <v>5</v>
      </c>
      <c r="AP62" s="12">
        <f>AQ62+AR62</f>
        <v>0</v>
      </c>
      <c r="AQ62" s="12">
        <f>E62*AI62</f>
        <v>0</v>
      </c>
      <c r="AR62" s="12">
        <f>E62*AJ62</f>
        <v>0</v>
      </c>
      <c r="AS62" s="13" t="s">
        <v>47</v>
      </c>
      <c r="AT62" s="13" t="s">
        <v>52</v>
      </c>
      <c r="AU62" s="7" t="s">
        <v>55</v>
      </c>
      <c r="AW62" s="12">
        <f>AQ62+AR62</f>
        <v>0</v>
      </c>
      <c r="AX62" s="12">
        <f>F62/(100-AY62)*100</f>
        <v>0</v>
      </c>
      <c r="AY62" s="12">
        <v>0</v>
      </c>
      <c r="AZ62" s="12" t="e">
        <f>#REF!</f>
        <v>#REF!</v>
      </c>
      <c r="BB62" s="5">
        <f>E62*AI62</f>
        <v>0</v>
      </c>
      <c r="BC62" s="5">
        <f>E62*AJ62</f>
        <v>0</v>
      </c>
      <c r="BD62" s="5">
        <f>E62*F62</f>
        <v>0</v>
      </c>
    </row>
    <row r="63" spans="2:41" ht="12.75">
      <c r="B63" s="19"/>
      <c r="C63" s="20"/>
      <c r="D63" s="19"/>
      <c r="E63" s="19"/>
      <c r="F63" s="19"/>
      <c r="G63" s="21"/>
      <c r="H63" s="18"/>
      <c r="AC63" s="7" t="s">
        <v>14</v>
      </c>
      <c r="AM63" s="14">
        <f>SUM(AD64:AD64)</f>
        <v>0</v>
      </c>
      <c r="AN63" s="14">
        <f>SUM(AE64:AE64)</f>
        <v>0</v>
      </c>
      <c r="AO63" s="14">
        <f>SUM(AF64:AF64)</f>
        <v>0</v>
      </c>
    </row>
    <row r="64" spans="2:56" ht="12.75">
      <c r="B64" s="2"/>
      <c r="C64" s="2"/>
      <c r="D64" s="2"/>
      <c r="E64" s="5"/>
      <c r="F64" s="5"/>
      <c r="G64" s="5"/>
      <c r="H64" s="18"/>
      <c r="T64" s="12">
        <f>IF(AK64="5",BD64,0)</f>
        <v>0</v>
      </c>
      <c r="V64" s="12">
        <f>IF(AK64="1",BB64,0)</f>
        <v>0</v>
      </c>
      <c r="W64" s="12">
        <f>IF(AK64="1",BC64,0)</f>
        <v>0</v>
      </c>
      <c r="X64" s="12">
        <f>IF(AK64="7",BB64,0)</f>
        <v>0</v>
      </c>
      <c r="Y64" s="12">
        <f>IF(AK64="7",BC64,0)</f>
        <v>0</v>
      </c>
      <c r="Z64" s="12">
        <f>IF(AK64="2",BB64,0)</f>
        <v>0</v>
      </c>
      <c r="AA64" s="12">
        <f>IF(AK64="2",BC64,0)</f>
        <v>0</v>
      </c>
      <c r="AB64" s="12">
        <f>IF(AK64="0",BD64,0)</f>
        <v>0</v>
      </c>
      <c r="AC64" s="7" t="s">
        <v>14</v>
      </c>
      <c r="AD64" s="5">
        <f>IF(AH64=0,G64,0)</f>
        <v>0</v>
      </c>
      <c r="AE64" s="5">
        <f>IF(AH64=15,G64,0)</f>
        <v>0</v>
      </c>
      <c r="AF64" s="5">
        <f>IF(AH64=21,G64,0)</f>
        <v>0</v>
      </c>
      <c r="AH64" s="12">
        <v>21</v>
      </c>
      <c r="AI64" s="12">
        <f>F64*0.592232142857143</f>
        <v>0</v>
      </c>
      <c r="AJ64" s="12">
        <f>F64*(1-0.592232142857143)</f>
        <v>0</v>
      </c>
      <c r="AK64" s="9" t="s">
        <v>5</v>
      </c>
      <c r="AP64" s="12">
        <f>AQ64+AR64</f>
        <v>0</v>
      </c>
      <c r="AQ64" s="12">
        <f>E64*AI64</f>
        <v>0</v>
      </c>
      <c r="AR64" s="12">
        <f>E64*AJ64</f>
        <v>0</v>
      </c>
      <c r="AS64" s="13" t="s">
        <v>48</v>
      </c>
      <c r="AT64" s="13" t="s">
        <v>52</v>
      </c>
      <c r="AU64" s="7" t="s">
        <v>55</v>
      </c>
      <c r="AW64" s="12">
        <f>AQ64+AR64</f>
        <v>0</v>
      </c>
      <c r="AX64" s="12">
        <f>F64/(100-AY64)*100</f>
        <v>0</v>
      </c>
      <c r="AY64" s="12">
        <v>0</v>
      </c>
      <c r="AZ64" s="12" t="e">
        <f>#REF!</f>
        <v>#REF!</v>
      </c>
      <c r="BB64" s="5">
        <f>E64*AI64</f>
        <v>0</v>
      </c>
      <c r="BC64" s="5">
        <f>E64*AJ64</f>
        <v>0</v>
      </c>
      <c r="BD64" s="5">
        <f>E64*F64</f>
        <v>0</v>
      </c>
    </row>
    <row r="65" spans="2:41" ht="12.75">
      <c r="B65" s="19"/>
      <c r="C65" s="20"/>
      <c r="D65" s="19"/>
      <c r="E65" s="19"/>
      <c r="F65" s="19"/>
      <c r="G65" s="21"/>
      <c r="H65" s="18"/>
      <c r="AC65" s="7" t="s">
        <v>14</v>
      </c>
      <c r="AM65" s="14">
        <f>SUM(AD66:AD69)</f>
        <v>0</v>
      </c>
      <c r="AN65" s="14">
        <f>SUM(AE66:AE69)</f>
        <v>0</v>
      </c>
      <c r="AO65" s="14">
        <f>SUM(AF66:AF69)</f>
        <v>0</v>
      </c>
    </row>
    <row r="66" spans="2:56" ht="12.75">
      <c r="B66" s="1"/>
      <c r="C66" s="1"/>
      <c r="D66" s="1"/>
      <c r="E66" s="4"/>
      <c r="F66" s="4"/>
      <c r="G66" s="4"/>
      <c r="H66" s="18"/>
      <c r="T66" s="12">
        <f>IF(AK66="5",BD66,0)</f>
        <v>0</v>
      </c>
      <c r="V66" s="12">
        <f>IF(AK66="1",BB66,0)</f>
        <v>0</v>
      </c>
      <c r="W66" s="12">
        <f>IF(AK66="1",BC66,0)</f>
        <v>0</v>
      </c>
      <c r="X66" s="12">
        <f>IF(AK66="7",BB66,0)</f>
        <v>0</v>
      </c>
      <c r="Y66" s="12">
        <f>IF(AK66="7",BC66,0)</f>
        <v>0</v>
      </c>
      <c r="Z66" s="12">
        <f>IF(AK66="2",BB66,0)</f>
        <v>0</v>
      </c>
      <c r="AA66" s="12">
        <f>IF(AK66="2",BC66,0)</f>
        <v>0</v>
      </c>
      <c r="AB66" s="12">
        <f>IF(AK66="0",BD66,0)</f>
        <v>0</v>
      </c>
      <c r="AC66" s="7" t="s">
        <v>14</v>
      </c>
      <c r="AD66" s="4">
        <f>IF(AH66=0,G66,0)</f>
        <v>0</v>
      </c>
      <c r="AE66" s="4">
        <f>IF(AH66=15,G66,0)</f>
        <v>0</v>
      </c>
      <c r="AF66" s="4">
        <f>IF(AH66=21,G66,0)</f>
        <v>0</v>
      </c>
      <c r="AH66" s="12">
        <v>21</v>
      </c>
      <c r="AI66" s="12">
        <f>F66*1</f>
        <v>0</v>
      </c>
      <c r="AJ66" s="12">
        <f>F66*(1-1)</f>
        <v>0</v>
      </c>
      <c r="AK66" s="8" t="s">
        <v>38</v>
      </c>
      <c r="AP66" s="12">
        <f>AQ66+AR66</f>
        <v>0</v>
      </c>
      <c r="AQ66" s="12">
        <f>E66*AI66</f>
        <v>0</v>
      </c>
      <c r="AR66" s="12">
        <f>E66*AJ66</f>
        <v>0</v>
      </c>
      <c r="AS66" s="13" t="s">
        <v>39</v>
      </c>
      <c r="AT66" s="13" t="s">
        <v>53</v>
      </c>
      <c r="AU66" s="7" t="s">
        <v>55</v>
      </c>
      <c r="AW66" s="12">
        <f>AQ66+AR66</f>
        <v>0</v>
      </c>
      <c r="AX66" s="12">
        <f>F66/(100-AY66)*100</f>
        <v>0</v>
      </c>
      <c r="AY66" s="12">
        <v>0</v>
      </c>
      <c r="AZ66" s="12" t="e">
        <f>#REF!</f>
        <v>#REF!</v>
      </c>
      <c r="BB66" s="4">
        <f>E66*AI66</f>
        <v>0</v>
      </c>
      <c r="BC66" s="4">
        <f>E66*AJ66</f>
        <v>0</v>
      </c>
      <c r="BD66" s="4">
        <f>E66*F66</f>
        <v>0</v>
      </c>
    </row>
    <row r="67" spans="2:56" ht="12.75">
      <c r="B67" s="1"/>
      <c r="C67" s="1"/>
      <c r="D67" s="1"/>
      <c r="E67" s="4"/>
      <c r="F67" s="4"/>
      <c r="G67" s="4"/>
      <c r="H67" s="53"/>
      <c r="I67" s="53"/>
      <c r="T67" s="12">
        <f>IF(AK67="5",BD67,0)</f>
        <v>0</v>
      </c>
      <c r="V67" s="12">
        <f>IF(AK67="1",BB67,0)</f>
        <v>0</v>
      </c>
      <c r="W67" s="12">
        <f>IF(AK67="1",BC67,0)</f>
        <v>0</v>
      </c>
      <c r="X67" s="12">
        <f>IF(AK67="7",BB67,0)</f>
        <v>0</v>
      </c>
      <c r="Y67" s="12">
        <f>IF(AK67="7",BC67,0)</f>
        <v>0</v>
      </c>
      <c r="Z67" s="12">
        <f>IF(AK67="2",BB67,0)</f>
        <v>0</v>
      </c>
      <c r="AA67" s="12">
        <f>IF(AK67="2",BC67,0)</f>
        <v>0</v>
      </c>
      <c r="AB67" s="12">
        <f>IF(AK67="0",BD67,0)</f>
        <v>0</v>
      </c>
      <c r="AC67" s="7" t="s">
        <v>14</v>
      </c>
      <c r="AD67" s="4">
        <f>IF(AH67=0,G67,0)</f>
        <v>0</v>
      </c>
      <c r="AE67" s="4">
        <f>IF(AH67=15,G67,0)</f>
        <v>0</v>
      </c>
      <c r="AF67" s="4">
        <f>IF(AH67=21,G67,0)</f>
        <v>0</v>
      </c>
      <c r="AH67" s="12">
        <v>21</v>
      </c>
      <c r="AI67" s="12">
        <f>F67*1</f>
        <v>0</v>
      </c>
      <c r="AJ67" s="12">
        <f>F67*(1-1)</f>
        <v>0</v>
      </c>
      <c r="AK67" s="8" t="s">
        <v>38</v>
      </c>
      <c r="AP67" s="12">
        <f>AQ67+AR67</f>
        <v>0</v>
      </c>
      <c r="AQ67" s="12">
        <f>E67*AI67</f>
        <v>0</v>
      </c>
      <c r="AR67" s="12">
        <f>E67*AJ67</f>
        <v>0</v>
      </c>
      <c r="AS67" s="13" t="s">
        <v>39</v>
      </c>
      <c r="AT67" s="13" t="s">
        <v>53</v>
      </c>
      <c r="AU67" s="7" t="s">
        <v>55</v>
      </c>
      <c r="AW67" s="12">
        <f>AQ67+AR67</f>
        <v>0</v>
      </c>
      <c r="AX67" s="12">
        <f>F67/(100-AY67)*100</f>
        <v>0</v>
      </c>
      <c r="AY67" s="12">
        <v>0</v>
      </c>
      <c r="AZ67" s="12" t="e">
        <f>#REF!</f>
        <v>#REF!</v>
      </c>
      <c r="BB67" s="4">
        <f>E67*AI67</f>
        <v>0</v>
      </c>
      <c r="BC67" s="4">
        <f>E67*AJ67</f>
        <v>0</v>
      </c>
      <c r="BD67" s="4">
        <f>E67*F67</f>
        <v>0</v>
      </c>
    </row>
    <row r="68" spans="2:56" ht="12.75">
      <c r="B68" s="1"/>
      <c r="C68" s="1"/>
      <c r="D68" s="1"/>
      <c r="E68" s="4"/>
      <c r="F68" s="4"/>
      <c r="G68" s="4"/>
      <c r="H68" s="53"/>
      <c r="I68" s="53"/>
      <c r="T68" s="12">
        <f>IF(AK68="5",BD68,0)</f>
        <v>0</v>
      </c>
      <c r="V68" s="12">
        <f>IF(AK68="1",BB68,0)</f>
        <v>0</v>
      </c>
      <c r="W68" s="12">
        <f>IF(AK68="1",BC68,0)</f>
        <v>0</v>
      </c>
      <c r="X68" s="12">
        <f>IF(AK68="7",BB68,0)</f>
        <v>0</v>
      </c>
      <c r="Y68" s="12">
        <f>IF(AK68="7",BC68,0)</f>
        <v>0</v>
      </c>
      <c r="Z68" s="12">
        <f>IF(AK68="2",BB68,0)</f>
        <v>0</v>
      </c>
      <c r="AA68" s="12">
        <f>IF(AK68="2",BC68,0)</f>
        <v>0</v>
      </c>
      <c r="AB68" s="12">
        <f>IF(AK68="0",BD68,0)</f>
        <v>0</v>
      </c>
      <c r="AC68" s="7" t="s">
        <v>14</v>
      </c>
      <c r="AD68" s="4">
        <f>IF(AH68=0,G68,0)</f>
        <v>0</v>
      </c>
      <c r="AE68" s="4">
        <f>IF(AH68=15,G68,0)</f>
        <v>0</v>
      </c>
      <c r="AF68" s="4">
        <f>IF(AH68=21,G68,0)</f>
        <v>0</v>
      </c>
      <c r="AH68" s="12">
        <v>21</v>
      </c>
      <c r="AI68" s="12">
        <f>F68*1</f>
        <v>0</v>
      </c>
      <c r="AJ68" s="12">
        <f>F68*(1-1)</f>
        <v>0</v>
      </c>
      <c r="AK68" s="8" t="s">
        <v>38</v>
      </c>
      <c r="AP68" s="12">
        <f>AQ68+AR68</f>
        <v>0</v>
      </c>
      <c r="AQ68" s="12">
        <f>E68*AI68</f>
        <v>0</v>
      </c>
      <c r="AR68" s="12">
        <f>E68*AJ68</f>
        <v>0</v>
      </c>
      <c r="AS68" s="13" t="s">
        <v>39</v>
      </c>
      <c r="AT68" s="13" t="s">
        <v>53</v>
      </c>
      <c r="AU68" s="7" t="s">
        <v>55</v>
      </c>
      <c r="AW68" s="12">
        <f>AQ68+AR68</f>
        <v>0</v>
      </c>
      <c r="AX68" s="12">
        <f>F68/(100-AY68)*100</f>
        <v>0</v>
      </c>
      <c r="AY68" s="12">
        <v>0</v>
      </c>
      <c r="AZ68" s="12" t="e">
        <f>#REF!</f>
        <v>#REF!</v>
      </c>
      <c r="BB68" s="4">
        <f>E68*AI68</f>
        <v>0</v>
      </c>
      <c r="BC68" s="4">
        <f>E68*AJ68</f>
        <v>0</v>
      </c>
      <c r="BD68" s="4">
        <f>E68*F68</f>
        <v>0</v>
      </c>
    </row>
    <row r="69" spans="2:56" ht="12.75">
      <c r="B69" s="1"/>
      <c r="C69" s="1"/>
      <c r="D69" s="1"/>
      <c r="E69" s="4"/>
      <c r="F69" s="4"/>
      <c r="G69" s="4"/>
      <c r="H69" s="53"/>
      <c r="I69" s="53"/>
      <c r="T69" s="12">
        <f>IF(AK69="5",BD69,0)</f>
        <v>0</v>
      </c>
      <c r="V69" s="12">
        <f>IF(AK69="1",BB69,0)</f>
        <v>0</v>
      </c>
      <c r="W69" s="12">
        <f>IF(AK69="1",BC69,0)</f>
        <v>0</v>
      </c>
      <c r="X69" s="12">
        <f>IF(AK69="7",BB69,0)</f>
        <v>0</v>
      </c>
      <c r="Y69" s="12">
        <f>IF(AK69="7",BC69,0)</f>
        <v>0</v>
      </c>
      <c r="Z69" s="12">
        <f>IF(AK69="2",BB69,0)</f>
        <v>0</v>
      </c>
      <c r="AA69" s="12">
        <f>IF(AK69="2",BC69,0)</f>
        <v>0</v>
      </c>
      <c r="AB69" s="12">
        <f>IF(AK69="0",BD69,0)</f>
        <v>0</v>
      </c>
      <c r="AC69" s="7" t="s">
        <v>14</v>
      </c>
      <c r="AD69" s="4">
        <f>IF(AH69=0,G69,0)</f>
        <v>0</v>
      </c>
      <c r="AE69" s="4">
        <f>IF(AH69=15,G69,0)</f>
        <v>0</v>
      </c>
      <c r="AF69" s="4">
        <f>IF(AH69=21,G69,0)</f>
        <v>0</v>
      </c>
      <c r="AH69" s="12">
        <v>21</v>
      </c>
      <c r="AI69" s="12">
        <f>F69*1</f>
        <v>0</v>
      </c>
      <c r="AJ69" s="12">
        <f>F69*(1-1)</f>
        <v>0</v>
      </c>
      <c r="AK69" s="8" t="s">
        <v>38</v>
      </c>
      <c r="AP69" s="12">
        <f>AQ69+AR69</f>
        <v>0</v>
      </c>
      <c r="AQ69" s="12">
        <f>E69*AI69</f>
        <v>0</v>
      </c>
      <c r="AR69" s="12">
        <f>E69*AJ69</f>
        <v>0</v>
      </c>
      <c r="AS69" s="13" t="s">
        <v>39</v>
      </c>
      <c r="AT69" s="13" t="s">
        <v>53</v>
      </c>
      <c r="AU69" s="7" t="s">
        <v>55</v>
      </c>
      <c r="AW69" s="12">
        <f>AQ69+AR69</f>
        <v>0</v>
      </c>
      <c r="AX69" s="12">
        <f>F69/(100-AY69)*100</f>
        <v>0</v>
      </c>
      <c r="AY69" s="12">
        <v>0</v>
      </c>
      <c r="AZ69" s="12" t="e">
        <f>#REF!</f>
        <v>#REF!</v>
      </c>
      <c r="BB69" s="4">
        <f>E69*AI69</f>
        <v>0</v>
      </c>
      <c r="BC69" s="4">
        <f>E69*AJ69</f>
        <v>0</v>
      </c>
      <c r="BD69" s="4">
        <f>E69*F69</f>
        <v>0</v>
      </c>
    </row>
    <row r="70" spans="2:9" ht="12.75">
      <c r="B70" s="54"/>
      <c r="C70" s="54"/>
      <c r="D70" s="54"/>
      <c r="E70" s="54"/>
      <c r="F70" s="54"/>
      <c r="G70" s="55"/>
      <c r="H70" s="53"/>
      <c r="I70" s="53"/>
    </row>
    <row r="71" spans="2:9" ht="11.25" customHeight="1">
      <c r="B71" s="3"/>
      <c r="C71" s="53"/>
      <c r="D71" s="53"/>
      <c r="E71" s="53"/>
      <c r="F71" s="53"/>
      <c r="G71" s="53"/>
      <c r="H71" s="53"/>
      <c r="I71" s="53"/>
    </row>
    <row r="72" spans="2:9" ht="12.75">
      <c r="B72" s="209"/>
      <c r="C72" s="210"/>
      <c r="D72" s="210"/>
      <c r="E72" s="210"/>
      <c r="F72" s="210"/>
      <c r="G72" s="210"/>
      <c r="H72" s="53"/>
      <c r="I72" s="53"/>
    </row>
    <row r="73" spans="2:9" ht="12.75">
      <c r="B73" s="53"/>
      <c r="C73" s="53"/>
      <c r="D73" s="53"/>
      <c r="E73" s="53"/>
      <c r="F73" s="53"/>
      <c r="G73" s="53"/>
      <c r="H73" s="53"/>
      <c r="I73" s="53"/>
    </row>
  </sheetData>
  <sheetProtection/>
  <mergeCells count="23">
    <mergeCell ref="F6:F7"/>
    <mergeCell ref="G6:G7"/>
    <mergeCell ref="B10:B11"/>
    <mergeCell ref="B1:G1"/>
    <mergeCell ref="C2:C3"/>
    <mergeCell ref="D2:E3"/>
    <mergeCell ref="F2:F3"/>
    <mergeCell ref="G2:G3"/>
    <mergeCell ref="B72:G72"/>
    <mergeCell ref="C8:C9"/>
    <mergeCell ref="D8:E9"/>
    <mergeCell ref="F8:F9"/>
    <mergeCell ref="G8:G9"/>
    <mergeCell ref="C10:C11"/>
    <mergeCell ref="D10:D11"/>
    <mergeCell ref="E10:E11"/>
    <mergeCell ref="G10:G11"/>
    <mergeCell ref="C4:C5"/>
    <mergeCell ref="D4:E5"/>
    <mergeCell ref="F4:F5"/>
    <mergeCell ref="G4:G5"/>
    <mergeCell ref="C6:C7"/>
    <mergeCell ref="D6:E7"/>
  </mergeCells>
  <printOptions/>
  <pageMargins left="0.394" right="0.394" top="0.591" bottom="0.591" header="0.5" footer="0.5"/>
  <pageSetup fitToHeight="0" fitToWidth="1" horizontalDpi="600" verticalDpi="600" orientation="portrait" paperSize="9" scale="69" r:id="rId2"/>
  <ignoredErrors>
    <ignoredError sqref="E13 B13 B33:B35 B32 B37:B40 E39:E40" numberStoredAsText="1"/>
    <ignoredError sqref="G3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Karas</dc:creator>
  <cp:keywords/>
  <dc:description/>
  <cp:lastModifiedBy>Martin</cp:lastModifiedBy>
  <cp:lastPrinted>2020-07-10T04:10:47Z</cp:lastPrinted>
  <dcterms:created xsi:type="dcterms:W3CDTF">2020-06-17T09:11:57Z</dcterms:created>
  <dcterms:modified xsi:type="dcterms:W3CDTF">2020-07-10T07:45:08Z</dcterms:modified>
  <cp:category/>
  <cp:version/>
  <cp:contentType/>
  <cp:contentStatus/>
</cp:coreProperties>
</file>