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30" windowWidth="20775" windowHeight="9690"/>
  </bookViews>
  <sheets>
    <sheet name="Stavba" sheetId="1" r:id="rId1"/>
    <sheet name="001  KL" sheetId="2" r:id="rId2"/>
    <sheet name="001  Rek" sheetId="3" r:id="rId3"/>
    <sheet name="001  Pol" sheetId="4" r:id="rId4"/>
    <sheet name="002  KL" sheetId="5" r:id="rId5"/>
    <sheet name="002  Rek" sheetId="6" r:id="rId6"/>
    <sheet name="002 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'001  Pol'!$1:$6</definedName>
    <definedName name="_xlnm.Print_Titles" localSheetId="2">'001  Rek'!$1:$6</definedName>
    <definedName name="_xlnm.Print_Titles" localSheetId="6">'002  Pol'!$1:$6</definedName>
    <definedName name="_xlnm.Print_Titles" localSheetId="5">'002  Rek'!$1:$6</definedName>
    <definedName name="Objednatel" localSheetId="0">Stavba!$D$11</definedName>
    <definedName name="Objekt" localSheetId="0">Stavba!$B$29</definedName>
    <definedName name="_xlnm.Print_Area" localSheetId="1">'001  KL'!$A$1:$G$45</definedName>
    <definedName name="_xlnm.Print_Area" localSheetId="3">'001  Pol'!$A$1:$K$100</definedName>
    <definedName name="_xlnm.Print_Area" localSheetId="2">'001  Rek'!$A$1:$I$23</definedName>
    <definedName name="_xlnm.Print_Area" localSheetId="4">'002  KL'!$A$1:$G$45</definedName>
    <definedName name="_xlnm.Print_Area" localSheetId="6">'002  Pol'!$A$1:$K$138</definedName>
    <definedName name="_xlnm.Print_Area" localSheetId="5">'002  Rek'!$A$1:$I$30</definedName>
    <definedName name="_xlnm.Print_Area" localSheetId="0">Stavba!$B$1:$J$56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'001  Pol'!#REF!</definedName>
    <definedName name="solver_opt" localSheetId="6" hidden="1">'002 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Stavba!#REF!</definedName>
    <definedName name="StavbaCelkem" localSheetId="0">Stavba!$H$32</definedName>
    <definedName name="Zhotovitel" localSheetId="0">Stavba!$D$7</definedName>
  </definedNames>
  <calcPr calcId="124519" fullCalcOnLoad="1"/>
</workbook>
</file>

<file path=xl/calcChain.xml><?xml version="1.0" encoding="utf-8"?>
<calcChain xmlns="http://schemas.openxmlformats.org/spreadsheetml/2006/main">
  <c r="BE137" i="7"/>
  <c r="BD137"/>
  <c r="BC137"/>
  <c r="BB137"/>
  <c r="BA137"/>
  <c r="K137"/>
  <c r="I137"/>
  <c r="G137"/>
  <c r="BE136"/>
  <c r="BD136"/>
  <c r="BC136"/>
  <c r="BB136"/>
  <c r="BA136"/>
  <c r="K136"/>
  <c r="I136"/>
  <c r="G136"/>
  <c r="BE135"/>
  <c r="BD135"/>
  <c r="BD138" s="1"/>
  <c r="H23" i="6" s="1"/>
  <c r="BC135" i="7"/>
  <c r="BB135"/>
  <c r="BA135"/>
  <c r="K135"/>
  <c r="K138" s="1"/>
  <c r="I135"/>
  <c r="G135"/>
  <c r="B23" i="6"/>
  <c r="A23"/>
  <c r="BE138" i="7"/>
  <c r="I23" i="6" s="1"/>
  <c r="BC138" i="7"/>
  <c r="G23" i="6" s="1"/>
  <c r="BB138" i="7"/>
  <c r="F23" i="6" s="1"/>
  <c r="BA138" i="7"/>
  <c r="E23" i="6" s="1"/>
  <c r="I138" i="7"/>
  <c r="G138"/>
  <c r="BE132"/>
  <c r="BD132"/>
  <c r="BC132"/>
  <c r="BC133" s="1"/>
  <c r="G22" i="6" s="1"/>
  <c r="BB132" i="7"/>
  <c r="K132"/>
  <c r="I132"/>
  <c r="I133" s="1"/>
  <c r="G132"/>
  <c r="BA132" s="1"/>
  <c r="BA133" s="1"/>
  <c r="E22" i="6" s="1"/>
  <c r="B22"/>
  <c r="A22"/>
  <c r="BE133" i="7"/>
  <c r="I22" i="6" s="1"/>
  <c r="BD133" i="7"/>
  <c r="H22" i="6" s="1"/>
  <c r="BB133" i="7"/>
  <c r="F22" i="6" s="1"/>
  <c r="K133" i="7"/>
  <c r="G133"/>
  <c r="BE129"/>
  <c r="BD129"/>
  <c r="BC129"/>
  <c r="BB129"/>
  <c r="K129"/>
  <c r="I129"/>
  <c r="G129"/>
  <c r="BA129" s="1"/>
  <c r="BE128"/>
  <c r="BD128"/>
  <c r="BC128"/>
  <c r="BB128"/>
  <c r="K128"/>
  <c r="I128"/>
  <c r="G128"/>
  <c r="BA128" s="1"/>
  <c r="BE127"/>
  <c r="BD127"/>
  <c r="BC127"/>
  <c r="BB127"/>
  <c r="BA127"/>
  <c r="K127"/>
  <c r="I127"/>
  <c r="G127"/>
  <c r="BE126"/>
  <c r="BD126"/>
  <c r="BC126"/>
  <c r="BB126"/>
  <c r="BA126"/>
  <c r="K126"/>
  <c r="I126"/>
  <c r="G126"/>
  <c r="BE125"/>
  <c r="BD125"/>
  <c r="BC125"/>
  <c r="BB125"/>
  <c r="K125"/>
  <c r="I125"/>
  <c r="G125"/>
  <c r="BA125" s="1"/>
  <c r="BE124"/>
  <c r="BD124"/>
  <c r="BC124"/>
  <c r="BB124"/>
  <c r="K124"/>
  <c r="I124"/>
  <c r="G124"/>
  <c r="BA124" s="1"/>
  <c r="BE123"/>
  <c r="BD123"/>
  <c r="BC123"/>
  <c r="BB123"/>
  <c r="K123"/>
  <c r="I123"/>
  <c r="G123"/>
  <c r="BA123" s="1"/>
  <c r="BE122"/>
  <c r="BD122"/>
  <c r="BC122"/>
  <c r="BB122"/>
  <c r="K122"/>
  <c r="I122"/>
  <c r="G122"/>
  <c r="BA122" s="1"/>
  <c r="BE121"/>
  <c r="BD121"/>
  <c r="BC121"/>
  <c r="BB121"/>
  <c r="K121"/>
  <c r="I121"/>
  <c r="G121"/>
  <c r="BA121" s="1"/>
  <c r="BE120"/>
  <c r="BD120"/>
  <c r="BC120"/>
  <c r="BB120"/>
  <c r="K120"/>
  <c r="I120"/>
  <c r="G120"/>
  <c r="BA120" s="1"/>
  <c r="BE119"/>
  <c r="BD119"/>
  <c r="BC119"/>
  <c r="BB119"/>
  <c r="BB130" s="1"/>
  <c r="F21" i="6" s="1"/>
  <c r="K119" i="7"/>
  <c r="I119"/>
  <c r="G119"/>
  <c r="BA119" s="1"/>
  <c r="BA130" s="1"/>
  <c r="E21" i="6" s="1"/>
  <c r="B21"/>
  <c r="A21"/>
  <c r="BE130" i="7"/>
  <c r="I21" i="6" s="1"/>
  <c r="BD130" i="7"/>
  <c r="H21" i="6" s="1"/>
  <c r="BC130" i="7"/>
  <c r="G21" i="6" s="1"/>
  <c r="K130" i="7"/>
  <c r="I130"/>
  <c r="BE116"/>
  <c r="BD116"/>
  <c r="BC116"/>
  <c r="BB116"/>
  <c r="BA116"/>
  <c r="K116"/>
  <c r="I116"/>
  <c r="G116"/>
  <c r="BE115"/>
  <c r="BD115"/>
  <c r="BC115"/>
  <c r="BB115"/>
  <c r="BA115"/>
  <c r="K115"/>
  <c r="I115"/>
  <c r="G115"/>
  <c r="BE114"/>
  <c r="BD114"/>
  <c r="BC114"/>
  <c r="BB114"/>
  <c r="BA114"/>
  <c r="K114"/>
  <c r="I114"/>
  <c r="G114"/>
  <c r="BE113"/>
  <c r="BD113"/>
  <c r="BC113"/>
  <c r="BB113"/>
  <c r="BA113"/>
  <c r="K113"/>
  <c r="I113"/>
  <c r="G113"/>
  <c r="BE112"/>
  <c r="BE117" s="1"/>
  <c r="I20" i="6" s="1"/>
  <c r="BD112" i="7"/>
  <c r="BC112"/>
  <c r="BB112"/>
  <c r="BA112"/>
  <c r="BA117" s="1"/>
  <c r="E20" i="6" s="1"/>
  <c r="K112" i="7"/>
  <c r="I112"/>
  <c r="G112"/>
  <c r="B20" i="6"/>
  <c r="A20"/>
  <c r="BD117" i="7"/>
  <c r="H20" i="6" s="1"/>
  <c r="BC117" i="7"/>
  <c r="G20" i="6" s="1"/>
  <c r="BB117" i="7"/>
  <c r="F20" i="6" s="1"/>
  <c r="K117" i="7"/>
  <c r="I117"/>
  <c r="G117"/>
  <c r="BE109"/>
  <c r="BD109"/>
  <c r="BC109"/>
  <c r="BB109"/>
  <c r="K109"/>
  <c r="I109"/>
  <c r="G109"/>
  <c r="BA109" s="1"/>
  <c r="BE108"/>
  <c r="BD108"/>
  <c r="BC108"/>
  <c r="BB108"/>
  <c r="BA108"/>
  <c r="K108"/>
  <c r="I108"/>
  <c r="G108"/>
  <c r="BE107"/>
  <c r="BD107"/>
  <c r="BC107"/>
  <c r="BB107"/>
  <c r="BA107"/>
  <c r="K107"/>
  <c r="I107"/>
  <c r="G107"/>
  <c r="BE106"/>
  <c r="BD106"/>
  <c r="BC106"/>
  <c r="BB106"/>
  <c r="BA106"/>
  <c r="K106"/>
  <c r="I106"/>
  <c r="G106"/>
  <c r="BE105"/>
  <c r="BD105"/>
  <c r="BC105"/>
  <c r="BB105"/>
  <c r="BA105"/>
  <c r="K105"/>
  <c r="I105"/>
  <c r="G105"/>
  <c r="BE104"/>
  <c r="BD104"/>
  <c r="BC104"/>
  <c r="BB104"/>
  <c r="BA104"/>
  <c r="K104"/>
  <c r="I104"/>
  <c r="G104"/>
  <c r="BE103"/>
  <c r="BD103"/>
  <c r="BC103"/>
  <c r="BB103"/>
  <c r="BA103"/>
  <c r="K103"/>
  <c r="I103"/>
  <c r="G103"/>
  <c r="BE102"/>
  <c r="BD102"/>
  <c r="BC102"/>
  <c r="BB102"/>
  <c r="K102"/>
  <c r="I102"/>
  <c r="G102"/>
  <c r="BA102" s="1"/>
  <c r="BE101"/>
  <c r="BD101"/>
  <c r="BC101"/>
  <c r="BB101"/>
  <c r="K101"/>
  <c r="I101"/>
  <c r="G101"/>
  <c r="BA101" s="1"/>
  <c r="BE100"/>
  <c r="BD100"/>
  <c r="BC100"/>
  <c r="BB100"/>
  <c r="K100"/>
  <c r="I100"/>
  <c r="G100"/>
  <c r="BA100" s="1"/>
  <c r="BE99"/>
  <c r="BD99"/>
  <c r="BC99"/>
  <c r="BB99"/>
  <c r="K99"/>
  <c r="I99"/>
  <c r="G99"/>
  <c r="BA99" s="1"/>
  <c r="BE98"/>
  <c r="BD98"/>
  <c r="BD110" s="1"/>
  <c r="H19" i="6" s="1"/>
  <c r="BC98" i="7"/>
  <c r="BB98"/>
  <c r="K98"/>
  <c r="K110" s="1"/>
  <c r="I98"/>
  <c r="G98"/>
  <c r="BA98" s="1"/>
  <c r="BA110" s="1"/>
  <c r="E19" i="6" s="1"/>
  <c r="B19"/>
  <c r="A19"/>
  <c r="BE110" i="7"/>
  <c r="I19" i="6" s="1"/>
  <c r="BC110" i="7"/>
  <c r="G19" i="6" s="1"/>
  <c r="BB110" i="7"/>
  <c r="F19" i="6" s="1"/>
  <c r="I110" i="7"/>
  <c r="G110"/>
  <c r="BE95"/>
  <c r="BD95"/>
  <c r="BC95"/>
  <c r="BA95"/>
  <c r="K95"/>
  <c r="I95"/>
  <c r="G95"/>
  <c r="BB95" s="1"/>
  <c r="BE94"/>
  <c r="BD94"/>
  <c r="BC94"/>
  <c r="BA94"/>
  <c r="K94"/>
  <c r="I94"/>
  <c r="G94"/>
  <c r="BB94" s="1"/>
  <c r="BE93"/>
  <c r="BD93"/>
  <c r="BC93"/>
  <c r="BA93"/>
  <c r="K93"/>
  <c r="I93"/>
  <c r="G93"/>
  <c r="BB93" s="1"/>
  <c r="BE92"/>
  <c r="BD92"/>
  <c r="BC92"/>
  <c r="BA92"/>
  <c r="K92"/>
  <c r="I92"/>
  <c r="G92"/>
  <c r="BB92" s="1"/>
  <c r="BE91"/>
  <c r="BD91"/>
  <c r="BC91"/>
  <c r="BC96" s="1"/>
  <c r="G18" i="6" s="1"/>
  <c r="BA91" i="7"/>
  <c r="K91"/>
  <c r="I91"/>
  <c r="I96" s="1"/>
  <c r="G91"/>
  <c r="BB91" s="1"/>
  <c r="B18" i="6"/>
  <c r="A18"/>
  <c r="BE96" i="7"/>
  <c r="I18" i="6" s="1"/>
  <c r="BD96" i="7"/>
  <c r="H18" i="6" s="1"/>
  <c r="BA96" i="7"/>
  <c r="E18" i="6" s="1"/>
  <c r="K96" i="7"/>
  <c r="G96"/>
  <c r="BE88"/>
  <c r="BD88"/>
  <c r="BC88"/>
  <c r="BA88"/>
  <c r="K88"/>
  <c r="I88"/>
  <c r="G88"/>
  <c r="BB88" s="1"/>
  <c r="BE87"/>
  <c r="BD87"/>
  <c r="BC87"/>
  <c r="BA87"/>
  <c r="K87"/>
  <c r="I87"/>
  <c r="G87"/>
  <c r="BB87" s="1"/>
  <c r="BE86"/>
  <c r="BD86"/>
  <c r="BC86"/>
  <c r="BA86"/>
  <c r="K86"/>
  <c r="I86"/>
  <c r="G86"/>
  <c r="BB86" s="1"/>
  <c r="BE85"/>
  <c r="BD85"/>
  <c r="BC85"/>
  <c r="BA85"/>
  <c r="K85"/>
  <c r="I85"/>
  <c r="G85"/>
  <c r="BB85" s="1"/>
  <c r="BE84"/>
  <c r="BD84"/>
  <c r="BC84"/>
  <c r="BA84"/>
  <c r="K84"/>
  <c r="I84"/>
  <c r="G84"/>
  <c r="BB84" s="1"/>
  <c r="BB89" s="1"/>
  <c r="F17" i="6" s="1"/>
  <c r="B17"/>
  <c r="A17"/>
  <c r="BE89" i="7"/>
  <c r="I17" i="6" s="1"/>
  <c r="BD89" i="7"/>
  <c r="H17" i="6" s="1"/>
  <c r="BC89" i="7"/>
  <c r="G17" i="6" s="1"/>
  <c r="BA89" i="7"/>
  <c r="E17" i="6" s="1"/>
  <c r="K89" i="7"/>
  <c r="I89"/>
  <c r="BE81"/>
  <c r="BD81"/>
  <c r="BC81"/>
  <c r="BA81"/>
  <c r="K81"/>
  <c r="I81"/>
  <c r="G81"/>
  <c r="BB81" s="1"/>
  <c r="BE80"/>
  <c r="BD80"/>
  <c r="BC80"/>
  <c r="BA80"/>
  <c r="K80"/>
  <c r="I80"/>
  <c r="G80"/>
  <c r="BB80" s="1"/>
  <c r="BE79"/>
  <c r="BE82" s="1"/>
  <c r="I16" i="6" s="1"/>
  <c r="BD79" i="7"/>
  <c r="BC79"/>
  <c r="BA79"/>
  <c r="BA82" s="1"/>
  <c r="E16" i="6" s="1"/>
  <c r="K79" i="7"/>
  <c r="I79"/>
  <c r="G79"/>
  <c r="BB79" s="1"/>
  <c r="B16" i="6"/>
  <c r="A16"/>
  <c r="BD82" i="7"/>
  <c r="H16" i="6" s="1"/>
  <c r="BC82" i="7"/>
  <c r="G16" i="6" s="1"/>
  <c r="K82" i="7"/>
  <c r="I82"/>
  <c r="G82"/>
  <c r="BE76"/>
  <c r="BD76"/>
  <c r="BC76"/>
  <c r="BA76"/>
  <c r="K76"/>
  <c r="I76"/>
  <c r="G76"/>
  <c r="BB76" s="1"/>
  <c r="BE75"/>
  <c r="BD75"/>
  <c r="BC75"/>
  <c r="BA75"/>
  <c r="K75"/>
  <c r="I75"/>
  <c r="G75"/>
  <c r="BB75" s="1"/>
  <c r="BE74"/>
  <c r="BD74"/>
  <c r="BC74"/>
  <c r="BA74"/>
  <c r="K74"/>
  <c r="I74"/>
  <c r="G74"/>
  <c r="BB74" s="1"/>
  <c r="BE73"/>
  <c r="BD73"/>
  <c r="BC73"/>
  <c r="BA73"/>
  <c r="K73"/>
  <c r="I73"/>
  <c r="G73"/>
  <c r="BB73" s="1"/>
  <c r="BE72"/>
  <c r="BD72"/>
  <c r="BC72"/>
  <c r="BA72"/>
  <c r="K72"/>
  <c r="I72"/>
  <c r="G72"/>
  <c r="BB72" s="1"/>
  <c r="BE71"/>
  <c r="BD71"/>
  <c r="BD77" s="1"/>
  <c r="H15" i="6" s="1"/>
  <c r="BC71" i="7"/>
  <c r="BA71"/>
  <c r="K71"/>
  <c r="K77" s="1"/>
  <c r="I71"/>
  <c r="G71"/>
  <c r="BB71" s="1"/>
  <c r="B15" i="6"/>
  <c r="A15"/>
  <c r="BE77" i="7"/>
  <c r="I15" i="6" s="1"/>
  <c r="BC77" i="7"/>
  <c r="G15" i="6" s="1"/>
  <c r="BA77" i="7"/>
  <c r="E15" i="6" s="1"/>
  <c r="I77" i="7"/>
  <c r="G77"/>
  <c r="BE68"/>
  <c r="BD68"/>
  <c r="BC68"/>
  <c r="BA68"/>
  <c r="K68"/>
  <c r="I68"/>
  <c r="G68"/>
  <c r="BB68" s="1"/>
  <c r="BE67"/>
  <c r="BD67"/>
  <c r="BC67"/>
  <c r="BC69" s="1"/>
  <c r="G14" i="6" s="1"/>
  <c r="BA67" i="7"/>
  <c r="K67"/>
  <c r="I67"/>
  <c r="I69" s="1"/>
  <c r="G67"/>
  <c r="BB67" s="1"/>
  <c r="BB69" s="1"/>
  <c r="F14" i="6" s="1"/>
  <c r="B14"/>
  <c r="A14"/>
  <c r="BE69" i="7"/>
  <c r="I14" i="6" s="1"/>
  <c r="BD69" i="7"/>
  <c r="H14" i="6" s="1"/>
  <c r="BA69" i="7"/>
  <c r="E14" i="6" s="1"/>
  <c r="K69" i="7"/>
  <c r="G69"/>
  <c r="BE64"/>
  <c r="BD64"/>
  <c r="BC64"/>
  <c r="BA64"/>
  <c r="K64"/>
  <c r="I64"/>
  <c r="G64"/>
  <c r="BB64" s="1"/>
  <c r="BE63"/>
  <c r="BD63"/>
  <c r="BC63"/>
  <c r="BA63"/>
  <c r="K63"/>
  <c r="I63"/>
  <c r="G63"/>
  <c r="BB63" s="1"/>
  <c r="BE62"/>
  <c r="BD62"/>
  <c r="BC62"/>
  <c r="BA62"/>
  <c r="K62"/>
  <c r="I62"/>
  <c r="G62"/>
  <c r="BB62" s="1"/>
  <c r="BE61"/>
  <c r="BD61"/>
  <c r="BC61"/>
  <c r="BA61"/>
  <c r="K61"/>
  <c r="I61"/>
  <c r="G61"/>
  <c r="BB61" s="1"/>
  <c r="BE60"/>
  <c r="BD60"/>
  <c r="BC60"/>
  <c r="BA60"/>
  <c r="K60"/>
  <c r="I60"/>
  <c r="G60"/>
  <c r="BB60" s="1"/>
  <c r="BE59"/>
  <c r="BD59"/>
  <c r="BC59"/>
  <c r="BA59"/>
  <c r="K59"/>
  <c r="I59"/>
  <c r="G59"/>
  <c r="BB59" s="1"/>
  <c r="BE58"/>
  <c r="BD58"/>
  <c r="BC58"/>
  <c r="BA58"/>
  <c r="K58"/>
  <c r="I58"/>
  <c r="G58"/>
  <c r="BB58" s="1"/>
  <c r="BE57"/>
  <c r="BD57"/>
  <c r="BC57"/>
  <c r="BA57"/>
  <c r="K57"/>
  <c r="I57"/>
  <c r="G57"/>
  <c r="BB57" s="1"/>
  <c r="BE56"/>
  <c r="BD56"/>
  <c r="BC56"/>
  <c r="BA56"/>
  <c r="K56"/>
  <c r="I56"/>
  <c r="G56"/>
  <c r="BB56" s="1"/>
  <c r="BE55"/>
  <c r="BD55"/>
  <c r="BC55"/>
  <c r="BA55"/>
  <c r="K55"/>
  <c r="I55"/>
  <c r="G55"/>
  <c r="BB55" s="1"/>
  <c r="BE54"/>
  <c r="BD54"/>
  <c r="BC54"/>
  <c r="BA54"/>
  <c r="K54"/>
  <c r="I54"/>
  <c r="G54"/>
  <c r="BB54" s="1"/>
  <c r="BE53"/>
  <c r="BD53"/>
  <c r="BC53"/>
  <c r="BA53"/>
  <c r="K53"/>
  <c r="I53"/>
  <c r="G53"/>
  <c r="BB53" s="1"/>
  <c r="BE52"/>
  <c r="BD52"/>
  <c r="BC52"/>
  <c r="BA52"/>
  <c r="K52"/>
  <c r="I52"/>
  <c r="G52"/>
  <c r="BB52" s="1"/>
  <c r="BE51"/>
  <c r="BD51"/>
  <c r="BC51"/>
  <c r="BA51"/>
  <c r="K51"/>
  <c r="I51"/>
  <c r="G51"/>
  <c r="BB51" s="1"/>
  <c r="BE50"/>
  <c r="BD50"/>
  <c r="BC50"/>
  <c r="BA50"/>
  <c r="K50"/>
  <c r="I50"/>
  <c r="G50"/>
  <c r="BB50" s="1"/>
  <c r="BE49"/>
  <c r="BD49"/>
  <c r="BC49"/>
  <c r="BA49"/>
  <c r="K49"/>
  <c r="I49"/>
  <c r="G49"/>
  <c r="BB49" s="1"/>
  <c r="BE48"/>
  <c r="BD48"/>
  <c r="BC48"/>
  <c r="BA48"/>
  <c r="K48"/>
  <c r="I48"/>
  <c r="G48"/>
  <c r="BB48" s="1"/>
  <c r="BE47"/>
  <c r="BD47"/>
  <c r="BC47"/>
  <c r="BA47"/>
  <c r="K47"/>
  <c r="I47"/>
  <c r="G47"/>
  <c r="BB47" s="1"/>
  <c r="BE46"/>
  <c r="BD46"/>
  <c r="BC46"/>
  <c r="BA46"/>
  <c r="K46"/>
  <c r="I46"/>
  <c r="G46"/>
  <c r="BB46" s="1"/>
  <c r="BE45"/>
  <c r="BD45"/>
  <c r="BC45"/>
  <c r="BA45"/>
  <c r="K45"/>
  <c r="I45"/>
  <c r="G45"/>
  <c r="BB45" s="1"/>
  <c r="BE44"/>
  <c r="BD44"/>
  <c r="BC44"/>
  <c r="BA44"/>
  <c r="K44"/>
  <c r="I44"/>
  <c r="G44"/>
  <c r="BB44" s="1"/>
  <c r="BE43"/>
  <c r="BD43"/>
  <c r="BC43"/>
  <c r="BA43"/>
  <c r="K43"/>
  <c r="I43"/>
  <c r="G43"/>
  <c r="BB43" s="1"/>
  <c r="BE42"/>
  <c r="BD42"/>
  <c r="BC42"/>
  <c r="BA42"/>
  <c r="K42"/>
  <c r="I42"/>
  <c r="G42"/>
  <c r="BB42" s="1"/>
  <c r="BE41"/>
  <c r="BD41"/>
  <c r="BC41"/>
  <c r="BA41"/>
  <c r="K41"/>
  <c r="I41"/>
  <c r="G41"/>
  <c r="BB41" s="1"/>
  <c r="BE40"/>
  <c r="BD40"/>
  <c r="BC40"/>
  <c r="BA40"/>
  <c r="K40"/>
  <c r="I40"/>
  <c r="G40"/>
  <c r="BB40" s="1"/>
  <c r="B13" i="6"/>
  <c r="A13"/>
  <c r="BE65" i="7"/>
  <c r="I13" i="6" s="1"/>
  <c r="BD65" i="7"/>
  <c r="H13" i="6" s="1"/>
  <c r="BC65" i="7"/>
  <c r="G13" i="6" s="1"/>
  <c r="BA65" i="7"/>
  <c r="E13" i="6" s="1"/>
  <c r="K65" i="7"/>
  <c r="I65"/>
  <c r="BE37"/>
  <c r="BD37"/>
  <c r="BC37"/>
  <c r="BA37"/>
  <c r="K37"/>
  <c r="I37"/>
  <c r="G37"/>
  <c r="BB37" s="1"/>
  <c r="BE36"/>
  <c r="BD36"/>
  <c r="BC36"/>
  <c r="BA36"/>
  <c r="K36"/>
  <c r="I36"/>
  <c r="G36"/>
  <c r="BB36" s="1"/>
  <c r="BE35"/>
  <c r="BD35"/>
  <c r="BC35"/>
  <c r="BA35"/>
  <c r="K35"/>
  <c r="I35"/>
  <c r="G35"/>
  <c r="BB35" s="1"/>
  <c r="BE34"/>
  <c r="BD34"/>
  <c r="BC34"/>
  <c r="BA34"/>
  <c r="K34"/>
  <c r="I34"/>
  <c r="G34"/>
  <c r="BB34" s="1"/>
  <c r="BE33"/>
  <c r="BD33"/>
  <c r="BC33"/>
  <c r="BA33"/>
  <c r="K33"/>
  <c r="I33"/>
  <c r="G33"/>
  <c r="BB33" s="1"/>
  <c r="BE32"/>
  <c r="BD32"/>
  <c r="BC32"/>
  <c r="BA32"/>
  <c r="K32"/>
  <c r="I32"/>
  <c r="G32"/>
  <c r="BB32" s="1"/>
  <c r="BE31"/>
  <c r="BD31"/>
  <c r="BC31"/>
  <c r="BA31"/>
  <c r="K31"/>
  <c r="I31"/>
  <c r="G31"/>
  <c r="BB31" s="1"/>
  <c r="BE30"/>
  <c r="BD30"/>
  <c r="BC30"/>
  <c r="BA30"/>
  <c r="K30"/>
  <c r="I30"/>
  <c r="G30"/>
  <c r="BB30" s="1"/>
  <c r="BE29"/>
  <c r="BE38" s="1"/>
  <c r="I12" i="6" s="1"/>
  <c r="BD29" i="7"/>
  <c r="BC29"/>
  <c r="BA29"/>
  <c r="BA38" s="1"/>
  <c r="E12" i="6" s="1"/>
  <c r="K29" i="7"/>
  <c r="I29"/>
  <c r="G29"/>
  <c r="BB29" s="1"/>
  <c r="BB38" s="1"/>
  <c r="F12" i="6" s="1"/>
  <c r="B12"/>
  <c r="A12"/>
  <c r="BD38" i="7"/>
  <c r="H12" i="6" s="1"/>
  <c r="BC38" i="7"/>
  <c r="G12" i="6" s="1"/>
  <c r="K38" i="7"/>
  <c r="I38"/>
  <c r="G38"/>
  <c r="BE26"/>
  <c r="BD26"/>
  <c r="BD27" s="1"/>
  <c r="H11" i="6" s="1"/>
  <c r="BC26" i="7"/>
  <c r="BA26"/>
  <c r="K26"/>
  <c r="K27" s="1"/>
  <c r="I26"/>
  <c r="G26"/>
  <c r="BB26" s="1"/>
  <c r="BB27" s="1"/>
  <c r="F11" i="6" s="1"/>
  <c r="B11"/>
  <c r="A11"/>
  <c r="BE27" i="7"/>
  <c r="I11" i="6" s="1"/>
  <c r="BC27" i="7"/>
  <c r="G11" i="6" s="1"/>
  <c r="BA27" i="7"/>
  <c r="E11" i="6" s="1"/>
  <c r="I27" i="7"/>
  <c r="G27"/>
  <c r="BE23"/>
  <c r="BD23"/>
  <c r="BC23"/>
  <c r="BC24" s="1"/>
  <c r="G10" i="6" s="1"/>
  <c r="BA23" i="7"/>
  <c r="K23"/>
  <c r="I23"/>
  <c r="I24" s="1"/>
  <c r="G23"/>
  <c r="BB23" s="1"/>
  <c r="BB24" s="1"/>
  <c r="F10" i="6" s="1"/>
  <c r="B10"/>
  <c r="A10"/>
  <c r="BE24" i="7"/>
  <c r="I10" i="6" s="1"/>
  <c r="BD24" i="7"/>
  <c r="H10" i="6" s="1"/>
  <c r="BA24" i="7"/>
  <c r="E10" i="6" s="1"/>
  <c r="K24" i="7"/>
  <c r="G24"/>
  <c r="BE20"/>
  <c r="BD20"/>
  <c r="BC20"/>
  <c r="BB20"/>
  <c r="BA20"/>
  <c r="K20"/>
  <c r="I20"/>
  <c r="G20"/>
  <c r="BE19"/>
  <c r="BD19"/>
  <c r="BC19"/>
  <c r="BB19"/>
  <c r="K19"/>
  <c r="I19"/>
  <c r="G19"/>
  <c r="BA19" s="1"/>
  <c r="BE18"/>
  <c r="BD18"/>
  <c r="BC18"/>
  <c r="BB18"/>
  <c r="K18"/>
  <c r="I18"/>
  <c r="G18"/>
  <c r="BA18" s="1"/>
  <c r="BE17"/>
  <c r="BD17"/>
  <c r="BC17"/>
  <c r="BB17"/>
  <c r="K17"/>
  <c r="I17"/>
  <c r="G17"/>
  <c r="BA17" s="1"/>
  <c r="BE16"/>
  <c r="BD16"/>
  <c r="BC16"/>
  <c r="BB16"/>
  <c r="BB21" s="1"/>
  <c r="F9" i="6" s="1"/>
  <c r="K16" i="7"/>
  <c r="I16"/>
  <c r="G16"/>
  <c r="BA16" s="1"/>
  <c r="B9" i="6"/>
  <c r="A9"/>
  <c r="BE21" i="7"/>
  <c r="I9" i="6" s="1"/>
  <c r="BD21" i="7"/>
  <c r="H9" i="6" s="1"/>
  <c r="BC21" i="7"/>
  <c r="G9" i="6" s="1"/>
  <c r="K21" i="7"/>
  <c r="I21"/>
  <c r="BE13"/>
  <c r="BD13"/>
  <c r="BC13"/>
  <c r="BB13"/>
  <c r="BA13"/>
  <c r="K13"/>
  <c r="I13"/>
  <c r="G13"/>
  <c r="BE12"/>
  <c r="BD12"/>
  <c r="BC12"/>
  <c r="BB12"/>
  <c r="BA12"/>
  <c r="K12"/>
  <c r="I12"/>
  <c r="G12"/>
  <c r="BE11"/>
  <c r="BE14" s="1"/>
  <c r="I8" i="6" s="1"/>
  <c r="BD11" i="7"/>
  <c r="BC11"/>
  <c r="BB11"/>
  <c r="BA11"/>
  <c r="BA14" s="1"/>
  <c r="E8" i="6" s="1"/>
  <c r="K11" i="7"/>
  <c r="I11"/>
  <c r="G11"/>
  <c r="B8" i="6"/>
  <c r="A8"/>
  <c r="BD14" i="7"/>
  <c r="H8" i="6" s="1"/>
  <c r="BC14" i="7"/>
  <c r="G8" i="6" s="1"/>
  <c r="BB14" i="7"/>
  <c r="F8" i="6" s="1"/>
  <c r="K14" i="7"/>
  <c r="I14"/>
  <c r="G14"/>
  <c r="BE8"/>
  <c r="BD8"/>
  <c r="BD9" s="1"/>
  <c r="H7" i="6" s="1"/>
  <c r="BC8" i="7"/>
  <c r="BB8"/>
  <c r="K8"/>
  <c r="K9" s="1"/>
  <c r="I8"/>
  <c r="G8"/>
  <c r="BA8" s="1"/>
  <c r="BA9" s="1"/>
  <c r="E7" i="6" s="1"/>
  <c r="B7"/>
  <c r="A7"/>
  <c r="BE9" i="7"/>
  <c r="I7" i="6" s="1"/>
  <c r="BC9" i="7"/>
  <c r="G7" i="6" s="1"/>
  <c r="BB9" i="7"/>
  <c r="F7" i="6" s="1"/>
  <c r="I9" i="7"/>
  <c r="E4"/>
  <c r="F3"/>
  <c r="G29" i="6"/>
  <c r="I29" s="1"/>
  <c r="H30" s="1"/>
  <c r="G23" i="5" s="1"/>
  <c r="C33"/>
  <c r="F33" s="1"/>
  <c r="C31"/>
  <c r="G15"/>
  <c r="D15"/>
  <c r="G7"/>
  <c r="BE99" i="4"/>
  <c r="BD99"/>
  <c r="BD100" s="1"/>
  <c r="H16" i="3" s="1"/>
  <c r="BC99" i="4"/>
  <c r="BB99"/>
  <c r="BB100" s="1"/>
  <c r="K99"/>
  <c r="K100" s="1"/>
  <c r="I99"/>
  <c r="G99"/>
  <c r="F16" i="3"/>
  <c r="B16"/>
  <c r="A16"/>
  <c r="BE100" i="4"/>
  <c r="I16" i="3" s="1"/>
  <c r="BC100" i="4"/>
  <c r="G16" i="3" s="1"/>
  <c r="I100" i="4"/>
  <c r="BE96"/>
  <c r="BD96"/>
  <c r="BC96"/>
  <c r="BB96"/>
  <c r="BA96"/>
  <c r="K96"/>
  <c r="I96"/>
  <c r="G96"/>
  <c r="BE95"/>
  <c r="BD95"/>
  <c r="BC95"/>
  <c r="BB95"/>
  <c r="BA95"/>
  <c r="K95"/>
  <c r="I95"/>
  <c r="G95"/>
  <c r="BE94"/>
  <c r="BD94"/>
  <c r="BC94"/>
  <c r="BB94"/>
  <c r="BA94"/>
  <c r="K94"/>
  <c r="I94"/>
  <c r="G94"/>
  <c r="BE93"/>
  <c r="BD93"/>
  <c r="BC93"/>
  <c r="BB93"/>
  <c r="BA93"/>
  <c r="K93"/>
  <c r="I93"/>
  <c r="G93"/>
  <c r="BE92"/>
  <c r="BD92"/>
  <c r="BC92"/>
  <c r="BB92"/>
  <c r="BA92"/>
  <c r="K92"/>
  <c r="I92"/>
  <c r="G92"/>
  <c r="BE91"/>
  <c r="BD91"/>
  <c r="BC91"/>
  <c r="BB91"/>
  <c r="BA91"/>
  <c r="K91"/>
  <c r="I91"/>
  <c r="G91"/>
  <c r="BE90"/>
  <c r="BD90"/>
  <c r="BC90"/>
  <c r="BB90"/>
  <c r="BA90"/>
  <c r="K90"/>
  <c r="I90"/>
  <c r="G90"/>
  <c r="BE89"/>
  <c r="BD89"/>
  <c r="BC89"/>
  <c r="BB89"/>
  <c r="BA89"/>
  <c r="K89"/>
  <c r="I89"/>
  <c r="G89"/>
  <c r="BE88"/>
  <c r="BD88"/>
  <c r="BC88"/>
  <c r="BB88"/>
  <c r="BA88"/>
  <c r="K88"/>
  <c r="I88"/>
  <c r="G88"/>
  <c r="BE87"/>
  <c r="BD87"/>
  <c r="BC87"/>
  <c r="BB87"/>
  <c r="BA87"/>
  <c r="K87"/>
  <c r="I87"/>
  <c r="G87"/>
  <c r="BE86"/>
  <c r="BE97" s="1"/>
  <c r="BD86"/>
  <c r="BC86"/>
  <c r="BC97" s="1"/>
  <c r="G15" i="3" s="1"/>
  <c r="BB86" i="4"/>
  <c r="BA86"/>
  <c r="BA97" s="1"/>
  <c r="K86"/>
  <c r="I86"/>
  <c r="I97" s="1"/>
  <c r="G86"/>
  <c r="I15" i="3"/>
  <c r="E15"/>
  <c r="B15"/>
  <c r="A15"/>
  <c r="BD97" i="4"/>
  <c r="H15" i="3" s="1"/>
  <c r="BB97" i="4"/>
  <c r="F15" i="3" s="1"/>
  <c r="K97" i="4"/>
  <c r="G97"/>
  <c r="BE83"/>
  <c r="BD83"/>
  <c r="BC83"/>
  <c r="BB83"/>
  <c r="K83"/>
  <c r="I83"/>
  <c r="G83"/>
  <c r="BA83" s="1"/>
  <c r="BE82"/>
  <c r="BD82"/>
  <c r="BC82"/>
  <c r="BB82"/>
  <c r="K82"/>
  <c r="I82"/>
  <c r="G82"/>
  <c r="BA82" s="1"/>
  <c r="BE81"/>
  <c r="BD81"/>
  <c r="BC81"/>
  <c r="BB81"/>
  <c r="K81"/>
  <c r="I81"/>
  <c r="G81"/>
  <c r="BA81" s="1"/>
  <c r="BE80"/>
  <c r="BD80"/>
  <c r="BC80"/>
  <c r="BB80"/>
  <c r="K80"/>
  <c r="I80"/>
  <c r="G80"/>
  <c r="BA80" s="1"/>
  <c r="BE79"/>
  <c r="BD79"/>
  <c r="BD84" s="1"/>
  <c r="H14" i="3" s="1"/>
  <c r="BC79" i="4"/>
  <c r="BB79"/>
  <c r="K79"/>
  <c r="I79"/>
  <c r="G79"/>
  <c r="B14" i="3"/>
  <c r="A14"/>
  <c r="BE84" i="4"/>
  <c r="I14" i="3" s="1"/>
  <c r="BC84" i="4"/>
  <c r="G14" i="3" s="1"/>
  <c r="I84" i="4"/>
  <c r="BE76"/>
  <c r="BD76"/>
  <c r="BC76"/>
  <c r="BB76"/>
  <c r="BA76"/>
  <c r="K76"/>
  <c r="I76"/>
  <c r="G76"/>
  <c r="BE75"/>
  <c r="BD75"/>
  <c r="BC75"/>
  <c r="BB75"/>
  <c r="BA75"/>
  <c r="K75"/>
  <c r="I75"/>
  <c r="G75"/>
  <c r="BE74"/>
  <c r="BD74"/>
  <c r="BC74"/>
  <c r="BB74"/>
  <c r="BA74"/>
  <c r="K74"/>
  <c r="I74"/>
  <c r="G74"/>
  <c r="BE73"/>
  <c r="BD73"/>
  <c r="BC73"/>
  <c r="BB73"/>
  <c r="BA73"/>
  <c r="K73"/>
  <c r="I73"/>
  <c r="G73"/>
  <c r="BE72"/>
  <c r="BD72"/>
  <c r="BC72"/>
  <c r="BB72"/>
  <c r="BA72"/>
  <c r="K72"/>
  <c r="I72"/>
  <c r="G72"/>
  <c r="BE71"/>
  <c r="BD71"/>
  <c r="BC71"/>
  <c r="BB71"/>
  <c r="BA71"/>
  <c r="K71"/>
  <c r="I71"/>
  <c r="G71"/>
  <c r="BE70"/>
  <c r="BD70"/>
  <c r="BC70"/>
  <c r="BB70"/>
  <c r="BA70"/>
  <c r="K70"/>
  <c r="I70"/>
  <c r="G70"/>
  <c r="BE69"/>
  <c r="BD69"/>
  <c r="BC69"/>
  <c r="BB69"/>
  <c r="BA69"/>
  <c r="K69"/>
  <c r="I69"/>
  <c r="G69"/>
  <c r="BE68"/>
  <c r="BE77" s="1"/>
  <c r="BD68"/>
  <c r="BC68"/>
  <c r="BC77" s="1"/>
  <c r="G13" i="3" s="1"/>
  <c r="BB68" i="4"/>
  <c r="BA68"/>
  <c r="BA77" s="1"/>
  <c r="K68"/>
  <c r="I68"/>
  <c r="I77" s="1"/>
  <c r="G68"/>
  <c r="I13" i="3"/>
  <c r="E13"/>
  <c r="B13"/>
  <c r="A13"/>
  <c r="BD77" i="4"/>
  <c r="H13" i="3" s="1"/>
  <c r="BB77" i="4"/>
  <c r="F13" i="3" s="1"/>
  <c r="K77" i="4"/>
  <c r="G77"/>
  <c r="BE65"/>
  <c r="BD65"/>
  <c r="BC65"/>
  <c r="BA65"/>
  <c r="K65"/>
  <c r="I65"/>
  <c r="G65"/>
  <c r="BB65" s="1"/>
  <c r="BE64"/>
  <c r="BD64"/>
  <c r="BC64"/>
  <c r="BA64"/>
  <c r="K64"/>
  <c r="I64"/>
  <c r="G64"/>
  <c r="BB64" s="1"/>
  <c r="BE63"/>
  <c r="BD63"/>
  <c r="BC63"/>
  <c r="BA63"/>
  <c r="K63"/>
  <c r="I63"/>
  <c r="G63"/>
  <c r="BB63" s="1"/>
  <c r="BE62"/>
  <c r="BD62"/>
  <c r="BC62"/>
  <c r="BA62"/>
  <c r="K62"/>
  <c r="I62"/>
  <c r="G62"/>
  <c r="BB62" s="1"/>
  <c r="BE61"/>
  <c r="BD61"/>
  <c r="BC61"/>
  <c r="BA61"/>
  <c r="K61"/>
  <c r="I61"/>
  <c r="G61"/>
  <c r="BB61" s="1"/>
  <c r="BE60"/>
  <c r="BD60"/>
  <c r="BC60"/>
  <c r="BA60"/>
  <c r="K60"/>
  <c r="I60"/>
  <c r="G60"/>
  <c r="BB60" s="1"/>
  <c r="BE59"/>
  <c r="BD59"/>
  <c r="BC59"/>
  <c r="BA59"/>
  <c r="K59"/>
  <c r="I59"/>
  <c r="G59"/>
  <c r="BB59" s="1"/>
  <c r="BE58"/>
  <c r="BD58"/>
  <c r="BC58"/>
  <c r="BA58"/>
  <c r="K58"/>
  <c r="I58"/>
  <c r="G58"/>
  <c r="BB58" s="1"/>
  <c r="BE57"/>
  <c r="BD57"/>
  <c r="BC57"/>
  <c r="BA57"/>
  <c r="K57"/>
  <c r="I57"/>
  <c r="G57"/>
  <c r="BB57" s="1"/>
  <c r="BE56"/>
  <c r="BD56"/>
  <c r="BC56"/>
  <c r="BA56"/>
  <c r="K56"/>
  <c r="I56"/>
  <c r="G56"/>
  <c r="BB56" s="1"/>
  <c r="BE55"/>
  <c r="BD55"/>
  <c r="BC55"/>
  <c r="BA55"/>
  <c r="K55"/>
  <c r="I55"/>
  <c r="G55"/>
  <c r="BB55" s="1"/>
  <c r="BE54"/>
  <c r="BD54"/>
  <c r="BC54"/>
  <c r="BA54"/>
  <c r="K54"/>
  <c r="I54"/>
  <c r="G54"/>
  <c r="BB54" s="1"/>
  <c r="BE53"/>
  <c r="BD53"/>
  <c r="BC53"/>
  <c r="BA53"/>
  <c r="K53"/>
  <c r="I53"/>
  <c r="G53"/>
  <c r="BB53" s="1"/>
  <c r="BE52"/>
  <c r="BD52"/>
  <c r="BC52"/>
  <c r="BA52"/>
  <c r="K52"/>
  <c r="I52"/>
  <c r="G52"/>
  <c r="BB52" s="1"/>
  <c r="BE51"/>
  <c r="BD51"/>
  <c r="BC51"/>
  <c r="BA51"/>
  <c r="K51"/>
  <c r="I51"/>
  <c r="G51"/>
  <c r="BB51" s="1"/>
  <c r="BE50"/>
  <c r="BD50"/>
  <c r="BC50"/>
  <c r="BA50"/>
  <c r="K50"/>
  <c r="I50"/>
  <c r="G50"/>
  <c r="BB50" s="1"/>
  <c r="BE49"/>
  <c r="BD49"/>
  <c r="BC49"/>
  <c r="BA49"/>
  <c r="K49"/>
  <c r="I49"/>
  <c r="G49"/>
  <c r="BB49" s="1"/>
  <c r="BE48"/>
  <c r="BD48"/>
  <c r="BC48"/>
  <c r="BA48"/>
  <c r="K48"/>
  <c r="I48"/>
  <c r="G48"/>
  <c r="BB48" s="1"/>
  <c r="BE47"/>
  <c r="BD47"/>
  <c r="BD66" s="1"/>
  <c r="H12" i="3" s="1"/>
  <c r="BC47" i="4"/>
  <c r="BA47"/>
  <c r="K47"/>
  <c r="I47"/>
  <c r="G47"/>
  <c r="G66" s="1"/>
  <c r="B12" i="3"/>
  <c r="A12"/>
  <c r="BE66" i="4"/>
  <c r="I12" i="3" s="1"/>
  <c r="BC66" i="4"/>
  <c r="G12" i="3" s="1"/>
  <c r="BA66" i="4"/>
  <c r="E12" i="3" s="1"/>
  <c r="I66" i="4"/>
  <c r="BE44"/>
  <c r="BD44"/>
  <c r="BC44"/>
  <c r="BA44"/>
  <c r="K44"/>
  <c r="I44"/>
  <c r="G44"/>
  <c r="BB44" s="1"/>
  <c r="BE43"/>
  <c r="BD43"/>
  <c r="BC43"/>
  <c r="BA43"/>
  <c r="K43"/>
  <c r="I43"/>
  <c r="G43"/>
  <c r="BB43" s="1"/>
  <c r="BE42"/>
  <c r="BD42"/>
  <c r="BC42"/>
  <c r="BA42"/>
  <c r="K42"/>
  <c r="I42"/>
  <c r="G42"/>
  <c r="BB42" s="1"/>
  <c r="BE41"/>
  <c r="BD41"/>
  <c r="BC41"/>
  <c r="BA41"/>
  <c r="K41"/>
  <c r="I41"/>
  <c r="G41"/>
  <c r="BB41" s="1"/>
  <c r="BE40"/>
  <c r="BD40"/>
  <c r="BC40"/>
  <c r="BA40"/>
  <c r="K40"/>
  <c r="I40"/>
  <c r="G40"/>
  <c r="BB40" s="1"/>
  <c r="BE39"/>
  <c r="BD39"/>
  <c r="BC39"/>
  <c r="BA39"/>
  <c r="K39"/>
  <c r="I39"/>
  <c r="G39"/>
  <c r="BB39" s="1"/>
  <c r="BE38"/>
  <c r="BE45" s="1"/>
  <c r="I11" i="3" s="1"/>
  <c r="BD38" i="4"/>
  <c r="BC38"/>
  <c r="BA38"/>
  <c r="K38"/>
  <c r="I38"/>
  <c r="G38"/>
  <c r="BB38" s="1"/>
  <c r="B11" i="3"/>
  <c r="A11"/>
  <c r="BD45" i="4"/>
  <c r="H11" i="3" s="1"/>
  <c r="K45" i="4"/>
  <c r="G45"/>
  <c r="BE35"/>
  <c r="BD35"/>
  <c r="BC35"/>
  <c r="BA35"/>
  <c r="K35"/>
  <c r="I35"/>
  <c r="G35"/>
  <c r="BB35" s="1"/>
  <c r="BE34"/>
  <c r="BD34"/>
  <c r="BC34"/>
  <c r="BA34"/>
  <c r="K34"/>
  <c r="I34"/>
  <c r="G34"/>
  <c r="BB34" s="1"/>
  <c r="BE33"/>
  <c r="BD33"/>
  <c r="BC33"/>
  <c r="BA33"/>
  <c r="K33"/>
  <c r="I33"/>
  <c r="G33"/>
  <c r="BB33" s="1"/>
  <c r="BE32"/>
  <c r="BD32"/>
  <c r="BD36" s="1"/>
  <c r="BC32"/>
  <c r="BA32"/>
  <c r="K32"/>
  <c r="K36" s="1"/>
  <c r="I32"/>
  <c r="G32"/>
  <c r="G36" s="1"/>
  <c r="H10" i="3"/>
  <c r="B10"/>
  <c r="A10"/>
  <c r="BE36" i="4"/>
  <c r="I10" i="3" s="1"/>
  <c r="BC36" i="4"/>
  <c r="G10" i="3" s="1"/>
  <c r="BA36" i="4"/>
  <c r="E10" i="3" s="1"/>
  <c r="I36" i="4"/>
  <c r="BE29"/>
  <c r="BD29"/>
  <c r="BC29"/>
  <c r="BA29"/>
  <c r="K29"/>
  <c r="I29"/>
  <c r="G29"/>
  <c r="BB29" s="1"/>
  <c r="BE28"/>
  <c r="BD28"/>
  <c r="BC28"/>
  <c r="BA28"/>
  <c r="K28"/>
  <c r="I28"/>
  <c r="G28"/>
  <c r="BB28" s="1"/>
  <c r="BE27"/>
  <c r="BD27"/>
  <c r="BC27"/>
  <c r="BC30" s="1"/>
  <c r="G9" i="3" s="1"/>
  <c r="BA27" i="4"/>
  <c r="K27"/>
  <c r="I27"/>
  <c r="G27"/>
  <c r="BB27" s="1"/>
  <c r="BB30" s="1"/>
  <c r="F9" i="3" s="1"/>
  <c r="B9"/>
  <c r="A9"/>
  <c r="BD30" i="4"/>
  <c r="H9" i="3" s="1"/>
  <c r="K30" i="4"/>
  <c r="G30"/>
  <c r="BE24"/>
  <c r="BD24"/>
  <c r="BC24"/>
  <c r="BB24"/>
  <c r="K24"/>
  <c r="I24"/>
  <c r="G24"/>
  <c r="BA24" s="1"/>
  <c r="BE23"/>
  <c r="BD23"/>
  <c r="BC23"/>
  <c r="BB23"/>
  <c r="K23"/>
  <c r="I23"/>
  <c r="G23"/>
  <c r="BA23" s="1"/>
  <c r="BE22"/>
  <c r="BD22"/>
  <c r="BC22"/>
  <c r="BB22"/>
  <c r="BB25" s="1"/>
  <c r="F8" i="3" s="1"/>
  <c r="K22" i="4"/>
  <c r="K25" s="1"/>
  <c r="I22"/>
  <c r="G22"/>
  <c r="B8" i="3"/>
  <c r="A8"/>
  <c r="BE25" i="4"/>
  <c r="I8" i="3" s="1"/>
  <c r="BC25" i="4"/>
  <c r="G8" i="3" s="1"/>
  <c r="I25" i="4"/>
  <c r="BE19"/>
  <c r="BD19"/>
  <c r="BC19"/>
  <c r="BB19"/>
  <c r="BA19"/>
  <c r="K19"/>
  <c r="I19"/>
  <c r="G19"/>
  <c r="BE18"/>
  <c r="BD18"/>
  <c r="BC18"/>
  <c r="BB18"/>
  <c r="BA18"/>
  <c r="K18"/>
  <c r="I18"/>
  <c r="G18"/>
  <c r="BE17"/>
  <c r="BD17"/>
  <c r="BC17"/>
  <c r="BB17"/>
  <c r="BA17"/>
  <c r="K17"/>
  <c r="I17"/>
  <c r="G17"/>
  <c r="BE16"/>
  <c r="BD16"/>
  <c r="BC16"/>
  <c r="BB16"/>
  <c r="BA16"/>
  <c r="K16"/>
  <c r="I16"/>
  <c r="G16"/>
  <c r="BE15"/>
  <c r="BD15"/>
  <c r="BC15"/>
  <c r="BB15"/>
  <c r="BA15"/>
  <c r="K15"/>
  <c r="I15"/>
  <c r="G15"/>
  <c r="BE14"/>
  <c r="BD14"/>
  <c r="BC14"/>
  <c r="BB14"/>
  <c r="BA14"/>
  <c r="K14"/>
  <c r="I14"/>
  <c r="G14"/>
  <c r="BE13"/>
  <c r="BD13"/>
  <c r="BC13"/>
  <c r="BB13"/>
  <c r="BA13"/>
  <c r="K13"/>
  <c r="I13"/>
  <c r="G13"/>
  <c r="BE12"/>
  <c r="BD12"/>
  <c r="BC12"/>
  <c r="BB12"/>
  <c r="BA12"/>
  <c r="K12"/>
  <c r="I12"/>
  <c r="G12"/>
  <c r="BE11"/>
  <c r="BD11"/>
  <c r="BC11"/>
  <c r="BB11"/>
  <c r="BA11"/>
  <c r="K11"/>
  <c r="I11"/>
  <c r="G11"/>
  <c r="BE10"/>
  <c r="BD10"/>
  <c r="BC10"/>
  <c r="BB10"/>
  <c r="BA10"/>
  <c r="K10"/>
  <c r="I10"/>
  <c r="G10"/>
  <c r="BE9"/>
  <c r="BD9"/>
  <c r="BC9"/>
  <c r="BB9"/>
  <c r="BA9"/>
  <c r="K9"/>
  <c r="I9"/>
  <c r="G9"/>
  <c r="BE8"/>
  <c r="BE20" s="1"/>
  <c r="BD8"/>
  <c r="BC8"/>
  <c r="BC20" s="1"/>
  <c r="BB8"/>
  <c r="BA8"/>
  <c r="BA20" s="1"/>
  <c r="E7" i="3" s="1"/>
  <c r="K8" i="4"/>
  <c r="I8"/>
  <c r="I20" s="1"/>
  <c r="G8"/>
  <c r="I7" i="3"/>
  <c r="G7"/>
  <c r="B7"/>
  <c r="A7"/>
  <c r="BD20" i="4"/>
  <c r="H7" i="3" s="1"/>
  <c r="BB20" i="4"/>
  <c r="F7" i="3" s="1"/>
  <c r="K20" i="4"/>
  <c r="G20"/>
  <c r="E4"/>
  <c r="F3"/>
  <c r="G22" i="3"/>
  <c r="I22" s="1"/>
  <c r="H23" s="1"/>
  <c r="G23" i="2" s="1"/>
  <c r="C33"/>
  <c r="F33" s="1"/>
  <c r="C31"/>
  <c r="G15"/>
  <c r="D15"/>
  <c r="G7"/>
  <c r="H41" i="1"/>
  <c r="H38"/>
  <c r="G38"/>
  <c r="H32"/>
  <c r="H29"/>
  <c r="G29"/>
  <c r="D22"/>
  <c r="I21"/>
  <c r="I22" s="1"/>
  <c r="D20"/>
  <c r="I2"/>
  <c r="G22" i="2" l="1"/>
  <c r="G22" i="5"/>
  <c r="G9" i="7"/>
  <c r="I24" i="6"/>
  <c r="C21" i="5" s="1"/>
  <c r="H24" i="6"/>
  <c r="C17" i="5" s="1"/>
  <c r="BA21" i="7"/>
  <c r="E9" i="6" s="1"/>
  <c r="E24" s="1"/>
  <c r="C15" i="5" s="1"/>
  <c r="G24" i="6"/>
  <c r="C18" i="5" s="1"/>
  <c r="BB65" i="7"/>
  <c r="F13" i="6" s="1"/>
  <c r="BB82" i="7"/>
  <c r="F16" i="6" s="1"/>
  <c r="BB77" i="7"/>
  <c r="F15" i="6" s="1"/>
  <c r="F24" s="1"/>
  <c r="C16" i="5" s="1"/>
  <c r="BB96" i="7"/>
  <c r="F18" i="6" s="1"/>
  <c r="G21" i="7"/>
  <c r="G65"/>
  <c r="G89"/>
  <c r="G130"/>
  <c r="BB32" i="4"/>
  <c r="BB36" s="1"/>
  <c r="F10" i="3" s="1"/>
  <c r="G100" i="4"/>
  <c r="BA99"/>
  <c r="BA100" s="1"/>
  <c r="E16" i="3" s="1"/>
  <c r="BA79" i="4"/>
  <c r="BA84" s="1"/>
  <c r="E14" i="3" s="1"/>
  <c r="G84" i="4"/>
  <c r="BA45"/>
  <c r="E11" i="3" s="1"/>
  <c r="BB45" i="4"/>
  <c r="F11" i="3" s="1"/>
  <c r="I30" i="4"/>
  <c r="K66"/>
  <c r="BD25"/>
  <c r="H8" i="3" s="1"/>
  <c r="H17" s="1"/>
  <c r="C17" i="2" s="1"/>
  <c r="BA30" i="4"/>
  <c r="E9" i="3" s="1"/>
  <c r="I45" i="4"/>
  <c r="BB47"/>
  <c r="BB66" s="1"/>
  <c r="F12" i="3" s="1"/>
  <c r="BB84" i="4"/>
  <c r="F14" i="3" s="1"/>
  <c r="G25" i="4"/>
  <c r="BA22"/>
  <c r="BA25" s="1"/>
  <c r="E8" i="3" s="1"/>
  <c r="BE30" i="4"/>
  <c r="I9" i="3" s="1"/>
  <c r="I17" s="1"/>
  <c r="C21" i="2" s="1"/>
  <c r="BC45" i="4"/>
  <c r="G11" i="3" s="1"/>
  <c r="G17" s="1"/>
  <c r="C18" i="2" s="1"/>
  <c r="K84" i="4"/>
  <c r="C19" i="5" l="1"/>
  <c r="C22" s="1"/>
  <c r="C23" s="1"/>
  <c r="F30" s="1"/>
  <c r="G40" i="1" s="1"/>
  <c r="F17" i="3"/>
  <c r="C16" i="2" s="1"/>
  <c r="E17" i="3"/>
  <c r="C15" i="2" s="1"/>
  <c r="I40" i="1" l="1"/>
  <c r="F40" s="1"/>
  <c r="G31"/>
  <c r="I31" s="1"/>
  <c r="F31" s="1"/>
  <c r="C19" i="2"/>
  <c r="C22" s="1"/>
  <c r="C23" s="1"/>
  <c r="F30" s="1"/>
  <c r="F31" i="5"/>
  <c r="F34" s="1"/>
  <c r="F31" i="2" l="1"/>
  <c r="F34" s="1"/>
  <c r="G39" i="1"/>
  <c r="I39" l="1"/>
  <c r="I41" s="1"/>
  <c r="G30"/>
  <c r="G41"/>
  <c r="G32" l="1"/>
  <c r="I19" s="1"/>
  <c r="I20" s="1"/>
  <c r="I23" s="1"/>
  <c r="I30"/>
  <c r="F39"/>
  <c r="F41" s="1"/>
  <c r="F30" l="1"/>
  <c r="F32" s="1"/>
  <c r="I32"/>
  <c r="J40" l="1"/>
  <c r="J39"/>
  <c r="J31"/>
  <c r="J30"/>
  <c r="J32"/>
  <c r="J41"/>
</calcChain>
</file>

<file path=xl/sharedStrings.xml><?xml version="1.0" encoding="utf-8"?>
<sst xmlns="http://schemas.openxmlformats.org/spreadsheetml/2006/main" count="914" uniqueCount="498">
  <si>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</si>
  <si>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</si>
  <si>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</si>
  <si>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</si>
  <si>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</si>
  <si>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</si>
  <si>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</si>
  <si>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</si>
  <si>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</si>
  <si>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</si>
  <si>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</si>
  <si>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</si>
  <si>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</si>
  <si>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</si>
  <si>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</si>
  <si>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</si>
  <si>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</si>
  <si>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</si>
  <si>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</si>
  <si>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</si>
  <si>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</si>
  <si>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</si>
  <si>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</si>
  <si>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</si>
  <si>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</si>
  <si>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</si>
  <si>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</si>
  <si>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</si>
  <si>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</si>
  <si>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</si>
  <si>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</si>
  <si>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</si>
  <si>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</si>
  <si>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</si>
  <si>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</si>
  <si>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</si>
  <si>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</si>
  <si>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</si>
  <si>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</si>
  <si>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</si>
  <si>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</si>
  <si>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</si>
  <si>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</si>
  <si>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</si>
  <si>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</si>
  <si>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</si>
  <si>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</si>
  <si>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</si>
  <si>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</si>
  <si>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</si>
  <si>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</si>
  <si>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</si>
  <si>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</si>
  <si>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</si>
  <si>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</si>
  <si>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</si>
  <si>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</si>
  <si>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</si>
  <si>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</si>
  <si>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</si>
  <si>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</si>
  <si>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</si>
  <si>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</si>
  <si>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</si>
  <si>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</si>
  <si>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</si>
  <si>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</si>
  <si>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</si>
  <si>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</si>
  <si>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</si>
  <si>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</si>
  <si>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</si>
  <si>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</si>
  <si>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</si>
  <si>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</si>
  <si>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</si>
  <si>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</si>
  <si>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</si>
  <si>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</si>
  <si>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</si>
  <si>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</si>
  <si>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</si>
  <si>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</si>
  <si>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</si>
  <si>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</si>
  <si>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</si>
  <si>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</si>
  <si>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</si>
  <si>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</si>
  <si>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</si>
  <si>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</si>
  <si>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</si>
  <si>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</si>
  <si>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</si>
  <si>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</si>
  <si>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</si>
  <si>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</si>
  <si>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</si>
  <si>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SLEPÝ ROZPOČET</t>
  </si>
  <si>
    <t>Slepý rozpočet</t>
  </si>
  <si>
    <t>001</t>
  </si>
  <si>
    <t>BD Albrechtická 37 - sníž. en. náročnosti - v1</t>
  </si>
  <si>
    <t>001 BD Albrechtická 37 - sníž. en. náročnosti - v1</t>
  </si>
  <si>
    <t>uznatelné náklady</t>
  </si>
  <si>
    <t>001 uznatelné náklady</t>
  </si>
  <si>
    <t>62</t>
  </si>
  <si>
    <t>Úpravy povrchů vnější</t>
  </si>
  <si>
    <t>62 Úpravy povrchů vnější</t>
  </si>
  <si>
    <t>621311132RT6</t>
  </si>
  <si>
    <t>Zateplovací systém podhled EPS F tl.100 mm s omítkou silikátovou 3,2 kg/m2</t>
  </si>
  <si>
    <t>m2</t>
  </si>
  <si>
    <t>622319015R00</t>
  </si>
  <si>
    <t xml:space="preserve">Soklová lišta hliník KZS tl. 160 mm </t>
  </si>
  <si>
    <t>m</t>
  </si>
  <si>
    <t>622300131R00</t>
  </si>
  <si>
    <t xml:space="preserve">Vyrovnání podkladu tmelem tl. do 5 mm </t>
  </si>
  <si>
    <t>622311522RU1</t>
  </si>
  <si>
    <t>Zateplovací systém, sokl, XPS tl. 100 mm s mozaikovou omítkou 5,5 kg/m2</t>
  </si>
  <si>
    <t>622311732RU5</t>
  </si>
  <si>
    <t>Zatepl.systém, fasáda, miner.desky KV 100 mm s mozaikovou omítkou 5,5 kg/m2</t>
  </si>
  <si>
    <t>622311735RT6</t>
  </si>
  <si>
    <t>Zatepl.systém,  fasáda, miner.desky KV 160 mm s omítkou silikátovou 3,2 kg/m2</t>
  </si>
  <si>
    <t>622311135RT6</t>
  </si>
  <si>
    <t>Zateplovací systém, fasáda, EPS F tl.160 mm s omítkou silikátovou 3,2 kg/m2</t>
  </si>
  <si>
    <t>622311153RT3</t>
  </si>
  <si>
    <t>Zateplovací systém, ostění, EPS F tl. 30 mm s omítkou silikátovou 3,2 kg/m2</t>
  </si>
  <si>
    <t>622311564R01</t>
  </si>
  <si>
    <t xml:space="preserve">Zateplovací systém, parapet, XPS tl. 30 mm </t>
  </si>
  <si>
    <t>622333041R00</t>
  </si>
  <si>
    <t xml:space="preserve">Penetrace podkladu </t>
  </si>
  <si>
    <t>622904112R00</t>
  </si>
  <si>
    <t xml:space="preserve">Očištění fasád tlakovou vodou složitost 1 - 2 </t>
  </si>
  <si>
    <t>629451112R00</t>
  </si>
  <si>
    <t xml:space="preserve">Vyrovnávací vrstva MC šířky do 30 cm </t>
  </si>
  <si>
    <t>64</t>
  </si>
  <si>
    <t>Výplně otvorů</t>
  </si>
  <si>
    <t>64 Výplně otvorů</t>
  </si>
  <si>
    <t>641952211R00</t>
  </si>
  <si>
    <t xml:space="preserve">Osazení rámů okenních dřevěných, plocha do 2,5 m2 </t>
  </si>
  <si>
    <t>kus</t>
  </si>
  <si>
    <t>641952341R00</t>
  </si>
  <si>
    <t xml:space="preserve">Osazení rámů okenních dřevěných, plocha do 4 m2 </t>
  </si>
  <si>
    <t>642952110R00</t>
  </si>
  <si>
    <t xml:space="preserve">Osazení zárubní dveřních dřevěných, pl. do 2,5 m2 </t>
  </si>
  <si>
    <t>713</t>
  </si>
  <si>
    <t>Izolace tepelné</t>
  </si>
  <si>
    <t>713 Izolace tepelné</t>
  </si>
  <si>
    <t>713141151R00</t>
  </si>
  <si>
    <t xml:space="preserve">Izolace tepelná střech kladená na sucho 1vrstvá </t>
  </si>
  <si>
    <t>283-76864</t>
  </si>
  <si>
    <t>Deska izolační PIR s hliníkovým povlakem nadkrpkevní izolace tl. 160 mm</t>
  </si>
  <si>
    <t>998713103R00</t>
  </si>
  <si>
    <t xml:space="preserve">Přesun hmot pro izolace tepelné, výšky do 24 m </t>
  </si>
  <si>
    <t>t</t>
  </si>
  <si>
    <t>762</t>
  </si>
  <si>
    <t>Konstrukce tesařské</t>
  </si>
  <si>
    <t>762 Konstrukce tesařské</t>
  </si>
  <si>
    <t>762334192R00</t>
  </si>
  <si>
    <t xml:space="preserve">Montáž krokví vlašských do 288 cm2 ocel.spojkami </t>
  </si>
  <si>
    <t>605-15230</t>
  </si>
  <si>
    <t xml:space="preserve">Hranol SM/JD  1 16x16 cm, impregnovaný </t>
  </si>
  <si>
    <t>m3</t>
  </si>
  <si>
    <t>762395000R00</t>
  </si>
  <si>
    <t xml:space="preserve">Spojovací a ochranné prostředky pro střechy </t>
  </si>
  <si>
    <t>998762103R00</t>
  </si>
  <si>
    <t xml:space="preserve">Přesun hmot pro tesařské konstrukce, výšky do 24 m </t>
  </si>
  <si>
    <t>764</t>
  </si>
  <si>
    <t>Konstrukce klempířské</t>
  </si>
  <si>
    <t>764 Konstrukce klempířské</t>
  </si>
  <si>
    <t>764410260R01</t>
  </si>
  <si>
    <t>Oplechování parapetů včetně rohů Pz lakovaný rš 400 mm</t>
  </si>
  <si>
    <t>764 41-0261</t>
  </si>
  <si>
    <t>Oplechování parapetů půlkruhových Pz lakov. rš 400 mm</t>
  </si>
  <si>
    <t>764421220R01</t>
  </si>
  <si>
    <t xml:space="preserve">Oplechování říms z Pz lakovaného plechu rš 150 mm </t>
  </si>
  <si>
    <t>764454291R00</t>
  </si>
  <si>
    <t xml:space="preserve">Montáž trub Pz odpadních kruhových </t>
  </si>
  <si>
    <t>998764103R00</t>
  </si>
  <si>
    <t xml:space="preserve">Přesun hmot pro klempířské konstr., výšky do 24 m </t>
  </si>
  <si>
    <t>764410880R00</t>
  </si>
  <si>
    <t xml:space="preserve">Demontáž oplechování parapetů,rš od 400 do 600 mm </t>
  </si>
  <si>
    <t>764454802R00</t>
  </si>
  <si>
    <t xml:space="preserve">Demontáž odpadních trub kruhových,D 120 mm </t>
  </si>
  <si>
    <t>766</t>
  </si>
  <si>
    <t>Konstrukce truhlářské</t>
  </si>
  <si>
    <t>766 Konstrukce truhlářské</t>
  </si>
  <si>
    <t>766601211R00</t>
  </si>
  <si>
    <t xml:space="preserve">Těsnění okenní spáry, ostění, PT-Z fólie+ PP páska </t>
  </si>
  <si>
    <t>766601229R00</t>
  </si>
  <si>
    <t xml:space="preserve">Těsnění oken.spáry,parapet,PT folie+PP folie+páska </t>
  </si>
  <si>
    <t>766623035R00</t>
  </si>
  <si>
    <t xml:space="preserve">Okna zdvojená otvíravá,do konstr.2kříd.nad 2,10 m2 </t>
  </si>
  <si>
    <t>611-10332.1</t>
  </si>
  <si>
    <t>Okno dřevěné EURO 2křídl. O+OS 1400x1800 mm dvojsklo, U = 1,2 - 6/O</t>
  </si>
  <si>
    <t>611-10355.1</t>
  </si>
  <si>
    <t>Okno dřevěné EURO 2křídl. O+OS,  1400x2600 mm dvojsklo, U = 1,2 - 10/O</t>
  </si>
  <si>
    <t>766624042R00</t>
  </si>
  <si>
    <t xml:space="preserve">Montáž střešních oken rozměr 78/98 - 118 cm </t>
  </si>
  <si>
    <t>766624043R00</t>
  </si>
  <si>
    <t xml:space="preserve">Montáž střešních oken rozměr 78/140 - 160 cm </t>
  </si>
  <si>
    <t>611-40221.1</t>
  </si>
  <si>
    <t>Okno střešní š.78 x v.98 cm, izol. trojsklo polyuretanový povrch, U = 1,2 - 10/O</t>
  </si>
  <si>
    <t>611-40223,1</t>
  </si>
  <si>
    <t>Okno střešní š.78 x v.140 cm, izol. trojsklo polyuretanový povrch, U = 1,2 - 9/O</t>
  </si>
  <si>
    <t>611-40282.A</t>
  </si>
  <si>
    <t xml:space="preserve">Lemování okna  78x 98 cm </t>
  </si>
  <si>
    <t>611-40284.A</t>
  </si>
  <si>
    <t xml:space="preserve">Lemování okna  78x140 cm </t>
  </si>
  <si>
    <t>766662122R00</t>
  </si>
  <si>
    <t xml:space="preserve">Montáž dveří do rám.zárubně 1kříd. š.nad 80 cm </t>
  </si>
  <si>
    <t>611-81253.1</t>
  </si>
  <si>
    <t>Zárubeň rámová pro dveře 1křídlové otvor 900x2100 mm</t>
  </si>
  <si>
    <t>611-81253.2</t>
  </si>
  <si>
    <t>Zárubeň rámová pro dveře 1křídlové otvor 900x2050 mm</t>
  </si>
  <si>
    <t>611-73901</t>
  </si>
  <si>
    <t>Dveře vchodové 1kř. EURO, plné, s povrch. úpravou do zárubně 900x2050 mm, bezp. zámek - 4/O</t>
  </si>
  <si>
    <t>611-73902</t>
  </si>
  <si>
    <t>Dveře vchodové 1kř. EURO, plné, s povrch. úpravou, do zárubně 900x2050 mm, bezp. zámek - 4/O</t>
  </si>
  <si>
    <t>766424812R00</t>
  </si>
  <si>
    <t xml:space="preserve">Demontáž okna střešního 78x98 cm, vč. lemování </t>
  </si>
  <si>
    <t>766424814R00</t>
  </si>
  <si>
    <t xml:space="preserve">Demontáž okna střešního 78x148 cm, vč. lemování </t>
  </si>
  <si>
    <t>998766102R00</t>
  </si>
  <si>
    <t xml:space="preserve">Přesun hmot pro truhlářské konstr., výšky do 12 m </t>
  </si>
  <si>
    <t>94</t>
  </si>
  <si>
    <t>Lešení a stavební výtahy</t>
  </si>
  <si>
    <t>94 Lešení a stavební výtahy</t>
  </si>
  <si>
    <t>941941052R00</t>
  </si>
  <si>
    <t xml:space="preserve">Montáž lešení leh.řad.s podlahami,š.1,5 m, H 24 m </t>
  </si>
  <si>
    <t>941941392R00</t>
  </si>
  <si>
    <t xml:space="preserve">Příplatek za každý měsíc použití lešení k pol.1052 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</si>
  <si>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</si>
  <si>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</si>
  <si>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</si>
  <si>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</si>
  <si>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944945013R00</t>
  </si>
  <si>
    <t xml:space="preserve">Montáž záchytné stříšky H 4,5 m, šířky nad 2 m </t>
  </si>
  <si>
    <t>944945193R00</t>
  </si>
  <si>
    <t xml:space="preserve">Příplatek za každý měsíc použ.stříšky, k pol. 5013 </t>
  </si>
  <si>
    <t>941941852R00</t>
  </si>
  <si>
    <t xml:space="preserve">Demontáž lešení leh.řad.s podlahami,š.1,5 m,H 24 m </t>
  </si>
  <si>
    <t>944944081R00</t>
  </si>
  <si>
    <t xml:space="preserve">Demontáž ochranné sítě z umělých vláken </t>
  </si>
  <si>
    <t>944945813R00</t>
  </si>
  <si>
    <t xml:space="preserve">Demontáž záchytné stříšky H 4,5 m, šířky nad 2 m </t>
  </si>
  <si>
    <t>96</t>
  </si>
  <si>
    <t>Bourání konstrukcí</t>
  </si>
  <si>
    <t>96 Bourání konstrukcí</t>
  </si>
  <si>
    <t>968061112R00</t>
  </si>
  <si>
    <t xml:space="preserve">Vyvěšení dřevěných okenních křídel pl. do 1,5 m2 </t>
  </si>
  <si>
    <t>968061113R00</t>
  </si>
  <si>
    <t xml:space="preserve">Vyvěšení dřevěných okenních křídel pl. nad 1,5 m2 </t>
  </si>
  <si>
    <t>968061125R00</t>
  </si>
  <si>
    <t xml:space="preserve">Vyvěšení dřevěných dveřních křídel pl. do 2 m2 </t>
  </si>
  <si>
    <t>968062355R00</t>
  </si>
  <si>
    <t xml:space="preserve">Vybourání dřevěných rámů oken dvojitých pl. 2 m2 </t>
  </si>
  <si>
    <t>968072455R00</t>
  </si>
  <si>
    <t xml:space="preserve">Vybourání kovových dveřních zárubní pl. do 2 m2 </t>
  </si>
  <si>
    <t>97</t>
  </si>
  <si>
    <t>Prorážení otvorů</t>
  </si>
  <si>
    <t>97 Prorážení otvorů</t>
  </si>
  <si>
    <t>978041103R00</t>
  </si>
  <si>
    <t xml:space="preserve">Odstranění KZS ostění, EPS F tl. 30 mm s omítkou </t>
  </si>
  <si>
    <t>978041105R00</t>
  </si>
  <si>
    <t xml:space="preserve">Odstranění KZS EPS F tl. 50 mm s omítkou 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</si>
  <si>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</si>
  <si>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</si>
  <si>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</si>
  <si>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</si>
  <si>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979990101R00</t>
  </si>
  <si>
    <t xml:space="preserve">Poplatek za skládku suti - stavební suť </t>
  </si>
  <si>
    <t>979990162R00</t>
  </si>
  <si>
    <t xml:space="preserve">Poplatek za skládku suti - dřevo+sklo </t>
  </si>
  <si>
    <t>979990190R00</t>
  </si>
  <si>
    <t xml:space="preserve">Prodej vybouraných kovových prvků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</si>
  <si>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</si>
  <si>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</si>
  <si>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</si>
  <si>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</si>
  <si>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</si>
  <si>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</si>
  <si>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</si>
  <si>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</si>
  <si>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99</t>
  </si>
  <si>
    <t>Staveništní přesun hmot</t>
  </si>
  <si>
    <t>99 Staveništní přesun hmot</t>
  </si>
  <si>
    <t>999281108R00</t>
  </si>
  <si>
    <t xml:space="preserve">Přesun hmot pro opravy a údržbu do výšky 12 m </t>
  </si>
  <si>
    <t>002</t>
  </si>
  <si>
    <t>neuznatelné náklady</t>
  </si>
  <si>
    <t>002 neuznatelné náklady</t>
  </si>
  <si>
    <t>4</t>
  </si>
  <si>
    <t>Vodorovné konstrukce</t>
  </si>
  <si>
    <t>4 Vodorovné konstrukce</t>
  </si>
  <si>
    <t>416091072R00</t>
  </si>
  <si>
    <t xml:space="preserve">Opláštění střešního okna - desky SDK tl. 15 mm </t>
  </si>
  <si>
    <t>61</t>
  </si>
  <si>
    <t>Upravy povrchů vnitřní</t>
  </si>
  <si>
    <t>61 Upravy povrchů vnitřní</t>
  </si>
  <si>
    <t>610991111R00</t>
  </si>
  <si>
    <t xml:space="preserve">Zakrývání výplní vnitřních otvorů </t>
  </si>
  <si>
    <t>612409991R00</t>
  </si>
  <si>
    <t xml:space="preserve">Začištění omítek kolem oken,dveří apod. </t>
  </si>
  <si>
    <t>612425931R00</t>
  </si>
  <si>
    <t xml:space="preserve">Omítka vápenná vnitřního ostění - štuková </t>
  </si>
  <si>
    <t>Upravy povrchů vnější</t>
  </si>
  <si>
    <t>62 Upravy povrchů vnější</t>
  </si>
  <si>
    <t>620991121R00</t>
  </si>
  <si>
    <t xml:space="preserve">Zakrývání výplní vnějších otvorů z lešení </t>
  </si>
  <si>
    <t>622311101RV1</t>
  </si>
  <si>
    <t>Vytvoření bosáže na zatepl. systém EPS F tl. 20 mm zakončený stěrkou s výztužnou tkaninou</t>
  </si>
  <si>
    <t>622311102RV1</t>
  </si>
  <si>
    <t>Vytvoření šambrán na zatepl. syst. EPS F tl. 20 mm zakončený stěrkou s výztužnou tkaninou</t>
  </si>
  <si>
    <t>622311103RV3</t>
  </si>
  <si>
    <t>Vytvoření římsy na zatepl. syst. EPS profil 250x400 mm, vč, povrch. úpravy om. silikát.</t>
  </si>
  <si>
    <t>622311104RV1</t>
  </si>
  <si>
    <t>Vytvoření ozdobných prvků na zatepl. syst. EPS pod okapovou římsou, profil 150x200x250 mm</t>
  </si>
  <si>
    <t>712</t>
  </si>
  <si>
    <t>Živičné krytiny</t>
  </si>
  <si>
    <t>712 Živičné krytiny</t>
  </si>
  <si>
    <t>712600832R00</t>
  </si>
  <si>
    <t xml:space="preserve">Odstranění živič.krytiny střech nad 30° 2vrstvé </t>
  </si>
  <si>
    <t>721</t>
  </si>
  <si>
    <t>Vnitřní kanalizace</t>
  </si>
  <si>
    <t>721 Vnitřní kanalizace</t>
  </si>
  <si>
    <t>721242001R00</t>
  </si>
  <si>
    <t xml:space="preserve">Úprava osazení lapače střešních splavenin </t>
  </si>
  <si>
    <t>762341210R00</t>
  </si>
  <si>
    <t xml:space="preserve">Montáž bednění střech rovných, prkna hrubá na sraz </t>
  </si>
  <si>
    <t>762342203R00</t>
  </si>
  <si>
    <t xml:space="preserve">Montáž laťování střech, vzdálenost latí 22 - 36 cm </t>
  </si>
  <si>
    <t>762342204R00</t>
  </si>
  <si>
    <t xml:space="preserve">Montáž laťování střech, svislé, vzdálenost 100 cm </t>
  </si>
  <si>
    <t>605-12585</t>
  </si>
  <si>
    <t xml:space="preserve">Prkno SM I. jak. tl. 22-25 mm, impregnované </t>
  </si>
  <si>
    <t>605-17111</t>
  </si>
  <si>
    <t xml:space="preserve">Lať střešní 40x60 mm, impregnované </t>
  </si>
  <si>
    <t>605-17110</t>
  </si>
  <si>
    <t xml:space="preserve">Lať střešní 40x50 mm, impregnované </t>
  </si>
  <si>
    <t>762341811R00</t>
  </si>
  <si>
    <t xml:space="preserve">Demontáž bednění střech rovných z prken hrubých </t>
  </si>
  <si>
    <t>764322221R00</t>
  </si>
  <si>
    <t xml:space="preserve">Oplechování okapů Pz lakovaný okapnička rř150 mm </t>
  </si>
  <si>
    <t>764331240R01</t>
  </si>
  <si>
    <t>Lemování z Pz lakovaného plechu zdí, tvrdá krytina rš 400 mm</t>
  </si>
  <si>
    <t>764331250R01</t>
  </si>
  <si>
    <t>Lemování z Pz lakovaného plechu zdí, tvrdá krytina rš 500 mm</t>
  </si>
  <si>
    <t>764352291R00</t>
  </si>
  <si>
    <t xml:space="preserve">Montáž žlabů Pz podokapních půlkruhových </t>
  </si>
  <si>
    <t>764359291R00</t>
  </si>
  <si>
    <t xml:space="preserve">Montáž kotlíku Pz oválného </t>
  </si>
  <si>
    <t>764421250R01</t>
  </si>
  <si>
    <t xml:space="preserve">Oplechování říms z Pz lakovaného  plechu rš 330 mm </t>
  </si>
  <si>
    <t>764430250R01</t>
  </si>
  <si>
    <t xml:space="preserve">Oplechování zdí z Pz lakovaného plechu rš 600 mm </t>
  </si>
  <si>
    <t>764901101RT3</t>
  </si>
  <si>
    <t xml:space="preserve">Krytina taškové tabule poplast, na dřevo do 30° </t>
  </si>
  <si>
    <t>764901201R00</t>
  </si>
  <si>
    <t xml:space="preserve">Krytina taškové tabule. příplatek nad 30° </t>
  </si>
  <si>
    <t>764901202RT2</t>
  </si>
  <si>
    <t xml:space="preserve">Krytina tašková - úžlabní plech RD, tl. 0,5 mm </t>
  </si>
  <si>
    <t>764901204RT2</t>
  </si>
  <si>
    <t xml:space="preserve">Krytina tašková štít. lemování spodní, tl. 0,5 mm </t>
  </si>
  <si>
    <t>764901205RT2</t>
  </si>
  <si>
    <t>Krytina tašková, okapový plech, tl. 0,5 mm RŠ 205 mm</t>
  </si>
  <si>
    <t>764901302R00</t>
  </si>
  <si>
    <t xml:space="preserve">Krytina tašková hřeben, střecha jednoduchá, do 30° </t>
  </si>
  <si>
    <t>764901303R00</t>
  </si>
  <si>
    <t>Krytina tašková jednoduch.zastř.hřebenáči příplatek nad 30°</t>
  </si>
  <si>
    <t>764901310R00</t>
  </si>
  <si>
    <t>Krytina tašková komínek odvětrávací, DN 110 mm izolovaný</t>
  </si>
  <si>
    <t>764901316R00</t>
  </si>
  <si>
    <t xml:space="preserve">Pás větrací ochranný  80x5000 mm </t>
  </si>
  <si>
    <t>764891129R00</t>
  </si>
  <si>
    <t xml:space="preserve">Zábrana sněhová, včetně příslušenství, dl. 3,0 m </t>
  </si>
  <si>
    <t>sada</t>
  </si>
  <si>
    <t>764323840R00</t>
  </si>
  <si>
    <t xml:space="preserve">Demont. oplech. okapů, živičná krytina, rš 400 mm </t>
  </si>
  <si>
    <t>764331851R00</t>
  </si>
  <si>
    <t xml:space="preserve">Demontáž lemování zdí, rš 400 a 500 mm, do 45° </t>
  </si>
  <si>
    <t>764352812R00</t>
  </si>
  <si>
    <t xml:space="preserve">Demontáž žlabů půlkruh. rovných, rš 330 mm,nad 45° </t>
  </si>
  <si>
    <t>764359811R00</t>
  </si>
  <si>
    <t xml:space="preserve">Demontáž kotlíku kónického, sklon do 45° </t>
  </si>
  <si>
    <t>764362811R00</t>
  </si>
  <si>
    <t xml:space="preserve">Demontáž střešního okna, hladká krytina, do 45° </t>
  </si>
  <si>
    <t>764342842R00</t>
  </si>
  <si>
    <t xml:space="preserve">Demontáž lemování trub D 250 mm, hl. kryt. do 45° </t>
  </si>
  <si>
    <t>764421850R00</t>
  </si>
  <si>
    <t xml:space="preserve">Demontáž oplechování říms,rš od 250 do 330 mm </t>
  </si>
  <si>
    <t>765</t>
  </si>
  <si>
    <t>Krytiny tvrdé</t>
  </si>
  <si>
    <t>765 Krytiny tvrdé</t>
  </si>
  <si>
    <t>765901116R01</t>
  </si>
  <si>
    <t xml:space="preserve">Fólie podstřešní parozábrana </t>
  </si>
  <si>
    <t>998765103R00</t>
  </si>
  <si>
    <t xml:space="preserve">Přesun hmot pro krytiny tvrdé, výšky do 24 m </t>
  </si>
  <si>
    <t>766694112R00</t>
  </si>
  <si>
    <t xml:space="preserve">Montáž parapetních desek š.do 30 cm,dl.do 160 cm </t>
  </si>
  <si>
    <t>766694122R00</t>
  </si>
  <si>
    <t xml:space="preserve">Montáž parapetních desek š.nad 30 cm,dl.do 160 cm </t>
  </si>
  <si>
    <t>607-75433</t>
  </si>
  <si>
    <t xml:space="preserve">Parapet interiér DTD šíře 300 mm </t>
  </si>
  <si>
    <t>607-75436</t>
  </si>
  <si>
    <t xml:space="preserve">Parapet interiér DTD šíře 450 mm </t>
  </si>
  <si>
    <t>607-75451</t>
  </si>
  <si>
    <t xml:space="preserve">Krytka boční oboustranná pro DTD parapet 200 mm </t>
  </si>
  <si>
    <t>767</t>
  </si>
  <si>
    <t>Konstrukce zámečnické</t>
  </si>
  <si>
    <t>767 Konstrukce zámečnické</t>
  </si>
  <si>
    <t>767111110R00</t>
  </si>
  <si>
    <t xml:space="preserve">Montáž stěn pro zasklení z ocel. profilů do 50 kg </t>
  </si>
  <si>
    <t>553-76511</t>
  </si>
  <si>
    <t xml:space="preserve">Zábradlí francouzských oken, žárově zinkováno atyp </t>
  </si>
  <si>
    <t>kg</t>
  </si>
  <si>
    <t>998767102R00</t>
  </si>
  <si>
    <t xml:space="preserve">Přesun hmot pro zámečnické konstr., výšky do 12 m </t>
  </si>
  <si>
    <t>783</t>
  </si>
  <si>
    <t>Nátěry</t>
  </si>
  <si>
    <t>783 Nátěry</t>
  </si>
  <si>
    <t>783222110R00</t>
  </si>
  <si>
    <t xml:space="preserve">Nátěr syntetický kovových konstrukcí 2 x </t>
  </si>
  <si>
    <t>783522000R00</t>
  </si>
  <si>
    <t xml:space="preserve">Nátěr syntet. klempířských konstrukcí, Z + 2 x </t>
  </si>
  <si>
    <t>783624300R00</t>
  </si>
  <si>
    <t xml:space="preserve">Nátěr synt. truhl. výrobků 2x + 1x email + 2x tmel </t>
  </si>
  <si>
    <t>783201831R00</t>
  </si>
  <si>
    <t xml:space="preserve">Odstr. nátěrů z kovových konstr. chem.odstraňovači </t>
  </si>
  <si>
    <t>783602821R00</t>
  </si>
  <si>
    <t xml:space="preserve">Odstranění nátěrů truhlářských, oken opálením </t>
  </si>
  <si>
    <t>787</t>
  </si>
  <si>
    <t>Zasklívání</t>
  </si>
  <si>
    <t>787 Zasklívání</t>
  </si>
  <si>
    <t>787292311R00</t>
  </si>
  <si>
    <t xml:space="preserve">Zasklívání zabradlí na lišty,sklo bezpečnost. </t>
  </si>
  <si>
    <t>634-37141</t>
  </si>
  <si>
    <t xml:space="preserve">Sklo bezpeč. vícevrstvé tl. 6.2.6 mm </t>
  </si>
  <si>
    <t>787192312R00</t>
  </si>
  <si>
    <t xml:space="preserve">Zasklívání stěn, tmel.na lišty </t>
  </si>
  <si>
    <t>787100801R00</t>
  </si>
  <si>
    <t xml:space="preserve">Vysklívání stěn - sklo ploché do 1 m2 </t>
  </si>
  <si>
    <t>998787102R00</t>
  </si>
  <si>
    <t xml:space="preserve">Přesun hmot pro zasklívání, výšky do 12 m </t>
  </si>
  <si>
    <t>95</t>
  </si>
  <si>
    <t>Dokončovací kce na pozem.stav.</t>
  </si>
  <si>
    <t>95 Dokončovací kce na pozem.stav.</t>
  </si>
  <si>
    <t>953922111R00</t>
  </si>
  <si>
    <t xml:space="preserve">Montáž tvarovky větrací </t>
  </si>
  <si>
    <t>553-47632</t>
  </si>
  <si>
    <t xml:space="preserve">Mřížka ventilační pozink. 200x200 mm </t>
  </si>
  <si>
    <t>953943113R00</t>
  </si>
  <si>
    <t xml:space="preserve">Osazení kovových předmětů do zdiva, 15 kg/kus </t>
  </si>
  <si>
    <t>953943001R00</t>
  </si>
  <si>
    <t xml:space="preserve">Dodávka a osazení dvířka HUP 380/480 mm </t>
  </si>
  <si>
    <t>953943002R00</t>
  </si>
  <si>
    <t xml:space="preserve">Dodávka a osazení dvířka el. skříně 520/470 mm </t>
  </si>
  <si>
    <t>953943003R00</t>
  </si>
  <si>
    <t>Dodávka a osazení dvířka el. skříně dvojitá 370/520+480/520 mm</t>
  </si>
  <si>
    <t>953943004R00</t>
  </si>
  <si>
    <t xml:space="preserve">Dodávkaa osazení dvířka el. skříně 500/600 mm </t>
  </si>
  <si>
    <t>953943005R00</t>
  </si>
  <si>
    <t xml:space="preserve">Dodávka a osazení budky pro rorýse, 4 vlety </t>
  </si>
  <si>
    <t>953943006R00</t>
  </si>
  <si>
    <t xml:space="preserve">Demontáž, úprava držáků a zpětná montáž bleskosvod </t>
  </si>
  <si>
    <t>953 94-3007.r00</t>
  </si>
  <si>
    <t xml:space="preserve">Demontáž a zpětná montáž nástěnného svítidla </t>
  </si>
  <si>
    <t>953943008R00</t>
  </si>
  <si>
    <t>Demontáž a zpětná montáž okenních mříží 1400/1800 mm</t>
  </si>
  <si>
    <t>953943009R00</t>
  </si>
  <si>
    <t xml:space="preserve">Demontáž a zpětná montáž čísla popisného </t>
  </si>
  <si>
    <t>963016111R00</t>
  </si>
  <si>
    <t xml:space="preserve">DMTZ podhledu SDK, kovová kce., 1xoplášť.12,5 mm </t>
  </si>
  <si>
    <t>966031313R00</t>
  </si>
  <si>
    <t xml:space="preserve">Bourání říms cihelných tl. 30 cm, vyložení 25 cm </t>
  </si>
  <si>
    <t>966031314R00</t>
  </si>
  <si>
    <t>Bourání ozdobných prvků pod okapní římsou 150/200/250 mm</t>
  </si>
  <si>
    <t>968072886R01</t>
  </si>
  <si>
    <t xml:space="preserve">Vybourání kovového zábradlí </t>
  </si>
  <si>
    <t>968095002R00</t>
  </si>
  <si>
    <t xml:space="preserve">Bourání parapetů dřevěných š. do 50 cm </t>
  </si>
  <si>
    <t>978013191R00</t>
  </si>
  <si>
    <t xml:space="preserve">Otlučení omítek vnitřních stěn v rozsahu do 100 % </t>
  </si>
  <si>
    <t>979990121R00</t>
  </si>
  <si>
    <t xml:space="preserve">Poplatek za skládku suti - asfaltové pásy </t>
  </si>
  <si>
    <t>979990161R00</t>
  </si>
  <si>
    <t xml:space="preserve">Poplatek za skládku suti - dřevo </t>
  </si>
  <si>
    <t>Staveništní přesun hmot"</t>
  </si>
  <si>
    <t>99 Staveništní přesun hmot"</t>
  </si>
  <si>
    <t>M21</t>
  </si>
  <si>
    <t>Elektromontáže</t>
  </si>
  <si>
    <t>M21 Elektromontáže</t>
  </si>
  <si>
    <t>210290002R00</t>
  </si>
  <si>
    <t xml:space="preserve">Montáž zvonkového tabla a el. vrátného </t>
  </si>
  <si>
    <t>382-26510</t>
  </si>
  <si>
    <t xml:space="preserve">Tlačítkové tablo 22 tlačítek </t>
  </si>
  <si>
    <t>382-26610</t>
  </si>
  <si>
    <t xml:space="preserve">Elektrický zámek </t>
  </si>
  <si>
    <t>Slepý rozpočet stavby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</si>
</sst>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17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1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4" fillId="2" borderId="15" xfId="1" applyNumberFormat="1" applyFont="1" applyFill="1" applyBorder="1" applyAlignment="1">
      <alignment horizontal="left"/>
    </xf>
    <xf numFmtId="0" fontId="14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5" fillId="0" borderId="0" xfId="1" applyFont="1" applyAlignment="1"/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56"/>
  <sheetViews>
    <sheetView showGridLines="0" tabSelected="1" topLeftCell="B1" zoomScaleSheetLayoutView="75" workbookViewId="0">
      <selection activeCell="G66" sqref="G66"/>
    </sheetView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497</v>
      </c>
      <c r="E2" s="5"/>
      <c r="F2" s="4"/>
      <c r="G2" s="6"/>
      <c r="H2" s="7" t="s">
        <v>0</v>
      </c>
      <c r="I2" s="8">
        <f ca="1">TODAY()</f>
        <v>44096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100</v>
      </c>
      <c r="E5" s="13" t="s">
        <v>101</v>
      </c>
      <c r="F5" s="14"/>
      <c r="G5" s="15"/>
      <c r="H5" s="14"/>
      <c r="I5" s="15"/>
      <c r="O5" s="8"/>
    </row>
    <row r="7" spans="2:15">
      <c r="C7" s="16" t="s">
        <v>3</v>
      </c>
      <c r="D7" s="17"/>
      <c r="H7" s="18" t="s">
        <v>4</v>
      </c>
      <c r="J7" s="17"/>
      <c r="K7" s="17"/>
    </row>
    <row r="8" spans="2:15">
      <c r="D8" s="17"/>
      <c r="H8" s="18" t="s">
        <v>5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ROUND(G32,0)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ROUND(H32,0)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100</v>
      </c>
      <c r="C30" s="61" t="s">
        <v>103</v>
      </c>
      <c r="D30" s="62"/>
      <c r="E30" s="63"/>
      <c r="F30" s="64">
        <f>G30+H30+I30</f>
        <v>0</v>
      </c>
      <c r="G30" s="65">
        <f>G39</f>
        <v>0</v>
      </c>
      <c r="H30" s="66">
        <v>0</v>
      </c>
      <c r="I30" s="66">
        <f t="shared" ref="I30:I31" si="0">(G30*SazbaDPH1)/100+(H30*SazbaDPH2)/100</f>
        <v>0</v>
      </c>
      <c r="J30" s="67" t="str">
        <f t="shared" ref="J30:J31" si="1">IF(CelkemObjekty=0,"",F30/CelkemObjekty*100)</f>
        <v/>
      </c>
    </row>
    <row r="31" spans="2:12">
      <c r="B31" s="68" t="s">
        <v>288</v>
      </c>
      <c r="C31" s="69" t="s">
        <v>289</v>
      </c>
      <c r="D31" s="70"/>
      <c r="E31" s="71"/>
      <c r="F31" s="72">
        <f t="shared" ref="F31" si="2">G31+H31+I31</f>
        <v>0</v>
      </c>
      <c r="G31" s="73">
        <f>G40</f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 ht="17.25" customHeight="1">
      <c r="B32" s="75" t="s">
        <v>19</v>
      </c>
      <c r="C32" s="76"/>
      <c r="D32" s="77"/>
      <c r="E32" s="78"/>
      <c r="F32" s="79">
        <f>SUM(F30:F31)</f>
        <v>0</v>
      </c>
      <c r="G32" s="79">
        <f>SUM(G30:G31)</f>
        <v>0</v>
      </c>
      <c r="H32" s="79">
        <f>SUM(H30:H31)</f>
        <v>0</v>
      </c>
      <c r="I32" s="79">
        <f>SUM(I30:I31)</f>
        <v>0</v>
      </c>
      <c r="J32" s="80" t="str">
        <f t="shared" ref="J32" si="3">IF(CelkemObjekty=0,"",F32/CelkemObjekty*100)</f>
        <v/>
      </c>
    </row>
    <row r="33" spans="2:11">
      <c r="B33" s="81"/>
      <c r="C33" s="81"/>
      <c r="D33" s="81"/>
      <c r="E33" s="81"/>
      <c r="F33" s="81"/>
      <c r="G33" s="81"/>
      <c r="H33" s="81"/>
      <c r="I33" s="81"/>
      <c r="J33" s="81"/>
      <c r="K33" s="81"/>
    </row>
    <row r="34" spans="2:11" ht="9.75" customHeight="1"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2:11" ht="7.5" customHeight="1"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2:11" ht="18">
      <c r="B36" s="13" t="s">
        <v>20</v>
      </c>
      <c r="C36" s="53"/>
      <c r="D36" s="53"/>
      <c r="E36" s="53"/>
      <c r="F36" s="53"/>
      <c r="G36" s="53"/>
      <c r="H36" s="53"/>
      <c r="I36" s="53"/>
      <c r="J36" s="53"/>
      <c r="K36" s="81"/>
    </row>
    <row r="37" spans="2:11">
      <c r="K37" s="81"/>
    </row>
    <row r="38" spans="2:11" ht="25.5">
      <c r="B38" s="82" t="s">
        <v>21</v>
      </c>
      <c r="C38" s="83" t="s">
        <v>22</v>
      </c>
      <c r="D38" s="56"/>
      <c r="E38" s="57"/>
      <c r="F38" s="58" t="s">
        <v>17</v>
      </c>
      <c r="G38" s="59" t="str">
        <f>CONCATENATE("Základ DPH ",SazbaDPH1," %")</f>
        <v>Základ DPH 15 %</v>
      </c>
      <c r="H38" s="58" t="str">
        <f>CONCATENATE("Základ DPH ",SazbaDPH2," %")</f>
        <v>Základ DPH 21 %</v>
      </c>
      <c r="I38" s="59" t="s">
        <v>18</v>
      </c>
      <c r="J38" s="58" t="s">
        <v>12</v>
      </c>
    </row>
    <row r="39" spans="2:11">
      <c r="B39" s="84" t="s">
        <v>100</v>
      </c>
      <c r="C39" s="85" t="s">
        <v>1</v>
      </c>
      <c r="D39" s="62"/>
      <c r="E39" s="63"/>
      <c r="F39" s="64">
        <f>G39+H39+I39</f>
        <v>0</v>
      </c>
      <c r="G39" s="65">
        <f>'001  KL'!F30</f>
        <v>0</v>
      </c>
      <c r="H39" s="66">
        <v>0</v>
      </c>
      <c r="I39" s="73">
        <f t="shared" ref="I39:I40" si="4">(G39*SazbaDPH1)/100+(H39*SazbaDPH2)/100</f>
        <v>0</v>
      </c>
      <c r="J39" s="67" t="str">
        <f t="shared" ref="J39:J40" si="5">IF(CelkemObjekty=0,"",F39/CelkemObjekty*100)</f>
        <v/>
      </c>
    </row>
    <row r="40" spans="2:11">
      <c r="B40" s="86" t="s">
        <v>288</v>
      </c>
      <c r="C40" s="87" t="s">
        <v>1</v>
      </c>
      <c r="D40" s="70"/>
      <c r="E40" s="71"/>
      <c r="F40" s="72">
        <f t="shared" ref="F40" si="6">G40+H40+I40</f>
        <v>0</v>
      </c>
      <c r="G40" s="73">
        <f>'002  KL'!F30</f>
        <v>0</v>
      </c>
      <c r="H40" s="74">
        <v>0</v>
      </c>
      <c r="I40" s="73">
        <f t="shared" si="4"/>
        <v>0</v>
      </c>
      <c r="J40" s="67" t="str">
        <f t="shared" si="5"/>
        <v/>
      </c>
    </row>
    <row r="41" spans="2:11">
      <c r="B41" s="75" t="s">
        <v>19</v>
      </c>
      <c r="C41" s="76"/>
      <c r="D41" s="77"/>
      <c r="E41" s="78"/>
      <c r="F41" s="79">
        <f>SUM(F39:F40)</f>
        <v>0</v>
      </c>
      <c r="G41" s="88">
        <f>SUM(G39:G40)</f>
        <v>0</v>
      </c>
      <c r="H41" s="79">
        <f>SUM(H39:H40)</f>
        <v>0</v>
      </c>
      <c r="I41" s="88">
        <f>SUM(I39:I40)</f>
        <v>0</v>
      </c>
      <c r="J41" s="80" t="str">
        <f t="shared" ref="J41" si="7">IF(CelkemObjekty=0,"",F41/CelkemObjekty*100)</f>
        <v/>
      </c>
    </row>
    <row r="42" spans="2:11" ht="9" customHeight="1"/>
    <row r="43" spans="2:11" ht="6" customHeight="1"/>
    <row r="44" spans="2:11" ht="3" customHeight="1"/>
    <row r="45" spans="2:11" ht="6.75" customHeight="1"/>
    <row r="47" spans="2:11" ht="2.25" customHeight="1"/>
    <row r="48" spans="2:11" ht="1.5" customHeight="1"/>
    <row r="49" spans="2:10" ht="0.75" customHeight="1"/>
    <row r="50" spans="2:10" ht="0.75" customHeight="1"/>
    <row r="51" spans="2:10" ht="0.75" customHeight="1"/>
    <row r="52" spans="2:10" ht="18">
      <c r="B52" s="13" t="s">
        <v>28</v>
      </c>
      <c r="C52" s="53"/>
      <c r="D52" s="53"/>
      <c r="E52" s="53"/>
      <c r="F52" s="53"/>
      <c r="G52" s="53"/>
      <c r="H52" s="53"/>
      <c r="I52" s="53"/>
      <c r="J52" s="53"/>
    </row>
    <row r="54" spans="2:10">
      <c r="B54" s="55" t="s">
        <v>29</v>
      </c>
      <c r="C54" s="56"/>
      <c r="D54" s="56"/>
      <c r="E54" s="89"/>
      <c r="F54" s="90"/>
      <c r="G54" s="59"/>
      <c r="H54" s="58" t="s">
        <v>17</v>
      </c>
      <c r="I54" s="1"/>
      <c r="J54" s="1"/>
    </row>
    <row r="55" spans="2:10">
      <c r="B55" s="75" t="s">
        <v>19</v>
      </c>
      <c r="C55" s="76"/>
      <c r="D55" s="77"/>
      <c r="E55" s="91"/>
      <c r="F55" s="92"/>
      <c r="G55" s="88"/>
      <c r="H55" s="79">
        <v>0</v>
      </c>
      <c r="I55" s="1"/>
      <c r="J55" s="1"/>
    </row>
    <row r="56" spans="2:10">
      <c r="I56" s="1"/>
      <c r="J56" s="1"/>
    </row>
  </sheetData>
  <sortState ref="B831:K850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workbookViewId="0">
      <selection activeCell="B1" sqref="B1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93" t="s">
        <v>98</v>
      </c>
      <c r="B1" s="94"/>
      <c r="C1" s="94"/>
      <c r="D1" s="94"/>
      <c r="E1" s="94"/>
      <c r="F1" s="94"/>
      <c r="G1" s="94"/>
    </row>
    <row r="2" spans="1:57" ht="12.75" customHeight="1">
      <c r="A2" s="95" t="s">
        <v>30</v>
      </c>
      <c r="B2" s="96"/>
      <c r="C2" s="97"/>
      <c r="D2" s="97"/>
      <c r="E2" s="96"/>
      <c r="F2" s="98" t="s">
        <v>31</v>
      </c>
      <c r="G2" s="99"/>
    </row>
    <row r="3" spans="1:57" ht="3" hidden="1" customHeight="1">
      <c r="A3" s="100"/>
      <c r="B3" s="101"/>
      <c r="C3" s="102"/>
      <c r="D3" s="102"/>
      <c r="E3" s="101"/>
      <c r="F3" s="103"/>
      <c r="G3" s="104"/>
    </row>
    <row r="4" spans="1:57" ht="12" customHeight="1">
      <c r="A4" s="105" t="s">
        <v>32</v>
      </c>
      <c r="B4" s="101"/>
      <c r="C4" s="102"/>
      <c r="D4" s="102"/>
      <c r="E4" s="101"/>
      <c r="F4" s="103" t="s">
        <v>33</v>
      </c>
      <c r="G4" s="106"/>
    </row>
    <row r="5" spans="1:57" ht="12.95" customHeight="1">
      <c r="A5" s="107" t="s">
        <v>100</v>
      </c>
      <c r="B5" s="108"/>
      <c r="C5" s="109" t="s">
        <v>103</v>
      </c>
      <c r="D5" s="110"/>
      <c r="E5" s="111"/>
      <c r="F5" s="103" t="s">
        <v>34</v>
      </c>
      <c r="G5" s="104"/>
    </row>
    <row r="6" spans="1:57" ht="12.95" customHeight="1">
      <c r="A6" s="105" t="s">
        <v>35</v>
      </c>
      <c r="B6" s="101"/>
      <c r="C6" s="102"/>
      <c r="D6" s="102"/>
      <c r="E6" s="101"/>
      <c r="F6" s="112" t="s">
        <v>36</v>
      </c>
      <c r="G6" s="113"/>
      <c r="O6" s="114"/>
    </row>
    <row r="7" spans="1:57" ht="12.95" customHeight="1">
      <c r="A7" s="115" t="s">
        <v>100</v>
      </c>
      <c r="B7" s="116"/>
      <c r="C7" s="117" t="s">
        <v>101</v>
      </c>
      <c r="D7" s="118"/>
      <c r="E7" s="118"/>
      <c r="F7" s="119" t="s">
        <v>37</v>
      </c>
      <c r="G7" s="113">
        <f>IF(G6=0,,ROUND((F30+F32)/G6,1))</f>
        <v>0</v>
      </c>
    </row>
    <row r="8" spans="1:57">
      <c r="A8" s="120" t="s">
        <v>38</v>
      </c>
      <c r="B8" s="103"/>
      <c r="C8" s="121"/>
      <c r="D8" s="121"/>
      <c r="E8" s="122"/>
      <c r="F8" s="123" t="s">
        <v>39</v>
      </c>
      <c r="G8" s="124"/>
      <c r="H8" s="125"/>
      <c r="I8" s="126"/>
    </row>
    <row r="9" spans="1:57">
      <c r="A9" s="120" t="s">
        <v>40</v>
      </c>
      <c r="B9" s="103"/>
      <c r="C9" s="121"/>
      <c r="D9" s="121"/>
      <c r="E9" s="122"/>
      <c r="F9" s="103"/>
      <c r="G9" s="127"/>
      <c r="H9" s="128"/>
    </row>
    <row r="10" spans="1:57">
      <c r="A10" s="120" t="s">
        <v>41</v>
      </c>
      <c r="B10" s="103"/>
      <c r="C10" s="121"/>
      <c r="D10" s="121"/>
      <c r="E10" s="121"/>
      <c r="F10" s="129"/>
      <c r="G10" s="130"/>
      <c r="H10" s="131"/>
    </row>
    <row r="11" spans="1:57" ht="13.5" customHeight="1">
      <c r="A11" s="120" t="s">
        <v>42</v>
      </c>
      <c r="B11" s="103"/>
      <c r="C11" s="121"/>
      <c r="D11" s="121"/>
      <c r="E11" s="121"/>
      <c r="F11" s="132" t="s">
        <v>43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44</v>
      </c>
      <c r="B12" s="101"/>
      <c r="C12" s="136"/>
      <c r="D12" s="136"/>
      <c r="E12" s="136"/>
      <c r="F12" s="137" t="s">
        <v>45</v>
      </c>
      <c r="G12" s="138"/>
      <c r="H12" s="128"/>
    </row>
    <row r="13" spans="1:57" ht="28.5" customHeight="1" thickBot="1">
      <c r="A13" s="139" t="s">
        <v>46</v>
      </c>
      <c r="B13" s="140"/>
      <c r="C13" s="140"/>
      <c r="D13" s="140"/>
      <c r="E13" s="141"/>
      <c r="F13" s="141"/>
      <c r="G13" s="142"/>
      <c r="H13" s="128"/>
    </row>
    <row r="14" spans="1:57" ht="17.25" customHeight="1" thickBot="1">
      <c r="A14" s="143" t="s">
        <v>47</v>
      </c>
      <c r="B14" s="144"/>
      <c r="C14" s="145"/>
      <c r="D14" s="146" t="s">
        <v>48</v>
      </c>
      <c r="E14" s="147"/>
      <c r="F14" s="147"/>
      <c r="G14" s="145"/>
    </row>
    <row r="15" spans="1:57" ht="15.95" customHeight="1">
      <c r="A15" s="148"/>
      <c r="B15" s="149" t="s">
        <v>49</v>
      </c>
      <c r="C15" s="150">
        <f>'001  Rek'!E17</f>
        <v>0</v>
      </c>
      <c r="D15" s="151">
        <f>'001  Rek'!A25</f>
        <v>0</v>
      </c>
      <c r="E15" s="152"/>
      <c r="F15" s="153"/>
      <c r="G15" s="150">
        <f>'001  Rek'!I25</f>
        <v>0</v>
      </c>
    </row>
    <row r="16" spans="1:57" ht="15.95" customHeight="1">
      <c r="A16" s="148" t="s">
        <v>50</v>
      </c>
      <c r="B16" s="149" t="s">
        <v>51</v>
      </c>
      <c r="C16" s="150">
        <f>'001  Rek'!F17</f>
        <v>0</v>
      </c>
      <c r="D16" s="100"/>
      <c r="E16" s="154"/>
      <c r="F16" s="155"/>
      <c r="G16" s="150"/>
    </row>
    <row r="17" spans="1:7" ht="15.95" customHeight="1">
      <c r="A17" s="148" t="s">
        <v>52</v>
      </c>
      <c r="B17" s="149" t="s">
        <v>53</v>
      </c>
      <c r="C17" s="150">
        <f>'001  Rek'!H17</f>
        <v>0</v>
      </c>
      <c r="D17" s="100"/>
      <c r="E17" s="154"/>
      <c r="F17" s="155"/>
      <c r="G17" s="150"/>
    </row>
    <row r="18" spans="1:7" ht="15.95" customHeight="1">
      <c r="A18" s="156" t="s">
        <v>54</v>
      </c>
      <c r="B18" s="157" t="s">
        <v>55</v>
      </c>
      <c r="C18" s="150">
        <f>'001  Rek'!G17</f>
        <v>0</v>
      </c>
      <c r="D18" s="100"/>
      <c r="E18" s="154"/>
      <c r="F18" s="155"/>
      <c r="G18" s="150"/>
    </row>
    <row r="19" spans="1:7" ht="15.95" customHeight="1">
      <c r="A19" s="158" t="s">
        <v>56</v>
      </c>
      <c r="B19" s="149"/>
      <c r="C19" s="150">
        <f>SUM(C15:C18)</f>
        <v>0</v>
      </c>
      <c r="D19" s="100"/>
      <c r="E19" s="154"/>
      <c r="F19" s="155"/>
      <c r="G19" s="150"/>
    </row>
    <row r="20" spans="1:7" ht="15.95" customHeight="1">
      <c r="A20" s="158"/>
      <c r="B20" s="149"/>
      <c r="C20" s="150"/>
      <c r="D20" s="100"/>
      <c r="E20" s="154"/>
      <c r="F20" s="155"/>
      <c r="G20" s="150"/>
    </row>
    <row r="21" spans="1:7" ht="15.95" customHeight="1">
      <c r="A21" s="158" t="s">
        <v>27</v>
      </c>
      <c r="B21" s="149"/>
      <c r="C21" s="150">
        <f>'001  Rek'!I17</f>
        <v>0</v>
      </c>
      <c r="D21" s="100"/>
      <c r="E21" s="154"/>
      <c r="F21" s="155"/>
      <c r="G21" s="150"/>
    </row>
    <row r="22" spans="1:7" ht="15.95" customHeight="1">
      <c r="A22" s="159" t="s">
        <v>57</v>
      </c>
      <c r="B22" s="128"/>
      <c r="C22" s="150">
        <f>C19+C21</f>
        <v>0</v>
      </c>
      <c r="D22" s="100" t="s">
        <v>58</v>
      </c>
      <c r="E22" s="154"/>
      <c r="F22" s="155"/>
      <c r="G22" s="150">
        <f>G23-SUM(G15:G21)</f>
        <v>0</v>
      </c>
    </row>
    <row r="23" spans="1:7" ht="15.95" customHeight="1" thickBot="1">
      <c r="A23" s="160" t="s">
        <v>59</v>
      </c>
      <c r="B23" s="161"/>
      <c r="C23" s="162">
        <f>C22+G23</f>
        <v>0</v>
      </c>
      <c r="D23" s="163" t="s">
        <v>60</v>
      </c>
      <c r="E23" s="164"/>
      <c r="F23" s="165"/>
      <c r="G23" s="150">
        <f>'001  Rek'!H23</f>
        <v>0</v>
      </c>
    </row>
    <row r="24" spans="1:7">
      <c r="A24" s="166" t="s">
        <v>61</v>
      </c>
      <c r="B24" s="167"/>
      <c r="C24" s="168"/>
      <c r="D24" s="167" t="s">
        <v>62</v>
      </c>
      <c r="E24" s="167"/>
      <c r="F24" s="169" t="s">
        <v>63</v>
      </c>
      <c r="G24" s="170"/>
    </row>
    <row r="25" spans="1:7">
      <c r="A25" s="159" t="s">
        <v>64</v>
      </c>
      <c r="B25" s="128"/>
      <c r="C25" s="171"/>
      <c r="D25" s="128" t="s">
        <v>64</v>
      </c>
      <c r="F25" s="172" t="s">
        <v>64</v>
      </c>
      <c r="G25" s="173"/>
    </row>
    <row r="26" spans="1:7" ht="37.5" customHeight="1">
      <c r="A26" s="159" t="s">
        <v>65</v>
      </c>
      <c r="B26" s="174"/>
      <c r="C26" s="171"/>
      <c r="D26" s="128" t="s">
        <v>65</v>
      </c>
      <c r="F26" s="172" t="s">
        <v>65</v>
      </c>
      <c r="G26" s="173"/>
    </row>
    <row r="27" spans="1:7">
      <c r="A27" s="159"/>
      <c r="B27" s="175"/>
      <c r="C27" s="171"/>
      <c r="D27" s="128"/>
      <c r="F27" s="172"/>
      <c r="G27" s="173"/>
    </row>
    <row r="28" spans="1:7">
      <c r="A28" s="159" t="s">
        <v>66</v>
      </c>
      <c r="B28" s="128"/>
      <c r="C28" s="171"/>
      <c r="D28" s="172" t="s">
        <v>67</v>
      </c>
      <c r="E28" s="171"/>
      <c r="F28" s="176" t="s">
        <v>67</v>
      </c>
      <c r="G28" s="173"/>
    </row>
    <row r="29" spans="1:7" ht="69" customHeight="1">
      <c r="A29" s="159"/>
      <c r="B29" s="128"/>
      <c r="C29" s="177"/>
      <c r="D29" s="178"/>
      <c r="E29" s="177"/>
      <c r="F29" s="128"/>
      <c r="G29" s="173"/>
    </row>
    <row r="30" spans="1:7">
      <c r="A30" s="179" t="s">
        <v>11</v>
      </c>
      <c r="B30" s="180"/>
      <c r="C30" s="181">
        <v>15</v>
      </c>
      <c r="D30" s="180" t="s">
        <v>68</v>
      </c>
      <c r="E30" s="182"/>
      <c r="F30" s="183">
        <f>C23-F32</f>
        <v>0</v>
      </c>
      <c r="G30" s="184"/>
    </row>
    <row r="31" spans="1:7">
      <c r="A31" s="179" t="s">
        <v>69</v>
      </c>
      <c r="B31" s="180"/>
      <c r="C31" s="181">
        <f>C30</f>
        <v>15</v>
      </c>
      <c r="D31" s="180" t="s">
        <v>70</v>
      </c>
      <c r="E31" s="182"/>
      <c r="F31" s="183">
        <f>ROUND(PRODUCT(F30,C31/100),0)</f>
        <v>0</v>
      </c>
      <c r="G31" s="184"/>
    </row>
    <row r="32" spans="1:7">
      <c r="A32" s="179" t="s">
        <v>11</v>
      </c>
      <c r="B32" s="180"/>
      <c r="C32" s="181">
        <v>0</v>
      </c>
      <c r="D32" s="180" t="s">
        <v>70</v>
      </c>
      <c r="E32" s="182"/>
      <c r="F32" s="183">
        <v>0</v>
      </c>
      <c r="G32" s="184"/>
    </row>
    <row r="33" spans="1:8">
      <c r="A33" s="179" t="s">
        <v>69</v>
      </c>
      <c r="B33" s="185"/>
      <c r="C33" s="186">
        <f>C32</f>
        <v>0</v>
      </c>
      <c r="D33" s="180" t="s">
        <v>70</v>
      </c>
      <c r="E33" s="155"/>
      <c r="F33" s="183">
        <f>ROUND(PRODUCT(F32,C33/100),0)</f>
        <v>0</v>
      </c>
      <c r="G33" s="184"/>
    </row>
    <row r="34" spans="1:8" s="192" customFormat="1" ht="19.5" customHeight="1" thickBot="1">
      <c r="A34" s="187" t="s">
        <v>71</v>
      </c>
      <c r="B34" s="188"/>
      <c r="C34" s="188"/>
      <c r="D34" s="188"/>
      <c r="E34" s="189"/>
      <c r="F34" s="190">
        <f>ROUND(SUM(F30:F33),0)</f>
        <v>0</v>
      </c>
      <c r="G34" s="191"/>
    </row>
    <row r="36" spans="1:8">
      <c r="A36" s="2" t="s">
        <v>72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193"/>
      <c r="C37" s="193"/>
      <c r="D37" s="193"/>
      <c r="E37" s="193"/>
      <c r="F37" s="193"/>
      <c r="G37" s="193"/>
      <c r="H37" s="1" t="s">
        <v>1</v>
      </c>
    </row>
    <row r="38" spans="1:8" ht="12.75" customHeight="1">
      <c r="A38" s="194"/>
      <c r="B38" s="193"/>
      <c r="C38" s="193"/>
      <c r="D38" s="193"/>
      <c r="E38" s="193"/>
      <c r="F38" s="193"/>
      <c r="G38" s="193"/>
      <c r="H38" s="1" t="s">
        <v>1</v>
      </c>
    </row>
    <row r="39" spans="1:8">
      <c r="A39" s="194"/>
      <c r="B39" s="193"/>
      <c r="C39" s="193"/>
      <c r="D39" s="193"/>
      <c r="E39" s="193"/>
      <c r="F39" s="193"/>
      <c r="G39" s="193"/>
      <c r="H39" s="1" t="s">
        <v>1</v>
      </c>
    </row>
    <row r="40" spans="1:8">
      <c r="A40" s="194"/>
      <c r="B40" s="193"/>
      <c r="C40" s="193"/>
      <c r="D40" s="193"/>
      <c r="E40" s="193"/>
      <c r="F40" s="193"/>
      <c r="G40" s="193"/>
      <c r="H40" s="1" t="s">
        <v>1</v>
      </c>
    </row>
    <row r="41" spans="1:8">
      <c r="A41" s="194"/>
      <c r="B41" s="193"/>
      <c r="C41" s="193"/>
      <c r="D41" s="193"/>
      <c r="E41" s="193"/>
      <c r="F41" s="193"/>
      <c r="G41" s="193"/>
      <c r="H41" s="1" t="s">
        <v>1</v>
      </c>
    </row>
    <row r="42" spans="1:8">
      <c r="A42" s="194"/>
      <c r="B42" s="193"/>
      <c r="C42" s="193"/>
      <c r="D42" s="193"/>
      <c r="E42" s="193"/>
      <c r="F42" s="193"/>
      <c r="G42" s="193"/>
      <c r="H42" s="1" t="s">
        <v>1</v>
      </c>
    </row>
    <row r="43" spans="1:8">
      <c r="A43" s="194"/>
      <c r="B43" s="193"/>
      <c r="C43" s="193"/>
      <c r="D43" s="193"/>
      <c r="E43" s="193"/>
      <c r="F43" s="193"/>
      <c r="G43" s="193"/>
      <c r="H43" s="1" t="s">
        <v>1</v>
      </c>
    </row>
    <row r="44" spans="1:8" ht="12.75" customHeight="1">
      <c r="A44" s="194"/>
      <c r="B44" s="193"/>
      <c r="C44" s="193"/>
      <c r="D44" s="193"/>
      <c r="E44" s="193"/>
      <c r="F44" s="193"/>
      <c r="G44" s="193"/>
      <c r="H44" s="1" t="s">
        <v>1</v>
      </c>
    </row>
    <row r="45" spans="1:8" ht="12.75" customHeight="1">
      <c r="A45" s="194"/>
      <c r="B45" s="193"/>
      <c r="C45" s="193"/>
      <c r="D45" s="193"/>
      <c r="E45" s="193"/>
      <c r="F45" s="193"/>
      <c r="G45" s="193"/>
      <c r="H45" s="1" t="s">
        <v>1</v>
      </c>
    </row>
    <row r="46" spans="1:8">
      <c r="B46" s="195"/>
      <c r="C46" s="195"/>
      <c r="D46" s="195"/>
      <c r="E46" s="195"/>
      <c r="F46" s="195"/>
      <c r="G46" s="195"/>
    </row>
    <row r="47" spans="1:8">
      <c r="B47" s="195"/>
      <c r="C47" s="195"/>
      <c r="D47" s="195"/>
      <c r="E47" s="195"/>
      <c r="F47" s="195"/>
      <c r="G47" s="195"/>
    </row>
    <row r="48" spans="1:8">
      <c r="B48" s="195"/>
      <c r="C48" s="195"/>
      <c r="D48" s="195"/>
      <c r="E48" s="195"/>
      <c r="F48" s="195"/>
      <c r="G48" s="195"/>
    </row>
    <row r="49" spans="2:7">
      <c r="B49" s="195"/>
      <c r="C49" s="195"/>
      <c r="D49" s="195"/>
      <c r="E49" s="195"/>
      <c r="F49" s="195"/>
      <c r="G49" s="195"/>
    </row>
    <row r="50" spans="2:7">
      <c r="B50" s="195"/>
      <c r="C50" s="195"/>
      <c r="D50" s="195"/>
      <c r="E50" s="195"/>
      <c r="F50" s="195"/>
      <c r="G50" s="195"/>
    </row>
    <row r="51" spans="2:7">
      <c r="B51" s="195"/>
      <c r="C51" s="195"/>
      <c r="D51" s="195"/>
      <c r="E51" s="195"/>
      <c r="F51" s="195"/>
      <c r="G51" s="19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196" t="s">
        <v>2</v>
      </c>
      <c r="B1" s="197"/>
      <c r="C1" s="198" t="s">
        <v>102</v>
      </c>
      <c r="D1" s="199"/>
      <c r="E1" s="200"/>
      <c r="F1" s="199"/>
      <c r="G1" s="201" t="s">
        <v>73</v>
      </c>
      <c r="H1" s="202"/>
      <c r="I1" s="203"/>
    </row>
    <row r="2" spans="1:9" ht="13.5" thickBot="1">
      <c r="A2" s="204" t="s">
        <v>74</v>
      </c>
      <c r="B2" s="205"/>
      <c r="C2" s="206" t="s">
        <v>104</v>
      </c>
      <c r="D2" s="207"/>
      <c r="E2" s="208"/>
      <c r="F2" s="207"/>
      <c r="G2" s="209"/>
      <c r="H2" s="210"/>
      <c r="I2" s="211"/>
    </row>
    <row r="3" spans="1:9" ht="13.5" thickTop="1">
      <c r="F3" s="128"/>
    </row>
    <row r="4" spans="1:9" ht="19.5" customHeight="1">
      <c r="A4" s="212" t="s">
        <v>75</v>
      </c>
      <c r="B4" s="213"/>
      <c r="C4" s="213"/>
      <c r="D4" s="213"/>
      <c r="E4" s="214"/>
      <c r="F4" s="213"/>
      <c r="G4" s="213"/>
      <c r="H4" s="213"/>
      <c r="I4" s="213"/>
    </row>
    <row r="5" spans="1:9" ht="13.5" thickBot="1"/>
    <row r="6" spans="1:9" s="128" customFormat="1" ht="13.5" thickBot="1">
      <c r="A6" s="215"/>
      <c r="B6" s="216" t="s">
        <v>76</v>
      </c>
      <c r="C6" s="216"/>
      <c r="D6" s="217"/>
      <c r="E6" s="218" t="s">
        <v>23</v>
      </c>
      <c r="F6" s="219" t="s">
        <v>24</v>
      </c>
      <c r="G6" s="219" t="s">
        <v>25</v>
      </c>
      <c r="H6" s="219" t="s">
        <v>26</v>
      </c>
      <c r="I6" s="220" t="s">
        <v>27</v>
      </c>
    </row>
    <row r="7" spans="1:9" s="128" customFormat="1">
      <c r="A7" s="307" t="str">
        <f>'001  Pol'!B7</f>
        <v>62</v>
      </c>
      <c r="B7" s="70" t="str">
        <f>'001  Pol'!C7</f>
        <v>Úpravy povrchů vnější</v>
      </c>
      <c r="D7" s="221"/>
      <c r="E7" s="308">
        <f>'001  Pol'!BA20</f>
        <v>0</v>
      </c>
      <c r="F7" s="309">
        <f>'001  Pol'!BB20</f>
        <v>0</v>
      </c>
      <c r="G7" s="309">
        <f>'001  Pol'!BC20</f>
        <v>0</v>
      </c>
      <c r="H7" s="309">
        <f>'001  Pol'!BD20</f>
        <v>0</v>
      </c>
      <c r="I7" s="310">
        <f>'001  Pol'!BE20</f>
        <v>0</v>
      </c>
    </row>
    <row r="8" spans="1:9" s="128" customFormat="1">
      <c r="A8" s="307" t="str">
        <f>'001  Pol'!B21</f>
        <v>64</v>
      </c>
      <c r="B8" s="70" t="str">
        <f>'001  Pol'!C21</f>
        <v>Výplně otvorů</v>
      </c>
      <c r="D8" s="221"/>
      <c r="E8" s="308">
        <f>'001  Pol'!BA25</f>
        <v>0</v>
      </c>
      <c r="F8" s="309">
        <f>'001  Pol'!BB25</f>
        <v>0</v>
      </c>
      <c r="G8" s="309">
        <f>'001  Pol'!BC25</f>
        <v>0</v>
      </c>
      <c r="H8" s="309">
        <f>'001  Pol'!BD25</f>
        <v>0</v>
      </c>
      <c r="I8" s="310">
        <f>'001  Pol'!BE25</f>
        <v>0</v>
      </c>
    </row>
    <row r="9" spans="1:9" s="128" customFormat="1">
      <c r="A9" s="307" t="str">
        <f>'001  Pol'!B26</f>
        <v>713</v>
      </c>
      <c r="B9" s="70" t="str">
        <f>'001  Pol'!C26</f>
        <v>Izolace tepelné</v>
      </c>
      <c r="D9" s="221"/>
      <c r="E9" s="308">
        <f>'001  Pol'!BA30</f>
        <v>0</v>
      </c>
      <c r="F9" s="309">
        <f>'001  Pol'!BB30</f>
        <v>0</v>
      </c>
      <c r="G9" s="309">
        <f>'001  Pol'!BC30</f>
        <v>0</v>
      </c>
      <c r="H9" s="309">
        <f>'001  Pol'!BD30</f>
        <v>0</v>
      </c>
      <c r="I9" s="310">
        <f>'001  Pol'!BE30</f>
        <v>0</v>
      </c>
    </row>
    <row r="10" spans="1:9" s="128" customFormat="1">
      <c r="A10" s="307" t="str">
        <f>'001  Pol'!B31</f>
        <v>762</v>
      </c>
      <c r="B10" s="70" t="str">
        <f>'001  Pol'!C31</f>
        <v>Konstrukce tesařské</v>
      </c>
      <c r="D10" s="221"/>
      <c r="E10" s="308">
        <f>'001  Pol'!BA36</f>
        <v>0</v>
      </c>
      <c r="F10" s="309">
        <f>'001  Pol'!BB36</f>
        <v>0</v>
      </c>
      <c r="G10" s="309">
        <f>'001  Pol'!BC36</f>
        <v>0</v>
      </c>
      <c r="H10" s="309">
        <f>'001  Pol'!BD36</f>
        <v>0</v>
      </c>
      <c r="I10" s="310">
        <f>'001  Pol'!BE36</f>
        <v>0</v>
      </c>
    </row>
    <row r="11" spans="1:9" s="128" customFormat="1">
      <c r="A11" s="307" t="str">
        <f>'001  Pol'!B37</f>
        <v>764</v>
      </c>
      <c r="B11" s="70" t="str">
        <f>'001  Pol'!C37</f>
        <v>Konstrukce klempířské</v>
      </c>
      <c r="D11" s="221"/>
      <c r="E11" s="308">
        <f>'001  Pol'!BA45</f>
        <v>0</v>
      </c>
      <c r="F11" s="309">
        <f>'001  Pol'!BB45</f>
        <v>0</v>
      </c>
      <c r="G11" s="309">
        <f>'001  Pol'!BC45</f>
        <v>0</v>
      </c>
      <c r="H11" s="309">
        <f>'001  Pol'!BD45</f>
        <v>0</v>
      </c>
      <c r="I11" s="310">
        <f>'001  Pol'!BE45</f>
        <v>0</v>
      </c>
    </row>
    <row r="12" spans="1:9" s="128" customFormat="1">
      <c r="A12" s="307" t="str">
        <f>'001  Pol'!B46</f>
        <v>766</v>
      </c>
      <c r="B12" s="70" t="str">
        <f>'001  Pol'!C46</f>
        <v>Konstrukce truhlářské</v>
      </c>
      <c r="D12" s="221"/>
      <c r="E12" s="308">
        <f>'001  Pol'!BA66</f>
        <v>0</v>
      </c>
      <c r="F12" s="309">
        <f>'001  Pol'!BB66</f>
        <v>0</v>
      </c>
      <c r="G12" s="309">
        <f>'001  Pol'!BC66</f>
        <v>0</v>
      </c>
      <c r="H12" s="309">
        <f>'001  Pol'!BD66</f>
        <v>0</v>
      </c>
      <c r="I12" s="310">
        <f>'001  Pol'!BE66</f>
        <v>0</v>
      </c>
    </row>
    <row r="13" spans="1:9" s="128" customFormat="1">
      <c r="A13" s="307" t="str">
        <f>'001  Pol'!B67</f>
        <v>94</v>
      </c>
      <c r="B13" s="70" t="str">
        <f>'001  Pol'!C67</f>
        <v>Lešení a stavební výtahy</v>
      </c>
      <c r="D13" s="221"/>
      <c r="E13" s="308">
        <f>'001  Pol'!BA77</f>
        <v>0</v>
      </c>
      <c r="F13" s="309">
        <f>'001  Pol'!BB77</f>
        <v>0</v>
      </c>
      <c r="G13" s="309">
        <f>'001  Pol'!BC77</f>
        <v>0</v>
      </c>
      <c r="H13" s="309">
        <f>'001  Pol'!BD77</f>
        <v>0</v>
      </c>
      <c r="I13" s="310">
        <f>'001  Pol'!BE77</f>
        <v>0</v>
      </c>
    </row>
    <row r="14" spans="1:9" s="128" customFormat="1">
      <c r="A14" s="307" t="str">
        <f>'001  Pol'!B78</f>
        <v>96</v>
      </c>
      <c r="B14" s="70" t="str">
        <f>'001  Pol'!C78</f>
        <v>Bourání konstrukcí</v>
      </c>
      <c r="D14" s="221"/>
      <c r="E14" s="308">
        <f>'001  Pol'!BA84</f>
        <v>0</v>
      </c>
      <c r="F14" s="309">
        <f>'001  Pol'!BB84</f>
        <v>0</v>
      </c>
      <c r="G14" s="309">
        <f>'001  Pol'!BC84</f>
        <v>0</v>
      </c>
      <c r="H14" s="309">
        <f>'001  Pol'!BD84</f>
        <v>0</v>
      </c>
      <c r="I14" s="310">
        <f>'001  Pol'!BE84</f>
        <v>0</v>
      </c>
    </row>
    <row r="15" spans="1:9" s="128" customFormat="1">
      <c r="A15" s="307" t="str">
        <f>'001  Pol'!B85</f>
        <v>97</v>
      </c>
      <c r="B15" s="70" t="str">
        <f>'001  Pol'!C85</f>
        <v>Prorážení otvorů</v>
      </c>
      <c r="D15" s="221"/>
      <c r="E15" s="308">
        <f>'001  Pol'!BA97</f>
        <v>0</v>
      </c>
      <c r="F15" s="309">
        <f>'001  Pol'!BB97</f>
        <v>0</v>
      </c>
      <c r="G15" s="309">
        <f>'001  Pol'!BC97</f>
        <v>0</v>
      </c>
      <c r="H15" s="309">
        <f>'001  Pol'!BD97</f>
        <v>0</v>
      </c>
      <c r="I15" s="310">
        <f>'001  Pol'!BE97</f>
        <v>0</v>
      </c>
    </row>
    <row r="16" spans="1:9" s="128" customFormat="1" ht="13.5" thickBot="1">
      <c r="A16" s="307" t="str">
        <f>'001  Pol'!B98</f>
        <v>99</v>
      </c>
      <c r="B16" s="70" t="str">
        <f>'001  Pol'!C98</f>
        <v>Staveništní přesun hmot</v>
      </c>
      <c r="D16" s="221"/>
      <c r="E16" s="308">
        <f>'001  Pol'!BA100</f>
        <v>0</v>
      </c>
      <c r="F16" s="309">
        <f>'001  Pol'!BB100</f>
        <v>0</v>
      </c>
      <c r="G16" s="309">
        <f>'001  Pol'!BC100</f>
        <v>0</v>
      </c>
      <c r="H16" s="309">
        <f>'001  Pol'!BD100</f>
        <v>0</v>
      </c>
      <c r="I16" s="310">
        <f>'001  Pol'!BE100</f>
        <v>0</v>
      </c>
    </row>
    <row r="17" spans="1:57" s="14" customFormat="1" ht="13.5" thickBot="1">
      <c r="A17" s="222"/>
      <c r="B17" s="223" t="s">
        <v>77</v>
      </c>
      <c r="C17" s="223"/>
      <c r="D17" s="224"/>
      <c r="E17" s="225">
        <f>SUM(E7:E16)</f>
        <v>0</v>
      </c>
      <c r="F17" s="226">
        <f>SUM(F7:F16)</f>
        <v>0</v>
      </c>
      <c r="G17" s="226">
        <f>SUM(G7:G16)</f>
        <v>0</v>
      </c>
      <c r="H17" s="226">
        <f>SUM(H7:H16)</f>
        <v>0</v>
      </c>
      <c r="I17" s="227">
        <f>SUM(I7:I16)</f>
        <v>0</v>
      </c>
    </row>
    <row r="18" spans="1:57">
      <c r="A18" s="128"/>
      <c r="B18" s="128"/>
      <c r="C18" s="128"/>
      <c r="D18" s="128"/>
      <c r="E18" s="128"/>
      <c r="F18" s="128"/>
      <c r="G18" s="128"/>
      <c r="H18" s="128"/>
      <c r="I18" s="128"/>
    </row>
    <row r="19" spans="1:57" ht="19.5" customHeight="1">
      <c r="A19" s="213" t="s">
        <v>78</v>
      </c>
      <c r="B19" s="213"/>
      <c r="C19" s="213"/>
      <c r="D19" s="213"/>
      <c r="E19" s="213"/>
      <c r="F19" s="213"/>
      <c r="G19" s="228"/>
      <c r="H19" s="213"/>
      <c r="I19" s="213"/>
      <c r="BA19" s="134"/>
      <c r="BB19" s="134"/>
      <c r="BC19" s="134"/>
      <c r="BD19" s="134"/>
      <c r="BE19" s="134"/>
    </row>
    <row r="20" spans="1:57" ht="13.5" thickBot="1"/>
    <row r="21" spans="1:57">
      <c r="A21" s="166" t="s">
        <v>79</v>
      </c>
      <c r="B21" s="167"/>
      <c r="C21" s="167"/>
      <c r="D21" s="229"/>
      <c r="E21" s="230" t="s">
        <v>80</v>
      </c>
      <c r="F21" s="231" t="s">
        <v>12</v>
      </c>
      <c r="G21" s="232" t="s">
        <v>81</v>
      </c>
      <c r="H21" s="233"/>
      <c r="I21" s="234" t="s">
        <v>80</v>
      </c>
    </row>
    <row r="22" spans="1:57">
      <c r="A22" s="158"/>
      <c r="B22" s="149"/>
      <c r="C22" s="149"/>
      <c r="D22" s="235"/>
      <c r="E22" s="236"/>
      <c r="F22" s="237"/>
      <c r="G22" s="238">
        <f>CHOOSE(BA22+1,E17+F17,E17+F17+H17,E17+F17+G17+H17,E17,F17,H17,G17,H17+G17,0)</f>
        <v>0</v>
      </c>
      <c r="H22" s="239"/>
      <c r="I22" s="240">
        <f>E22+F22*G22/100</f>
        <v>0</v>
      </c>
      <c r="BA22" s="1">
        <v>8</v>
      </c>
    </row>
    <row r="23" spans="1:57" ht="13.5" thickBot="1">
      <c r="A23" s="241"/>
      <c r="B23" s="242" t="s">
        <v>82</v>
      </c>
      <c r="C23" s="243"/>
      <c r="D23" s="244"/>
      <c r="E23" s="245"/>
      <c r="F23" s="246"/>
      <c r="G23" s="246"/>
      <c r="H23" s="247">
        <f>SUM(I22:I22)</f>
        <v>0</v>
      </c>
      <c r="I23" s="248"/>
    </row>
    <row r="25" spans="1:57">
      <c r="B25" s="14"/>
      <c r="F25" s="249"/>
      <c r="G25" s="250"/>
      <c r="H25" s="250"/>
      <c r="I25" s="54"/>
    </row>
    <row r="26" spans="1:57">
      <c r="F26" s="249"/>
      <c r="G26" s="250"/>
      <c r="H26" s="250"/>
      <c r="I26" s="54"/>
    </row>
    <row r="27" spans="1:57">
      <c r="F27" s="249"/>
      <c r="G27" s="250"/>
      <c r="H27" s="250"/>
      <c r="I27" s="54"/>
    </row>
    <row r="28" spans="1:57">
      <c r="F28" s="249"/>
      <c r="G28" s="250"/>
      <c r="H28" s="250"/>
      <c r="I28" s="54"/>
    </row>
    <row r="29" spans="1:57">
      <c r="F29" s="249"/>
      <c r="G29" s="250"/>
      <c r="H29" s="250"/>
      <c r="I29" s="54"/>
    </row>
    <row r="30" spans="1:57">
      <c r="F30" s="249"/>
      <c r="G30" s="250"/>
      <c r="H30" s="250"/>
      <c r="I30" s="54"/>
    </row>
    <row r="31" spans="1:57">
      <c r="F31" s="249"/>
      <c r="G31" s="250"/>
      <c r="H31" s="250"/>
      <c r="I31" s="54"/>
    </row>
    <row r="32" spans="1:57">
      <c r="F32" s="249"/>
      <c r="G32" s="250"/>
      <c r="H32" s="250"/>
      <c r="I32" s="54"/>
    </row>
    <row r="33" spans="6:9">
      <c r="F33" s="249"/>
      <c r="G33" s="250"/>
      <c r="H33" s="250"/>
      <c r="I33" s="54"/>
    </row>
    <row r="34" spans="6:9">
      <c r="F34" s="249"/>
      <c r="G34" s="250"/>
      <c r="H34" s="250"/>
      <c r="I34" s="54"/>
    </row>
    <row r="35" spans="6:9">
      <c r="F35" s="249"/>
      <c r="G35" s="250"/>
      <c r="H35" s="250"/>
      <c r="I35" s="54"/>
    </row>
    <row r="36" spans="6:9">
      <c r="F36" s="249"/>
      <c r="G36" s="250"/>
      <c r="H36" s="250"/>
      <c r="I36" s="54"/>
    </row>
    <row r="37" spans="6:9">
      <c r="F37" s="249"/>
      <c r="G37" s="250"/>
      <c r="H37" s="250"/>
      <c r="I37" s="54"/>
    </row>
    <row r="38" spans="6:9">
      <c r="F38" s="249"/>
      <c r="G38" s="250"/>
      <c r="H38" s="250"/>
      <c r="I38" s="54"/>
    </row>
    <row r="39" spans="6:9">
      <c r="F39" s="249"/>
      <c r="G39" s="250"/>
      <c r="H39" s="250"/>
      <c r="I39" s="54"/>
    </row>
    <row r="40" spans="6:9">
      <c r="F40" s="249"/>
      <c r="G40" s="250"/>
      <c r="H40" s="250"/>
      <c r="I40" s="54"/>
    </row>
    <row r="41" spans="6:9">
      <c r="F41" s="249"/>
      <c r="G41" s="250"/>
      <c r="H41" s="250"/>
      <c r="I41" s="54"/>
    </row>
    <row r="42" spans="6:9">
      <c r="F42" s="249"/>
      <c r="G42" s="250"/>
      <c r="H42" s="250"/>
      <c r="I42" s="54"/>
    </row>
    <row r="43" spans="6:9">
      <c r="F43" s="249"/>
      <c r="G43" s="250"/>
      <c r="H43" s="250"/>
      <c r="I43" s="54"/>
    </row>
    <row r="44" spans="6:9">
      <c r="F44" s="249"/>
      <c r="G44" s="250"/>
      <c r="H44" s="250"/>
      <c r="I44" s="54"/>
    </row>
    <row r="45" spans="6:9">
      <c r="F45" s="249"/>
      <c r="G45" s="250"/>
      <c r="H45" s="250"/>
      <c r="I45" s="54"/>
    </row>
    <row r="46" spans="6:9">
      <c r="F46" s="249"/>
      <c r="G46" s="250"/>
      <c r="H46" s="250"/>
      <c r="I46" s="54"/>
    </row>
    <row r="47" spans="6:9">
      <c r="F47" s="249"/>
      <c r="G47" s="250"/>
      <c r="H47" s="250"/>
      <c r="I47" s="54"/>
    </row>
    <row r="48" spans="6:9">
      <c r="F48" s="249"/>
      <c r="G48" s="250"/>
      <c r="H48" s="250"/>
      <c r="I48" s="54"/>
    </row>
    <row r="49" spans="6:9">
      <c r="F49" s="249"/>
      <c r="G49" s="250"/>
      <c r="H49" s="250"/>
      <c r="I49" s="54"/>
    </row>
    <row r="50" spans="6:9">
      <c r="F50" s="249"/>
      <c r="G50" s="250"/>
      <c r="H50" s="250"/>
      <c r="I50" s="54"/>
    </row>
    <row r="51" spans="6:9">
      <c r="F51" s="249"/>
      <c r="G51" s="250"/>
      <c r="H51" s="250"/>
      <c r="I51" s="54"/>
    </row>
    <row r="52" spans="6:9">
      <c r="F52" s="249"/>
      <c r="G52" s="250"/>
      <c r="H52" s="250"/>
      <c r="I52" s="54"/>
    </row>
    <row r="53" spans="6:9">
      <c r="F53" s="249"/>
      <c r="G53" s="250"/>
      <c r="H53" s="250"/>
      <c r="I53" s="54"/>
    </row>
    <row r="54" spans="6:9">
      <c r="F54" s="249"/>
      <c r="G54" s="250"/>
      <c r="H54" s="250"/>
      <c r="I54" s="54"/>
    </row>
    <row r="55" spans="6:9">
      <c r="F55" s="249"/>
      <c r="G55" s="250"/>
      <c r="H55" s="250"/>
      <c r="I55" s="54"/>
    </row>
    <row r="56" spans="6:9">
      <c r="F56" s="249"/>
      <c r="G56" s="250"/>
      <c r="H56" s="250"/>
      <c r="I56" s="54"/>
    </row>
    <row r="57" spans="6:9">
      <c r="F57" s="249"/>
      <c r="G57" s="250"/>
      <c r="H57" s="250"/>
      <c r="I57" s="54"/>
    </row>
    <row r="58" spans="6:9">
      <c r="F58" s="249"/>
      <c r="G58" s="250"/>
      <c r="H58" s="250"/>
      <c r="I58" s="54"/>
    </row>
    <row r="59" spans="6:9">
      <c r="F59" s="249"/>
      <c r="G59" s="250"/>
      <c r="H59" s="250"/>
      <c r="I59" s="54"/>
    </row>
    <row r="60" spans="6:9">
      <c r="F60" s="249"/>
      <c r="G60" s="250"/>
      <c r="H60" s="250"/>
      <c r="I60" s="54"/>
    </row>
    <row r="61" spans="6:9">
      <c r="F61" s="249"/>
      <c r="G61" s="250"/>
      <c r="H61" s="250"/>
      <c r="I61" s="54"/>
    </row>
    <row r="62" spans="6:9">
      <c r="F62" s="249"/>
      <c r="G62" s="250"/>
      <c r="H62" s="250"/>
      <c r="I62" s="54"/>
    </row>
    <row r="63" spans="6:9">
      <c r="F63" s="249"/>
      <c r="G63" s="250"/>
      <c r="H63" s="250"/>
      <c r="I63" s="54"/>
    </row>
    <row r="64" spans="6:9">
      <c r="F64" s="249"/>
      <c r="G64" s="250"/>
      <c r="H64" s="250"/>
      <c r="I64" s="54"/>
    </row>
    <row r="65" spans="6:9">
      <c r="F65" s="249"/>
      <c r="G65" s="250"/>
      <c r="H65" s="250"/>
      <c r="I65" s="54"/>
    </row>
    <row r="66" spans="6:9">
      <c r="F66" s="249"/>
      <c r="G66" s="250"/>
      <c r="H66" s="250"/>
      <c r="I66" s="54"/>
    </row>
    <row r="67" spans="6:9">
      <c r="F67" s="249"/>
      <c r="G67" s="250"/>
      <c r="H67" s="250"/>
      <c r="I67" s="54"/>
    </row>
    <row r="68" spans="6:9">
      <c r="F68" s="249"/>
      <c r="G68" s="250"/>
      <c r="H68" s="250"/>
      <c r="I68" s="54"/>
    </row>
    <row r="69" spans="6:9">
      <c r="F69" s="249"/>
      <c r="G69" s="250"/>
      <c r="H69" s="250"/>
      <c r="I69" s="54"/>
    </row>
    <row r="70" spans="6:9">
      <c r="F70" s="249"/>
      <c r="G70" s="250"/>
      <c r="H70" s="250"/>
      <c r="I70" s="54"/>
    </row>
    <row r="71" spans="6:9">
      <c r="F71" s="249"/>
      <c r="G71" s="250"/>
      <c r="H71" s="250"/>
      <c r="I71" s="54"/>
    </row>
    <row r="72" spans="6:9">
      <c r="F72" s="249"/>
      <c r="G72" s="250"/>
      <c r="H72" s="250"/>
      <c r="I72" s="54"/>
    </row>
    <row r="73" spans="6:9">
      <c r="F73" s="249"/>
      <c r="G73" s="250"/>
      <c r="H73" s="250"/>
      <c r="I73" s="54"/>
    </row>
    <row r="74" spans="6:9">
      <c r="F74" s="249"/>
      <c r="G74" s="250"/>
      <c r="H74" s="250"/>
      <c r="I74" s="54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73"/>
  <sheetViews>
    <sheetView showGridLines="0" showZeros="0" zoomScaleSheetLayoutView="100" workbookViewId="0">
      <selection sqref="A1:G1"/>
    </sheetView>
  </sheetViews>
  <sheetFormatPr defaultRowHeight="12.75"/>
  <cols>
    <col min="1" max="1" width="4.42578125" style="252" customWidth="1"/>
    <col min="2" max="2" width="11.5703125" style="252" customWidth="1"/>
    <col min="3" max="3" width="40.42578125" style="252" customWidth="1"/>
    <col min="4" max="4" width="5.5703125" style="252" customWidth="1"/>
    <col min="5" max="5" width="8.5703125" style="264" customWidth="1"/>
    <col min="6" max="6" width="9.85546875" style="252" customWidth="1"/>
    <col min="7" max="7" width="13.85546875" style="252" customWidth="1"/>
    <col min="8" max="8" width="11.7109375" style="252" hidden="1" customWidth="1"/>
    <col min="9" max="9" width="11.5703125" style="252" hidden="1" customWidth="1"/>
    <col min="10" max="10" width="11" style="252" hidden="1" customWidth="1"/>
    <col min="11" max="11" width="10.42578125" style="252" hidden="1" customWidth="1"/>
    <col min="12" max="12" width="75.42578125" style="252" customWidth="1"/>
    <col min="13" max="13" width="45.28515625" style="252" customWidth="1"/>
    <col min="14" max="16384" width="9.140625" style="252"/>
  </cols>
  <sheetData>
    <row r="1" spans="1:80" ht="15.75">
      <c r="A1" s="251" t="s">
        <v>99</v>
      </c>
      <c r="B1" s="251"/>
      <c r="C1" s="251"/>
      <c r="D1" s="251"/>
      <c r="E1" s="251"/>
      <c r="F1" s="251"/>
      <c r="G1" s="251"/>
    </row>
    <row r="2" spans="1:80" ht="14.25" customHeight="1" thickBot="1">
      <c r="B2" s="253"/>
      <c r="C2" s="254"/>
      <c r="D2" s="254"/>
      <c r="E2" s="255"/>
      <c r="F2" s="254"/>
      <c r="G2" s="254"/>
    </row>
    <row r="3" spans="1:80" ht="13.5" thickTop="1">
      <c r="A3" s="196" t="s">
        <v>2</v>
      </c>
      <c r="B3" s="197"/>
      <c r="C3" s="198" t="s">
        <v>102</v>
      </c>
      <c r="D3" s="199"/>
      <c r="E3" s="256" t="s">
        <v>83</v>
      </c>
      <c r="F3" s="257">
        <f>'001  Rek'!H1</f>
        <v>0</v>
      </c>
      <c r="G3" s="258"/>
    </row>
    <row r="4" spans="1:80" ht="13.5" thickBot="1">
      <c r="A4" s="259" t="s">
        <v>74</v>
      </c>
      <c r="B4" s="205"/>
      <c r="C4" s="206" t="s">
        <v>104</v>
      </c>
      <c r="D4" s="207"/>
      <c r="E4" s="260">
        <f>'001  Rek'!G2</f>
        <v>0</v>
      </c>
      <c r="F4" s="261"/>
      <c r="G4" s="262"/>
    </row>
    <row r="5" spans="1:80" ht="13.5" thickTop="1">
      <c r="A5" s="263"/>
      <c r="G5" s="265"/>
    </row>
    <row r="6" spans="1:80" ht="27" customHeight="1">
      <c r="A6" s="266" t="s">
        <v>84</v>
      </c>
      <c r="B6" s="267" t="s">
        <v>85</v>
      </c>
      <c r="C6" s="267" t="s">
        <v>86</v>
      </c>
      <c r="D6" s="267" t="s">
        <v>87</v>
      </c>
      <c r="E6" s="268" t="s">
        <v>88</v>
      </c>
      <c r="F6" s="267" t="s">
        <v>89</v>
      </c>
      <c r="G6" s="269" t="s">
        <v>90</v>
      </c>
      <c r="H6" s="270" t="s">
        <v>91</v>
      </c>
      <c r="I6" s="270" t="s">
        <v>92</v>
      </c>
      <c r="J6" s="270" t="s">
        <v>93</v>
      </c>
      <c r="K6" s="270" t="s">
        <v>94</v>
      </c>
    </row>
    <row r="7" spans="1:80">
      <c r="A7" s="271" t="s">
        <v>95</v>
      </c>
      <c r="B7" s="272" t="s">
        <v>105</v>
      </c>
      <c r="C7" s="273" t="s">
        <v>106</v>
      </c>
      <c r="D7" s="274"/>
      <c r="E7" s="275"/>
      <c r="F7" s="275"/>
      <c r="G7" s="276"/>
      <c r="H7" s="277"/>
      <c r="I7" s="278"/>
      <c r="J7" s="279"/>
      <c r="K7" s="280"/>
      <c r="O7" s="281">
        <v>1</v>
      </c>
    </row>
    <row r="8" spans="1:80" ht="22.5">
      <c r="A8" s="282">
        <v>1</v>
      </c>
      <c r="B8" s="283" t="s">
        <v>108</v>
      </c>
      <c r="C8" s="284" t="s">
        <v>109</v>
      </c>
      <c r="D8" s="285" t="s">
        <v>110</v>
      </c>
      <c r="E8" s="286">
        <v>137.8125</v>
      </c>
      <c r="F8" s="286"/>
      <c r="G8" s="287">
        <f>E8*F8</f>
        <v>0</v>
      </c>
      <c r="H8" s="288">
        <v>0</v>
      </c>
      <c r="I8" s="289">
        <f>E8*H8</f>
        <v>0</v>
      </c>
      <c r="J8" s="288">
        <v>0</v>
      </c>
      <c r="K8" s="289">
        <f>E8*J8</f>
        <v>0</v>
      </c>
      <c r="O8" s="281">
        <v>2</v>
      </c>
      <c r="AA8" s="252">
        <v>1</v>
      </c>
      <c r="AB8" s="252">
        <v>1</v>
      </c>
      <c r="AC8" s="252">
        <v>1</v>
      </c>
      <c r="AZ8" s="252">
        <v>1</v>
      </c>
      <c r="BA8" s="252">
        <f>IF(AZ8=1,G8,0)</f>
        <v>0</v>
      </c>
      <c r="BB8" s="252">
        <f>IF(AZ8=2,G8,0)</f>
        <v>0</v>
      </c>
      <c r="BC8" s="252">
        <f>IF(AZ8=3,G8,0)</f>
        <v>0</v>
      </c>
      <c r="BD8" s="252">
        <f>IF(AZ8=4,G8,0)</f>
        <v>0</v>
      </c>
      <c r="BE8" s="252">
        <f>IF(AZ8=5,G8,0)</f>
        <v>0</v>
      </c>
      <c r="CA8" s="281">
        <v>1</v>
      </c>
      <c r="CB8" s="281">
        <v>1</v>
      </c>
    </row>
    <row r="9" spans="1:80">
      <c r="A9" s="282">
        <v>2</v>
      </c>
      <c r="B9" s="283" t="s">
        <v>111</v>
      </c>
      <c r="C9" s="284" t="s">
        <v>112</v>
      </c>
      <c r="D9" s="285" t="s">
        <v>113</v>
      </c>
      <c r="E9" s="286">
        <v>162.79</v>
      </c>
      <c r="F9" s="286">
        <v>0</v>
      </c>
      <c r="G9" s="287">
        <f>E9*F9</f>
        <v>0</v>
      </c>
      <c r="H9" s="288">
        <v>0</v>
      </c>
      <c r="I9" s="289">
        <f>E9*H9</f>
        <v>0</v>
      </c>
      <c r="J9" s="288">
        <v>0</v>
      </c>
      <c r="K9" s="289">
        <f>E9*J9</f>
        <v>0</v>
      </c>
      <c r="O9" s="281">
        <v>2</v>
      </c>
      <c r="AA9" s="252">
        <v>1</v>
      </c>
      <c r="AB9" s="252">
        <v>1</v>
      </c>
      <c r="AC9" s="252">
        <v>1</v>
      </c>
      <c r="AZ9" s="252">
        <v>1</v>
      </c>
      <c r="BA9" s="252">
        <f>IF(AZ9=1,G9,0)</f>
        <v>0</v>
      </c>
      <c r="BB9" s="252">
        <f>IF(AZ9=2,G9,0)</f>
        <v>0</v>
      </c>
      <c r="BC9" s="252">
        <f>IF(AZ9=3,G9,0)</f>
        <v>0</v>
      </c>
      <c r="BD9" s="252">
        <f>IF(AZ9=4,G9,0)</f>
        <v>0</v>
      </c>
      <c r="BE9" s="252">
        <f>IF(AZ9=5,G9,0)</f>
        <v>0</v>
      </c>
      <c r="CA9" s="281">
        <v>1</v>
      </c>
      <c r="CB9" s="281">
        <v>1</v>
      </c>
    </row>
    <row r="10" spans="1:80">
      <c r="A10" s="282">
        <v>3</v>
      </c>
      <c r="B10" s="283" t="s">
        <v>114</v>
      </c>
      <c r="C10" s="284" t="s">
        <v>115</v>
      </c>
      <c r="D10" s="285" t="s">
        <v>110</v>
      </c>
      <c r="E10" s="286">
        <v>2373.4373000000001</v>
      </c>
      <c r="F10" s="286">
        <v>0</v>
      </c>
      <c r="G10" s="287">
        <f>E10*F10</f>
        <v>0</v>
      </c>
      <c r="H10" s="288">
        <v>0</v>
      </c>
      <c r="I10" s="289">
        <f>E10*H10</f>
        <v>0</v>
      </c>
      <c r="J10" s="288">
        <v>0</v>
      </c>
      <c r="K10" s="289">
        <f>E10*J10</f>
        <v>0</v>
      </c>
      <c r="O10" s="281">
        <v>2</v>
      </c>
      <c r="AA10" s="252">
        <v>1</v>
      </c>
      <c r="AB10" s="252">
        <v>1</v>
      </c>
      <c r="AC10" s="252">
        <v>1</v>
      </c>
      <c r="AZ10" s="252">
        <v>1</v>
      </c>
      <c r="BA10" s="252">
        <f>IF(AZ10=1,G10,0)</f>
        <v>0</v>
      </c>
      <c r="BB10" s="252">
        <f>IF(AZ10=2,G10,0)</f>
        <v>0</v>
      </c>
      <c r="BC10" s="252">
        <f>IF(AZ10=3,G10,0)</f>
        <v>0</v>
      </c>
      <c r="BD10" s="252">
        <f>IF(AZ10=4,G10,0)</f>
        <v>0</v>
      </c>
      <c r="BE10" s="252">
        <f>IF(AZ10=5,G10,0)</f>
        <v>0</v>
      </c>
      <c r="CA10" s="281">
        <v>1</v>
      </c>
      <c r="CB10" s="281">
        <v>1</v>
      </c>
    </row>
    <row r="11" spans="1:80" ht="22.5">
      <c r="A11" s="282">
        <v>4</v>
      </c>
      <c r="B11" s="283" t="s">
        <v>116</v>
      </c>
      <c r="C11" s="284" t="s">
        <v>117</v>
      </c>
      <c r="D11" s="285" t="s">
        <v>110</v>
      </c>
      <c r="E11" s="286">
        <v>133.31030000000001</v>
      </c>
      <c r="F11" s="286">
        <v>0</v>
      </c>
      <c r="G11" s="287">
        <f>E11*F11</f>
        <v>0</v>
      </c>
      <c r="H11" s="288">
        <v>0</v>
      </c>
      <c r="I11" s="289">
        <f>E11*H11</f>
        <v>0</v>
      </c>
      <c r="J11" s="288">
        <v>0</v>
      </c>
      <c r="K11" s="289">
        <f>E11*J11</f>
        <v>0</v>
      </c>
      <c r="O11" s="281">
        <v>2</v>
      </c>
      <c r="AA11" s="252">
        <v>1</v>
      </c>
      <c r="AB11" s="252">
        <v>1</v>
      </c>
      <c r="AC11" s="252">
        <v>1</v>
      </c>
      <c r="AZ11" s="252">
        <v>1</v>
      </c>
      <c r="BA11" s="252">
        <f>IF(AZ11=1,G11,0)</f>
        <v>0</v>
      </c>
      <c r="BB11" s="252">
        <f>IF(AZ11=2,G11,0)</f>
        <v>0</v>
      </c>
      <c r="BC11" s="252">
        <f>IF(AZ11=3,G11,0)</f>
        <v>0</v>
      </c>
      <c r="BD11" s="252">
        <f>IF(AZ11=4,G11,0)</f>
        <v>0</v>
      </c>
      <c r="BE11" s="252">
        <f>IF(AZ11=5,G11,0)</f>
        <v>0</v>
      </c>
      <c r="CA11" s="281">
        <v>1</v>
      </c>
      <c r="CB11" s="281">
        <v>1</v>
      </c>
    </row>
    <row r="12" spans="1:80" ht="22.5">
      <c r="A12" s="282">
        <v>5</v>
      </c>
      <c r="B12" s="283" t="s">
        <v>118</v>
      </c>
      <c r="C12" s="284" t="s">
        <v>119</v>
      </c>
      <c r="D12" s="285" t="s">
        <v>110</v>
      </c>
      <c r="E12" s="286">
        <v>16.420000000000002</v>
      </c>
      <c r="F12" s="286">
        <v>0</v>
      </c>
      <c r="G12" s="287">
        <f>E12*F12</f>
        <v>0</v>
      </c>
      <c r="H12" s="288">
        <v>0</v>
      </c>
      <c r="I12" s="289">
        <f>E12*H12</f>
        <v>0</v>
      </c>
      <c r="J12" s="288">
        <v>0</v>
      </c>
      <c r="K12" s="289">
        <f>E12*J12</f>
        <v>0</v>
      </c>
      <c r="O12" s="281">
        <v>2</v>
      </c>
      <c r="AA12" s="252">
        <v>1</v>
      </c>
      <c r="AB12" s="252">
        <v>1</v>
      </c>
      <c r="AC12" s="252">
        <v>1</v>
      </c>
      <c r="AZ12" s="252">
        <v>1</v>
      </c>
      <c r="BA12" s="252">
        <f>IF(AZ12=1,G12,0)</f>
        <v>0</v>
      </c>
      <c r="BB12" s="252">
        <f>IF(AZ12=2,G12,0)</f>
        <v>0</v>
      </c>
      <c r="BC12" s="252">
        <f>IF(AZ12=3,G12,0)</f>
        <v>0</v>
      </c>
      <c r="BD12" s="252">
        <f>IF(AZ12=4,G12,0)</f>
        <v>0</v>
      </c>
      <c r="BE12" s="252">
        <f>IF(AZ12=5,G12,0)</f>
        <v>0</v>
      </c>
      <c r="CA12" s="281">
        <v>1</v>
      </c>
      <c r="CB12" s="281">
        <v>1</v>
      </c>
    </row>
    <row r="13" spans="1:80" ht="22.5">
      <c r="A13" s="282">
        <v>6</v>
      </c>
      <c r="B13" s="283" t="s">
        <v>120</v>
      </c>
      <c r="C13" s="284" t="s">
        <v>121</v>
      </c>
      <c r="D13" s="285" t="s">
        <v>110</v>
      </c>
      <c r="E13" s="286">
        <v>161.10900000000001</v>
      </c>
      <c r="F13" s="286">
        <v>0</v>
      </c>
      <c r="G13" s="287">
        <f>E13*F13</f>
        <v>0</v>
      </c>
      <c r="H13" s="288">
        <v>0</v>
      </c>
      <c r="I13" s="289">
        <f>E13*H13</f>
        <v>0</v>
      </c>
      <c r="J13" s="288">
        <v>0</v>
      </c>
      <c r="K13" s="289">
        <f>E13*J13</f>
        <v>0</v>
      </c>
      <c r="O13" s="281">
        <v>2</v>
      </c>
      <c r="AA13" s="252">
        <v>1</v>
      </c>
      <c r="AB13" s="252">
        <v>1</v>
      </c>
      <c r="AC13" s="252">
        <v>1</v>
      </c>
      <c r="AZ13" s="252">
        <v>1</v>
      </c>
      <c r="BA13" s="252">
        <f>IF(AZ13=1,G13,0)</f>
        <v>0</v>
      </c>
      <c r="BB13" s="252">
        <f>IF(AZ13=2,G13,0)</f>
        <v>0</v>
      </c>
      <c r="BC13" s="252">
        <f>IF(AZ13=3,G13,0)</f>
        <v>0</v>
      </c>
      <c r="BD13" s="252">
        <f>IF(AZ13=4,G13,0)</f>
        <v>0</v>
      </c>
      <c r="BE13" s="252">
        <f>IF(AZ13=5,G13,0)</f>
        <v>0</v>
      </c>
      <c r="CA13" s="281">
        <v>1</v>
      </c>
      <c r="CB13" s="281">
        <v>1</v>
      </c>
    </row>
    <row r="14" spans="1:80" ht="22.5">
      <c r="A14" s="282">
        <v>7</v>
      </c>
      <c r="B14" s="283" t="s">
        <v>122</v>
      </c>
      <c r="C14" s="284" t="s">
        <v>123</v>
      </c>
      <c r="D14" s="285" t="s">
        <v>110</v>
      </c>
      <c r="E14" s="286">
        <v>1809.0296000000001</v>
      </c>
      <c r="F14" s="286">
        <v>0</v>
      </c>
      <c r="G14" s="287">
        <f>E14*F14</f>
        <v>0</v>
      </c>
      <c r="H14" s="288">
        <v>0</v>
      </c>
      <c r="I14" s="289">
        <f>E14*H14</f>
        <v>0</v>
      </c>
      <c r="J14" s="288">
        <v>0</v>
      </c>
      <c r="K14" s="289">
        <f>E14*J14</f>
        <v>0</v>
      </c>
      <c r="O14" s="281">
        <v>2</v>
      </c>
      <c r="AA14" s="252">
        <v>1</v>
      </c>
      <c r="AB14" s="252">
        <v>1</v>
      </c>
      <c r="AC14" s="252">
        <v>1</v>
      </c>
      <c r="AZ14" s="252">
        <v>1</v>
      </c>
      <c r="BA14" s="252">
        <f>IF(AZ14=1,G14,0)</f>
        <v>0</v>
      </c>
      <c r="BB14" s="252">
        <f>IF(AZ14=2,G14,0)</f>
        <v>0</v>
      </c>
      <c r="BC14" s="252">
        <f>IF(AZ14=3,G14,0)</f>
        <v>0</v>
      </c>
      <c r="BD14" s="252">
        <f>IF(AZ14=4,G14,0)</f>
        <v>0</v>
      </c>
      <c r="BE14" s="252">
        <f>IF(AZ14=5,G14,0)</f>
        <v>0</v>
      </c>
      <c r="CA14" s="281">
        <v>1</v>
      </c>
      <c r="CB14" s="281">
        <v>1</v>
      </c>
    </row>
    <row r="15" spans="1:80" ht="22.5">
      <c r="A15" s="282">
        <v>8</v>
      </c>
      <c r="B15" s="283" t="s">
        <v>124</v>
      </c>
      <c r="C15" s="284" t="s">
        <v>125</v>
      </c>
      <c r="D15" s="285" t="s">
        <v>110</v>
      </c>
      <c r="E15" s="286">
        <v>253.6224</v>
      </c>
      <c r="F15" s="286">
        <v>0</v>
      </c>
      <c r="G15" s="287">
        <f>E15*F15</f>
        <v>0</v>
      </c>
      <c r="H15" s="288">
        <v>0</v>
      </c>
      <c r="I15" s="289">
        <f>E15*H15</f>
        <v>0</v>
      </c>
      <c r="J15" s="288">
        <v>0</v>
      </c>
      <c r="K15" s="289">
        <f>E15*J15</f>
        <v>0</v>
      </c>
      <c r="O15" s="281">
        <v>2</v>
      </c>
      <c r="AA15" s="252">
        <v>1</v>
      </c>
      <c r="AB15" s="252">
        <v>1</v>
      </c>
      <c r="AC15" s="252">
        <v>1</v>
      </c>
      <c r="AZ15" s="252">
        <v>1</v>
      </c>
      <c r="BA15" s="252">
        <f>IF(AZ15=1,G15,0)</f>
        <v>0</v>
      </c>
      <c r="BB15" s="252">
        <f>IF(AZ15=2,G15,0)</f>
        <v>0</v>
      </c>
      <c r="BC15" s="252">
        <f>IF(AZ15=3,G15,0)</f>
        <v>0</v>
      </c>
      <c r="BD15" s="252">
        <f>IF(AZ15=4,G15,0)</f>
        <v>0</v>
      </c>
      <c r="BE15" s="252">
        <f>IF(AZ15=5,G15,0)</f>
        <v>0</v>
      </c>
      <c r="CA15" s="281">
        <v>1</v>
      </c>
      <c r="CB15" s="281">
        <v>1</v>
      </c>
    </row>
    <row r="16" spans="1:80">
      <c r="A16" s="282">
        <v>9</v>
      </c>
      <c r="B16" s="283" t="s">
        <v>126</v>
      </c>
      <c r="C16" s="284" t="s">
        <v>127</v>
      </c>
      <c r="D16" s="285" t="s">
        <v>110</v>
      </c>
      <c r="E16" s="286">
        <v>58.38</v>
      </c>
      <c r="F16" s="286">
        <v>0</v>
      </c>
      <c r="G16" s="287">
        <f>E16*F16</f>
        <v>0</v>
      </c>
      <c r="H16" s="288">
        <v>0</v>
      </c>
      <c r="I16" s="289">
        <f>E16*H16</f>
        <v>0</v>
      </c>
      <c r="J16" s="288">
        <v>0</v>
      </c>
      <c r="K16" s="289">
        <f>E16*J16</f>
        <v>0</v>
      </c>
      <c r="O16" s="281">
        <v>2</v>
      </c>
      <c r="AA16" s="252">
        <v>1</v>
      </c>
      <c r="AB16" s="252">
        <v>1</v>
      </c>
      <c r="AC16" s="252">
        <v>1</v>
      </c>
      <c r="AZ16" s="252">
        <v>1</v>
      </c>
      <c r="BA16" s="252">
        <f>IF(AZ16=1,G16,0)</f>
        <v>0</v>
      </c>
      <c r="BB16" s="252">
        <f>IF(AZ16=2,G16,0)</f>
        <v>0</v>
      </c>
      <c r="BC16" s="252">
        <f>IF(AZ16=3,G16,0)</f>
        <v>0</v>
      </c>
      <c r="BD16" s="252">
        <f>IF(AZ16=4,G16,0)</f>
        <v>0</v>
      </c>
      <c r="BE16" s="252">
        <f>IF(AZ16=5,G16,0)</f>
        <v>0</v>
      </c>
      <c r="CA16" s="281">
        <v>1</v>
      </c>
      <c r="CB16" s="281">
        <v>1</v>
      </c>
    </row>
    <row r="17" spans="1:80">
      <c r="A17" s="282">
        <v>10</v>
      </c>
      <c r="B17" s="283" t="s">
        <v>128</v>
      </c>
      <c r="C17" s="284" t="s">
        <v>129</v>
      </c>
      <c r="D17" s="285" t="s">
        <v>110</v>
      </c>
      <c r="E17" s="286">
        <v>2511.3038000000001</v>
      </c>
      <c r="F17" s="286">
        <v>0</v>
      </c>
      <c r="G17" s="287">
        <f>E17*F17</f>
        <v>0</v>
      </c>
      <c r="H17" s="288">
        <v>0</v>
      </c>
      <c r="I17" s="289">
        <f>E17*H17</f>
        <v>0</v>
      </c>
      <c r="J17" s="288">
        <v>0</v>
      </c>
      <c r="K17" s="289">
        <f>E17*J17</f>
        <v>0</v>
      </c>
      <c r="O17" s="281">
        <v>2</v>
      </c>
      <c r="AA17" s="252">
        <v>1</v>
      </c>
      <c r="AB17" s="252">
        <v>1</v>
      </c>
      <c r="AC17" s="252">
        <v>1</v>
      </c>
      <c r="AZ17" s="252">
        <v>1</v>
      </c>
      <c r="BA17" s="252">
        <f>IF(AZ17=1,G17,0)</f>
        <v>0</v>
      </c>
      <c r="BB17" s="252">
        <f>IF(AZ17=2,G17,0)</f>
        <v>0</v>
      </c>
      <c r="BC17" s="252">
        <f>IF(AZ17=3,G17,0)</f>
        <v>0</v>
      </c>
      <c r="BD17" s="252">
        <f>IF(AZ17=4,G17,0)</f>
        <v>0</v>
      </c>
      <c r="BE17" s="252">
        <f>IF(AZ17=5,G17,0)</f>
        <v>0</v>
      </c>
      <c r="CA17" s="281">
        <v>1</v>
      </c>
      <c r="CB17" s="281">
        <v>1</v>
      </c>
    </row>
    <row r="18" spans="1:80">
      <c r="A18" s="282">
        <v>11</v>
      </c>
      <c r="B18" s="283" t="s">
        <v>130</v>
      </c>
      <c r="C18" s="284" t="s">
        <v>131</v>
      </c>
      <c r="D18" s="285" t="s">
        <v>110</v>
      </c>
      <c r="E18" s="286">
        <v>2511.3038000000001</v>
      </c>
      <c r="F18" s="286">
        <v>0</v>
      </c>
      <c r="G18" s="287">
        <f>E18*F18</f>
        <v>0</v>
      </c>
      <c r="H18" s="288">
        <v>0</v>
      </c>
      <c r="I18" s="289">
        <f>E18*H18</f>
        <v>0</v>
      </c>
      <c r="J18" s="288">
        <v>0</v>
      </c>
      <c r="K18" s="289">
        <f>E18*J18</f>
        <v>0</v>
      </c>
      <c r="O18" s="281">
        <v>2</v>
      </c>
      <c r="AA18" s="252">
        <v>1</v>
      </c>
      <c r="AB18" s="252">
        <v>1</v>
      </c>
      <c r="AC18" s="252">
        <v>1</v>
      </c>
      <c r="AZ18" s="252">
        <v>1</v>
      </c>
      <c r="BA18" s="252">
        <f>IF(AZ18=1,G18,0)</f>
        <v>0</v>
      </c>
      <c r="BB18" s="252">
        <f>IF(AZ18=2,G18,0)</f>
        <v>0</v>
      </c>
      <c r="BC18" s="252">
        <f>IF(AZ18=3,G18,0)</f>
        <v>0</v>
      </c>
      <c r="BD18" s="252">
        <f>IF(AZ18=4,G18,0)</f>
        <v>0</v>
      </c>
      <c r="BE18" s="252">
        <f>IF(AZ18=5,G18,0)</f>
        <v>0</v>
      </c>
      <c r="CA18" s="281">
        <v>1</v>
      </c>
      <c r="CB18" s="281">
        <v>1</v>
      </c>
    </row>
    <row r="19" spans="1:80">
      <c r="A19" s="282">
        <v>12</v>
      </c>
      <c r="B19" s="283" t="s">
        <v>132</v>
      </c>
      <c r="C19" s="284" t="s">
        <v>133</v>
      </c>
      <c r="D19" s="285" t="s">
        <v>113</v>
      </c>
      <c r="E19" s="286">
        <v>4.9000000000000004</v>
      </c>
      <c r="F19" s="286">
        <v>0</v>
      </c>
      <c r="G19" s="287">
        <f>E19*F19</f>
        <v>0</v>
      </c>
      <c r="H19" s="288">
        <v>0</v>
      </c>
      <c r="I19" s="289">
        <f>E19*H19</f>
        <v>0</v>
      </c>
      <c r="J19" s="288">
        <v>0</v>
      </c>
      <c r="K19" s="289">
        <f>E19*J19</f>
        <v>0</v>
      </c>
      <c r="O19" s="281">
        <v>2</v>
      </c>
      <c r="AA19" s="252">
        <v>1</v>
      </c>
      <c r="AB19" s="252">
        <v>1</v>
      </c>
      <c r="AC19" s="252">
        <v>1</v>
      </c>
      <c r="AZ19" s="252">
        <v>1</v>
      </c>
      <c r="BA19" s="252">
        <f>IF(AZ19=1,G19,0)</f>
        <v>0</v>
      </c>
      <c r="BB19" s="252">
        <f>IF(AZ19=2,G19,0)</f>
        <v>0</v>
      </c>
      <c r="BC19" s="252">
        <f>IF(AZ19=3,G19,0)</f>
        <v>0</v>
      </c>
      <c r="BD19" s="252">
        <f>IF(AZ19=4,G19,0)</f>
        <v>0</v>
      </c>
      <c r="BE19" s="252">
        <f>IF(AZ19=5,G19,0)</f>
        <v>0</v>
      </c>
      <c r="CA19" s="281">
        <v>1</v>
      </c>
      <c r="CB19" s="281">
        <v>1</v>
      </c>
    </row>
    <row r="20" spans="1:80">
      <c r="A20" s="291"/>
      <c r="B20" s="292" t="s">
        <v>97</v>
      </c>
      <c r="C20" s="293" t="s">
        <v>107</v>
      </c>
      <c r="D20" s="294"/>
      <c r="E20" s="295"/>
      <c r="F20" s="296"/>
      <c r="G20" s="297">
        <f>SUM(G7:G19)</f>
        <v>0</v>
      </c>
      <c r="H20" s="298"/>
      <c r="I20" s="299">
        <f>SUM(I7:I19)</f>
        <v>0</v>
      </c>
      <c r="J20" s="298"/>
      <c r="K20" s="299">
        <f>SUM(K7:K19)</f>
        <v>0</v>
      </c>
      <c r="O20" s="281">
        <v>4</v>
      </c>
      <c r="BA20" s="300">
        <f>SUM(BA7:BA19)</f>
        <v>0</v>
      </c>
      <c r="BB20" s="300">
        <f>SUM(BB7:BB19)</f>
        <v>0</v>
      </c>
      <c r="BC20" s="300">
        <f>SUM(BC7:BC19)</f>
        <v>0</v>
      </c>
      <c r="BD20" s="300">
        <f>SUM(BD7:BD19)</f>
        <v>0</v>
      </c>
      <c r="BE20" s="300">
        <f>SUM(BE7:BE19)</f>
        <v>0</v>
      </c>
    </row>
    <row r="21" spans="1:80">
      <c r="A21" s="271" t="s">
        <v>95</v>
      </c>
      <c r="B21" s="272" t="s">
        <v>134</v>
      </c>
      <c r="C21" s="273" t="s">
        <v>135</v>
      </c>
      <c r="D21" s="274"/>
      <c r="E21" s="275"/>
      <c r="F21" s="275"/>
      <c r="G21" s="276"/>
      <c r="H21" s="277"/>
      <c r="I21" s="278"/>
      <c r="J21" s="279"/>
      <c r="K21" s="280"/>
      <c r="O21" s="281">
        <v>1</v>
      </c>
    </row>
    <row r="22" spans="1:80">
      <c r="A22" s="282">
        <v>13</v>
      </c>
      <c r="B22" s="283" t="s">
        <v>137</v>
      </c>
      <c r="C22" s="284" t="s">
        <v>138</v>
      </c>
      <c r="D22" s="285" t="s">
        <v>139</v>
      </c>
      <c r="E22" s="286">
        <v>46</v>
      </c>
      <c r="F22" s="286">
        <v>0</v>
      </c>
      <c r="G22" s="287">
        <f>E22*F22</f>
        <v>0</v>
      </c>
      <c r="H22" s="288">
        <v>0</v>
      </c>
      <c r="I22" s="289">
        <f>E22*H22</f>
        <v>0</v>
      </c>
      <c r="J22" s="288">
        <v>0</v>
      </c>
      <c r="K22" s="289">
        <f>E22*J22</f>
        <v>0</v>
      </c>
      <c r="O22" s="281">
        <v>2</v>
      </c>
      <c r="AA22" s="252">
        <v>1</v>
      </c>
      <c r="AB22" s="252">
        <v>1</v>
      </c>
      <c r="AC22" s="252">
        <v>1</v>
      </c>
      <c r="AZ22" s="252">
        <v>1</v>
      </c>
      <c r="BA22" s="252">
        <f>IF(AZ22=1,G22,0)</f>
        <v>0</v>
      </c>
      <c r="BB22" s="252">
        <f>IF(AZ22=2,G22,0)</f>
        <v>0</v>
      </c>
      <c r="BC22" s="252">
        <f>IF(AZ22=3,G22,0)</f>
        <v>0</v>
      </c>
      <c r="BD22" s="252">
        <f>IF(AZ22=4,G22,0)</f>
        <v>0</v>
      </c>
      <c r="BE22" s="252">
        <f>IF(AZ22=5,G22,0)</f>
        <v>0</v>
      </c>
      <c r="CA22" s="281">
        <v>1</v>
      </c>
      <c r="CB22" s="281">
        <v>1</v>
      </c>
    </row>
    <row r="23" spans="1:80">
      <c r="A23" s="282">
        <v>14</v>
      </c>
      <c r="B23" s="283" t="s">
        <v>140</v>
      </c>
      <c r="C23" s="284" t="s">
        <v>141</v>
      </c>
      <c r="D23" s="285" t="s">
        <v>139</v>
      </c>
      <c r="E23" s="286">
        <v>36</v>
      </c>
      <c r="F23" s="286">
        <v>0</v>
      </c>
      <c r="G23" s="287">
        <f>E23*F23</f>
        <v>0</v>
      </c>
      <c r="H23" s="288">
        <v>0</v>
      </c>
      <c r="I23" s="289">
        <f>E23*H23</f>
        <v>0</v>
      </c>
      <c r="J23" s="288">
        <v>0</v>
      </c>
      <c r="K23" s="289">
        <f>E23*J23</f>
        <v>0</v>
      </c>
      <c r="O23" s="281">
        <v>2</v>
      </c>
      <c r="AA23" s="252">
        <v>1</v>
      </c>
      <c r="AB23" s="252">
        <v>1</v>
      </c>
      <c r="AC23" s="252">
        <v>1</v>
      </c>
      <c r="AZ23" s="252">
        <v>1</v>
      </c>
      <c r="BA23" s="252">
        <f>IF(AZ23=1,G23,0)</f>
        <v>0</v>
      </c>
      <c r="BB23" s="252">
        <f>IF(AZ23=2,G23,0)</f>
        <v>0</v>
      </c>
      <c r="BC23" s="252">
        <f>IF(AZ23=3,G23,0)</f>
        <v>0</v>
      </c>
      <c r="BD23" s="252">
        <f>IF(AZ23=4,G23,0)</f>
        <v>0</v>
      </c>
      <c r="BE23" s="252">
        <f>IF(AZ23=5,G23,0)</f>
        <v>0</v>
      </c>
      <c r="CA23" s="281">
        <v>1</v>
      </c>
      <c r="CB23" s="281">
        <v>1</v>
      </c>
    </row>
    <row r="24" spans="1:80">
      <c r="A24" s="282">
        <v>15</v>
      </c>
      <c r="B24" s="283" t="s">
        <v>142</v>
      </c>
      <c r="C24" s="284" t="s">
        <v>143</v>
      </c>
      <c r="D24" s="285" t="s">
        <v>139</v>
      </c>
      <c r="E24" s="286">
        <v>15</v>
      </c>
      <c r="F24" s="286">
        <v>0</v>
      </c>
      <c r="G24" s="287">
        <f>E24*F24</f>
        <v>0</v>
      </c>
      <c r="H24" s="288">
        <v>0</v>
      </c>
      <c r="I24" s="289">
        <f>E24*H24</f>
        <v>0</v>
      </c>
      <c r="J24" s="288">
        <v>0</v>
      </c>
      <c r="K24" s="289">
        <f>E24*J24</f>
        <v>0</v>
      </c>
      <c r="O24" s="281">
        <v>2</v>
      </c>
      <c r="AA24" s="252">
        <v>1</v>
      </c>
      <c r="AB24" s="252">
        <v>1</v>
      </c>
      <c r="AC24" s="252">
        <v>1</v>
      </c>
      <c r="AZ24" s="252">
        <v>1</v>
      </c>
      <c r="BA24" s="252">
        <f>IF(AZ24=1,G24,0)</f>
        <v>0</v>
      </c>
      <c r="BB24" s="252">
        <f>IF(AZ24=2,G24,0)</f>
        <v>0</v>
      </c>
      <c r="BC24" s="252">
        <f>IF(AZ24=3,G24,0)</f>
        <v>0</v>
      </c>
      <c r="BD24" s="252">
        <f>IF(AZ24=4,G24,0)</f>
        <v>0</v>
      </c>
      <c r="BE24" s="252">
        <f>IF(AZ24=5,G24,0)</f>
        <v>0</v>
      </c>
      <c r="CA24" s="281">
        <v>1</v>
      </c>
      <c r="CB24" s="281">
        <v>1</v>
      </c>
    </row>
    <row r="25" spans="1:80">
      <c r="A25" s="291"/>
      <c r="B25" s="292" t="s">
        <v>97</v>
      </c>
      <c r="C25" s="293" t="s">
        <v>136</v>
      </c>
      <c r="D25" s="294"/>
      <c r="E25" s="295"/>
      <c r="F25" s="296"/>
      <c r="G25" s="297">
        <f>SUM(G21:G24)</f>
        <v>0</v>
      </c>
      <c r="H25" s="298"/>
      <c r="I25" s="299">
        <f>SUM(I21:I24)</f>
        <v>0</v>
      </c>
      <c r="J25" s="298"/>
      <c r="K25" s="299">
        <f>SUM(K21:K24)</f>
        <v>0</v>
      </c>
      <c r="O25" s="281">
        <v>4</v>
      </c>
      <c r="BA25" s="300">
        <f>SUM(BA21:BA24)</f>
        <v>0</v>
      </c>
      <c r="BB25" s="300">
        <f>SUM(BB21:BB24)</f>
        <v>0</v>
      </c>
      <c r="BC25" s="300">
        <f>SUM(BC21:BC24)</f>
        <v>0</v>
      </c>
      <c r="BD25" s="300">
        <f>SUM(BD21:BD24)</f>
        <v>0</v>
      </c>
      <c r="BE25" s="300">
        <f>SUM(BE21:BE24)</f>
        <v>0</v>
      </c>
    </row>
    <row r="26" spans="1:80">
      <c r="A26" s="271" t="s">
        <v>95</v>
      </c>
      <c r="B26" s="272" t="s">
        <v>144</v>
      </c>
      <c r="C26" s="273" t="s">
        <v>145</v>
      </c>
      <c r="D26" s="274"/>
      <c r="E26" s="275"/>
      <c r="F26" s="275"/>
      <c r="G26" s="276"/>
      <c r="H26" s="277"/>
      <c r="I26" s="278"/>
      <c r="J26" s="279"/>
      <c r="K26" s="280"/>
      <c r="O26" s="281">
        <v>1</v>
      </c>
    </row>
    <row r="27" spans="1:80">
      <c r="A27" s="282">
        <v>16</v>
      </c>
      <c r="B27" s="283" t="s">
        <v>147</v>
      </c>
      <c r="C27" s="284" t="s">
        <v>148</v>
      </c>
      <c r="D27" s="285" t="s">
        <v>110</v>
      </c>
      <c r="E27" s="286">
        <v>1307.1025</v>
      </c>
      <c r="F27" s="286">
        <v>0</v>
      </c>
      <c r="G27" s="287">
        <f>E27*F27</f>
        <v>0</v>
      </c>
      <c r="H27" s="288">
        <v>0</v>
      </c>
      <c r="I27" s="289">
        <f>E27*H27</f>
        <v>0</v>
      </c>
      <c r="J27" s="288">
        <v>0</v>
      </c>
      <c r="K27" s="289">
        <f>E27*J27</f>
        <v>0</v>
      </c>
      <c r="O27" s="281">
        <v>2</v>
      </c>
      <c r="AA27" s="252">
        <v>1</v>
      </c>
      <c r="AB27" s="252">
        <v>7</v>
      </c>
      <c r="AC27" s="252">
        <v>7</v>
      </c>
      <c r="AZ27" s="252">
        <v>2</v>
      </c>
      <c r="BA27" s="252">
        <f>IF(AZ27=1,G27,0)</f>
        <v>0</v>
      </c>
      <c r="BB27" s="252">
        <f>IF(AZ27=2,G27,0)</f>
        <v>0</v>
      </c>
      <c r="BC27" s="252">
        <f>IF(AZ27=3,G27,0)</f>
        <v>0</v>
      </c>
      <c r="BD27" s="252">
        <f>IF(AZ27=4,G27,0)</f>
        <v>0</v>
      </c>
      <c r="BE27" s="252">
        <f>IF(AZ27=5,G27,0)</f>
        <v>0</v>
      </c>
      <c r="CA27" s="281">
        <v>1</v>
      </c>
      <c r="CB27" s="281">
        <v>7</v>
      </c>
    </row>
    <row r="28" spans="1:80" ht="22.5">
      <c r="A28" s="282">
        <v>17</v>
      </c>
      <c r="B28" s="283" t="s">
        <v>149</v>
      </c>
      <c r="C28" s="284" t="s">
        <v>150</v>
      </c>
      <c r="D28" s="285" t="s">
        <v>110</v>
      </c>
      <c r="E28" s="286">
        <v>1372.4576</v>
      </c>
      <c r="F28" s="286">
        <v>0</v>
      </c>
      <c r="G28" s="287">
        <f>E28*F28</f>
        <v>0</v>
      </c>
      <c r="H28" s="288">
        <v>0</v>
      </c>
      <c r="I28" s="289">
        <f>E28*H28</f>
        <v>0</v>
      </c>
      <c r="J28" s="288">
        <v>0</v>
      </c>
      <c r="K28" s="289">
        <f>E28*J28</f>
        <v>0</v>
      </c>
      <c r="O28" s="281">
        <v>2</v>
      </c>
      <c r="AA28" s="252">
        <v>1</v>
      </c>
      <c r="AB28" s="252">
        <v>7</v>
      </c>
      <c r="AC28" s="252">
        <v>7</v>
      </c>
      <c r="AZ28" s="252">
        <v>2</v>
      </c>
      <c r="BA28" s="252">
        <f>IF(AZ28=1,G28,0)</f>
        <v>0</v>
      </c>
      <c r="BB28" s="252">
        <f>IF(AZ28=2,G28,0)</f>
        <v>0</v>
      </c>
      <c r="BC28" s="252">
        <f>IF(AZ28=3,G28,0)</f>
        <v>0</v>
      </c>
      <c r="BD28" s="252">
        <f>IF(AZ28=4,G28,0)</f>
        <v>0</v>
      </c>
      <c r="BE28" s="252">
        <f>IF(AZ28=5,G28,0)</f>
        <v>0</v>
      </c>
      <c r="CA28" s="281">
        <v>1</v>
      </c>
      <c r="CB28" s="281">
        <v>7</v>
      </c>
    </row>
    <row r="29" spans="1:80">
      <c r="A29" s="282">
        <v>18</v>
      </c>
      <c r="B29" s="283" t="s">
        <v>151</v>
      </c>
      <c r="C29" s="284" t="s">
        <v>152</v>
      </c>
      <c r="D29" s="285" t="s">
        <v>153</v>
      </c>
      <c r="E29" s="286">
        <v>6.3132999999999999</v>
      </c>
      <c r="F29" s="286">
        <v>0</v>
      </c>
      <c r="G29" s="287">
        <f>E29*F29</f>
        <v>0</v>
      </c>
      <c r="H29" s="288">
        <v>0</v>
      </c>
      <c r="I29" s="289">
        <f>E29*H29</f>
        <v>0</v>
      </c>
      <c r="J29" s="288">
        <v>0</v>
      </c>
      <c r="K29" s="289">
        <f>E29*J29</f>
        <v>0</v>
      </c>
      <c r="O29" s="281">
        <v>2</v>
      </c>
      <c r="AA29" s="252">
        <v>1</v>
      </c>
      <c r="AB29" s="252">
        <v>7</v>
      </c>
      <c r="AC29" s="252">
        <v>7</v>
      </c>
      <c r="AZ29" s="252">
        <v>2</v>
      </c>
      <c r="BA29" s="252">
        <f>IF(AZ29=1,G29,0)</f>
        <v>0</v>
      </c>
      <c r="BB29" s="252">
        <f>IF(AZ29=2,G29,0)</f>
        <v>0</v>
      </c>
      <c r="BC29" s="252">
        <f>IF(AZ29=3,G29,0)</f>
        <v>0</v>
      </c>
      <c r="BD29" s="252">
        <f>IF(AZ29=4,G29,0)</f>
        <v>0</v>
      </c>
      <c r="BE29" s="252">
        <f>IF(AZ29=5,G29,0)</f>
        <v>0</v>
      </c>
      <c r="CA29" s="281">
        <v>1</v>
      </c>
      <c r="CB29" s="281">
        <v>7</v>
      </c>
    </row>
    <row r="30" spans="1:80">
      <c r="A30" s="291"/>
      <c r="B30" s="292" t="s">
        <v>97</v>
      </c>
      <c r="C30" s="293" t="s">
        <v>146</v>
      </c>
      <c r="D30" s="294"/>
      <c r="E30" s="295"/>
      <c r="F30" s="296"/>
      <c r="G30" s="297">
        <f>SUM(G26:G29)</f>
        <v>0</v>
      </c>
      <c r="H30" s="298"/>
      <c r="I30" s="299">
        <f>SUM(I26:I29)</f>
        <v>0</v>
      </c>
      <c r="J30" s="298"/>
      <c r="K30" s="299">
        <f>SUM(K26:K29)</f>
        <v>0</v>
      </c>
      <c r="O30" s="281">
        <v>4</v>
      </c>
      <c r="BA30" s="300">
        <f>SUM(BA26:BA29)</f>
        <v>0</v>
      </c>
      <c r="BB30" s="300">
        <f>SUM(BB26:BB29)</f>
        <v>0</v>
      </c>
      <c r="BC30" s="300">
        <f>SUM(BC26:BC29)</f>
        <v>0</v>
      </c>
      <c r="BD30" s="300">
        <f>SUM(BD26:BD29)</f>
        <v>0</v>
      </c>
      <c r="BE30" s="300">
        <f>SUM(BE26:BE29)</f>
        <v>0</v>
      </c>
    </row>
    <row r="31" spans="1:80">
      <c r="A31" s="271" t="s">
        <v>95</v>
      </c>
      <c r="B31" s="272" t="s">
        <v>154</v>
      </c>
      <c r="C31" s="273" t="s">
        <v>155</v>
      </c>
      <c r="D31" s="274"/>
      <c r="E31" s="275"/>
      <c r="F31" s="275"/>
      <c r="G31" s="276"/>
      <c r="H31" s="277"/>
      <c r="I31" s="278"/>
      <c r="J31" s="279"/>
      <c r="K31" s="280"/>
      <c r="O31" s="281">
        <v>1</v>
      </c>
    </row>
    <row r="32" spans="1:80">
      <c r="A32" s="282">
        <v>19</v>
      </c>
      <c r="B32" s="283" t="s">
        <v>157</v>
      </c>
      <c r="C32" s="284" t="s">
        <v>158</v>
      </c>
      <c r="D32" s="285" t="s">
        <v>113</v>
      </c>
      <c r="E32" s="286">
        <v>213.4</v>
      </c>
      <c r="F32" s="286">
        <v>0</v>
      </c>
      <c r="G32" s="287">
        <f>E32*F32</f>
        <v>0</v>
      </c>
      <c r="H32" s="288">
        <v>0</v>
      </c>
      <c r="I32" s="289">
        <f>E32*H32</f>
        <v>0</v>
      </c>
      <c r="J32" s="288">
        <v>0</v>
      </c>
      <c r="K32" s="289">
        <f>E32*J32</f>
        <v>0</v>
      </c>
      <c r="O32" s="281">
        <v>2</v>
      </c>
      <c r="AA32" s="252">
        <v>1</v>
      </c>
      <c r="AB32" s="252">
        <v>7</v>
      </c>
      <c r="AC32" s="252">
        <v>7</v>
      </c>
      <c r="AZ32" s="252">
        <v>2</v>
      </c>
      <c r="BA32" s="252">
        <f>IF(AZ32=1,G32,0)</f>
        <v>0</v>
      </c>
      <c r="BB32" s="252">
        <f>IF(AZ32=2,G32,0)</f>
        <v>0</v>
      </c>
      <c r="BC32" s="252">
        <f>IF(AZ32=3,G32,0)</f>
        <v>0</v>
      </c>
      <c r="BD32" s="252">
        <f>IF(AZ32=4,G32,0)</f>
        <v>0</v>
      </c>
      <c r="BE32" s="252">
        <f>IF(AZ32=5,G32,0)</f>
        <v>0</v>
      </c>
      <c r="CA32" s="281">
        <v>1</v>
      </c>
      <c r="CB32" s="281">
        <v>7</v>
      </c>
    </row>
    <row r="33" spans="1:80">
      <c r="A33" s="282">
        <v>20</v>
      </c>
      <c r="B33" s="283" t="s">
        <v>159</v>
      </c>
      <c r="C33" s="284" t="s">
        <v>160</v>
      </c>
      <c r="D33" s="285" t="s">
        <v>161</v>
      </c>
      <c r="E33" s="286">
        <v>6.0092999999999996</v>
      </c>
      <c r="F33" s="286">
        <v>0</v>
      </c>
      <c r="G33" s="287">
        <f>E33*F33</f>
        <v>0</v>
      </c>
      <c r="H33" s="288">
        <v>0</v>
      </c>
      <c r="I33" s="289">
        <f>E33*H33</f>
        <v>0</v>
      </c>
      <c r="J33" s="288">
        <v>0</v>
      </c>
      <c r="K33" s="289">
        <f>E33*J33</f>
        <v>0</v>
      </c>
      <c r="O33" s="281">
        <v>2</v>
      </c>
      <c r="AA33" s="252">
        <v>1</v>
      </c>
      <c r="AB33" s="252">
        <v>7</v>
      </c>
      <c r="AC33" s="252">
        <v>7</v>
      </c>
      <c r="AZ33" s="252">
        <v>2</v>
      </c>
      <c r="BA33" s="252">
        <f>IF(AZ33=1,G33,0)</f>
        <v>0</v>
      </c>
      <c r="BB33" s="252">
        <f>IF(AZ33=2,G33,0)</f>
        <v>0</v>
      </c>
      <c r="BC33" s="252">
        <f>IF(AZ33=3,G33,0)</f>
        <v>0</v>
      </c>
      <c r="BD33" s="252">
        <f>IF(AZ33=4,G33,0)</f>
        <v>0</v>
      </c>
      <c r="BE33" s="252">
        <f>IF(AZ33=5,G33,0)</f>
        <v>0</v>
      </c>
      <c r="CA33" s="281">
        <v>1</v>
      </c>
      <c r="CB33" s="281">
        <v>7</v>
      </c>
    </row>
    <row r="34" spans="1:80">
      <c r="A34" s="282">
        <v>21</v>
      </c>
      <c r="B34" s="283" t="s">
        <v>162</v>
      </c>
      <c r="C34" s="284" t="s">
        <v>163</v>
      </c>
      <c r="D34" s="285" t="s">
        <v>161</v>
      </c>
      <c r="E34" s="286">
        <v>6.0092999999999996</v>
      </c>
      <c r="F34" s="286">
        <v>0</v>
      </c>
      <c r="G34" s="287">
        <f>E34*F34</f>
        <v>0</v>
      </c>
      <c r="H34" s="288">
        <v>0</v>
      </c>
      <c r="I34" s="289">
        <f>E34*H34</f>
        <v>0</v>
      </c>
      <c r="J34" s="288">
        <v>0</v>
      </c>
      <c r="K34" s="289">
        <f>E34*J34</f>
        <v>0</v>
      </c>
      <c r="O34" s="281">
        <v>2</v>
      </c>
      <c r="AA34" s="252">
        <v>1</v>
      </c>
      <c r="AB34" s="252">
        <v>7</v>
      </c>
      <c r="AC34" s="252">
        <v>7</v>
      </c>
      <c r="AZ34" s="252">
        <v>2</v>
      </c>
      <c r="BA34" s="252">
        <f>IF(AZ34=1,G34,0)</f>
        <v>0</v>
      </c>
      <c r="BB34" s="252">
        <f>IF(AZ34=2,G34,0)</f>
        <v>0</v>
      </c>
      <c r="BC34" s="252">
        <f>IF(AZ34=3,G34,0)</f>
        <v>0</v>
      </c>
      <c r="BD34" s="252">
        <f>IF(AZ34=4,G34,0)</f>
        <v>0</v>
      </c>
      <c r="BE34" s="252">
        <f>IF(AZ34=5,G34,0)</f>
        <v>0</v>
      </c>
      <c r="CA34" s="281">
        <v>1</v>
      </c>
      <c r="CB34" s="281">
        <v>7</v>
      </c>
    </row>
    <row r="35" spans="1:80">
      <c r="A35" s="282">
        <v>22</v>
      </c>
      <c r="B35" s="283" t="s">
        <v>164</v>
      </c>
      <c r="C35" s="284" t="s">
        <v>165</v>
      </c>
      <c r="D35" s="285" t="s">
        <v>153</v>
      </c>
      <c r="E35" s="286">
        <v>3.4468000000000001</v>
      </c>
      <c r="F35" s="286">
        <v>0</v>
      </c>
      <c r="G35" s="287">
        <f>E35*F35</f>
        <v>0</v>
      </c>
      <c r="H35" s="288">
        <v>0</v>
      </c>
      <c r="I35" s="289">
        <f>E35*H35</f>
        <v>0</v>
      </c>
      <c r="J35" s="288">
        <v>0</v>
      </c>
      <c r="K35" s="289">
        <f>E35*J35</f>
        <v>0</v>
      </c>
      <c r="O35" s="281">
        <v>2</v>
      </c>
      <c r="AA35" s="252">
        <v>1</v>
      </c>
      <c r="AB35" s="252">
        <v>7</v>
      </c>
      <c r="AC35" s="252">
        <v>7</v>
      </c>
      <c r="AZ35" s="252">
        <v>2</v>
      </c>
      <c r="BA35" s="252">
        <f>IF(AZ35=1,G35,0)</f>
        <v>0</v>
      </c>
      <c r="BB35" s="252">
        <f>IF(AZ35=2,G35,0)</f>
        <v>0</v>
      </c>
      <c r="BC35" s="252">
        <f>IF(AZ35=3,G35,0)</f>
        <v>0</v>
      </c>
      <c r="BD35" s="252">
        <f>IF(AZ35=4,G35,0)</f>
        <v>0</v>
      </c>
      <c r="BE35" s="252">
        <f>IF(AZ35=5,G35,0)</f>
        <v>0</v>
      </c>
      <c r="CA35" s="281">
        <v>1</v>
      </c>
      <c r="CB35" s="281">
        <v>7</v>
      </c>
    </row>
    <row r="36" spans="1:80">
      <c r="A36" s="291"/>
      <c r="B36" s="292" t="s">
        <v>97</v>
      </c>
      <c r="C36" s="293" t="s">
        <v>156</v>
      </c>
      <c r="D36" s="294"/>
      <c r="E36" s="295"/>
      <c r="F36" s="296"/>
      <c r="G36" s="297">
        <f>SUM(G31:G35)</f>
        <v>0</v>
      </c>
      <c r="H36" s="298"/>
      <c r="I36" s="299">
        <f>SUM(I31:I35)</f>
        <v>0</v>
      </c>
      <c r="J36" s="298"/>
      <c r="K36" s="299">
        <f>SUM(K31:K35)</f>
        <v>0</v>
      </c>
      <c r="O36" s="281">
        <v>4</v>
      </c>
      <c r="BA36" s="300">
        <f>SUM(BA31:BA35)</f>
        <v>0</v>
      </c>
      <c r="BB36" s="300">
        <f>SUM(BB31:BB35)</f>
        <v>0</v>
      </c>
      <c r="BC36" s="300">
        <f>SUM(BC31:BC35)</f>
        <v>0</v>
      </c>
      <c r="BD36" s="300">
        <f>SUM(BD31:BD35)</f>
        <v>0</v>
      </c>
      <c r="BE36" s="300">
        <f>SUM(BE31:BE35)</f>
        <v>0</v>
      </c>
    </row>
    <row r="37" spans="1:80">
      <c r="A37" s="271" t="s">
        <v>95</v>
      </c>
      <c r="B37" s="272" t="s">
        <v>166</v>
      </c>
      <c r="C37" s="273" t="s">
        <v>167</v>
      </c>
      <c r="D37" s="274"/>
      <c r="E37" s="275"/>
      <c r="F37" s="275"/>
      <c r="G37" s="276"/>
      <c r="H37" s="277"/>
      <c r="I37" s="278"/>
      <c r="J37" s="279"/>
      <c r="K37" s="280"/>
      <c r="O37" s="281">
        <v>1</v>
      </c>
    </row>
    <row r="38" spans="1:80" ht="22.5">
      <c r="A38" s="282">
        <v>23</v>
      </c>
      <c r="B38" s="283" t="s">
        <v>169</v>
      </c>
      <c r="C38" s="284" t="s">
        <v>170</v>
      </c>
      <c r="D38" s="285" t="s">
        <v>113</v>
      </c>
      <c r="E38" s="286">
        <v>194.6</v>
      </c>
      <c r="F38" s="286">
        <v>0</v>
      </c>
      <c r="G38" s="287">
        <f>E38*F38</f>
        <v>0</v>
      </c>
      <c r="H38" s="288">
        <v>0</v>
      </c>
      <c r="I38" s="289">
        <f>E38*H38</f>
        <v>0</v>
      </c>
      <c r="J38" s="288">
        <v>0</v>
      </c>
      <c r="K38" s="289">
        <f>E38*J38</f>
        <v>0</v>
      </c>
      <c r="O38" s="281">
        <v>2</v>
      </c>
      <c r="AA38" s="252">
        <v>1</v>
      </c>
      <c r="AB38" s="252">
        <v>7</v>
      </c>
      <c r="AC38" s="252">
        <v>7</v>
      </c>
      <c r="AZ38" s="252">
        <v>2</v>
      </c>
      <c r="BA38" s="252">
        <f>IF(AZ38=1,G38,0)</f>
        <v>0</v>
      </c>
      <c r="BB38" s="252">
        <f>IF(AZ38=2,G38,0)</f>
        <v>0</v>
      </c>
      <c r="BC38" s="252">
        <f>IF(AZ38=3,G38,0)</f>
        <v>0</v>
      </c>
      <c r="BD38" s="252">
        <f>IF(AZ38=4,G38,0)</f>
        <v>0</v>
      </c>
      <c r="BE38" s="252">
        <f>IF(AZ38=5,G38,0)</f>
        <v>0</v>
      </c>
      <c r="CA38" s="281">
        <v>1</v>
      </c>
      <c r="CB38" s="281">
        <v>7</v>
      </c>
    </row>
    <row r="39" spans="1:80" ht="22.5">
      <c r="A39" s="282">
        <v>24</v>
      </c>
      <c r="B39" s="283" t="s">
        <v>171</v>
      </c>
      <c r="C39" s="284" t="s">
        <v>172</v>
      </c>
      <c r="D39" s="285" t="s">
        <v>113</v>
      </c>
      <c r="E39" s="286">
        <v>9.0432000000000006</v>
      </c>
      <c r="F39" s="286">
        <v>0</v>
      </c>
      <c r="G39" s="287">
        <f>E39*F39</f>
        <v>0</v>
      </c>
      <c r="H39" s="288">
        <v>0</v>
      </c>
      <c r="I39" s="289">
        <f>E39*H39</f>
        <v>0</v>
      </c>
      <c r="J39" s="288"/>
      <c r="K39" s="289">
        <f>E39*J39</f>
        <v>0</v>
      </c>
      <c r="O39" s="281">
        <v>2</v>
      </c>
      <c r="AA39" s="252">
        <v>12</v>
      </c>
      <c r="AB39" s="252">
        <v>0</v>
      </c>
      <c r="AC39" s="252">
        <v>24</v>
      </c>
      <c r="AZ39" s="252">
        <v>2</v>
      </c>
      <c r="BA39" s="252">
        <f>IF(AZ39=1,G39,0)</f>
        <v>0</v>
      </c>
      <c r="BB39" s="252">
        <f>IF(AZ39=2,G39,0)</f>
        <v>0</v>
      </c>
      <c r="BC39" s="252">
        <f>IF(AZ39=3,G39,0)</f>
        <v>0</v>
      </c>
      <c r="BD39" s="252">
        <f>IF(AZ39=4,G39,0)</f>
        <v>0</v>
      </c>
      <c r="BE39" s="252">
        <f>IF(AZ39=5,G39,0)</f>
        <v>0</v>
      </c>
      <c r="CA39" s="281">
        <v>12</v>
      </c>
      <c r="CB39" s="281">
        <v>0</v>
      </c>
    </row>
    <row r="40" spans="1:80">
      <c r="A40" s="282">
        <v>25</v>
      </c>
      <c r="B40" s="283" t="s">
        <v>173</v>
      </c>
      <c r="C40" s="284" t="s">
        <v>174</v>
      </c>
      <c r="D40" s="285" t="s">
        <v>113</v>
      </c>
      <c r="E40" s="286">
        <v>131.71</v>
      </c>
      <c r="F40" s="286">
        <v>0</v>
      </c>
      <c r="G40" s="287">
        <f>E40*F40</f>
        <v>0</v>
      </c>
      <c r="H40" s="288">
        <v>0</v>
      </c>
      <c r="I40" s="289">
        <f>E40*H40</f>
        <v>0</v>
      </c>
      <c r="J40" s="288">
        <v>0</v>
      </c>
      <c r="K40" s="289">
        <f>E40*J40</f>
        <v>0</v>
      </c>
      <c r="O40" s="281">
        <v>2</v>
      </c>
      <c r="AA40" s="252">
        <v>1</v>
      </c>
      <c r="AB40" s="252">
        <v>7</v>
      </c>
      <c r="AC40" s="252">
        <v>7</v>
      </c>
      <c r="AZ40" s="252">
        <v>2</v>
      </c>
      <c r="BA40" s="252">
        <f>IF(AZ40=1,G40,0)</f>
        <v>0</v>
      </c>
      <c r="BB40" s="252">
        <f>IF(AZ40=2,G40,0)</f>
        <v>0</v>
      </c>
      <c r="BC40" s="252">
        <f>IF(AZ40=3,G40,0)</f>
        <v>0</v>
      </c>
      <c r="BD40" s="252">
        <f>IF(AZ40=4,G40,0)</f>
        <v>0</v>
      </c>
      <c r="BE40" s="252">
        <f>IF(AZ40=5,G40,0)</f>
        <v>0</v>
      </c>
      <c r="CA40" s="281">
        <v>1</v>
      </c>
      <c r="CB40" s="281">
        <v>7</v>
      </c>
    </row>
    <row r="41" spans="1:80">
      <c r="A41" s="282">
        <v>26</v>
      </c>
      <c r="B41" s="283" t="s">
        <v>175</v>
      </c>
      <c r="C41" s="284" t="s">
        <v>176</v>
      </c>
      <c r="D41" s="285" t="s">
        <v>113</v>
      </c>
      <c r="E41" s="286">
        <v>120</v>
      </c>
      <c r="F41" s="286">
        <v>0</v>
      </c>
      <c r="G41" s="287">
        <f>E41*F41</f>
        <v>0</v>
      </c>
      <c r="H41" s="288">
        <v>0</v>
      </c>
      <c r="I41" s="289">
        <f>E41*H41</f>
        <v>0</v>
      </c>
      <c r="J41" s="288">
        <v>0</v>
      </c>
      <c r="K41" s="289">
        <f>E41*J41</f>
        <v>0</v>
      </c>
      <c r="O41" s="281">
        <v>2</v>
      </c>
      <c r="AA41" s="252">
        <v>1</v>
      </c>
      <c r="AB41" s="252">
        <v>7</v>
      </c>
      <c r="AC41" s="252">
        <v>7</v>
      </c>
      <c r="AZ41" s="252">
        <v>2</v>
      </c>
      <c r="BA41" s="252">
        <f>IF(AZ41=1,G41,0)</f>
        <v>0</v>
      </c>
      <c r="BB41" s="252">
        <f>IF(AZ41=2,G41,0)</f>
        <v>0</v>
      </c>
      <c r="BC41" s="252">
        <f>IF(AZ41=3,G41,0)</f>
        <v>0</v>
      </c>
      <c r="BD41" s="252">
        <f>IF(AZ41=4,G41,0)</f>
        <v>0</v>
      </c>
      <c r="BE41" s="252">
        <f>IF(AZ41=5,G41,0)</f>
        <v>0</v>
      </c>
      <c r="CA41" s="281">
        <v>1</v>
      </c>
      <c r="CB41" s="281">
        <v>7</v>
      </c>
    </row>
    <row r="42" spans="1:80">
      <c r="A42" s="282">
        <v>27</v>
      </c>
      <c r="B42" s="283" t="s">
        <v>177</v>
      </c>
      <c r="C42" s="284" t="s">
        <v>178</v>
      </c>
      <c r="D42" s="285" t="s">
        <v>153</v>
      </c>
      <c r="E42" s="286">
        <v>1.1046</v>
      </c>
      <c r="F42" s="286">
        <v>0</v>
      </c>
      <c r="G42" s="287">
        <f>E42*F42</f>
        <v>0</v>
      </c>
      <c r="H42" s="288">
        <v>0</v>
      </c>
      <c r="I42" s="289">
        <f>E42*H42</f>
        <v>0</v>
      </c>
      <c r="J42" s="288">
        <v>0</v>
      </c>
      <c r="K42" s="289">
        <f>E42*J42</f>
        <v>0</v>
      </c>
      <c r="O42" s="281">
        <v>2</v>
      </c>
      <c r="AA42" s="252">
        <v>1</v>
      </c>
      <c r="AB42" s="252">
        <v>7</v>
      </c>
      <c r="AC42" s="252">
        <v>7</v>
      </c>
      <c r="AZ42" s="252">
        <v>2</v>
      </c>
      <c r="BA42" s="252">
        <f>IF(AZ42=1,G42,0)</f>
        <v>0</v>
      </c>
      <c r="BB42" s="252">
        <f>IF(AZ42=2,G42,0)</f>
        <v>0</v>
      </c>
      <c r="BC42" s="252">
        <f>IF(AZ42=3,G42,0)</f>
        <v>0</v>
      </c>
      <c r="BD42" s="252">
        <f>IF(AZ42=4,G42,0)</f>
        <v>0</v>
      </c>
      <c r="BE42" s="252">
        <f>IF(AZ42=5,G42,0)</f>
        <v>0</v>
      </c>
      <c r="CA42" s="281">
        <v>1</v>
      </c>
      <c r="CB42" s="281">
        <v>7</v>
      </c>
    </row>
    <row r="43" spans="1:80">
      <c r="A43" s="282">
        <v>28</v>
      </c>
      <c r="B43" s="283" t="s">
        <v>179</v>
      </c>
      <c r="C43" s="284" t="s">
        <v>180</v>
      </c>
      <c r="D43" s="285" t="s">
        <v>113</v>
      </c>
      <c r="E43" s="286">
        <v>203.64320000000001</v>
      </c>
      <c r="F43" s="286">
        <v>0</v>
      </c>
      <c r="G43" s="287">
        <f>E43*F43</f>
        <v>0</v>
      </c>
      <c r="H43" s="288">
        <v>0</v>
      </c>
      <c r="I43" s="289">
        <f>E43*H43</f>
        <v>0</v>
      </c>
      <c r="J43" s="288">
        <v>0</v>
      </c>
      <c r="K43" s="289">
        <f>E43*J43</f>
        <v>0</v>
      </c>
      <c r="O43" s="281">
        <v>2</v>
      </c>
      <c r="AA43" s="252">
        <v>1</v>
      </c>
      <c r="AB43" s="252">
        <v>7</v>
      </c>
      <c r="AC43" s="252">
        <v>7</v>
      </c>
      <c r="AZ43" s="252">
        <v>2</v>
      </c>
      <c r="BA43" s="252">
        <f>IF(AZ43=1,G43,0)</f>
        <v>0</v>
      </c>
      <c r="BB43" s="252">
        <f>IF(AZ43=2,G43,0)</f>
        <v>0</v>
      </c>
      <c r="BC43" s="252">
        <f>IF(AZ43=3,G43,0)</f>
        <v>0</v>
      </c>
      <c r="BD43" s="252">
        <f>IF(AZ43=4,G43,0)</f>
        <v>0</v>
      </c>
      <c r="BE43" s="252">
        <f>IF(AZ43=5,G43,0)</f>
        <v>0</v>
      </c>
      <c r="CA43" s="281">
        <v>1</v>
      </c>
      <c r="CB43" s="281">
        <v>7</v>
      </c>
    </row>
    <row r="44" spans="1:80">
      <c r="A44" s="282">
        <v>29</v>
      </c>
      <c r="B44" s="283" t="s">
        <v>181</v>
      </c>
      <c r="C44" s="284" t="s">
        <v>182</v>
      </c>
      <c r="D44" s="285" t="s">
        <v>113</v>
      </c>
      <c r="E44" s="286">
        <v>120</v>
      </c>
      <c r="F44" s="286">
        <v>0</v>
      </c>
      <c r="G44" s="287">
        <f>E44*F44</f>
        <v>0</v>
      </c>
      <c r="H44" s="288">
        <v>0</v>
      </c>
      <c r="I44" s="289">
        <f>E44*H44</f>
        <v>0</v>
      </c>
      <c r="J44" s="288">
        <v>0</v>
      </c>
      <c r="K44" s="289">
        <f>E44*J44</f>
        <v>0</v>
      </c>
      <c r="O44" s="281">
        <v>2</v>
      </c>
      <c r="AA44" s="252">
        <v>1</v>
      </c>
      <c r="AB44" s="252">
        <v>7</v>
      </c>
      <c r="AC44" s="252">
        <v>7</v>
      </c>
      <c r="AZ44" s="252">
        <v>2</v>
      </c>
      <c r="BA44" s="252">
        <f>IF(AZ44=1,G44,0)</f>
        <v>0</v>
      </c>
      <c r="BB44" s="252">
        <f>IF(AZ44=2,G44,0)</f>
        <v>0</v>
      </c>
      <c r="BC44" s="252">
        <f>IF(AZ44=3,G44,0)</f>
        <v>0</v>
      </c>
      <c r="BD44" s="252">
        <f>IF(AZ44=4,G44,0)</f>
        <v>0</v>
      </c>
      <c r="BE44" s="252">
        <f>IF(AZ44=5,G44,0)</f>
        <v>0</v>
      </c>
      <c r="CA44" s="281">
        <v>1</v>
      </c>
      <c r="CB44" s="281">
        <v>7</v>
      </c>
    </row>
    <row r="45" spans="1:80">
      <c r="A45" s="291"/>
      <c r="B45" s="292" t="s">
        <v>97</v>
      </c>
      <c r="C45" s="293" t="s">
        <v>168</v>
      </c>
      <c r="D45" s="294"/>
      <c r="E45" s="295"/>
      <c r="F45" s="296"/>
      <c r="G45" s="297">
        <f>SUM(G37:G44)</f>
        <v>0</v>
      </c>
      <c r="H45" s="298"/>
      <c r="I45" s="299">
        <f>SUM(I37:I44)</f>
        <v>0</v>
      </c>
      <c r="J45" s="298"/>
      <c r="K45" s="299">
        <f>SUM(K37:K44)</f>
        <v>0</v>
      </c>
      <c r="O45" s="281">
        <v>4</v>
      </c>
      <c r="BA45" s="300">
        <f>SUM(BA37:BA44)</f>
        <v>0</v>
      </c>
      <c r="BB45" s="300">
        <f>SUM(BB37:BB44)</f>
        <v>0</v>
      </c>
      <c r="BC45" s="300">
        <f>SUM(BC37:BC44)</f>
        <v>0</v>
      </c>
      <c r="BD45" s="300">
        <f>SUM(BD37:BD44)</f>
        <v>0</v>
      </c>
      <c r="BE45" s="300">
        <f>SUM(BE37:BE44)</f>
        <v>0</v>
      </c>
    </row>
    <row r="46" spans="1:80">
      <c r="A46" s="271" t="s">
        <v>95</v>
      </c>
      <c r="B46" s="272" t="s">
        <v>183</v>
      </c>
      <c r="C46" s="273" t="s">
        <v>184</v>
      </c>
      <c r="D46" s="274"/>
      <c r="E46" s="275"/>
      <c r="F46" s="275"/>
      <c r="G46" s="276"/>
      <c r="H46" s="277"/>
      <c r="I46" s="278"/>
      <c r="J46" s="279"/>
      <c r="K46" s="280"/>
      <c r="O46" s="281">
        <v>1</v>
      </c>
    </row>
    <row r="47" spans="1:80">
      <c r="A47" s="282">
        <v>30</v>
      </c>
      <c r="B47" s="283" t="s">
        <v>186</v>
      </c>
      <c r="C47" s="284" t="s">
        <v>187</v>
      </c>
      <c r="D47" s="285" t="s">
        <v>113</v>
      </c>
      <c r="E47" s="286">
        <v>1086.4000000000001</v>
      </c>
      <c r="F47" s="286">
        <v>0</v>
      </c>
      <c r="G47" s="287">
        <f>E47*F47</f>
        <v>0</v>
      </c>
      <c r="H47" s="288">
        <v>0</v>
      </c>
      <c r="I47" s="289">
        <f>E47*H47</f>
        <v>0</v>
      </c>
      <c r="J47" s="288">
        <v>0</v>
      </c>
      <c r="K47" s="289">
        <f>E47*J47</f>
        <v>0</v>
      </c>
      <c r="O47" s="281">
        <v>2</v>
      </c>
      <c r="AA47" s="252">
        <v>1</v>
      </c>
      <c r="AB47" s="252">
        <v>7</v>
      </c>
      <c r="AC47" s="252">
        <v>7</v>
      </c>
      <c r="AZ47" s="252">
        <v>2</v>
      </c>
      <c r="BA47" s="252">
        <f>IF(AZ47=1,G47,0)</f>
        <v>0</v>
      </c>
      <c r="BB47" s="252">
        <f>IF(AZ47=2,G47,0)</f>
        <v>0</v>
      </c>
      <c r="BC47" s="252">
        <f>IF(AZ47=3,G47,0)</f>
        <v>0</v>
      </c>
      <c r="BD47" s="252">
        <f>IF(AZ47=4,G47,0)</f>
        <v>0</v>
      </c>
      <c r="BE47" s="252">
        <f>IF(AZ47=5,G47,0)</f>
        <v>0</v>
      </c>
      <c r="CA47" s="281">
        <v>1</v>
      </c>
      <c r="CB47" s="281">
        <v>7</v>
      </c>
    </row>
    <row r="48" spans="1:80">
      <c r="A48" s="282">
        <v>31</v>
      </c>
      <c r="B48" s="283" t="s">
        <v>188</v>
      </c>
      <c r="C48" s="284" t="s">
        <v>189</v>
      </c>
      <c r="D48" s="285" t="s">
        <v>113</v>
      </c>
      <c r="E48" s="286">
        <v>114.8</v>
      </c>
      <c r="F48" s="286">
        <v>0</v>
      </c>
      <c r="G48" s="287">
        <f>E48*F48</f>
        <v>0</v>
      </c>
      <c r="H48" s="288">
        <v>0</v>
      </c>
      <c r="I48" s="289">
        <f>E48*H48</f>
        <v>0</v>
      </c>
      <c r="J48" s="288">
        <v>0</v>
      </c>
      <c r="K48" s="289">
        <f>E48*J48</f>
        <v>0</v>
      </c>
      <c r="O48" s="281">
        <v>2</v>
      </c>
      <c r="AA48" s="252">
        <v>1</v>
      </c>
      <c r="AB48" s="252">
        <v>7</v>
      </c>
      <c r="AC48" s="252">
        <v>7</v>
      </c>
      <c r="AZ48" s="252">
        <v>2</v>
      </c>
      <c r="BA48" s="252">
        <f>IF(AZ48=1,G48,0)</f>
        <v>0</v>
      </c>
      <c r="BB48" s="252">
        <f>IF(AZ48=2,G48,0)</f>
        <v>0</v>
      </c>
      <c r="BC48" s="252">
        <f>IF(AZ48=3,G48,0)</f>
        <v>0</v>
      </c>
      <c r="BD48" s="252">
        <f>IF(AZ48=4,G48,0)</f>
        <v>0</v>
      </c>
      <c r="BE48" s="252">
        <f>IF(AZ48=5,G48,0)</f>
        <v>0</v>
      </c>
      <c r="CA48" s="281">
        <v>1</v>
      </c>
      <c r="CB48" s="281">
        <v>7</v>
      </c>
    </row>
    <row r="49" spans="1:80">
      <c r="A49" s="282">
        <v>32</v>
      </c>
      <c r="B49" s="283" t="s">
        <v>190</v>
      </c>
      <c r="C49" s="284" t="s">
        <v>191</v>
      </c>
      <c r="D49" s="285" t="s">
        <v>139</v>
      </c>
      <c r="E49" s="286">
        <v>82</v>
      </c>
      <c r="F49" s="286">
        <v>0</v>
      </c>
      <c r="G49" s="287">
        <f>E49*F49</f>
        <v>0</v>
      </c>
      <c r="H49" s="288">
        <v>0</v>
      </c>
      <c r="I49" s="289">
        <f>E49*H49</f>
        <v>0</v>
      </c>
      <c r="J49" s="288">
        <v>0</v>
      </c>
      <c r="K49" s="289">
        <f>E49*J49</f>
        <v>0</v>
      </c>
      <c r="O49" s="281">
        <v>2</v>
      </c>
      <c r="AA49" s="252">
        <v>1</v>
      </c>
      <c r="AB49" s="252">
        <v>7</v>
      </c>
      <c r="AC49" s="252">
        <v>7</v>
      </c>
      <c r="AZ49" s="252">
        <v>2</v>
      </c>
      <c r="BA49" s="252">
        <f>IF(AZ49=1,G49,0)</f>
        <v>0</v>
      </c>
      <c r="BB49" s="252">
        <f>IF(AZ49=2,G49,0)</f>
        <v>0</v>
      </c>
      <c r="BC49" s="252">
        <f>IF(AZ49=3,G49,0)</f>
        <v>0</v>
      </c>
      <c r="BD49" s="252">
        <f>IF(AZ49=4,G49,0)</f>
        <v>0</v>
      </c>
      <c r="BE49" s="252">
        <f>IF(AZ49=5,G49,0)</f>
        <v>0</v>
      </c>
      <c r="CA49" s="281">
        <v>1</v>
      </c>
      <c r="CB49" s="281">
        <v>7</v>
      </c>
    </row>
    <row r="50" spans="1:80" ht="22.5">
      <c r="A50" s="282">
        <v>33</v>
      </c>
      <c r="B50" s="283" t="s">
        <v>192</v>
      </c>
      <c r="C50" s="284" t="s">
        <v>193</v>
      </c>
      <c r="D50" s="285" t="s">
        <v>139</v>
      </c>
      <c r="E50" s="286">
        <v>46</v>
      </c>
      <c r="F50" s="286">
        <v>0</v>
      </c>
      <c r="G50" s="287">
        <f>E50*F50</f>
        <v>0</v>
      </c>
      <c r="H50" s="288">
        <v>0</v>
      </c>
      <c r="I50" s="289">
        <f>E50*H50</f>
        <v>0</v>
      </c>
      <c r="J50" s="288"/>
      <c r="K50" s="289">
        <f>E50*J50</f>
        <v>0</v>
      </c>
      <c r="O50" s="281">
        <v>2</v>
      </c>
      <c r="AA50" s="252">
        <v>12</v>
      </c>
      <c r="AB50" s="252">
        <v>0</v>
      </c>
      <c r="AC50" s="252">
        <v>33</v>
      </c>
      <c r="AZ50" s="252">
        <v>2</v>
      </c>
      <c r="BA50" s="252">
        <f>IF(AZ50=1,G50,0)</f>
        <v>0</v>
      </c>
      <c r="BB50" s="252">
        <f>IF(AZ50=2,G50,0)</f>
        <v>0</v>
      </c>
      <c r="BC50" s="252">
        <f>IF(AZ50=3,G50,0)</f>
        <v>0</v>
      </c>
      <c r="BD50" s="252">
        <f>IF(AZ50=4,G50,0)</f>
        <v>0</v>
      </c>
      <c r="BE50" s="252">
        <f>IF(AZ50=5,G50,0)</f>
        <v>0</v>
      </c>
      <c r="CA50" s="281">
        <v>12</v>
      </c>
      <c r="CB50" s="281">
        <v>0</v>
      </c>
    </row>
    <row r="51" spans="1:80" ht="22.5">
      <c r="A51" s="282">
        <v>34</v>
      </c>
      <c r="B51" s="283" t="s">
        <v>194</v>
      </c>
      <c r="C51" s="284" t="s">
        <v>195</v>
      </c>
      <c r="D51" s="285" t="s">
        <v>139</v>
      </c>
      <c r="E51" s="286">
        <v>36</v>
      </c>
      <c r="F51" s="286">
        <v>0</v>
      </c>
      <c r="G51" s="287">
        <f>E51*F51</f>
        <v>0</v>
      </c>
      <c r="H51" s="288">
        <v>0</v>
      </c>
      <c r="I51" s="289">
        <f>E51*H51</f>
        <v>0</v>
      </c>
      <c r="J51" s="288"/>
      <c r="K51" s="289">
        <f>E51*J51</f>
        <v>0</v>
      </c>
      <c r="O51" s="281">
        <v>2</v>
      </c>
      <c r="AA51" s="252">
        <v>12</v>
      </c>
      <c r="AB51" s="252">
        <v>0</v>
      </c>
      <c r="AC51" s="252">
        <v>34</v>
      </c>
      <c r="AZ51" s="252">
        <v>2</v>
      </c>
      <c r="BA51" s="252">
        <f>IF(AZ51=1,G51,0)</f>
        <v>0</v>
      </c>
      <c r="BB51" s="252">
        <f>IF(AZ51=2,G51,0)</f>
        <v>0</v>
      </c>
      <c r="BC51" s="252">
        <f>IF(AZ51=3,G51,0)</f>
        <v>0</v>
      </c>
      <c r="BD51" s="252">
        <f>IF(AZ51=4,G51,0)</f>
        <v>0</v>
      </c>
      <c r="BE51" s="252">
        <f>IF(AZ51=5,G51,0)</f>
        <v>0</v>
      </c>
      <c r="CA51" s="281">
        <v>12</v>
      </c>
      <c r="CB51" s="281">
        <v>0</v>
      </c>
    </row>
    <row r="52" spans="1:80">
      <c r="A52" s="282">
        <v>35</v>
      </c>
      <c r="B52" s="283" t="s">
        <v>196</v>
      </c>
      <c r="C52" s="284" t="s">
        <v>197</v>
      </c>
      <c r="D52" s="285" t="s">
        <v>139</v>
      </c>
      <c r="E52" s="286">
        <v>2</v>
      </c>
      <c r="F52" s="286">
        <v>0</v>
      </c>
      <c r="G52" s="287">
        <f>E52*F52</f>
        <v>0</v>
      </c>
      <c r="H52" s="288">
        <v>0</v>
      </c>
      <c r="I52" s="289">
        <f>E52*H52</f>
        <v>0</v>
      </c>
      <c r="J52" s="288">
        <v>0</v>
      </c>
      <c r="K52" s="289">
        <f>E52*J52</f>
        <v>0</v>
      </c>
      <c r="O52" s="281">
        <v>2</v>
      </c>
      <c r="AA52" s="252">
        <v>1</v>
      </c>
      <c r="AB52" s="252">
        <v>7</v>
      </c>
      <c r="AC52" s="252">
        <v>7</v>
      </c>
      <c r="AZ52" s="252">
        <v>2</v>
      </c>
      <c r="BA52" s="252">
        <f>IF(AZ52=1,G52,0)</f>
        <v>0</v>
      </c>
      <c r="BB52" s="252">
        <f>IF(AZ52=2,G52,0)</f>
        <v>0</v>
      </c>
      <c r="BC52" s="252">
        <f>IF(AZ52=3,G52,0)</f>
        <v>0</v>
      </c>
      <c r="BD52" s="252">
        <f>IF(AZ52=4,G52,0)</f>
        <v>0</v>
      </c>
      <c r="BE52" s="252">
        <f>IF(AZ52=5,G52,0)</f>
        <v>0</v>
      </c>
      <c r="CA52" s="281">
        <v>1</v>
      </c>
      <c r="CB52" s="281">
        <v>7</v>
      </c>
    </row>
    <row r="53" spans="1:80">
      <c r="A53" s="282">
        <v>36</v>
      </c>
      <c r="B53" s="283" t="s">
        <v>198</v>
      </c>
      <c r="C53" s="284" t="s">
        <v>199</v>
      </c>
      <c r="D53" s="285" t="s">
        <v>139</v>
      </c>
      <c r="E53" s="286">
        <v>42</v>
      </c>
      <c r="F53" s="286">
        <v>0</v>
      </c>
      <c r="G53" s="287">
        <f>E53*F53</f>
        <v>0</v>
      </c>
      <c r="H53" s="288">
        <v>0</v>
      </c>
      <c r="I53" s="289">
        <f>E53*H53</f>
        <v>0</v>
      </c>
      <c r="J53" s="288">
        <v>0</v>
      </c>
      <c r="K53" s="289">
        <f>E53*J53</f>
        <v>0</v>
      </c>
      <c r="O53" s="281">
        <v>2</v>
      </c>
      <c r="AA53" s="252">
        <v>1</v>
      </c>
      <c r="AB53" s="252">
        <v>7</v>
      </c>
      <c r="AC53" s="252">
        <v>7</v>
      </c>
      <c r="AZ53" s="252">
        <v>2</v>
      </c>
      <c r="BA53" s="252">
        <f>IF(AZ53=1,G53,0)</f>
        <v>0</v>
      </c>
      <c r="BB53" s="252">
        <f>IF(AZ53=2,G53,0)</f>
        <v>0</v>
      </c>
      <c r="BC53" s="252">
        <f>IF(AZ53=3,G53,0)</f>
        <v>0</v>
      </c>
      <c r="BD53" s="252">
        <f>IF(AZ53=4,G53,0)</f>
        <v>0</v>
      </c>
      <c r="BE53" s="252">
        <f>IF(AZ53=5,G53,0)</f>
        <v>0</v>
      </c>
      <c r="CA53" s="281">
        <v>1</v>
      </c>
      <c r="CB53" s="281">
        <v>7</v>
      </c>
    </row>
    <row r="54" spans="1:80" ht="22.5">
      <c r="A54" s="282">
        <v>37</v>
      </c>
      <c r="B54" s="283" t="s">
        <v>200</v>
      </c>
      <c r="C54" s="284" t="s">
        <v>201</v>
      </c>
      <c r="D54" s="285" t="s">
        <v>139</v>
      </c>
      <c r="E54" s="286">
        <v>2</v>
      </c>
      <c r="F54" s="286">
        <v>0</v>
      </c>
      <c r="G54" s="287">
        <f>E54*F54</f>
        <v>0</v>
      </c>
      <c r="H54" s="288">
        <v>0</v>
      </c>
      <c r="I54" s="289">
        <f>E54*H54</f>
        <v>0</v>
      </c>
      <c r="J54" s="288"/>
      <c r="K54" s="289">
        <f>E54*J54</f>
        <v>0</v>
      </c>
      <c r="O54" s="281">
        <v>2</v>
      </c>
      <c r="AA54" s="252">
        <v>12</v>
      </c>
      <c r="AB54" s="252">
        <v>0</v>
      </c>
      <c r="AC54" s="252">
        <v>37</v>
      </c>
      <c r="AZ54" s="252">
        <v>2</v>
      </c>
      <c r="BA54" s="252">
        <f>IF(AZ54=1,G54,0)</f>
        <v>0</v>
      </c>
      <c r="BB54" s="252">
        <f>IF(AZ54=2,G54,0)</f>
        <v>0</v>
      </c>
      <c r="BC54" s="252">
        <f>IF(AZ54=3,G54,0)</f>
        <v>0</v>
      </c>
      <c r="BD54" s="252">
        <f>IF(AZ54=4,G54,0)</f>
        <v>0</v>
      </c>
      <c r="BE54" s="252">
        <f>IF(AZ54=5,G54,0)</f>
        <v>0</v>
      </c>
      <c r="CA54" s="281">
        <v>12</v>
      </c>
      <c r="CB54" s="281">
        <v>0</v>
      </c>
    </row>
    <row r="55" spans="1:80" ht="22.5">
      <c r="A55" s="282">
        <v>38</v>
      </c>
      <c r="B55" s="283" t="s">
        <v>202</v>
      </c>
      <c r="C55" s="284" t="s">
        <v>203</v>
      </c>
      <c r="D55" s="285" t="s">
        <v>139</v>
      </c>
      <c r="E55" s="286">
        <v>42</v>
      </c>
      <c r="F55" s="286">
        <v>0</v>
      </c>
      <c r="G55" s="287">
        <f>E55*F55</f>
        <v>0</v>
      </c>
      <c r="H55" s="288">
        <v>0</v>
      </c>
      <c r="I55" s="289">
        <f>E55*H55</f>
        <v>0</v>
      </c>
      <c r="J55" s="288"/>
      <c r="K55" s="289">
        <f>E55*J55</f>
        <v>0</v>
      </c>
      <c r="O55" s="281">
        <v>2</v>
      </c>
      <c r="AA55" s="252">
        <v>12</v>
      </c>
      <c r="AB55" s="252">
        <v>0</v>
      </c>
      <c r="AC55" s="252">
        <v>38</v>
      </c>
      <c r="AZ55" s="252">
        <v>2</v>
      </c>
      <c r="BA55" s="252">
        <f>IF(AZ55=1,G55,0)</f>
        <v>0</v>
      </c>
      <c r="BB55" s="252">
        <f>IF(AZ55=2,G55,0)</f>
        <v>0</v>
      </c>
      <c r="BC55" s="252">
        <f>IF(AZ55=3,G55,0)</f>
        <v>0</v>
      </c>
      <c r="BD55" s="252">
        <f>IF(AZ55=4,G55,0)</f>
        <v>0</v>
      </c>
      <c r="BE55" s="252">
        <f>IF(AZ55=5,G55,0)</f>
        <v>0</v>
      </c>
      <c r="CA55" s="281">
        <v>12</v>
      </c>
      <c r="CB55" s="281">
        <v>0</v>
      </c>
    </row>
    <row r="56" spans="1:80">
      <c r="A56" s="282">
        <v>39</v>
      </c>
      <c r="B56" s="283" t="s">
        <v>204</v>
      </c>
      <c r="C56" s="284" t="s">
        <v>205</v>
      </c>
      <c r="D56" s="285" t="s">
        <v>139</v>
      </c>
      <c r="E56" s="286">
        <v>2</v>
      </c>
      <c r="F56" s="286">
        <v>0</v>
      </c>
      <c r="G56" s="287">
        <f>E56*F56</f>
        <v>0</v>
      </c>
      <c r="H56" s="288">
        <v>0</v>
      </c>
      <c r="I56" s="289">
        <f>E56*H56</f>
        <v>0</v>
      </c>
      <c r="J56" s="288"/>
      <c r="K56" s="289">
        <f>E56*J56</f>
        <v>0</v>
      </c>
      <c r="O56" s="281">
        <v>2</v>
      </c>
      <c r="AA56" s="252">
        <v>12</v>
      </c>
      <c r="AB56" s="252">
        <v>0</v>
      </c>
      <c r="AC56" s="252">
        <v>39</v>
      </c>
      <c r="AZ56" s="252">
        <v>2</v>
      </c>
      <c r="BA56" s="252">
        <f>IF(AZ56=1,G56,0)</f>
        <v>0</v>
      </c>
      <c r="BB56" s="252">
        <f>IF(AZ56=2,G56,0)</f>
        <v>0</v>
      </c>
      <c r="BC56" s="252">
        <f>IF(AZ56=3,G56,0)</f>
        <v>0</v>
      </c>
      <c r="BD56" s="252">
        <f>IF(AZ56=4,G56,0)</f>
        <v>0</v>
      </c>
      <c r="BE56" s="252">
        <f>IF(AZ56=5,G56,0)</f>
        <v>0</v>
      </c>
      <c r="CA56" s="281">
        <v>12</v>
      </c>
      <c r="CB56" s="281">
        <v>0</v>
      </c>
    </row>
    <row r="57" spans="1:80">
      <c r="A57" s="282">
        <v>40</v>
      </c>
      <c r="B57" s="283" t="s">
        <v>206</v>
      </c>
      <c r="C57" s="284" t="s">
        <v>207</v>
      </c>
      <c r="D57" s="285" t="s">
        <v>139</v>
      </c>
      <c r="E57" s="286">
        <v>42</v>
      </c>
      <c r="F57" s="286">
        <v>0</v>
      </c>
      <c r="G57" s="287">
        <f>E57*F57</f>
        <v>0</v>
      </c>
      <c r="H57" s="288">
        <v>0</v>
      </c>
      <c r="I57" s="289">
        <f>E57*H57</f>
        <v>0</v>
      </c>
      <c r="J57" s="288"/>
      <c r="K57" s="289">
        <f>E57*J57</f>
        <v>0</v>
      </c>
      <c r="O57" s="281">
        <v>2</v>
      </c>
      <c r="AA57" s="252">
        <v>12</v>
      </c>
      <c r="AB57" s="252">
        <v>0</v>
      </c>
      <c r="AC57" s="252">
        <v>40</v>
      </c>
      <c r="AZ57" s="252">
        <v>2</v>
      </c>
      <c r="BA57" s="252">
        <f>IF(AZ57=1,G57,0)</f>
        <v>0</v>
      </c>
      <c r="BB57" s="252">
        <f>IF(AZ57=2,G57,0)</f>
        <v>0</v>
      </c>
      <c r="BC57" s="252">
        <f>IF(AZ57=3,G57,0)</f>
        <v>0</v>
      </c>
      <c r="BD57" s="252">
        <f>IF(AZ57=4,G57,0)</f>
        <v>0</v>
      </c>
      <c r="BE57" s="252">
        <f>IF(AZ57=5,G57,0)</f>
        <v>0</v>
      </c>
      <c r="CA57" s="281">
        <v>12</v>
      </c>
      <c r="CB57" s="281">
        <v>0</v>
      </c>
    </row>
    <row r="58" spans="1:80">
      <c r="A58" s="282">
        <v>41</v>
      </c>
      <c r="B58" s="283" t="s">
        <v>208</v>
      </c>
      <c r="C58" s="284" t="s">
        <v>209</v>
      </c>
      <c r="D58" s="285" t="s">
        <v>139</v>
      </c>
      <c r="E58" s="286">
        <v>15</v>
      </c>
      <c r="F58" s="286">
        <v>0</v>
      </c>
      <c r="G58" s="287">
        <f>E58*F58</f>
        <v>0</v>
      </c>
      <c r="H58" s="288">
        <v>0</v>
      </c>
      <c r="I58" s="289">
        <f>E58*H58</f>
        <v>0</v>
      </c>
      <c r="J58" s="288">
        <v>0</v>
      </c>
      <c r="K58" s="289">
        <f>E58*J58</f>
        <v>0</v>
      </c>
      <c r="O58" s="281">
        <v>2</v>
      </c>
      <c r="AA58" s="252">
        <v>1</v>
      </c>
      <c r="AB58" s="252">
        <v>7</v>
      </c>
      <c r="AC58" s="252">
        <v>7</v>
      </c>
      <c r="AZ58" s="252">
        <v>2</v>
      </c>
      <c r="BA58" s="252">
        <f>IF(AZ58=1,G58,0)</f>
        <v>0</v>
      </c>
      <c r="BB58" s="252">
        <f>IF(AZ58=2,G58,0)</f>
        <v>0</v>
      </c>
      <c r="BC58" s="252">
        <f>IF(AZ58=3,G58,0)</f>
        <v>0</v>
      </c>
      <c r="BD58" s="252">
        <f>IF(AZ58=4,G58,0)</f>
        <v>0</v>
      </c>
      <c r="BE58" s="252">
        <f>IF(AZ58=5,G58,0)</f>
        <v>0</v>
      </c>
      <c r="CA58" s="281">
        <v>1</v>
      </c>
      <c r="CB58" s="281">
        <v>7</v>
      </c>
    </row>
    <row r="59" spans="1:80" ht="22.5">
      <c r="A59" s="282">
        <v>42</v>
      </c>
      <c r="B59" s="283" t="s">
        <v>210</v>
      </c>
      <c r="C59" s="284" t="s">
        <v>211</v>
      </c>
      <c r="D59" s="285" t="s">
        <v>139</v>
      </c>
      <c r="E59" s="286">
        <v>6</v>
      </c>
      <c r="F59" s="286">
        <v>0</v>
      </c>
      <c r="G59" s="287">
        <f>E59*F59</f>
        <v>0</v>
      </c>
      <c r="H59" s="288">
        <v>0</v>
      </c>
      <c r="I59" s="289">
        <f>E59*H59</f>
        <v>0</v>
      </c>
      <c r="J59" s="288"/>
      <c r="K59" s="289">
        <f>E59*J59</f>
        <v>0</v>
      </c>
      <c r="O59" s="281">
        <v>2</v>
      </c>
      <c r="AA59" s="252">
        <v>12</v>
      </c>
      <c r="AB59" s="252">
        <v>0</v>
      </c>
      <c r="AC59" s="252">
        <v>42</v>
      </c>
      <c r="AZ59" s="252">
        <v>2</v>
      </c>
      <c r="BA59" s="252">
        <f>IF(AZ59=1,G59,0)</f>
        <v>0</v>
      </c>
      <c r="BB59" s="252">
        <f>IF(AZ59=2,G59,0)</f>
        <v>0</v>
      </c>
      <c r="BC59" s="252">
        <f>IF(AZ59=3,G59,0)</f>
        <v>0</v>
      </c>
      <c r="BD59" s="252">
        <f>IF(AZ59=4,G59,0)</f>
        <v>0</v>
      </c>
      <c r="BE59" s="252">
        <f>IF(AZ59=5,G59,0)</f>
        <v>0</v>
      </c>
      <c r="CA59" s="281">
        <v>12</v>
      </c>
      <c r="CB59" s="281">
        <v>0</v>
      </c>
    </row>
    <row r="60" spans="1:80" ht="22.5">
      <c r="A60" s="282">
        <v>43</v>
      </c>
      <c r="B60" s="283" t="s">
        <v>212</v>
      </c>
      <c r="C60" s="284" t="s">
        <v>213</v>
      </c>
      <c r="D60" s="285" t="s">
        <v>139</v>
      </c>
      <c r="E60" s="286">
        <v>9</v>
      </c>
      <c r="F60" s="286">
        <v>0</v>
      </c>
      <c r="G60" s="287">
        <f>E60*F60</f>
        <v>0</v>
      </c>
      <c r="H60" s="288">
        <v>0</v>
      </c>
      <c r="I60" s="289">
        <f>E60*H60</f>
        <v>0</v>
      </c>
      <c r="J60" s="288"/>
      <c r="K60" s="289">
        <f>E60*J60</f>
        <v>0</v>
      </c>
      <c r="O60" s="281">
        <v>2</v>
      </c>
      <c r="AA60" s="252">
        <v>12</v>
      </c>
      <c r="AB60" s="252">
        <v>0</v>
      </c>
      <c r="AC60" s="252">
        <v>43</v>
      </c>
      <c r="AZ60" s="252">
        <v>2</v>
      </c>
      <c r="BA60" s="252">
        <f>IF(AZ60=1,G60,0)</f>
        <v>0</v>
      </c>
      <c r="BB60" s="252">
        <f>IF(AZ60=2,G60,0)</f>
        <v>0</v>
      </c>
      <c r="BC60" s="252">
        <f>IF(AZ60=3,G60,0)</f>
        <v>0</v>
      </c>
      <c r="BD60" s="252">
        <f>IF(AZ60=4,G60,0)</f>
        <v>0</v>
      </c>
      <c r="BE60" s="252">
        <f>IF(AZ60=5,G60,0)</f>
        <v>0</v>
      </c>
      <c r="CA60" s="281">
        <v>12</v>
      </c>
      <c r="CB60" s="281">
        <v>0</v>
      </c>
    </row>
    <row r="61" spans="1:80" ht="22.5">
      <c r="A61" s="282">
        <v>44</v>
      </c>
      <c r="B61" s="283" t="s">
        <v>214</v>
      </c>
      <c r="C61" s="284" t="s">
        <v>215</v>
      </c>
      <c r="D61" s="285" t="s">
        <v>139</v>
      </c>
      <c r="E61" s="286">
        <v>6</v>
      </c>
      <c r="F61" s="286">
        <v>0</v>
      </c>
      <c r="G61" s="287">
        <f>E61*F61</f>
        <v>0</v>
      </c>
      <c r="H61" s="288">
        <v>0</v>
      </c>
      <c r="I61" s="289">
        <f>E61*H61</f>
        <v>0</v>
      </c>
      <c r="J61" s="288">
        <v>0</v>
      </c>
      <c r="K61" s="289">
        <f>E61*J61</f>
        <v>0</v>
      </c>
      <c r="O61" s="281">
        <v>2</v>
      </c>
      <c r="AA61" s="252">
        <v>1</v>
      </c>
      <c r="AB61" s="252">
        <v>7</v>
      </c>
      <c r="AC61" s="252">
        <v>7</v>
      </c>
      <c r="AZ61" s="252">
        <v>2</v>
      </c>
      <c r="BA61" s="252">
        <f>IF(AZ61=1,G61,0)</f>
        <v>0</v>
      </c>
      <c r="BB61" s="252">
        <f>IF(AZ61=2,G61,0)</f>
        <v>0</v>
      </c>
      <c r="BC61" s="252">
        <f>IF(AZ61=3,G61,0)</f>
        <v>0</v>
      </c>
      <c r="BD61" s="252">
        <f>IF(AZ61=4,G61,0)</f>
        <v>0</v>
      </c>
      <c r="BE61" s="252">
        <f>IF(AZ61=5,G61,0)</f>
        <v>0</v>
      </c>
      <c r="CA61" s="281">
        <v>1</v>
      </c>
      <c r="CB61" s="281">
        <v>7</v>
      </c>
    </row>
    <row r="62" spans="1:80" ht="22.5">
      <c r="A62" s="282">
        <v>45</v>
      </c>
      <c r="B62" s="283" t="s">
        <v>216</v>
      </c>
      <c r="C62" s="284" t="s">
        <v>217</v>
      </c>
      <c r="D62" s="285" t="s">
        <v>139</v>
      </c>
      <c r="E62" s="286">
        <v>9</v>
      </c>
      <c r="F62" s="286">
        <v>0</v>
      </c>
      <c r="G62" s="287">
        <f>E62*F62</f>
        <v>0</v>
      </c>
      <c r="H62" s="288">
        <v>0</v>
      </c>
      <c r="I62" s="289">
        <f>E62*H62</f>
        <v>0</v>
      </c>
      <c r="J62" s="288">
        <v>0</v>
      </c>
      <c r="K62" s="289">
        <f>E62*J62</f>
        <v>0</v>
      </c>
      <c r="O62" s="281">
        <v>2</v>
      </c>
      <c r="AA62" s="252">
        <v>1</v>
      </c>
      <c r="AB62" s="252">
        <v>7</v>
      </c>
      <c r="AC62" s="252">
        <v>7</v>
      </c>
      <c r="AZ62" s="252">
        <v>2</v>
      </c>
      <c r="BA62" s="252">
        <f>IF(AZ62=1,G62,0)</f>
        <v>0</v>
      </c>
      <c r="BB62" s="252">
        <f>IF(AZ62=2,G62,0)</f>
        <v>0</v>
      </c>
      <c r="BC62" s="252">
        <f>IF(AZ62=3,G62,0)</f>
        <v>0</v>
      </c>
      <c r="BD62" s="252">
        <f>IF(AZ62=4,G62,0)</f>
        <v>0</v>
      </c>
      <c r="BE62" s="252">
        <f>IF(AZ62=5,G62,0)</f>
        <v>0</v>
      </c>
      <c r="CA62" s="281">
        <v>1</v>
      </c>
      <c r="CB62" s="281">
        <v>7</v>
      </c>
    </row>
    <row r="63" spans="1:80">
      <c r="A63" s="282">
        <v>46</v>
      </c>
      <c r="B63" s="283" t="s">
        <v>218</v>
      </c>
      <c r="C63" s="284" t="s">
        <v>219</v>
      </c>
      <c r="D63" s="285" t="s">
        <v>139</v>
      </c>
      <c r="E63" s="286">
        <v>2</v>
      </c>
      <c r="F63" s="286">
        <v>0</v>
      </c>
      <c r="G63" s="287">
        <f>E63*F63</f>
        <v>0</v>
      </c>
      <c r="H63" s="288">
        <v>0</v>
      </c>
      <c r="I63" s="289">
        <f>E63*H63</f>
        <v>0</v>
      </c>
      <c r="J63" s="288">
        <v>0</v>
      </c>
      <c r="K63" s="289">
        <f>E63*J63</f>
        <v>0</v>
      </c>
      <c r="O63" s="281">
        <v>2</v>
      </c>
      <c r="AA63" s="252">
        <v>1</v>
      </c>
      <c r="AB63" s="252">
        <v>7</v>
      </c>
      <c r="AC63" s="252">
        <v>7</v>
      </c>
      <c r="AZ63" s="252">
        <v>2</v>
      </c>
      <c r="BA63" s="252">
        <f>IF(AZ63=1,G63,0)</f>
        <v>0</v>
      </c>
      <c r="BB63" s="252">
        <f>IF(AZ63=2,G63,0)</f>
        <v>0</v>
      </c>
      <c r="BC63" s="252">
        <f>IF(AZ63=3,G63,0)</f>
        <v>0</v>
      </c>
      <c r="BD63" s="252">
        <f>IF(AZ63=4,G63,0)</f>
        <v>0</v>
      </c>
      <c r="BE63" s="252">
        <f>IF(AZ63=5,G63,0)</f>
        <v>0</v>
      </c>
      <c r="CA63" s="281">
        <v>1</v>
      </c>
      <c r="CB63" s="281">
        <v>7</v>
      </c>
    </row>
    <row r="64" spans="1:80">
      <c r="A64" s="282">
        <v>47</v>
      </c>
      <c r="B64" s="283" t="s">
        <v>220</v>
      </c>
      <c r="C64" s="284" t="s">
        <v>221</v>
      </c>
      <c r="D64" s="285" t="s">
        <v>139</v>
      </c>
      <c r="E64" s="286">
        <v>42</v>
      </c>
      <c r="F64" s="286">
        <v>0</v>
      </c>
      <c r="G64" s="287">
        <f>E64*F64</f>
        <v>0</v>
      </c>
      <c r="H64" s="288">
        <v>0</v>
      </c>
      <c r="I64" s="289">
        <f>E64*H64</f>
        <v>0</v>
      </c>
      <c r="J64" s="288">
        <v>0</v>
      </c>
      <c r="K64" s="289">
        <f>E64*J64</f>
        <v>0</v>
      </c>
      <c r="O64" s="281">
        <v>2</v>
      </c>
      <c r="AA64" s="252">
        <v>1</v>
      </c>
      <c r="AB64" s="252">
        <v>7</v>
      </c>
      <c r="AC64" s="252">
        <v>7</v>
      </c>
      <c r="AZ64" s="252">
        <v>2</v>
      </c>
      <c r="BA64" s="252">
        <f>IF(AZ64=1,G64,0)</f>
        <v>0</v>
      </c>
      <c r="BB64" s="252">
        <f>IF(AZ64=2,G64,0)</f>
        <v>0</v>
      </c>
      <c r="BC64" s="252">
        <f>IF(AZ64=3,G64,0)</f>
        <v>0</v>
      </c>
      <c r="BD64" s="252">
        <f>IF(AZ64=4,G64,0)</f>
        <v>0</v>
      </c>
      <c r="BE64" s="252">
        <f>IF(AZ64=5,G64,0)</f>
        <v>0</v>
      </c>
      <c r="CA64" s="281">
        <v>1</v>
      </c>
      <c r="CB64" s="281">
        <v>7</v>
      </c>
    </row>
    <row r="65" spans="1:80">
      <c r="A65" s="282">
        <v>48</v>
      </c>
      <c r="B65" s="283" t="s">
        <v>222</v>
      </c>
      <c r="C65" s="284" t="s">
        <v>223</v>
      </c>
      <c r="D65" s="285" t="s">
        <v>153</v>
      </c>
      <c r="E65" s="286">
        <v>10.2645</v>
      </c>
      <c r="F65" s="286">
        <v>0</v>
      </c>
      <c r="G65" s="287">
        <f>E65*F65</f>
        <v>0</v>
      </c>
      <c r="H65" s="288">
        <v>0</v>
      </c>
      <c r="I65" s="289">
        <f>E65*H65</f>
        <v>0</v>
      </c>
      <c r="J65" s="288">
        <v>0</v>
      </c>
      <c r="K65" s="289">
        <f>E65*J65</f>
        <v>0</v>
      </c>
      <c r="O65" s="281">
        <v>2</v>
      </c>
      <c r="AA65" s="252">
        <v>1</v>
      </c>
      <c r="AB65" s="252">
        <v>7</v>
      </c>
      <c r="AC65" s="252">
        <v>7</v>
      </c>
      <c r="AZ65" s="252">
        <v>2</v>
      </c>
      <c r="BA65" s="252">
        <f>IF(AZ65=1,G65,0)</f>
        <v>0</v>
      </c>
      <c r="BB65" s="252">
        <f>IF(AZ65=2,G65,0)</f>
        <v>0</v>
      </c>
      <c r="BC65" s="252">
        <f>IF(AZ65=3,G65,0)</f>
        <v>0</v>
      </c>
      <c r="BD65" s="252">
        <f>IF(AZ65=4,G65,0)</f>
        <v>0</v>
      </c>
      <c r="BE65" s="252">
        <f>IF(AZ65=5,G65,0)</f>
        <v>0</v>
      </c>
      <c r="CA65" s="281">
        <v>1</v>
      </c>
      <c r="CB65" s="281">
        <v>7</v>
      </c>
    </row>
    <row r="66" spans="1:80">
      <c r="A66" s="291"/>
      <c r="B66" s="292" t="s">
        <v>97</v>
      </c>
      <c r="C66" s="293" t="s">
        <v>185</v>
      </c>
      <c r="D66" s="294"/>
      <c r="E66" s="295"/>
      <c r="F66" s="296"/>
      <c r="G66" s="297">
        <f>SUM(G46:G65)</f>
        <v>0</v>
      </c>
      <c r="H66" s="298"/>
      <c r="I66" s="299">
        <f>SUM(I46:I65)</f>
        <v>0</v>
      </c>
      <c r="J66" s="298"/>
      <c r="K66" s="299">
        <f>SUM(K46:K65)</f>
        <v>0</v>
      </c>
      <c r="O66" s="281">
        <v>4</v>
      </c>
      <c r="BA66" s="300">
        <f>SUM(BA46:BA65)</f>
        <v>0</v>
      </c>
      <c r="BB66" s="300">
        <f>SUM(BB46:BB65)</f>
        <v>0</v>
      </c>
      <c r="BC66" s="300">
        <f>SUM(BC46:BC65)</f>
        <v>0</v>
      </c>
      <c r="BD66" s="300">
        <f>SUM(BD46:BD65)</f>
        <v>0</v>
      </c>
      <c r="BE66" s="300">
        <f>SUM(BE46:BE65)</f>
        <v>0</v>
      </c>
    </row>
    <row r="67" spans="1:80">
      <c r="A67" s="271" t="s">
        <v>95</v>
      </c>
      <c r="B67" s="272" t="s">
        <v>224</v>
      </c>
      <c r="C67" s="273" t="s">
        <v>225</v>
      </c>
      <c r="D67" s="274"/>
      <c r="E67" s="275"/>
      <c r="F67" s="275"/>
      <c r="G67" s="276"/>
      <c r="H67" s="277"/>
      <c r="I67" s="278"/>
      <c r="J67" s="279"/>
      <c r="K67" s="280"/>
      <c r="O67" s="281">
        <v>1</v>
      </c>
    </row>
    <row r="68" spans="1:80">
      <c r="A68" s="282">
        <v>49</v>
      </c>
      <c r="B68" s="283" t="s">
        <v>227</v>
      </c>
      <c r="C68" s="284" t="s">
        <v>228</v>
      </c>
      <c r="D68" s="285" t="s">
        <v>110</v>
      </c>
      <c r="E68" s="286">
        <v>2775.2939999999999</v>
      </c>
      <c r="F68" s="286">
        <v>0</v>
      </c>
      <c r="G68" s="287">
        <f>E68*F68</f>
        <v>0</v>
      </c>
      <c r="H68" s="288">
        <v>0</v>
      </c>
      <c r="I68" s="289">
        <f>E68*H68</f>
        <v>0</v>
      </c>
      <c r="J68" s="288">
        <v>0</v>
      </c>
      <c r="K68" s="289">
        <f>E68*J68</f>
        <v>0</v>
      </c>
      <c r="O68" s="281">
        <v>2</v>
      </c>
      <c r="AA68" s="252">
        <v>1</v>
      </c>
      <c r="AB68" s="252">
        <v>1</v>
      </c>
      <c r="AC68" s="252">
        <v>1</v>
      </c>
      <c r="AZ68" s="252">
        <v>1</v>
      </c>
      <c r="BA68" s="252">
        <f>IF(AZ68=1,G68,0)</f>
        <v>0</v>
      </c>
      <c r="BB68" s="252">
        <f>IF(AZ68=2,G68,0)</f>
        <v>0</v>
      </c>
      <c r="BC68" s="252">
        <f>IF(AZ68=3,G68,0)</f>
        <v>0</v>
      </c>
      <c r="BD68" s="252">
        <f>IF(AZ68=4,G68,0)</f>
        <v>0</v>
      </c>
      <c r="BE68" s="252">
        <f>IF(AZ68=5,G68,0)</f>
        <v>0</v>
      </c>
      <c r="CA68" s="281">
        <v>1</v>
      </c>
      <c r="CB68" s="281">
        <v>1</v>
      </c>
    </row>
    <row r="69" spans="1:80">
      <c r="A69" s="282">
        <v>50</v>
      </c>
      <c r="B69" s="283" t="s">
        <v>229</v>
      </c>
      <c r="C69" s="284" t="s">
        <v>230</v>
      </c>
      <c r="D69" s="285" t="s">
        <v>110</v>
      </c>
      <c r="E69" s="286">
        <v>11101.175999999999</v>
      </c>
      <c r="F69" s="286">
        <v>0</v>
      </c>
      <c r="G69" s="287">
        <f>E69*F69</f>
        <v>0</v>
      </c>
      <c r="H69" s="288">
        <v>0</v>
      </c>
      <c r="I69" s="289">
        <f>E69*H69</f>
        <v>0</v>
      </c>
      <c r="J69" s="288">
        <v>0</v>
      </c>
      <c r="K69" s="289">
        <f>E69*J69</f>
        <v>0</v>
      </c>
      <c r="O69" s="281">
        <v>2</v>
      </c>
      <c r="AA69" s="252">
        <v>1</v>
      </c>
      <c r="AB69" s="252">
        <v>1</v>
      </c>
      <c r="AC69" s="252">
        <v>1</v>
      </c>
      <c r="AZ69" s="252">
        <v>1</v>
      </c>
      <c r="BA69" s="252">
        <f>IF(AZ69=1,G69,0)</f>
        <v>0</v>
      </c>
      <c r="BB69" s="252">
        <f>IF(AZ69=2,G69,0)</f>
        <v>0</v>
      </c>
      <c r="BC69" s="252">
        <f>IF(AZ69=3,G69,0)</f>
        <v>0</v>
      </c>
      <c r="BD69" s="252">
        <f>IF(AZ69=4,G69,0)</f>
        <v>0</v>
      </c>
      <c r="BE69" s="252">
        <f>IF(AZ69=5,G69,0)</f>
        <v>0</v>
      </c>
      <c r="CA69" s="281">
        <v>1</v>
      </c>
      <c r="CB69" s="281">
        <v>1</v>
      </c>
    </row>
    <row r="70" spans="1:80">
      <c r="A70" s="282">
        <v>51</v>
      </c>
      <c r="B70" s="283" t="s">
        <v>231</v>
      </c>
      <c r="C70" s="284" t="s">
        <v>232</v>
      </c>
      <c r="D70" s="285" t="s">
        <v>110</v>
      </c>
      <c r="E70" s="286">
        <v>2775.29</v>
      </c>
      <c r="F70" s="286">
        <v>0</v>
      </c>
      <c r="G70" s="287">
        <f>E70*F70</f>
        <v>0</v>
      </c>
      <c r="H70" s="288">
        <v>0</v>
      </c>
      <c r="I70" s="289">
        <f>E70*H70</f>
        <v>0</v>
      </c>
      <c r="J70" s="288">
        <v>0</v>
      </c>
      <c r="K70" s="289">
        <f>E70*J70</f>
        <v>0</v>
      </c>
      <c r="O70" s="281">
        <v>2</v>
      </c>
      <c r="AA70" s="252">
        <v>1</v>
      </c>
      <c r="AB70" s="252">
        <v>1</v>
      </c>
      <c r="AC70" s="252">
        <v>1</v>
      </c>
      <c r="AZ70" s="252">
        <v>1</v>
      </c>
      <c r="BA70" s="252">
        <f>IF(AZ70=1,G70,0)</f>
        <v>0</v>
      </c>
      <c r="BB70" s="252">
        <f>IF(AZ70=2,G70,0)</f>
        <v>0</v>
      </c>
      <c r="BC70" s="252">
        <f>IF(AZ70=3,G70,0)</f>
        <v>0</v>
      </c>
      <c r="BD70" s="252">
        <f>IF(AZ70=4,G70,0)</f>
        <v>0</v>
      </c>
      <c r="BE70" s="252">
        <f>IF(AZ70=5,G70,0)</f>
        <v>0</v>
      </c>
      <c r="CA70" s="281">
        <v>1</v>
      </c>
      <c r="CB70" s="281">
        <v>1</v>
      </c>
    </row>
    <row r="71" spans="1:80">
      <c r="A71" s="282">
        <v>52</v>
      </c>
      <c r="B71" s="283" t="s">
        <v>233</v>
      </c>
      <c r="C71" s="284" t="s">
        <v>234</v>
      </c>
      <c r="D71" s="285" t="s">
        <v>110</v>
      </c>
      <c r="E71" s="286">
        <v>11101.175999999999</v>
      </c>
      <c r="F71" s="286">
        <v>0</v>
      </c>
      <c r="G71" s="287">
        <f>E71*F71</f>
        <v>0</v>
      </c>
      <c r="H71" s="288">
        <v>0</v>
      </c>
      <c r="I71" s="289">
        <f>E71*H71</f>
        <v>0</v>
      </c>
      <c r="J71" s="288">
        <v>0</v>
      </c>
      <c r="K71" s="289">
        <f>E71*J71</f>
        <v>0</v>
      </c>
      <c r="O71" s="281">
        <v>2</v>
      </c>
      <c r="AA71" s="252">
        <v>1</v>
      </c>
      <c r="AB71" s="252">
        <v>1</v>
      </c>
      <c r="AC71" s="252">
        <v>1</v>
      </c>
      <c r="AZ71" s="252">
        <v>1</v>
      </c>
      <c r="BA71" s="252">
        <f>IF(AZ71=1,G71,0)</f>
        <v>0</v>
      </c>
      <c r="BB71" s="252">
        <f>IF(AZ71=2,G71,0)</f>
        <v>0</v>
      </c>
      <c r="BC71" s="252">
        <f>IF(AZ71=3,G71,0)</f>
        <v>0</v>
      </c>
      <c r="BD71" s="252">
        <f>IF(AZ71=4,G71,0)</f>
        <v>0</v>
      </c>
      <c r="BE71" s="252">
        <f>IF(AZ71=5,G71,0)</f>
        <v>0</v>
      </c>
      <c r="CA71" s="281">
        <v>1</v>
      </c>
      <c r="CB71" s="281">
        <v>1</v>
      </c>
    </row>
    <row r="72" spans="1:80">
      <c r="A72" s="282">
        <v>53</v>
      </c>
      <c r="B72" s="283" t="s">
        <v>235</v>
      </c>
      <c r="C72" s="284" t="s">
        <v>236</v>
      </c>
      <c r="D72" s="285" t="s">
        <v>113</v>
      </c>
      <c r="E72" s="286">
        <v>10</v>
      </c>
      <c r="F72" s="286">
        <v>0</v>
      </c>
      <c r="G72" s="287">
        <f>E72*F72</f>
        <v>0</v>
      </c>
      <c r="H72" s="288">
        <v>0</v>
      </c>
      <c r="I72" s="289">
        <f>E72*H72</f>
        <v>0</v>
      </c>
      <c r="J72" s="288">
        <v>0</v>
      </c>
      <c r="K72" s="289">
        <f>E72*J72</f>
        <v>0</v>
      </c>
      <c r="O72" s="281">
        <v>2</v>
      </c>
      <c r="AA72" s="252">
        <v>1</v>
      </c>
      <c r="AB72" s="252">
        <v>1</v>
      </c>
      <c r="AC72" s="252">
        <v>1</v>
      </c>
      <c r="AZ72" s="252">
        <v>1</v>
      </c>
      <c r="BA72" s="252">
        <f>IF(AZ72=1,G72,0)</f>
        <v>0</v>
      </c>
      <c r="BB72" s="252">
        <f>IF(AZ72=2,G72,0)</f>
        <v>0</v>
      </c>
      <c r="BC72" s="252">
        <f>IF(AZ72=3,G72,0)</f>
        <v>0</v>
      </c>
      <c r="BD72" s="252">
        <f>IF(AZ72=4,G72,0)</f>
        <v>0</v>
      </c>
      <c r="BE72" s="252">
        <f>IF(AZ72=5,G72,0)</f>
        <v>0</v>
      </c>
      <c r="CA72" s="281">
        <v>1</v>
      </c>
      <c r="CB72" s="281">
        <v>1</v>
      </c>
    </row>
    <row r="73" spans="1:80">
      <c r="A73" s="282">
        <v>54</v>
      </c>
      <c r="B73" s="283" t="s">
        <v>237</v>
      </c>
      <c r="C73" s="284" t="s">
        <v>238</v>
      </c>
      <c r="D73" s="285" t="s">
        <v>113</v>
      </c>
      <c r="E73" s="286">
        <v>40</v>
      </c>
      <c r="F73" s="286">
        <v>0</v>
      </c>
      <c r="G73" s="287">
        <f>E73*F73</f>
        <v>0</v>
      </c>
      <c r="H73" s="288">
        <v>0</v>
      </c>
      <c r="I73" s="289">
        <f>E73*H73</f>
        <v>0</v>
      </c>
      <c r="J73" s="288">
        <v>0</v>
      </c>
      <c r="K73" s="289">
        <f>E73*J73</f>
        <v>0</v>
      </c>
      <c r="O73" s="281">
        <v>2</v>
      </c>
      <c r="AA73" s="252">
        <v>1</v>
      </c>
      <c r="AB73" s="252">
        <v>1</v>
      </c>
      <c r="AC73" s="252">
        <v>1</v>
      </c>
      <c r="AZ73" s="252">
        <v>1</v>
      </c>
      <c r="BA73" s="252">
        <f>IF(AZ73=1,G73,0)</f>
        <v>0</v>
      </c>
      <c r="BB73" s="252">
        <f>IF(AZ73=2,G73,0)</f>
        <v>0</v>
      </c>
      <c r="BC73" s="252">
        <f>IF(AZ73=3,G73,0)</f>
        <v>0</v>
      </c>
      <c r="BD73" s="252">
        <f>IF(AZ73=4,G73,0)</f>
        <v>0</v>
      </c>
      <c r="BE73" s="252">
        <f>IF(AZ73=5,G73,0)</f>
        <v>0</v>
      </c>
      <c r="CA73" s="281">
        <v>1</v>
      </c>
      <c r="CB73" s="281">
        <v>1</v>
      </c>
    </row>
    <row r="74" spans="1:80">
      <c r="A74" s="282">
        <v>55</v>
      </c>
      <c r="B74" s="283" t="s">
        <v>239</v>
      </c>
      <c r="C74" s="284" t="s">
        <v>240</v>
      </c>
      <c r="D74" s="285" t="s">
        <v>110</v>
      </c>
      <c r="E74" s="286">
        <v>2775.2939999999999</v>
      </c>
      <c r="F74" s="286">
        <v>0</v>
      </c>
      <c r="G74" s="287">
        <f>E74*F74</f>
        <v>0</v>
      </c>
      <c r="H74" s="288">
        <v>0</v>
      </c>
      <c r="I74" s="289">
        <f>E74*H74</f>
        <v>0</v>
      </c>
      <c r="J74" s="288">
        <v>0</v>
      </c>
      <c r="K74" s="289">
        <f>E74*J74</f>
        <v>0</v>
      </c>
      <c r="O74" s="281">
        <v>2</v>
      </c>
      <c r="AA74" s="252">
        <v>1</v>
      </c>
      <c r="AB74" s="252">
        <v>1</v>
      </c>
      <c r="AC74" s="252">
        <v>1</v>
      </c>
      <c r="AZ74" s="252">
        <v>1</v>
      </c>
      <c r="BA74" s="252">
        <f>IF(AZ74=1,G74,0)</f>
        <v>0</v>
      </c>
      <c r="BB74" s="252">
        <f>IF(AZ74=2,G74,0)</f>
        <v>0</v>
      </c>
      <c r="BC74" s="252">
        <f>IF(AZ74=3,G74,0)</f>
        <v>0</v>
      </c>
      <c r="BD74" s="252">
        <f>IF(AZ74=4,G74,0)</f>
        <v>0</v>
      </c>
      <c r="BE74" s="252">
        <f>IF(AZ74=5,G74,0)</f>
        <v>0</v>
      </c>
      <c r="CA74" s="281">
        <v>1</v>
      </c>
      <c r="CB74" s="281">
        <v>1</v>
      </c>
    </row>
    <row r="75" spans="1:80">
      <c r="A75" s="282">
        <v>56</v>
      </c>
      <c r="B75" s="283" t="s">
        <v>241</v>
      </c>
      <c r="C75" s="284" t="s">
        <v>242</v>
      </c>
      <c r="D75" s="285" t="s">
        <v>110</v>
      </c>
      <c r="E75" s="286">
        <v>2775.2939999999999</v>
      </c>
      <c r="F75" s="286">
        <v>0</v>
      </c>
      <c r="G75" s="287">
        <f>E75*F75</f>
        <v>0</v>
      </c>
      <c r="H75" s="288">
        <v>0</v>
      </c>
      <c r="I75" s="289">
        <f>E75*H75</f>
        <v>0</v>
      </c>
      <c r="J75" s="288">
        <v>0</v>
      </c>
      <c r="K75" s="289">
        <f>E75*J75</f>
        <v>0</v>
      </c>
      <c r="O75" s="281">
        <v>2</v>
      </c>
      <c r="AA75" s="252">
        <v>1</v>
      </c>
      <c r="AB75" s="252">
        <v>1</v>
      </c>
      <c r="AC75" s="252">
        <v>1</v>
      </c>
      <c r="AZ75" s="252">
        <v>1</v>
      </c>
      <c r="BA75" s="252">
        <f>IF(AZ75=1,G75,0)</f>
        <v>0</v>
      </c>
      <c r="BB75" s="252">
        <f>IF(AZ75=2,G75,0)</f>
        <v>0</v>
      </c>
      <c r="BC75" s="252">
        <f>IF(AZ75=3,G75,0)</f>
        <v>0</v>
      </c>
      <c r="BD75" s="252">
        <f>IF(AZ75=4,G75,0)</f>
        <v>0</v>
      </c>
      <c r="BE75" s="252">
        <f>IF(AZ75=5,G75,0)</f>
        <v>0</v>
      </c>
      <c r="CA75" s="281">
        <v>1</v>
      </c>
      <c r="CB75" s="281">
        <v>1</v>
      </c>
    </row>
    <row r="76" spans="1:80">
      <c r="A76" s="282">
        <v>57</v>
      </c>
      <c r="B76" s="283" t="s">
        <v>243</v>
      </c>
      <c r="C76" s="284" t="s">
        <v>244</v>
      </c>
      <c r="D76" s="285" t="s">
        <v>113</v>
      </c>
      <c r="E76" s="286">
        <v>10</v>
      </c>
      <c r="F76" s="286">
        <v>0</v>
      </c>
      <c r="G76" s="287">
        <f>E76*F76</f>
        <v>0</v>
      </c>
      <c r="H76" s="288">
        <v>0</v>
      </c>
      <c r="I76" s="289">
        <f>E76*H76</f>
        <v>0</v>
      </c>
      <c r="J76" s="288">
        <v>0</v>
      </c>
      <c r="K76" s="289">
        <f>E76*J76</f>
        <v>0</v>
      </c>
      <c r="O76" s="281">
        <v>2</v>
      </c>
      <c r="AA76" s="252">
        <v>1</v>
      </c>
      <c r="AB76" s="252">
        <v>1</v>
      </c>
      <c r="AC76" s="252">
        <v>1</v>
      </c>
      <c r="AZ76" s="252">
        <v>1</v>
      </c>
      <c r="BA76" s="252">
        <f>IF(AZ76=1,G76,0)</f>
        <v>0</v>
      </c>
      <c r="BB76" s="252">
        <f>IF(AZ76=2,G76,0)</f>
        <v>0</v>
      </c>
      <c r="BC76" s="252">
        <f>IF(AZ76=3,G76,0)</f>
        <v>0</v>
      </c>
      <c r="BD76" s="252">
        <f>IF(AZ76=4,G76,0)</f>
        <v>0</v>
      </c>
      <c r="BE76" s="252">
        <f>IF(AZ76=5,G76,0)</f>
        <v>0</v>
      </c>
      <c r="CA76" s="281">
        <v>1</v>
      </c>
      <c r="CB76" s="281">
        <v>1</v>
      </c>
    </row>
    <row r="77" spans="1:80">
      <c r="A77" s="291"/>
      <c r="B77" s="292" t="s">
        <v>97</v>
      </c>
      <c r="C77" s="293" t="s">
        <v>226</v>
      </c>
      <c r="D77" s="294"/>
      <c r="E77" s="295"/>
      <c r="F77" s="296"/>
      <c r="G77" s="297">
        <f>SUM(G67:G76)</f>
        <v>0</v>
      </c>
      <c r="H77" s="298"/>
      <c r="I77" s="299">
        <f>SUM(I67:I76)</f>
        <v>0</v>
      </c>
      <c r="J77" s="298"/>
      <c r="K77" s="299">
        <f>SUM(K67:K76)</f>
        <v>0</v>
      </c>
      <c r="O77" s="281">
        <v>4</v>
      </c>
      <c r="BA77" s="300">
        <f>SUM(BA67:BA76)</f>
        <v>0</v>
      </c>
      <c r="BB77" s="300">
        <f>SUM(BB67:BB76)</f>
        <v>0</v>
      </c>
      <c r="BC77" s="300">
        <f>SUM(BC67:BC76)</f>
        <v>0</v>
      </c>
      <c r="BD77" s="300">
        <f>SUM(BD67:BD76)</f>
        <v>0</v>
      </c>
      <c r="BE77" s="300">
        <f>SUM(BE67:BE76)</f>
        <v>0</v>
      </c>
    </row>
    <row r="78" spans="1:80">
      <c r="A78" s="271" t="s">
        <v>95</v>
      </c>
      <c r="B78" s="272" t="s">
        <v>245</v>
      </c>
      <c r="C78" s="273" t="s">
        <v>246</v>
      </c>
      <c r="D78" s="274"/>
      <c r="E78" s="275"/>
      <c r="F78" s="275"/>
      <c r="G78" s="276"/>
      <c r="H78" s="277"/>
      <c r="I78" s="278"/>
      <c r="J78" s="279"/>
      <c r="K78" s="280"/>
      <c r="O78" s="281">
        <v>1</v>
      </c>
    </row>
    <row r="79" spans="1:80">
      <c r="A79" s="282">
        <v>58</v>
      </c>
      <c r="B79" s="283" t="s">
        <v>248</v>
      </c>
      <c r="C79" s="284" t="s">
        <v>249</v>
      </c>
      <c r="D79" s="285" t="s">
        <v>139</v>
      </c>
      <c r="E79" s="286">
        <v>95</v>
      </c>
      <c r="F79" s="286">
        <v>0</v>
      </c>
      <c r="G79" s="287">
        <f>E79*F79</f>
        <v>0</v>
      </c>
      <c r="H79" s="288">
        <v>0</v>
      </c>
      <c r="I79" s="289">
        <f>E79*H79</f>
        <v>0</v>
      </c>
      <c r="J79" s="288">
        <v>0</v>
      </c>
      <c r="K79" s="289">
        <f>E79*J79</f>
        <v>0</v>
      </c>
      <c r="O79" s="281">
        <v>2</v>
      </c>
      <c r="AA79" s="252">
        <v>1</v>
      </c>
      <c r="AB79" s="252">
        <v>1</v>
      </c>
      <c r="AC79" s="252">
        <v>1</v>
      </c>
      <c r="AZ79" s="252">
        <v>1</v>
      </c>
      <c r="BA79" s="252">
        <f>IF(AZ79=1,G79,0)</f>
        <v>0</v>
      </c>
      <c r="BB79" s="252">
        <f>IF(AZ79=2,G79,0)</f>
        <v>0</v>
      </c>
      <c r="BC79" s="252">
        <f>IF(AZ79=3,G79,0)</f>
        <v>0</v>
      </c>
      <c r="BD79" s="252">
        <f>IF(AZ79=4,G79,0)</f>
        <v>0</v>
      </c>
      <c r="BE79" s="252">
        <f>IF(AZ79=5,G79,0)</f>
        <v>0</v>
      </c>
      <c r="CA79" s="281">
        <v>1</v>
      </c>
      <c r="CB79" s="281">
        <v>1</v>
      </c>
    </row>
    <row r="80" spans="1:80">
      <c r="A80" s="282">
        <v>59</v>
      </c>
      <c r="B80" s="283" t="s">
        <v>250</v>
      </c>
      <c r="C80" s="284" t="s">
        <v>251</v>
      </c>
      <c r="D80" s="285" t="s">
        <v>139</v>
      </c>
      <c r="E80" s="286">
        <v>72</v>
      </c>
      <c r="F80" s="286">
        <v>0</v>
      </c>
      <c r="G80" s="287">
        <f>E80*F80</f>
        <v>0</v>
      </c>
      <c r="H80" s="288">
        <v>0</v>
      </c>
      <c r="I80" s="289">
        <f>E80*H80</f>
        <v>0</v>
      </c>
      <c r="J80" s="288">
        <v>0</v>
      </c>
      <c r="K80" s="289">
        <f>E80*J80</f>
        <v>0</v>
      </c>
      <c r="O80" s="281">
        <v>2</v>
      </c>
      <c r="AA80" s="252">
        <v>1</v>
      </c>
      <c r="AB80" s="252">
        <v>1</v>
      </c>
      <c r="AC80" s="252">
        <v>1</v>
      </c>
      <c r="AZ80" s="252">
        <v>1</v>
      </c>
      <c r="BA80" s="252">
        <f>IF(AZ80=1,G80,0)</f>
        <v>0</v>
      </c>
      <c r="BB80" s="252">
        <f>IF(AZ80=2,G80,0)</f>
        <v>0</v>
      </c>
      <c r="BC80" s="252">
        <f>IF(AZ80=3,G80,0)</f>
        <v>0</v>
      </c>
      <c r="BD80" s="252">
        <f>IF(AZ80=4,G80,0)</f>
        <v>0</v>
      </c>
      <c r="BE80" s="252">
        <f>IF(AZ80=5,G80,0)</f>
        <v>0</v>
      </c>
      <c r="CA80" s="281">
        <v>1</v>
      </c>
      <c r="CB80" s="281">
        <v>1</v>
      </c>
    </row>
    <row r="81" spans="1:80">
      <c r="A81" s="282">
        <v>60</v>
      </c>
      <c r="B81" s="283" t="s">
        <v>252</v>
      </c>
      <c r="C81" s="284" t="s">
        <v>253</v>
      </c>
      <c r="D81" s="285" t="s">
        <v>139</v>
      </c>
      <c r="E81" s="286">
        <v>15</v>
      </c>
      <c r="F81" s="286">
        <v>0</v>
      </c>
      <c r="G81" s="287">
        <f>E81*F81</f>
        <v>0</v>
      </c>
      <c r="H81" s="288">
        <v>0</v>
      </c>
      <c r="I81" s="289">
        <f>E81*H81</f>
        <v>0</v>
      </c>
      <c r="J81" s="288">
        <v>0</v>
      </c>
      <c r="K81" s="289">
        <f>E81*J81</f>
        <v>0</v>
      </c>
      <c r="O81" s="281">
        <v>2</v>
      </c>
      <c r="AA81" s="252">
        <v>1</v>
      </c>
      <c r="AB81" s="252">
        <v>1</v>
      </c>
      <c r="AC81" s="252">
        <v>1</v>
      </c>
      <c r="AZ81" s="252">
        <v>1</v>
      </c>
      <c r="BA81" s="252">
        <f>IF(AZ81=1,G81,0)</f>
        <v>0</v>
      </c>
      <c r="BB81" s="252">
        <f>IF(AZ81=2,G81,0)</f>
        <v>0</v>
      </c>
      <c r="BC81" s="252">
        <f>IF(AZ81=3,G81,0)</f>
        <v>0</v>
      </c>
      <c r="BD81" s="252">
        <f>IF(AZ81=4,G81,0)</f>
        <v>0</v>
      </c>
      <c r="BE81" s="252">
        <f>IF(AZ81=5,G81,0)</f>
        <v>0</v>
      </c>
      <c r="CA81" s="281">
        <v>1</v>
      </c>
      <c r="CB81" s="281">
        <v>1</v>
      </c>
    </row>
    <row r="82" spans="1:80">
      <c r="A82" s="282">
        <v>61</v>
      </c>
      <c r="B82" s="283" t="s">
        <v>254</v>
      </c>
      <c r="C82" s="284" t="s">
        <v>255</v>
      </c>
      <c r="D82" s="285" t="s">
        <v>110</v>
      </c>
      <c r="E82" s="286">
        <v>246.96</v>
      </c>
      <c r="F82" s="286">
        <v>0</v>
      </c>
      <c r="G82" s="287">
        <f>E82*F82</f>
        <v>0</v>
      </c>
      <c r="H82" s="288">
        <v>0</v>
      </c>
      <c r="I82" s="289">
        <f>E82*H82</f>
        <v>0</v>
      </c>
      <c r="J82" s="288">
        <v>0</v>
      </c>
      <c r="K82" s="289">
        <f>E82*J82</f>
        <v>0</v>
      </c>
      <c r="O82" s="281">
        <v>2</v>
      </c>
      <c r="AA82" s="252">
        <v>1</v>
      </c>
      <c r="AB82" s="252">
        <v>1</v>
      </c>
      <c r="AC82" s="252">
        <v>1</v>
      </c>
      <c r="AZ82" s="252">
        <v>1</v>
      </c>
      <c r="BA82" s="252">
        <f>IF(AZ82=1,G82,0)</f>
        <v>0</v>
      </c>
      <c r="BB82" s="252">
        <f>IF(AZ82=2,G82,0)</f>
        <v>0</v>
      </c>
      <c r="BC82" s="252">
        <f>IF(AZ82=3,G82,0)</f>
        <v>0</v>
      </c>
      <c r="BD82" s="252">
        <f>IF(AZ82=4,G82,0)</f>
        <v>0</v>
      </c>
      <c r="BE82" s="252">
        <f>IF(AZ82=5,G82,0)</f>
        <v>0</v>
      </c>
      <c r="CA82" s="281">
        <v>1</v>
      </c>
      <c r="CB82" s="281">
        <v>1</v>
      </c>
    </row>
    <row r="83" spans="1:80">
      <c r="A83" s="282">
        <v>62</v>
      </c>
      <c r="B83" s="283" t="s">
        <v>256</v>
      </c>
      <c r="C83" s="284" t="s">
        <v>257</v>
      </c>
      <c r="D83" s="285" t="s">
        <v>110</v>
      </c>
      <c r="E83" s="286">
        <v>27</v>
      </c>
      <c r="F83" s="286">
        <v>0</v>
      </c>
      <c r="G83" s="287">
        <f>E83*F83</f>
        <v>0</v>
      </c>
      <c r="H83" s="288">
        <v>0</v>
      </c>
      <c r="I83" s="289">
        <f>E83*H83</f>
        <v>0</v>
      </c>
      <c r="J83" s="288">
        <v>0</v>
      </c>
      <c r="K83" s="289">
        <f>E83*J83</f>
        <v>0</v>
      </c>
      <c r="O83" s="281">
        <v>2</v>
      </c>
      <c r="AA83" s="252">
        <v>1</v>
      </c>
      <c r="AB83" s="252">
        <v>1</v>
      </c>
      <c r="AC83" s="252">
        <v>1</v>
      </c>
      <c r="AZ83" s="252">
        <v>1</v>
      </c>
      <c r="BA83" s="252">
        <f>IF(AZ83=1,G83,0)</f>
        <v>0</v>
      </c>
      <c r="BB83" s="252">
        <f>IF(AZ83=2,G83,0)</f>
        <v>0</v>
      </c>
      <c r="BC83" s="252">
        <f>IF(AZ83=3,G83,0)</f>
        <v>0</v>
      </c>
      <c r="BD83" s="252">
        <f>IF(AZ83=4,G83,0)</f>
        <v>0</v>
      </c>
      <c r="BE83" s="252">
        <f>IF(AZ83=5,G83,0)</f>
        <v>0</v>
      </c>
      <c r="CA83" s="281">
        <v>1</v>
      </c>
      <c r="CB83" s="281">
        <v>1</v>
      </c>
    </row>
    <row r="84" spans="1:80">
      <c r="A84" s="291"/>
      <c r="B84" s="292" t="s">
        <v>97</v>
      </c>
      <c r="C84" s="293" t="s">
        <v>247</v>
      </c>
      <c r="D84" s="294"/>
      <c r="E84" s="295"/>
      <c r="F84" s="296"/>
      <c r="G84" s="297">
        <f>SUM(G78:G83)</f>
        <v>0</v>
      </c>
      <c r="H84" s="298"/>
      <c r="I84" s="299">
        <f>SUM(I78:I83)</f>
        <v>0</v>
      </c>
      <c r="J84" s="298"/>
      <c r="K84" s="299">
        <f>SUM(K78:K83)</f>
        <v>0</v>
      </c>
      <c r="O84" s="281">
        <v>4</v>
      </c>
      <c r="BA84" s="300">
        <f>SUM(BA78:BA83)</f>
        <v>0</v>
      </c>
      <c r="BB84" s="300">
        <f>SUM(BB78:BB83)</f>
        <v>0</v>
      </c>
      <c r="BC84" s="300">
        <f>SUM(BC78:BC83)</f>
        <v>0</v>
      </c>
      <c r="BD84" s="300">
        <f>SUM(BD78:BD83)</f>
        <v>0</v>
      </c>
      <c r="BE84" s="300">
        <f>SUM(BE78:BE83)</f>
        <v>0</v>
      </c>
    </row>
    <row r="85" spans="1:80">
      <c r="A85" s="271" t="s">
        <v>95</v>
      </c>
      <c r="B85" s="272" t="s">
        <v>258</v>
      </c>
      <c r="C85" s="273" t="s">
        <v>259</v>
      </c>
      <c r="D85" s="274"/>
      <c r="E85" s="275"/>
      <c r="F85" s="275"/>
      <c r="G85" s="276"/>
      <c r="H85" s="277"/>
      <c r="I85" s="278"/>
      <c r="J85" s="279"/>
      <c r="K85" s="280"/>
      <c r="O85" s="281">
        <v>1</v>
      </c>
    </row>
    <row r="86" spans="1:80">
      <c r="A86" s="282">
        <v>63</v>
      </c>
      <c r="B86" s="283" t="s">
        <v>261</v>
      </c>
      <c r="C86" s="284" t="s">
        <v>262</v>
      </c>
      <c r="D86" s="285" t="s">
        <v>110</v>
      </c>
      <c r="E86" s="286">
        <v>249.54</v>
      </c>
      <c r="F86" s="286">
        <v>0</v>
      </c>
      <c r="G86" s="287">
        <f>E86*F86</f>
        <v>0</v>
      </c>
      <c r="H86" s="288">
        <v>0</v>
      </c>
      <c r="I86" s="289">
        <f>E86*H86</f>
        <v>0</v>
      </c>
      <c r="J86" s="288">
        <v>0</v>
      </c>
      <c r="K86" s="289">
        <f>E86*J86</f>
        <v>0</v>
      </c>
      <c r="O86" s="281">
        <v>2</v>
      </c>
      <c r="AA86" s="252">
        <v>1</v>
      </c>
      <c r="AB86" s="252">
        <v>1</v>
      </c>
      <c r="AC86" s="252">
        <v>1</v>
      </c>
      <c r="AZ86" s="252">
        <v>1</v>
      </c>
      <c r="BA86" s="252">
        <f>IF(AZ86=1,G86,0)</f>
        <v>0</v>
      </c>
      <c r="BB86" s="252">
        <f>IF(AZ86=2,G86,0)</f>
        <v>0</v>
      </c>
      <c r="BC86" s="252">
        <f>IF(AZ86=3,G86,0)</f>
        <v>0</v>
      </c>
      <c r="BD86" s="252">
        <f>IF(AZ86=4,G86,0)</f>
        <v>0</v>
      </c>
      <c r="BE86" s="252">
        <f>IF(AZ86=5,G86,0)</f>
        <v>0</v>
      </c>
      <c r="CA86" s="281">
        <v>1</v>
      </c>
      <c r="CB86" s="281">
        <v>1</v>
      </c>
    </row>
    <row r="87" spans="1:80">
      <c r="A87" s="282">
        <v>64</v>
      </c>
      <c r="B87" s="283" t="s">
        <v>263</v>
      </c>
      <c r="C87" s="284" t="s">
        <v>264</v>
      </c>
      <c r="D87" s="285" t="s">
        <v>110</v>
      </c>
      <c r="E87" s="286">
        <v>1970.1386</v>
      </c>
      <c r="F87" s="286">
        <v>0</v>
      </c>
      <c r="G87" s="287">
        <f>E87*F87</f>
        <v>0</v>
      </c>
      <c r="H87" s="288">
        <v>0</v>
      </c>
      <c r="I87" s="289">
        <f>E87*H87</f>
        <v>0</v>
      </c>
      <c r="J87" s="288">
        <v>0</v>
      </c>
      <c r="K87" s="289">
        <f>E87*J87</f>
        <v>0</v>
      </c>
      <c r="O87" s="281">
        <v>2</v>
      </c>
      <c r="AA87" s="252">
        <v>1</v>
      </c>
      <c r="AB87" s="252">
        <v>1</v>
      </c>
      <c r="AC87" s="252">
        <v>1</v>
      </c>
      <c r="AZ87" s="252">
        <v>1</v>
      </c>
      <c r="BA87" s="252">
        <f>IF(AZ87=1,G87,0)</f>
        <v>0</v>
      </c>
      <c r="BB87" s="252">
        <f>IF(AZ87=2,G87,0)</f>
        <v>0</v>
      </c>
      <c r="BC87" s="252">
        <f>IF(AZ87=3,G87,0)</f>
        <v>0</v>
      </c>
      <c r="BD87" s="252">
        <f>IF(AZ87=4,G87,0)</f>
        <v>0</v>
      </c>
      <c r="BE87" s="252">
        <f>IF(AZ87=5,G87,0)</f>
        <v>0</v>
      </c>
      <c r="CA87" s="281">
        <v>1</v>
      </c>
      <c r="CB87" s="281">
        <v>1</v>
      </c>
    </row>
    <row r="88" spans="1:80">
      <c r="A88" s="282">
        <v>65</v>
      </c>
      <c r="B88" s="283" t="s">
        <v>265</v>
      </c>
      <c r="C88" s="284" t="s">
        <v>266</v>
      </c>
      <c r="D88" s="285" t="s">
        <v>153</v>
      </c>
      <c r="E88" s="286">
        <v>52.000999999999998</v>
      </c>
      <c r="F88" s="286">
        <v>0</v>
      </c>
      <c r="G88" s="287">
        <f>E88*F88</f>
        <v>0</v>
      </c>
      <c r="H88" s="288">
        <v>0</v>
      </c>
      <c r="I88" s="289">
        <f>E88*H88</f>
        <v>0</v>
      </c>
      <c r="J88" s="288">
        <v>0</v>
      </c>
      <c r="K88" s="289">
        <f>E88*J88</f>
        <v>0</v>
      </c>
      <c r="O88" s="281">
        <v>2</v>
      </c>
      <c r="AA88" s="252">
        <v>1</v>
      </c>
      <c r="AB88" s="252">
        <v>1</v>
      </c>
      <c r="AC88" s="252">
        <v>1</v>
      </c>
      <c r="AZ88" s="252">
        <v>1</v>
      </c>
      <c r="BA88" s="252">
        <f>IF(AZ88=1,G88,0)</f>
        <v>0</v>
      </c>
      <c r="BB88" s="252">
        <f>IF(AZ88=2,G88,0)</f>
        <v>0</v>
      </c>
      <c r="BC88" s="252">
        <f>IF(AZ88=3,G88,0)</f>
        <v>0</v>
      </c>
      <c r="BD88" s="252">
        <f>IF(AZ88=4,G88,0)</f>
        <v>0</v>
      </c>
      <c r="BE88" s="252">
        <f>IF(AZ88=5,G88,0)</f>
        <v>0</v>
      </c>
      <c r="CA88" s="281">
        <v>1</v>
      </c>
      <c r="CB88" s="281">
        <v>1</v>
      </c>
    </row>
    <row r="89" spans="1:80">
      <c r="A89" s="282">
        <v>66</v>
      </c>
      <c r="B89" s="283" t="s">
        <v>267</v>
      </c>
      <c r="C89" s="284" t="s">
        <v>268</v>
      </c>
      <c r="D89" s="285" t="s">
        <v>153</v>
      </c>
      <c r="E89" s="286">
        <v>52.000999999999998</v>
      </c>
      <c r="F89" s="286">
        <v>0</v>
      </c>
      <c r="G89" s="287">
        <f>E89*F89</f>
        <v>0</v>
      </c>
      <c r="H89" s="288">
        <v>0</v>
      </c>
      <c r="I89" s="289">
        <f>E89*H89</f>
        <v>0</v>
      </c>
      <c r="J89" s="288">
        <v>0</v>
      </c>
      <c r="K89" s="289">
        <f>E89*J89</f>
        <v>0</v>
      </c>
      <c r="O89" s="281">
        <v>2</v>
      </c>
      <c r="AA89" s="252">
        <v>1</v>
      </c>
      <c r="AB89" s="252">
        <v>1</v>
      </c>
      <c r="AC89" s="252">
        <v>1</v>
      </c>
      <c r="AZ89" s="252">
        <v>1</v>
      </c>
      <c r="BA89" s="252">
        <f>IF(AZ89=1,G89,0)</f>
        <v>0</v>
      </c>
      <c r="BB89" s="252">
        <f>IF(AZ89=2,G89,0)</f>
        <v>0</v>
      </c>
      <c r="BC89" s="252">
        <f>IF(AZ89=3,G89,0)</f>
        <v>0</v>
      </c>
      <c r="BD89" s="252">
        <f>IF(AZ89=4,G89,0)</f>
        <v>0</v>
      </c>
      <c r="BE89" s="252">
        <f>IF(AZ89=5,G89,0)</f>
        <v>0</v>
      </c>
      <c r="CA89" s="281">
        <v>1</v>
      </c>
      <c r="CB89" s="281">
        <v>1</v>
      </c>
    </row>
    <row r="90" spans="1:80">
      <c r="A90" s="282">
        <v>67</v>
      </c>
      <c r="B90" s="283" t="s">
        <v>269</v>
      </c>
      <c r="C90" s="284" t="s">
        <v>270</v>
      </c>
      <c r="D90" s="285" t="s">
        <v>153</v>
      </c>
      <c r="E90" s="286">
        <v>44.355699999999999</v>
      </c>
      <c r="F90" s="286">
        <v>0</v>
      </c>
      <c r="G90" s="287">
        <f>E90*F90</f>
        <v>0</v>
      </c>
      <c r="H90" s="288">
        <v>0</v>
      </c>
      <c r="I90" s="289">
        <f>E90*H90</f>
        <v>0</v>
      </c>
      <c r="J90" s="288">
        <v>0</v>
      </c>
      <c r="K90" s="289">
        <f>E90*J90</f>
        <v>0</v>
      </c>
      <c r="O90" s="281">
        <v>2</v>
      </c>
      <c r="AA90" s="252">
        <v>1</v>
      </c>
      <c r="AB90" s="252">
        <v>1</v>
      </c>
      <c r="AC90" s="252">
        <v>1</v>
      </c>
      <c r="AZ90" s="252">
        <v>1</v>
      </c>
      <c r="BA90" s="252">
        <f>IF(AZ90=1,G90,0)</f>
        <v>0</v>
      </c>
      <c r="BB90" s="252">
        <f>IF(AZ90=2,G90,0)</f>
        <v>0</v>
      </c>
      <c r="BC90" s="252">
        <f>IF(AZ90=3,G90,0)</f>
        <v>0</v>
      </c>
      <c r="BD90" s="252">
        <f>IF(AZ90=4,G90,0)</f>
        <v>0</v>
      </c>
      <c r="BE90" s="252">
        <f>IF(AZ90=5,G90,0)</f>
        <v>0</v>
      </c>
      <c r="CA90" s="281">
        <v>1</v>
      </c>
      <c r="CB90" s="281">
        <v>1</v>
      </c>
    </row>
    <row r="91" spans="1:80">
      <c r="A91" s="282">
        <v>68</v>
      </c>
      <c r="B91" s="283" t="s">
        <v>271</v>
      </c>
      <c r="C91" s="284" t="s">
        <v>272</v>
      </c>
      <c r="D91" s="285" t="s">
        <v>153</v>
      </c>
      <c r="E91" s="286">
        <v>7.0608000000000004</v>
      </c>
      <c r="F91" s="286">
        <v>0</v>
      </c>
      <c r="G91" s="287">
        <f>E91*F91</f>
        <v>0</v>
      </c>
      <c r="H91" s="288">
        <v>0</v>
      </c>
      <c r="I91" s="289">
        <f>E91*H91</f>
        <v>0</v>
      </c>
      <c r="J91" s="288">
        <v>0</v>
      </c>
      <c r="K91" s="289">
        <f>E91*J91</f>
        <v>0</v>
      </c>
      <c r="O91" s="281">
        <v>2</v>
      </c>
      <c r="AA91" s="252">
        <v>1</v>
      </c>
      <c r="AB91" s="252">
        <v>1</v>
      </c>
      <c r="AC91" s="252">
        <v>1</v>
      </c>
      <c r="AZ91" s="252">
        <v>1</v>
      </c>
      <c r="BA91" s="252">
        <f>IF(AZ91=1,G91,0)</f>
        <v>0</v>
      </c>
      <c r="BB91" s="252">
        <f>IF(AZ91=2,G91,0)</f>
        <v>0</v>
      </c>
      <c r="BC91" s="252">
        <f>IF(AZ91=3,G91,0)</f>
        <v>0</v>
      </c>
      <c r="BD91" s="252">
        <f>IF(AZ91=4,G91,0)</f>
        <v>0</v>
      </c>
      <c r="BE91" s="252">
        <f>IF(AZ91=5,G91,0)</f>
        <v>0</v>
      </c>
      <c r="CA91" s="281">
        <v>1</v>
      </c>
      <c r="CB91" s="281">
        <v>1</v>
      </c>
    </row>
    <row r="92" spans="1:80">
      <c r="A92" s="282">
        <v>69</v>
      </c>
      <c r="B92" s="283" t="s">
        <v>273</v>
      </c>
      <c r="C92" s="284" t="s">
        <v>274</v>
      </c>
      <c r="D92" s="285" t="s">
        <v>153</v>
      </c>
      <c r="E92" s="286">
        <v>-0.58450000000000002</v>
      </c>
      <c r="F92" s="286">
        <v>0</v>
      </c>
      <c r="G92" s="287">
        <f>E92*F92</f>
        <v>0</v>
      </c>
      <c r="H92" s="288">
        <v>0</v>
      </c>
      <c r="I92" s="289">
        <f>E92*H92</f>
        <v>0</v>
      </c>
      <c r="J92" s="288">
        <v>0</v>
      </c>
      <c r="K92" s="289">
        <f>E92*J92</f>
        <v>0</v>
      </c>
      <c r="O92" s="281">
        <v>2</v>
      </c>
      <c r="AA92" s="252">
        <v>1</v>
      </c>
      <c r="AB92" s="252">
        <v>1</v>
      </c>
      <c r="AC92" s="252">
        <v>1</v>
      </c>
      <c r="AZ92" s="252">
        <v>1</v>
      </c>
      <c r="BA92" s="252">
        <f>IF(AZ92=1,G92,0)</f>
        <v>0</v>
      </c>
      <c r="BB92" s="252">
        <f>IF(AZ92=2,G92,0)</f>
        <v>0</v>
      </c>
      <c r="BC92" s="252">
        <f>IF(AZ92=3,G92,0)</f>
        <v>0</v>
      </c>
      <c r="BD92" s="252">
        <f>IF(AZ92=4,G92,0)</f>
        <v>0</v>
      </c>
      <c r="BE92" s="252">
        <f>IF(AZ92=5,G92,0)</f>
        <v>0</v>
      </c>
      <c r="CA92" s="281">
        <v>1</v>
      </c>
      <c r="CB92" s="281">
        <v>1</v>
      </c>
    </row>
    <row r="93" spans="1:80">
      <c r="A93" s="282">
        <v>70</v>
      </c>
      <c r="B93" s="283" t="s">
        <v>275</v>
      </c>
      <c r="C93" s="284" t="s">
        <v>276</v>
      </c>
      <c r="D93" s="285" t="s">
        <v>153</v>
      </c>
      <c r="E93" s="286">
        <v>52.000999999999998</v>
      </c>
      <c r="F93" s="286">
        <v>0</v>
      </c>
      <c r="G93" s="287">
        <f>E93*F93</f>
        <v>0</v>
      </c>
      <c r="H93" s="288">
        <v>0</v>
      </c>
      <c r="I93" s="289">
        <f>E93*H93</f>
        <v>0</v>
      </c>
      <c r="J93" s="288">
        <v>0</v>
      </c>
      <c r="K93" s="289">
        <f>E93*J93</f>
        <v>0</v>
      </c>
      <c r="O93" s="281">
        <v>2</v>
      </c>
      <c r="AA93" s="252">
        <v>1</v>
      </c>
      <c r="AB93" s="252">
        <v>1</v>
      </c>
      <c r="AC93" s="252">
        <v>1</v>
      </c>
      <c r="AZ93" s="252">
        <v>1</v>
      </c>
      <c r="BA93" s="252">
        <f>IF(AZ93=1,G93,0)</f>
        <v>0</v>
      </c>
      <c r="BB93" s="252">
        <f>IF(AZ93=2,G93,0)</f>
        <v>0</v>
      </c>
      <c r="BC93" s="252">
        <f>IF(AZ93=3,G93,0)</f>
        <v>0</v>
      </c>
      <c r="BD93" s="252">
        <f>IF(AZ93=4,G93,0)</f>
        <v>0</v>
      </c>
      <c r="BE93" s="252">
        <f>IF(AZ93=5,G93,0)</f>
        <v>0</v>
      </c>
      <c r="CA93" s="281">
        <v>1</v>
      </c>
      <c r="CB93" s="281">
        <v>1</v>
      </c>
    </row>
    <row r="94" spans="1:80">
      <c r="A94" s="282">
        <v>71</v>
      </c>
      <c r="B94" s="283" t="s">
        <v>277</v>
      </c>
      <c r="C94" s="284" t="s">
        <v>278</v>
      </c>
      <c r="D94" s="285" t="s">
        <v>153</v>
      </c>
      <c r="E94" s="286">
        <v>772.41700000000003</v>
      </c>
      <c r="F94" s="286">
        <v>0</v>
      </c>
      <c r="G94" s="287">
        <f>E94*F94</f>
        <v>0</v>
      </c>
      <c r="H94" s="288">
        <v>0</v>
      </c>
      <c r="I94" s="289">
        <f>E94*H94</f>
        <v>0</v>
      </c>
      <c r="J94" s="288">
        <v>0</v>
      </c>
      <c r="K94" s="289">
        <f>E94*J94</f>
        <v>0</v>
      </c>
      <c r="O94" s="281">
        <v>2</v>
      </c>
      <c r="AA94" s="252">
        <v>1</v>
      </c>
      <c r="AB94" s="252">
        <v>1</v>
      </c>
      <c r="AC94" s="252">
        <v>1</v>
      </c>
      <c r="AZ94" s="252">
        <v>1</v>
      </c>
      <c r="BA94" s="252">
        <f>IF(AZ94=1,G94,0)</f>
        <v>0</v>
      </c>
      <c r="BB94" s="252">
        <f>IF(AZ94=2,G94,0)</f>
        <v>0</v>
      </c>
      <c r="BC94" s="252">
        <f>IF(AZ94=3,G94,0)</f>
        <v>0</v>
      </c>
      <c r="BD94" s="252">
        <f>IF(AZ94=4,G94,0)</f>
        <v>0</v>
      </c>
      <c r="BE94" s="252">
        <f>IF(AZ94=5,G94,0)</f>
        <v>0</v>
      </c>
      <c r="CA94" s="281">
        <v>1</v>
      </c>
      <c r="CB94" s="281">
        <v>1</v>
      </c>
    </row>
    <row r="95" spans="1:80">
      <c r="A95" s="282">
        <v>72</v>
      </c>
      <c r="B95" s="283" t="s">
        <v>279</v>
      </c>
      <c r="C95" s="284" t="s">
        <v>280</v>
      </c>
      <c r="D95" s="285" t="s">
        <v>153</v>
      </c>
      <c r="E95" s="286">
        <v>52.000999999999998</v>
      </c>
      <c r="F95" s="286">
        <v>0</v>
      </c>
      <c r="G95" s="287">
        <f>E95*F95</f>
        <v>0</v>
      </c>
      <c r="H95" s="288">
        <v>0</v>
      </c>
      <c r="I95" s="289">
        <f>E95*H95</f>
        <v>0</v>
      </c>
      <c r="J95" s="288">
        <v>0</v>
      </c>
      <c r="K95" s="289">
        <f>E95*J95</f>
        <v>0</v>
      </c>
      <c r="O95" s="281">
        <v>2</v>
      </c>
      <c r="AA95" s="252">
        <v>1</v>
      </c>
      <c r="AB95" s="252">
        <v>1</v>
      </c>
      <c r="AC95" s="252">
        <v>1</v>
      </c>
      <c r="AZ95" s="252">
        <v>1</v>
      </c>
      <c r="BA95" s="252">
        <f>IF(AZ95=1,G95,0)</f>
        <v>0</v>
      </c>
      <c r="BB95" s="252">
        <f>IF(AZ95=2,G95,0)</f>
        <v>0</v>
      </c>
      <c r="BC95" s="252">
        <f>IF(AZ95=3,G95,0)</f>
        <v>0</v>
      </c>
      <c r="BD95" s="252">
        <f>IF(AZ95=4,G95,0)</f>
        <v>0</v>
      </c>
      <c r="BE95" s="252">
        <f>IF(AZ95=5,G95,0)</f>
        <v>0</v>
      </c>
      <c r="CA95" s="281">
        <v>1</v>
      </c>
      <c r="CB95" s="281">
        <v>1</v>
      </c>
    </row>
    <row r="96" spans="1:80">
      <c r="A96" s="282">
        <v>73</v>
      </c>
      <c r="B96" s="283" t="s">
        <v>281</v>
      </c>
      <c r="C96" s="284" t="s">
        <v>282</v>
      </c>
      <c r="D96" s="285" t="s">
        <v>153</v>
      </c>
      <c r="E96" s="286">
        <v>208.00399999999999</v>
      </c>
      <c r="F96" s="286">
        <v>0</v>
      </c>
      <c r="G96" s="287">
        <f>E96*F96</f>
        <v>0</v>
      </c>
      <c r="H96" s="288">
        <v>0</v>
      </c>
      <c r="I96" s="289">
        <f>E96*H96</f>
        <v>0</v>
      </c>
      <c r="J96" s="288">
        <v>0</v>
      </c>
      <c r="K96" s="289">
        <f>E96*J96</f>
        <v>0</v>
      </c>
      <c r="O96" s="281">
        <v>2</v>
      </c>
      <c r="AA96" s="252">
        <v>1</v>
      </c>
      <c r="AB96" s="252">
        <v>1</v>
      </c>
      <c r="AC96" s="252">
        <v>1</v>
      </c>
      <c r="AZ96" s="252">
        <v>1</v>
      </c>
      <c r="BA96" s="252">
        <f>IF(AZ96=1,G96,0)</f>
        <v>0</v>
      </c>
      <c r="BB96" s="252">
        <f>IF(AZ96=2,G96,0)</f>
        <v>0</v>
      </c>
      <c r="BC96" s="252">
        <f>IF(AZ96=3,G96,0)</f>
        <v>0</v>
      </c>
      <c r="BD96" s="252">
        <f>IF(AZ96=4,G96,0)</f>
        <v>0</v>
      </c>
      <c r="BE96" s="252">
        <f>IF(AZ96=5,G96,0)</f>
        <v>0</v>
      </c>
      <c r="CA96" s="281">
        <v>1</v>
      </c>
      <c r="CB96" s="281">
        <v>1</v>
      </c>
    </row>
    <row r="97" spans="1:80">
      <c r="A97" s="291"/>
      <c r="B97" s="292" t="s">
        <v>97</v>
      </c>
      <c r="C97" s="293" t="s">
        <v>260</v>
      </c>
      <c r="D97" s="294"/>
      <c r="E97" s="295"/>
      <c r="F97" s="296"/>
      <c r="G97" s="297">
        <f>SUM(G85:G96)</f>
        <v>0</v>
      </c>
      <c r="H97" s="298"/>
      <c r="I97" s="299">
        <f>SUM(I85:I96)</f>
        <v>0</v>
      </c>
      <c r="J97" s="298"/>
      <c r="K97" s="299">
        <f>SUM(K85:K96)</f>
        <v>0</v>
      </c>
      <c r="O97" s="281">
        <v>4</v>
      </c>
      <c r="BA97" s="300">
        <f>SUM(BA85:BA96)</f>
        <v>0</v>
      </c>
      <c r="BB97" s="300">
        <f>SUM(BB85:BB96)</f>
        <v>0</v>
      </c>
      <c r="BC97" s="300">
        <f>SUM(BC85:BC96)</f>
        <v>0</v>
      </c>
      <c r="BD97" s="300">
        <f>SUM(BD85:BD96)</f>
        <v>0</v>
      </c>
      <c r="BE97" s="300">
        <f>SUM(BE85:BE96)</f>
        <v>0</v>
      </c>
    </row>
    <row r="98" spans="1:80">
      <c r="A98" s="271" t="s">
        <v>95</v>
      </c>
      <c r="B98" s="272" t="s">
        <v>283</v>
      </c>
      <c r="C98" s="273" t="s">
        <v>284</v>
      </c>
      <c r="D98" s="274"/>
      <c r="E98" s="275"/>
      <c r="F98" s="275"/>
      <c r="G98" s="276"/>
      <c r="H98" s="277"/>
      <c r="I98" s="278"/>
      <c r="J98" s="279"/>
      <c r="K98" s="280"/>
      <c r="O98" s="281">
        <v>1</v>
      </c>
    </row>
    <row r="99" spans="1:80">
      <c r="A99" s="282">
        <v>74</v>
      </c>
      <c r="B99" s="283" t="s">
        <v>286</v>
      </c>
      <c r="C99" s="284" t="s">
        <v>287</v>
      </c>
      <c r="D99" s="285" t="s">
        <v>153</v>
      </c>
      <c r="E99" s="286">
        <v>63.696599999999997</v>
      </c>
      <c r="F99" s="286">
        <v>0</v>
      </c>
      <c r="G99" s="287">
        <f>E99*F99</f>
        <v>0</v>
      </c>
      <c r="H99" s="288">
        <v>0</v>
      </c>
      <c r="I99" s="289">
        <f>E99*H99</f>
        <v>0</v>
      </c>
      <c r="J99" s="288">
        <v>0</v>
      </c>
      <c r="K99" s="289">
        <f>E99*J99</f>
        <v>0</v>
      </c>
      <c r="O99" s="281">
        <v>2</v>
      </c>
      <c r="AA99" s="252">
        <v>1</v>
      </c>
      <c r="AB99" s="252">
        <v>1</v>
      </c>
      <c r="AC99" s="252">
        <v>1</v>
      </c>
      <c r="AZ99" s="252">
        <v>1</v>
      </c>
      <c r="BA99" s="252">
        <f>IF(AZ99=1,G99,0)</f>
        <v>0</v>
      </c>
      <c r="BB99" s="252">
        <f>IF(AZ99=2,G99,0)</f>
        <v>0</v>
      </c>
      <c r="BC99" s="252">
        <f>IF(AZ99=3,G99,0)</f>
        <v>0</v>
      </c>
      <c r="BD99" s="252">
        <f>IF(AZ99=4,G99,0)</f>
        <v>0</v>
      </c>
      <c r="BE99" s="252">
        <f>IF(AZ99=5,G99,0)</f>
        <v>0</v>
      </c>
      <c r="CA99" s="281">
        <v>1</v>
      </c>
      <c r="CB99" s="281">
        <v>1</v>
      </c>
    </row>
    <row r="100" spans="1:80">
      <c r="A100" s="291"/>
      <c r="B100" s="292" t="s">
        <v>97</v>
      </c>
      <c r="C100" s="293" t="s">
        <v>285</v>
      </c>
      <c r="D100" s="294"/>
      <c r="E100" s="295"/>
      <c r="F100" s="296"/>
      <c r="G100" s="297">
        <f>SUM(G98:G99)</f>
        <v>0</v>
      </c>
      <c r="H100" s="298"/>
      <c r="I100" s="299">
        <f>SUM(I98:I99)</f>
        <v>0</v>
      </c>
      <c r="J100" s="298"/>
      <c r="K100" s="299">
        <f>SUM(K98:K99)</f>
        <v>0</v>
      </c>
      <c r="O100" s="281">
        <v>4</v>
      </c>
      <c r="BA100" s="300">
        <f>SUM(BA98:BA99)</f>
        <v>0</v>
      </c>
      <c r="BB100" s="300">
        <f>SUM(BB98:BB99)</f>
        <v>0</v>
      </c>
      <c r="BC100" s="300">
        <f>SUM(BC98:BC99)</f>
        <v>0</v>
      </c>
      <c r="BD100" s="300">
        <f>SUM(BD98:BD99)</f>
        <v>0</v>
      </c>
      <c r="BE100" s="300">
        <f>SUM(BE98:BE99)</f>
        <v>0</v>
      </c>
    </row>
    <row r="101" spans="1:80">
      <c r="E101" s="252"/>
    </row>
    <row r="102" spans="1:80">
      <c r="E102" s="252"/>
    </row>
    <row r="103" spans="1:80">
      <c r="E103" s="252"/>
    </row>
    <row r="104" spans="1:80">
      <c r="E104" s="252"/>
    </row>
    <row r="105" spans="1:80">
      <c r="E105" s="252"/>
    </row>
    <row r="106" spans="1:80">
      <c r="E106" s="252"/>
    </row>
    <row r="107" spans="1:80">
      <c r="E107" s="252"/>
    </row>
    <row r="108" spans="1:80">
      <c r="E108" s="252"/>
    </row>
    <row r="109" spans="1:80">
      <c r="E109" s="252"/>
    </row>
    <row r="110" spans="1:80">
      <c r="E110" s="252"/>
    </row>
    <row r="111" spans="1:80">
      <c r="E111" s="252"/>
    </row>
    <row r="112" spans="1:80">
      <c r="E112" s="252"/>
    </row>
    <row r="113" spans="1:7">
      <c r="E113" s="252"/>
    </row>
    <row r="114" spans="1:7">
      <c r="E114" s="252"/>
    </row>
    <row r="115" spans="1:7">
      <c r="E115" s="252"/>
    </row>
    <row r="116" spans="1:7">
      <c r="E116" s="252"/>
    </row>
    <row r="117" spans="1:7">
      <c r="E117" s="252"/>
    </row>
    <row r="118" spans="1:7">
      <c r="E118" s="252"/>
    </row>
    <row r="119" spans="1:7">
      <c r="E119" s="252"/>
    </row>
    <row r="120" spans="1:7">
      <c r="E120" s="252"/>
    </row>
    <row r="121" spans="1:7">
      <c r="E121" s="252"/>
    </row>
    <row r="122" spans="1:7">
      <c r="E122" s="252"/>
    </row>
    <row r="123" spans="1:7">
      <c r="E123" s="252"/>
    </row>
    <row r="124" spans="1:7">
      <c r="A124" s="290"/>
      <c r="B124" s="290"/>
      <c r="C124" s="290"/>
      <c r="D124" s="290"/>
      <c r="E124" s="290"/>
      <c r="F124" s="290"/>
      <c r="G124" s="290"/>
    </row>
    <row r="125" spans="1:7">
      <c r="A125" s="290"/>
      <c r="B125" s="290"/>
      <c r="C125" s="290"/>
      <c r="D125" s="290"/>
      <c r="E125" s="290"/>
      <c r="F125" s="290"/>
      <c r="G125" s="290"/>
    </row>
    <row r="126" spans="1:7">
      <c r="A126" s="290"/>
      <c r="B126" s="290"/>
      <c r="C126" s="290"/>
      <c r="D126" s="290"/>
      <c r="E126" s="290"/>
      <c r="F126" s="290"/>
      <c r="G126" s="290"/>
    </row>
    <row r="127" spans="1:7">
      <c r="A127" s="290"/>
      <c r="B127" s="290"/>
      <c r="C127" s="290"/>
      <c r="D127" s="290"/>
      <c r="E127" s="290"/>
      <c r="F127" s="290"/>
      <c r="G127" s="290"/>
    </row>
    <row r="128" spans="1:7">
      <c r="E128" s="252"/>
    </row>
    <row r="129" spans="5:5">
      <c r="E129" s="252"/>
    </row>
    <row r="130" spans="5:5">
      <c r="E130" s="252"/>
    </row>
    <row r="131" spans="5:5">
      <c r="E131" s="252"/>
    </row>
    <row r="132" spans="5:5">
      <c r="E132" s="252"/>
    </row>
    <row r="133" spans="5:5">
      <c r="E133" s="252"/>
    </row>
    <row r="134" spans="5:5">
      <c r="E134" s="252"/>
    </row>
    <row r="135" spans="5:5">
      <c r="E135" s="252"/>
    </row>
    <row r="136" spans="5:5">
      <c r="E136" s="252"/>
    </row>
    <row r="137" spans="5:5">
      <c r="E137" s="252"/>
    </row>
    <row r="138" spans="5:5">
      <c r="E138" s="252"/>
    </row>
    <row r="139" spans="5:5">
      <c r="E139" s="252"/>
    </row>
    <row r="140" spans="5:5">
      <c r="E140" s="252"/>
    </row>
    <row r="141" spans="5:5">
      <c r="E141" s="252"/>
    </row>
    <row r="142" spans="5:5">
      <c r="E142" s="252"/>
    </row>
    <row r="143" spans="5:5">
      <c r="E143" s="252"/>
    </row>
    <row r="144" spans="5:5">
      <c r="E144" s="252"/>
    </row>
    <row r="145" spans="1:7">
      <c r="E145" s="252"/>
    </row>
    <row r="146" spans="1:7">
      <c r="E146" s="252"/>
    </row>
    <row r="147" spans="1:7">
      <c r="E147" s="252"/>
    </row>
    <row r="148" spans="1:7">
      <c r="E148" s="252"/>
    </row>
    <row r="149" spans="1:7">
      <c r="E149" s="252"/>
    </row>
    <row r="150" spans="1:7">
      <c r="E150" s="252"/>
    </row>
    <row r="151" spans="1:7">
      <c r="E151" s="252"/>
    </row>
    <row r="152" spans="1:7">
      <c r="E152" s="252"/>
    </row>
    <row r="153" spans="1:7">
      <c r="E153" s="252"/>
    </row>
    <row r="154" spans="1:7">
      <c r="E154" s="252"/>
    </row>
    <row r="155" spans="1:7">
      <c r="E155" s="252"/>
    </row>
    <row r="156" spans="1:7">
      <c r="E156" s="252"/>
    </row>
    <row r="157" spans="1:7">
      <c r="E157" s="252"/>
    </row>
    <row r="158" spans="1:7">
      <c r="E158" s="252"/>
    </row>
    <row r="159" spans="1:7">
      <c r="A159" s="301"/>
      <c r="B159" s="301"/>
    </row>
    <row r="160" spans="1:7">
      <c r="A160" s="290"/>
      <c r="B160" s="290"/>
      <c r="C160" s="302"/>
      <c r="D160" s="302"/>
      <c r="E160" s="303"/>
      <c r="F160" s="302"/>
      <c r="G160" s="304"/>
    </row>
    <row r="161" spans="1:7">
      <c r="A161" s="305"/>
      <c r="B161" s="305"/>
      <c r="C161" s="290"/>
      <c r="D161" s="290"/>
      <c r="E161" s="306"/>
      <c r="F161" s="290"/>
      <c r="G161" s="290"/>
    </row>
    <row r="162" spans="1:7">
      <c r="A162" s="290"/>
      <c r="B162" s="290"/>
      <c r="C162" s="290"/>
      <c r="D162" s="290"/>
      <c r="E162" s="306"/>
      <c r="F162" s="290"/>
      <c r="G162" s="290"/>
    </row>
    <row r="163" spans="1:7">
      <c r="A163" s="290"/>
      <c r="B163" s="290"/>
      <c r="C163" s="290"/>
      <c r="D163" s="290"/>
      <c r="E163" s="306"/>
      <c r="F163" s="290"/>
      <c r="G163" s="290"/>
    </row>
    <row r="164" spans="1:7">
      <c r="A164" s="290"/>
      <c r="B164" s="290"/>
      <c r="C164" s="290"/>
      <c r="D164" s="290"/>
      <c r="E164" s="306"/>
      <c r="F164" s="290"/>
      <c r="G164" s="290"/>
    </row>
    <row r="165" spans="1:7">
      <c r="A165" s="290"/>
      <c r="B165" s="290"/>
      <c r="C165" s="290"/>
      <c r="D165" s="290"/>
      <c r="E165" s="306"/>
      <c r="F165" s="290"/>
      <c r="G165" s="290"/>
    </row>
    <row r="166" spans="1:7">
      <c r="A166" s="290"/>
      <c r="B166" s="290"/>
      <c r="C166" s="290"/>
      <c r="D166" s="290"/>
      <c r="E166" s="306"/>
      <c r="F166" s="290"/>
      <c r="G166" s="290"/>
    </row>
    <row r="167" spans="1:7">
      <c r="A167" s="290"/>
      <c r="B167" s="290"/>
      <c r="C167" s="290"/>
      <c r="D167" s="290"/>
      <c r="E167" s="306"/>
      <c r="F167" s="290"/>
      <c r="G167" s="290"/>
    </row>
    <row r="168" spans="1:7">
      <c r="A168" s="290"/>
      <c r="B168" s="290"/>
      <c r="C168" s="290"/>
      <c r="D168" s="290"/>
      <c r="E168" s="306"/>
      <c r="F168" s="290"/>
      <c r="G168" s="290"/>
    </row>
    <row r="169" spans="1:7">
      <c r="A169" s="290"/>
      <c r="B169" s="290"/>
      <c r="C169" s="290"/>
      <c r="D169" s="290"/>
      <c r="E169" s="306"/>
      <c r="F169" s="290"/>
      <c r="G169" s="290"/>
    </row>
    <row r="170" spans="1:7">
      <c r="A170" s="290"/>
      <c r="B170" s="290"/>
      <c r="C170" s="290"/>
      <c r="D170" s="290"/>
      <c r="E170" s="306"/>
      <c r="F170" s="290"/>
      <c r="G170" s="290"/>
    </row>
    <row r="171" spans="1:7">
      <c r="A171" s="290"/>
      <c r="B171" s="290"/>
      <c r="C171" s="290"/>
      <c r="D171" s="290"/>
      <c r="E171" s="306"/>
      <c r="F171" s="290"/>
      <c r="G171" s="290"/>
    </row>
    <row r="172" spans="1:7">
      <c r="A172" s="290"/>
      <c r="B172" s="290"/>
      <c r="C172" s="290"/>
      <c r="D172" s="290"/>
      <c r="E172" s="306"/>
      <c r="F172" s="290"/>
      <c r="G172" s="290"/>
    </row>
    <row r="173" spans="1:7">
      <c r="A173" s="290"/>
      <c r="B173" s="290"/>
      <c r="C173" s="290"/>
      <c r="D173" s="290"/>
      <c r="E173" s="306"/>
      <c r="F173" s="290"/>
      <c r="G173" s="290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workbookViewId="0">
      <selection activeCell="C31" sqref="C31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93" t="s">
        <v>98</v>
      </c>
      <c r="B1" s="94"/>
      <c r="C1" s="94"/>
      <c r="D1" s="94"/>
      <c r="E1" s="94"/>
      <c r="F1" s="94"/>
      <c r="G1" s="94"/>
    </row>
    <row r="2" spans="1:57" ht="12.75" customHeight="1">
      <c r="A2" s="95" t="s">
        <v>30</v>
      </c>
      <c r="B2" s="96"/>
      <c r="C2" s="97"/>
      <c r="D2" s="97"/>
      <c r="E2" s="96"/>
      <c r="F2" s="98" t="s">
        <v>31</v>
      </c>
      <c r="G2" s="99"/>
    </row>
    <row r="3" spans="1:57" ht="3" hidden="1" customHeight="1">
      <c r="A3" s="100"/>
      <c r="B3" s="101"/>
      <c r="C3" s="102"/>
      <c r="D3" s="102"/>
      <c r="E3" s="101"/>
      <c r="F3" s="103"/>
      <c r="G3" s="104"/>
    </row>
    <row r="4" spans="1:57" ht="12" customHeight="1">
      <c r="A4" s="105" t="s">
        <v>32</v>
      </c>
      <c r="B4" s="101"/>
      <c r="C4" s="102"/>
      <c r="D4" s="102"/>
      <c r="E4" s="101"/>
      <c r="F4" s="103" t="s">
        <v>33</v>
      </c>
      <c r="G4" s="106"/>
    </row>
    <row r="5" spans="1:57" ht="12.95" customHeight="1">
      <c r="A5" s="107" t="s">
        <v>288</v>
      </c>
      <c r="B5" s="108"/>
      <c r="C5" s="109" t="s">
        <v>289</v>
      </c>
      <c r="D5" s="110"/>
      <c r="E5" s="111"/>
      <c r="F5" s="103" t="s">
        <v>34</v>
      </c>
      <c r="G5" s="104"/>
    </row>
    <row r="6" spans="1:57" ht="12.95" customHeight="1">
      <c r="A6" s="105" t="s">
        <v>35</v>
      </c>
      <c r="B6" s="101"/>
      <c r="C6" s="102"/>
      <c r="D6" s="102"/>
      <c r="E6" s="101"/>
      <c r="F6" s="112" t="s">
        <v>36</v>
      </c>
      <c r="G6" s="113"/>
      <c r="O6" s="114"/>
    </row>
    <row r="7" spans="1:57" ht="12.95" customHeight="1">
      <c r="A7" s="115" t="s">
        <v>100</v>
      </c>
      <c r="B7" s="116"/>
      <c r="C7" s="117" t="s">
        <v>101</v>
      </c>
      <c r="D7" s="118"/>
      <c r="E7" s="118"/>
      <c r="F7" s="119" t="s">
        <v>37</v>
      </c>
      <c r="G7" s="113">
        <f>IF(G6=0,,ROUND((F30+F32)/G6,1))</f>
        <v>0</v>
      </c>
    </row>
    <row r="8" spans="1:57">
      <c r="A8" s="120" t="s">
        <v>38</v>
      </c>
      <c r="B8" s="103"/>
      <c r="C8" s="121"/>
      <c r="D8" s="121"/>
      <c r="E8" s="122"/>
      <c r="F8" s="123" t="s">
        <v>39</v>
      </c>
      <c r="G8" s="124"/>
      <c r="H8" s="125"/>
      <c r="I8" s="126"/>
    </row>
    <row r="9" spans="1:57">
      <c r="A9" s="120" t="s">
        <v>40</v>
      </c>
      <c r="B9" s="103"/>
      <c r="C9" s="121"/>
      <c r="D9" s="121"/>
      <c r="E9" s="122"/>
      <c r="F9" s="103"/>
      <c r="G9" s="127"/>
      <c r="H9" s="128"/>
    </row>
    <row r="10" spans="1:57">
      <c r="A10" s="120" t="s">
        <v>41</v>
      </c>
      <c r="B10" s="103"/>
      <c r="C10" s="121"/>
      <c r="D10" s="121"/>
      <c r="E10" s="121"/>
      <c r="F10" s="129"/>
      <c r="G10" s="130"/>
      <c r="H10" s="131"/>
    </row>
    <row r="11" spans="1:57" ht="13.5" customHeight="1">
      <c r="A11" s="120" t="s">
        <v>42</v>
      </c>
      <c r="B11" s="103"/>
      <c r="C11" s="121"/>
      <c r="D11" s="121"/>
      <c r="E11" s="121"/>
      <c r="F11" s="132" t="s">
        <v>43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44</v>
      </c>
      <c r="B12" s="101"/>
      <c r="C12" s="136"/>
      <c r="D12" s="136"/>
      <c r="E12" s="136"/>
      <c r="F12" s="137" t="s">
        <v>45</v>
      </c>
      <c r="G12" s="138"/>
      <c r="H12" s="128"/>
    </row>
    <row r="13" spans="1:57" ht="28.5" customHeight="1" thickBot="1">
      <c r="A13" s="139" t="s">
        <v>46</v>
      </c>
      <c r="B13" s="140"/>
      <c r="C13" s="140"/>
      <c r="D13" s="140"/>
      <c r="E13" s="141"/>
      <c r="F13" s="141"/>
      <c r="G13" s="142"/>
      <c r="H13" s="128"/>
    </row>
    <row r="14" spans="1:57" ht="17.25" customHeight="1" thickBot="1">
      <c r="A14" s="143" t="s">
        <v>47</v>
      </c>
      <c r="B14" s="144"/>
      <c r="C14" s="145"/>
      <c r="D14" s="146" t="s">
        <v>48</v>
      </c>
      <c r="E14" s="147"/>
      <c r="F14" s="147"/>
      <c r="G14" s="145"/>
    </row>
    <row r="15" spans="1:57" ht="15.95" customHeight="1">
      <c r="A15" s="148"/>
      <c r="B15" s="149" t="s">
        <v>49</v>
      </c>
      <c r="C15" s="150">
        <f>'002  Rek'!E24</f>
        <v>0</v>
      </c>
      <c r="D15" s="151">
        <f>'002  Rek'!A32</f>
        <v>0</v>
      </c>
      <c r="E15" s="152"/>
      <c r="F15" s="153"/>
      <c r="G15" s="150">
        <f>'002  Rek'!I32</f>
        <v>0</v>
      </c>
    </row>
    <row r="16" spans="1:57" ht="15.95" customHeight="1">
      <c r="A16" s="148" t="s">
        <v>50</v>
      </c>
      <c r="B16" s="149" t="s">
        <v>51</v>
      </c>
      <c r="C16" s="150">
        <f>'002  Rek'!F24</f>
        <v>0</v>
      </c>
      <c r="D16" s="100"/>
      <c r="E16" s="154"/>
      <c r="F16" s="155"/>
      <c r="G16" s="150"/>
    </row>
    <row r="17" spans="1:7" ht="15.95" customHeight="1">
      <c r="A17" s="148" t="s">
        <v>52</v>
      </c>
      <c r="B17" s="149" t="s">
        <v>53</v>
      </c>
      <c r="C17" s="150">
        <f>'002  Rek'!H24</f>
        <v>0</v>
      </c>
      <c r="D17" s="100"/>
      <c r="E17" s="154"/>
      <c r="F17" s="155"/>
      <c r="G17" s="150"/>
    </row>
    <row r="18" spans="1:7" ht="15.95" customHeight="1">
      <c r="A18" s="156" t="s">
        <v>54</v>
      </c>
      <c r="B18" s="157" t="s">
        <v>55</v>
      </c>
      <c r="C18" s="150">
        <f>'002  Rek'!G24</f>
        <v>0</v>
      </c>
      <c r="D18" s="100"/>
      <c r="E18" s="154"/>
      <c r="F18" s="155"/>
      <c r="G18" s="150"/>
    </row>
    <row r="19" spans="1:7" ht="15.95" customHeight="1">
      <c r="A19" s="158" t="s">
        <v>56</v>
      </c>
      <c r="B19" s="149"/>
      <c r="C19" s="150">
        <f>SUM(C15:C18)</f>
        <v>0</v>
      </c>
      <c r="D19" s="100"/>
      <c r="E19" s="154"/>
      <c r="F19" s="155"/>
      <c r="G19" s="150"/>
    </row>
    <row r="20" spans="1:7" ht="15.95" customHeight="1">
      <c r="A20" s="158"/>
      <c r="B20" s="149"/>
      <c r="C20" s="150"/>
      <c r="D20" s="100"/>
      <c r="E20" s="154"/>
      <c r="F20" s="155"/>
      <c r="G20" s="150"/>
    </row>
    <row r="21" spans="1:7" ht="15.95" customHeight="1">
      <c r="A21" s="158" t="s">
        <v>27</v>
      </c>
      <c r="B21" s="149"/>
      <c r="C21" s="150">
        <f>'002  Rek'!I24</f>
        <v>0</v>
      </c>
      <c r="D21" s="100"/>
      <c r="E21" s="154"/>
      <c r="F21" s="155"/>
      <c r="G21" s="150"/>
    </row>
    <row r="22" spans="1:7" ht="15.95" customHeight="1">
      <c r="A22" s="159" t="s">
        <v>57</v>
      </c>
      <c r="B22" s="128"/>
      <c r="C22" s="150">
        <f>C19+C21</f>
        <v>0</v>
      </c>
      <c r="D22" s="100" t="s">
        <v>58</v>
      </c>
      <c r="E22" s="154"/>
      <c r="F22" s="155"/>
      <c r="G22" s="150">
        <f>G23-SUM(G15:G21)</f>
        <v>0</v>
      </c>
    </row>
    <row r="23" spans="1:7" ht="15.95" customHeight="1" thickBot="1">
      <c r="A23" s="160" t="s">
        <v>59</v>
      </c>
      <c r="B23" s="161"/>
      <c r="C23" s="162">
        <f>C22+G23</f>
        <v>0</v>
      </c>
      <c r="D23" s="163" t="s">
        <v>60</v>
      </c>
      <c r="E23" s="164"/>
      <c r="F23" s="165"/>
      <c r="G23" s="150">
        <f>'002  Rek'!H30</f>
        <v>0</v>
      </c>
    </row>
    <row r="24" spans="1:7">
      <c r="A24" s="166" t="s">
        <v>61</v>
      </c>
      <c r="B24" s="167"/>
      <c r="C24" s="168"/>
      <c r="D24" s="167" t="s">
        <v>62</v>
      </c>
      <c r="E24" s="167"/>
      <c r="F24" s="169" t="s">
        <v>63</v>
      </c>
      <c r="G24" s="170"/>
    </row>
    <row r="25" spans="1:7">
      <c r="A25" s="159" t="s">
        <v>64</v>
      </c>
      <c r="B25" s="128"/>
      <c r="C25" s="171"/>
      <c r="D25" s="128" t="s">
        <v>64</v>
      </c>
      <c r="F25" s="172" t="s">
        <v>64</v>
      </c>
      <c r="G25" s="173"/>
    </row>
    <row r="26" spans="1:7" ht="37.5" customHeight="1">
      <c r="A26" s="159" t="s">
        <v>65</v>
      </c>
      <c r="B26" s="174"/>
      <c r="C26" s="171"/>
      <c r="D26" s="128" t="s">
        <v>65</v>
      </c>
      <c r="F26" s="172" t="s">
        <v>65</v>
      </c>
      <c r="G26" s="173"/>
    </row>
    <row r="27" spans="1:7">
      <c r="A27" s="159"/>
      <c r="B27" s="175"/>
      <c r="C27" s="171"/>
      <c r="D27" s="128"/>
      <c r="F27" s="172"/>
      <c r="G27" s="173"/>
    </row>
    <row r="28" spans="1:7">
      <c r="A28" s="159" t="s">
        <v>66</v>
      </c>
      <c r="B28" s="128"/>
      <c r="C28" s="171"/>
      <c r="D28" s="172" t="s">
        <v>67</v>
      </c>
      <c r="E28" s="171"/>
      <c r="F28" s="176" t="s">
        <v>67</v>
      </c>
      <c r="G28" s="173"/>
    </row>
    <row r="29" spans="1:7" ht="69" customHeight="1">
      <c r="A29" s="159"/>
      <c r="B29" s="128"/>
      <c r="C29" s="177"/>
      <c r="D29" s="178"/>
      <c r="E29" s="177"/>
      <c r="F29" s="128"/>
      <c r="G29" s="173"/>
    </row>
    <row r="30" spans="1:7">
      <c r="A30" s="179" t="s">
        <v>11</v>
      </c>
      <c r="B30" s="180"/>
      <c r="C30" s="181">
        <v>15</v>
      </c>
      <c r="D30" s="180" t="s">
        <v>68</v>
      </c>
      <c r="E30" s="182"/>
      <c r="F30" s="183">
        <f>C23-F32</f>
        <v>0</v>
      </c>
      <c r="G30" s="184"/>
    </row>
    <row r="31" spans="1:7">
      <c r="A31" s="179" t="s">
        <v>69</v>
      </c>
      <c r="B31" s="180"/>
      <c r="C31" s="181">
        <f>C30</f>
        <v>15</v>
      </c>
      <c r="D31" s="180" t="s">
        <v>70</v>
      </c>
      <c r="E31" s="182"/>
      <c r="F31" s="183">
        <f>ROUND(PRODUCT(F30,C31/100),0)</f>
        <v>0</v>
      </c>
      <c r="G31" s="184"/>
    </row>
    <row r="32" spans="1:7">
      <c r="A32" s="179" t="s">
        <v>11</v>
      </c>
      <c r="B32" s="180"/>
      <c r="C32" s="181">
        <v>0</v>
      </c>
      <c r="D32" s="180" t="s">
        <v>70</v>
      </c>
      <c r="E32" s="182"/>
      <c r="F32" s="183">
        <v>0</v>
      </c>
      <c r="G32" s="184"/>
    </row>
    <row r="33" spans="1:8">
      <c r="A33" s="179" t="s">
        <v>69</v>
      </c>
      <c r="B33" s="185"/>
      <c r="C33" s="186">
        <f>C32</f>
        <v>0</v>
      </c>
      <c r="D33" s="180" t="s">
        <v>70</v>
      </c>
      <c r="E33" s="155"/>
      <c r="F33" s="183">
        <f>ROUND(PRODUCT(F32,C33/100),0)</f>
        <v>0</v>
      </c>
      <c r="G33" s="184"/>
    </row>
    <row r="34" spans="1:8" s="192" customFormat="1" ht="19.5" customHeight="1" thickBot="1">
      <c r="A34" s="187" t="s">
        <v>71</v>
      </c>
      <c r="B34" s="188"/>
      <c r="C34" s="188"/>
      <c r="D34" s="188"/>
      <c r="E34" s="189"/>
      <c r="F34" s="190">
        <f>ROUND(SUM(F30:F33),0)</f>
        <v>0</v>
      </c>
      <c r="G34" s="191"/>
    </row>
    <row r="36" spans="1:8">
      <c r="A36" s="2" t="s">
        <v>72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193"/>
      <c r="C37" s="193"/>
      <c r="D37" s="193"/>
      <c r="E37" s="193"/>
      <c r="F37" s="193"/>
      <c r="G37" s="193"/>
      <c r="H37" s="1" t="s">
        <v>1</v>
      </c>
    </row>
    <row r="38" spans="1:8" ht="12.75" customHeight="1">
      <c r="A38" s="194"/>
      <c r="B38" s="193"/>
      <c r="C38" s="193"/>
      <c r="D38" s="193"/>
      <c r="E38" s="193"/>
      <c r="F38" s="193"/>
      <c r="G38" s="193"/>
      <c r="H38" s="1" t="s">
        <v>1</v>
      </c>
    </row>
    <row r="39" spans="1:8">
      <c r="A39" s="194"/>
      <c r="B39" s="193"/>
      <c r="C39" s="193"/>
      <c r="D39" s="193"/>
      <c r="E39" s="193"/>
      <c r="F39" s="193"/>
      <c r="G39" s="193"/>
      <c r="H39" s="1" t="s">
        <v>1</v>
      </c>
    </row>
    <row r="40" spans="1:8">
      <c r="A40" s="194"/>
      <c r="B40" s="193"/>
      <c r="C40" s="193"/>
      <c r="D40" s="193"/>
      <c r="E40" s="193"/>
      <c r="F40" s="193"/>
      <c r="G40" s="193"/>
      <c r="H40" s="1" t="s">
        <v>1</v>
      </c>
    </row>
    <row r="41" spans="1:8">
      <c r="A41" s="194"/>
      <c r="B41" s="193"/>
      <c r="C41" s="193"/>
      <c r="D41" s="193"/>
      <c r="E41" s="193"/>
      <c r="F41" s="193"/>
      <c r="G41" s="193"/>
      <c r="H41" s="1" t="s">
        <v>1</v>
      </c>
    </row>
    <row r="42" spans="1:8">
      <c r="A42" s="194"/>
      <c r="B42" s="193"/>
      <c r="C42" s="193"/>
      <c r="D42" s="193"/>
      <c r="E42" s="193"/>
      <c r="F42" s="193"/>
      <c r="G42" s="193"/>
      <c r="H42" s="1" t="s">
        <v>1</v>
      </c>
    </row>
    <row r="43" spans="1:8">
      <c r="A43" s="194"/>
      <c r="B43" s="193"/>
      <c r="C43" s="193"/>
      <c r="D43" s="193"/>
      <c r="E43" s="193"/>
      <c r="F43" s="193"/>
      <c r="G43" s="193"/>
      <c r="H43" s="1" t="s">
        <v>1</v>
      </c>
    </row>
    <row r="44" spans="1:8" ht="12.75" customHeight="1">
      <c r="A44" s="194"/>
      <c r="B44" s="193"/>
      <c r="C44" s="193"/>
      <c r="D44" s="193"/>
      <c r="E44" s="193"/>
      <c r="F44" s="193"/>
      <c r="G44" s="193"/>
      <c r="H44" s="1" t="s">
        <v>1</v>
      </c>
    </row>
    <row r="45" spans="1:8" ht="12.75" customHeight="1">
      <c r="A45" s="194"/>
      <c r="B45" s="193"/>
      <c r="C45" s="193"/>
      <c r="D45" s="193"/>
      <c r="E45" s="193"/>
      <c r="F45" s="193"/>
      <c r="G45" s="193"/>
      <c r="H45" s="1" t="s">
        <v>1</v>
      </c>
    </row>
    <row r="46" spans="1:8">
      <c r="B46" s="195"/>
      <c r="C46" s="195"/>
      <c r="D46" s="195"/>
      <c r="E46" s="195"/>
      <c r="F46" s="195"/>
      <c r="G46" s="195"/>
    </row>
    <row r="47" spans="1:8">
      <c r="B47" s="195"/>
      <c r="C47" s="195"/>
      <c r="D47" s="195"/>
      <c r="E47" s="195"/>
      <c r="F47" s="195"/>
      <c r="G47" s="195"/>
    </row>
    <row r="48" spans="1:8">
      <c r="B48" s="195"/>
      <c r="C48" s="195"/>
      <c r="D48" s="195"/>
      <c r="E48" s="195"/>
      <c r="F48" s="195"/>
      <c r="G48" s="195"/>
    </row>
    <row r="49" spans="2:7">
      <c r="B49" s="195"/>
      <c r="C49" s="195"/>
      <c r="D49" s="195"/>
      <c r="E49" s="195"/>
      <c r="F49" s="195"/>
      <c r="G49" s="195"/>
    </row>
    <row r="50" spans="2:7">
      <c r="B50" s="195"/>
      <c r="C50" s="195"/>
      <c r="D50" s="195"/>
      <c r="E50" s="195"/>
      <c r="F50" s="195"/>
      <c r="G50" s="195"/>
    </row>
    <row r="51" spans="2:7">
      <c r="B51" s="195"/>
      <c r="C51" s="195"/>
      <c r="D51" s="195"/>
      <c r="E51" s="195"/>
      <c r="F51" s="195"/>
      <c r="G51" s="19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81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196" t="s">
        <v>2</v>
      </c>
      <c r="B1" s="197"/>
      <c r="C1" s="198" t="s">
        <v>102</v>
      </c>
      <c r="D1" s="199"/>
      <c r="E1" s="200"/>
      <c r="F1" s="199"/>
      <c r="G1" s="201" t="s">
        <v>73</v>
      </c>
      <c r="H1" s="202"/>
      <c r="I1" s="203"/>
    </row>
    <row r="2" spans="1:9" ht="13.5" thickBot="1">
      <c r="A2" s="204" t="s">
        <v>74</v>
      </c>
      <c r="B2" s="205"/>
      <c r="C2" s="206" t="s">
        <v>290</v>
      </c>
      <c r="D2" s="207"/>
      <c r="E2" s="208"/>
      <c r="F2" s="207"/>
      <c r="G2" s="209"/>
      <c r="H2" s="210"/>
      <c r="I2" s="211"/>
    </row>
    <row r="3" spans="1:9" ht="13.5" thickTop="1">
      <c r="F3" s="128"/>
    </row>
    <row r="4" spans="1:9" ht="19.5" customHeight="1">
      <c r="A4" s="212" t="s">
        <v>75</v>
      </c>
      <c r="B4" s="213"/>
      <c r="C4" s="213"/>
      <c r="D4" s="213"/>
      <c r="E4" s="214"/>
      <c r="F4" s="213"/>
      <c r="G4" s="213"/>
      <c r="H4" s="213"/>
      <c r="I4" s="213"/>
    </row>
    <row r="5" spans="1:9" ht="13.5" thickBot="1"/>
    <row r="6" spans="1:9" s="128" customFormat="1" ht="13.5" thickBot="1">
      <c r="A6" s="215"/>
      <c r="B6" s="216" t="s">
        <v>76</v>
      </c>
      <c r="C6" s="216"/>
      <c r="D6" s="217"/>
      <c r="E6" s="218" t="s">
        <v>23</v>
      </c>
      <c r="F6" s="219" t="s">
        <v>24</v>
      </c>
      <c r="G6" s="219" t="s">
        <v>25</v>
      </c>
      <c r="H6" s="219" t="s">
        <v>26</v>
      </c>
      <c r="I6" s="220" t="s">
        <v>27</v>
      </c>
    </row>
    <row r="7" spans="1:9" s="128" customFormat="1">
      <c r="A7" s="307" t="str">
        <f>'002  Pol'!B7</f>
        <v>4</v>
      </c>
      <c r="B7" s="70" t="str">
        <f>'002  Pol'!C7</f>
        <v>Vodorovné konstrukce</v>
      </c>
      <c r="D7" s="221"/>
      <c r="E7" s="308">
        <f>'002  Pol'!BA9</f>
        <v>0</v>
      </c>
      <c r="F7" s="309">
        <f>'002  Pol'!BB9</f>
        <v>0</v>
      </c>
      <c r="G7" s="309">
        <f>'002  Pol'!BC9</f>
        <v>0</v>
      </c>
      <c r="H7" s="309">
        <f>'002  Pol'!BD9</f>
        <v>0</v>
      </c>
      <c r="I7" s="310">
        <f>'002  Pol'!BE9</f>
        <v>0</v>
      </c>
    </row>
    <row r="8" spans="1:9" s="128" customFormat="1">
      <c r="A8" s="307" t="str">
        <f>'002  Pol'!B10</f>
        <v>61</v>
      </c>
      <c r="B8" s="70" t="str">
        <f>'002  Pol'!C10</f>
        <v>Upravy povrchů vnitřní</v>
      </c>
      <c r="D8" s="221"/>
      <c r="E8" s="308">
        <f>'002  Pol'!BA14</f>
        <v>0</v>
      </c>
      <c r="F8" s="309">
        <f>'002  Pol'!BB14</f>
        <v>0</v>
      </c>
      <c r="G8" s="309">
        <f>'002  Pol'!BC14</f>
        <v>0</v>
      </c>
      <c r="H8" s="309">
        <f>'002  Pol'!BD14</f>
        <v>0</v>
      </c>
      <c r="I8" s="310">
        <f>'002  Pol'!BE14</f>
        <v>0</v>
      </c>
    </row>
    <row r="9" spans="1:9" s="128" customFormat="1">
      <c r="A9" s="307" t="str">
        <f>'002  Pol'!B15</f>
        <v>62</v>
      </c>
      <c r="B9" s="70" t="str">
        <f>'002  Pol'!C15</f>
        <v>Upravy povrchů vnější</v>
      </c>
      <c r="D9" s="221"/>
      <c r="E9" s="308">
        <f>'002  Pol'!BA21</f>
        <v>0</v>
      </c>
      <c r="F9" s="309">
        <f>'002  Pol'!BB21</f>
        <v>0</v>
      </c>
      <c r="G9" s="309">
        <f>'002  Pol'!BC21</f>
        <v>0</v>
      </c>
      <c r="H9" s="309">
        <f>'002  Pol'!BD21</f>
        <v>0</v>
      </c>
      <c r="I9" s="310">
        <f>'002  Pol'!BE21</f>
        <v>0</v>
      </c>
    </row>
    <row r="10" spans="1:9" s="128" customFormat="1">
      <c r="A10" s="307" t="str">
        <f>'002  Pol'!B22</f>
        <v>712</v>
      </c>
      <c r="B10" s="70" t="str">
        <f>'002  Pol'!C22</f>
        <v>Živičné krytiny</v>
      </c>
      <c r="D10" s="221"/>
      <c r="E10" s="308">
        <f>'002  Pol'!BA24</f>
        <v>0</v>
      </c>
      <c r="F10" s="309">
        <f>'002  Pol'!BB24</f>
        <v>0</v>
      </c>
      <c r="G10" s="309">
        <f>'002  Pol'!BC24</f>
        <v>0</v>
      </c>
      <c r="H10" s="309">
        <f>'002  Pol'!BD24</f>
        <v>0</v>
      </c>
      <c r="I10" s="310">
        <f>'002  Pol'!BE24</f>
        <v>0</v>
      </c>
    </row>
    <row r="11" spans="1:9" s="128" customFormat="1">
      <c r="A11" s="307" t="str">
        <f>'002  Pol'!B25</f>
        <v>721</v>
      </c>
      <c r="B11" s="70" t="str">
        <f>'002  Pol'!C25</f>
        <v>Vnitřní kanalizace</v>
      </c>
      <c r="D11" s="221"/>
      <c r="E11" s="308">
        <f>'002  Pol'!BA27</f>
        <v>0</v>
      </c>
      <c r="F11" s="309">
        <f>'002  Pol'!BB27</f>
        <v>0</v>
      </c>
      <c r="G11" s="309">
        <f>'002  Pol'!BC27</f>
        <v>0</v>
      </c>
      <c r="H11" s="309">
        <f>'002  Pol'!BD27</f>
        <v>0</v>
      </c>
      <c r="I11" s="310">
        <f>'002  Pol'!BE27</f>
        <v>0</v>
      </c>
    </row>
    <row r="12" spans="1:9" s="128" customFormat="1">
      <c r="A12" s="307" t="str">
        <f>'002  Pol'!B28</f>
        <v>762</v>
      </c>
      <c r="B12" s="70" t="str">
        <f>'002  Pol'!C28</f>
        <v>Konstrukce tesařské</v>
      </c>
      <c r="D12" s="221"/>
      <c r="E12" s="308">
        <f>'002  Pol'!BA38</f>
        <v>0</v>
      </c>
      <c r="F12" s="309">
        <f>'002  Pol'!BB38</f>
        <v>0</v>
      </c>
      <c r="G12" s="309">
        <f>'002  Pol'!BC38</f>
        <v>0</v>
      </c>
      <c r="H12" s="309">
        <f>'002  Pol'!BD38</f>
        <v>0</v>
      </c>
      <c r="I12" s="310">
        <f>'002  Pol'!BE38</f>
        <v>0</v>
      </c>
    </row>
    <row r="13" spans="1:9" s="128" customFormat="1">
      <c r="A13" s="307" t="str">
        <f>'002  Pol'!B39</f>
        <v>764</v>
      </c>
      <c r="B13" s="70" t="str">
        <f>'002  Pol'!C39</f>
        <v>Konstrukce klempířské</v>
      </c>
      <c r="D13" s="221"/>
      <c r="E13" s="308">
        <f>'002  Pol'!BA65</f>
        <v>0</v>
      </c>
      <c r="F13" s="309">
        <f>'002  Pol'!BB65</f>
        <v>0</v>
      </c>
      <c r="G13" s="309">
        <f>'002  Pol'!BC65</f>
        <v>0</v>
      </c>
      <c r="H13" s="309">
        <f>'002  Pol'!BD65</f>
        <v>0</v>
      </c>
      <c r="I13" s="310">
        <f>'002  Pol'!BE65</f>
        <v>0</v>
      </c>
    </row>
    <row r="14" spans="1:9" s="128" customFormat="1">
      <c r="A14" s="307" t="str">
        <f>'002  Pol'!B66</f>
        <v>765</v>
      </c>
      <c r="B14" s="70" t="str">
        <f>'002  Pol'!C66</f>
        <v>Krytiny tvrdé</v>
      </c>
      <c r="D14" s="221"/>
      <c r="E14" s="308">
        <f>'002  Pol'!BA69</f>
        <v>0</v>
      </c>
      <c r="F14" s="309">
        <f>'002  Pol'!BB69</f>
        <v>0</v>
      </c>
      <c r="G14" s="309">
        <f>'002  Pol'!BC69</f>
        <v>0</v>
      </c>
      <c r="H14" s="309">
        <f>'002  Pol'!BD69</f>
        <v>0</v>
      </c>
      <c r="I14" s="310">
        <f>'002  Pol'!BE69</f>
        <v>0</v>
      </c>
    </row>
    <row r="15" spans="1:9" s="128" customFormat="1">
      <c r="A15" s="307" t="str">
        <f>'002  Pol'!B70</f>
        <v>766</v>
      </c>
      <c r="B15" s="70" t="str">
        <f>'002  Pol'!C70</f>
        <v>Konstrukce truhlářské</v>
      </c>
      <c r="D15" s="221"/>
      <c r="E15" s="308">
        <f>'002  Pol'!BA77</f>
        <v>0</v>
      </c>
      <c r="F15" s="309">
        <f>'002  Pol'!BB77</f>
        <v>0</v>
      </c>
      <c r="G15" s="309">
        <f>'002  Pol'!BC77</f>
        <v>0</v>
      </c>
      <c r="H15" s="309">
        <f>'002  Pol'!BD77</f>
        <v>0</v>
      </c>
      <c r="I15" s="310">
        <f>'002  Pol'!BE77</f>
        <v>0</v>
      </c>
    </row>
    <row r="16" spans="1:9" s="128" customFormat="1">
      <c r="A16" s="307" t="str">
        <f>'002  Pol'!B78</f>
        <v>767</v>
      </c>
      <c r="B16" s="70" t="str">
        <f>'002  Pol'!C78</f>
        <v>Konstrukce zámečnické</v>
      </c>
      <c r="D16" s="221"/>
      <c r="E16" s="308">
        <f>'002  Pol'!BA82</f>
        <v>0</v>
      </c>
      <c r="F16" s="309">
        <f>'002  Pol'!BB82</f>
        <v>0</v>
      </c>
      <c r="G16" s="309">
        <f>'002  Pol'!BC82</f>
        <v>0</v>
      </c>
      <c r="H16" s="309">
        <f>'002  Pol'!BD82</f>
        <v>0</v>
      </c>
      <c r="I16" s="310">
        <f>'002  Pol'!BE82</f>
        <v>0</v>
      </c>
    </row>
    <row r="17" spans="1:57" s="128" customFormat="1">
      <c r="A17" s="307" t="str">
        <f>'002  Pol'!B83</f>
        <v>783</v>
      </c>
      <c r="B17" s="70" t="str">
        <f>'002  Pol'!C83</f>
        <v>Nátěry</v>
      </c>
      <c r="D17" s="221"/>
      <c r="E17" s="308">
        <f>'002  Pol'!BA89</f>
        <v>0</v>
      </c>
      <c r="F17" s="309">
        <f>'002  Pol'!BB89</f>
        <v>0</v>
      </c>
      <c r="G17" s="309">
        <f>'002  Pol'!BC89</f>
        <v>0</v>
      </c>
      <c r="H17" s="309">
        <f>'002  Pol'!BD89</f>
        <v>0</v>
      </c>
      <c r="I17" s="310">
        <f>'002  Pol'!BE89</f>
        <v>0</v>
      </c>
    </row>
    <row r="18" spans="1:57" s="128" customFormat="1">
      <c r="A18" s="307" t="str">
        <f>'002  Pol'!B90</f>
        <v>787</v>
      </c>
      <c r="B18" s="70" t="str">
        <f>'002  Pol'!C90</f>
        <v>Zasklívání</v>
      </c>
      <c r="D18" s="221"/>
      <c r="E18" s="308">
        <f>'002  Pol'!BA96</f>
        <v>0</v>
      </c>
      <c r="F18" s="309">
        <f>'002  Pol'!BB96</f>
        <v>0</v>
      </c>
      <c r="G18" s="309">
        <f>'002  Pol'!BC96</f>
        <v>0</v>
      </c>
      <c r="H18" s="309">
        <f>'002  Pol'!BD96</f>
        <v>0</v>
      </c>
      <c r="I18" s="310">
        <f>'002  Pol'!BE96</f>
        <v>0</v>
      </c>
    </row>
    <row r="19" spans="1:57" s="128" customFormat="1">
      <c r="A19" s="307" t="str">
        <f>'002  Pol'!B97</f>
        <v>95</v>
      </c>
      <c r="B19" s="70" t="str">
        <f>'002  Pol'!C97</f>
        <v>Dokončovací kce na pozem.stav.</v>
      </c>
      <c r="D19" s="221"/>
      <c r="E19" s="308">
        <f>'002  Pol'!BA110</f>
        <v>0</v>
      </c>
      <c r="F19" s="309">
        <f>'002  Pol'!BB110</f>
        <v>0</v>
      </c>
      <c r="G19" s="309">
        <f>'002  Pol'!BC110</f>
        <v>0</v>
      </c>
      <c r="H19" s="309">
        <f>'002  Pol'!BD110</f>
        <v>0</v>
      </c>
      <c r="I19" s="310">
        <f>'002  Pol'!BE110</f>
        <v>0</v>
      </c>
    </row>
    <row r="20" spans="1:57" s="128" customFormat="1">
      <c r="A20" s="307" t="str">
        <f>'002  Pol'!B111</f>
        <v>96</v>
      </c>
      <c r="B20" s="70" t="str">
        <f>'002  Pol'!C111</f>
        <v>Bourání konstrukcí</v>
      </c>
      <c r="D20" s="221"/>
      <c r="E20" s="308">
        <f>'002  Pol'!BA117</f>
        <v>0</v>
      </c>
      <c r="F20" s="309">
        <f>'002  Pol'!BB117</f>
        <v>0</v>
      </c>
      <c r="G20" s="309">
        <f>'002  Pol'!BC117</f>
        <v>0</v>
      </c>
      <c r="H20" s="309">
        <f>'002  Pol'!BD117</f>
        <v>0</v>
      </c>
      <c r="I20" s="310">
        <f>'002  Pol'!BE117</f>
        <v>0</v>
      </c>
    </row>
    <row r="21" spans="1:57" s="128" customFormat="1">
      <c r="A21" s="307" t="str">
        <f>'002  Pol'!B118</f>
        <v>97</v>
      </c>
      <c r="B21" s="70" t="str">
        <f>'002  Pol'!C118</f>
        <v>Prorážení otvorů</v>
      </c>
      <c r="D21" s="221"/>
      <c r="E21" s="308">
        <f>'002  Pol'!BA130</f>
        <v>0</v>
      </c>
      <c r="F21" s="309">
        <f>'002  Pol'!BB130</f>
        <v>0</v>
      </c>
      <c r="G21" s="309">
        <f>'002  Pol'!BC130</f>
        <v>0</v>
      </c>
      <c r="H21" s="309">
        <f>'002  Pol'!BD130</f>
        <v>0</v>
      </c>
      <c r="I21" s="310">
        <f>'002  Pol'!BE130</f>
        <v>0</v>
      </c>
    </row>
    <row r="22" spans="1:57" s="128" customFormat="1">
      <c r="A22" s="307" t="str">
        <f>'002  Pol'!B131</f>
        <v>99</v>
      </c>
      <c r="B22" s="70" t="str">
        <f>'002  Pol'!C131</f>
        <v>Staveništní přesun hmot"</v>
      </c>
      <c r="D22" s="221"/>
      <c r="E22" s="308">
        <f>'002  Pol'!BA133</f>
        <v>0</v>
      </c>
      <c r="F22" s="309">
        <f>'002  Pol'!BB133</f>
        <v>0</v>
      </c>
      <c r="G22" s="309">
        <f>'002  Pol'!BC133</f>
        <v>0</v>
      </c>
      <c r="H22" s="309">
        <f>'002  Pol'!BD133</f>
        <v>0</v>
      </c>
      <c r="I22" s="310">
        <f>'002  Pol'!BE133</f>
        <v>0</v>
      </c>
    </row>
    <row r="23" spans="1:57" s="128" customFormat="1" ht="13.5" thickBot="1">
      <c r="A23" s="307" t="str">
        <f>'002  Pol'!B134</f>
        <v>M21</v>
      </c>
      <c r="B23" s="70" t="str">
        <f>'002  Pol'!C134</f>
        <v>Elektromontáže</v>
      </c>
      <c r="D23" s="221"/>
      <c r="E23" s="308">
        <f>'002  Pol'!BA138</f>
        <v>0</v>
      </c>
      <c r="F23" s="309">
        <f>'002  Pol'!BB138</f>
        <v>0</v>
      </c>
      <c r="G23" s="309">
        <f>'002  Pol'!BC138</f>
        <v>0</v>
      </c>
      <c r="H23" s="309">
        <f>'002  Pol'!BD138</f>
        <v>0</v>
      </c>
      <c r="I23" s="310">
        <f>'002  Pol'!BE138</f>
        <v>0</v>
      </c>
    </row>
    <row r="24" spans="1:57" s="14" customFormat="1" ht="13.5" thickBot="1">
      <c r="A24" s="222"/>
      <c r="B24" s="223" t="s">
        <v>77</v>
      </c>
      <c r="C24" s="223"/>
      <c r="D24" s="224"/>
      <c r="E24" s="225">
        <f>SUM(E7:E23)</f>
        <v>0</v>
      </c>
      <c r="F24" s="226">
        <f>SUM(F7:F23)</f>
        <v>0</v>
      </c>
      <c r="G24" s="226">
        <f>SUM(G7:G23)</f>
        <v>0</v>
      </c>
      <c r="H24" s="226">
        <f>SUM(H7:H23)</f>
        <v>0</v>
      </c>
      <c r="I24" s="227">
        <f>SUM(I7:I23)</f>
        <v>0</v>
      </c>
    </row>
    <row r="25" spans="1:57">
      <c r="A25" s="128"/>
      <c r="B25" s="128"/>
      <c r="C25" s="128"/>
      <c r="D25" s="128"/>
      <c r="E25" s="128"/>
      <c r="F25" s="128"/>
      <c r="G25" s="128"/>
      <c r="H25" s="128"/>
      <c r="I25" s="128"/>
    </row>
    <row r="26" spans="1:57" ht="19.5" customHeight="1">
      <c r="A26" s="213" t="s">
        <v>78</v>
      </c>
      <c r="B26" s="213"/>
      <c r="C26" s="213"/>
      <c r="D26" s="213"/>
      <c r="E26" s="213"/>
      <c r="F26" s="213"/>
      <c r="G26" s="228"/>
      <c r="H26" s="213"/>
      <c r="I26" s="213"/>
      <c r="BA26" s="134"/>
      <c r="BB26" s="134"/>
      <c r="BC26" s="134"/>
      <c r="BD26" s="134"/>
      <c r="BE26" s="134"/>
    </row>
    <row r="27" spans="1:57" ht="13.5" thickBot="1"/>
    <row r="28" spans="1:57">
      <c r="A28" s="166" t="s">
        <v>79</v>
      </c>
      <c r="B28" s="167"/>
      <c r="C28" s="167"/>
      <c r="D28" s="229"/>
      <c r="E28" s="230" t="s">
        <v>80</v>
      </c>
      <c r="F28" s="231" t="s">
        <v>12</v>
      </c>
      <c r="G28" s="232" t="s">
        <v>81</v>
      </c>
      <c r="H28" s="233"/>
      <c r="I28" s="234" t="s">
        <v>80</v>
      </c>
    </row>
    <row r="29" spans="1:57">
      <c r="A29" s="158"/>
      <c r="B29" s="149"/>
      <c r="C29" s="149"/>
      <c r="D29" s="235"/>
      <c r="E29" s="236"/>
      <c r="F29" s="237"/>
      <c r="G29" s="238">
        <f>CHOOSE(BA29+1,E24+F24,E24+F24+H24,E24+F24+G24+H24,E24,F24,H24,G24,H24+G24,0)</f>
        <v>0</v>
      </c>
      <c r="H29" s="239"/>
      <c r="I29" s="240">
        <f>E29+F29*G29/100</f>
        <v>0</v>
      </c>
      <c r="BA29" s="1">
        <v>8</v>
      </c>
    </row>
    <row r="30" spans="1:57" ht="13.5" thickBot="1">
      <c r="A30" s="241"/>
      <c r="B30" s="242" t="s">
        <v>82</v>
      </c>
      <c r="C30" s="243"/>
      <c r="D30" s="244"/>
      <c r="E30" s="245"/>
      <c r="F30" s="246"/>
      <c r="G30" s="246"/>
      <c r="H30" s="247">
        <f>SUM(I29:I29)</f>
        <v>0</v>
      </c>
      <c r="I30" s="248"/>
    </row>
    <row r="32" spans="1:57">
      <c r="B32" s="14"/>
      <c r="F32" s="249"/>
      <c r="G32" s="250"/>
      <c r="H32" s="250"/>
      <c r="I32" s="54"/>
    </row>
    <row r="33" spans="6:9">
      <c r="F33" s="249"/>
      <c r="G33" s="250"/>
      <c r="H33" s="250"/>
      <c r="I33" s="54"/>
    </row>
    <row r="34" spans="6:9">
      <c r="F34" s="249"/>
      <c r="G34" s="250"/>
      <c r="H34" s="250"/>
      <c r="I34" s="54"/>
    </row>
    <row r="35" spans="6:9">
      <c r="F35" s="249"/>
      <c r="G35" s="250"/>
      <c r="H35" s="250"/>
      <c r="I35" s="54"/>
    </row>
    <row r="36" spans="6:9">
      <c r="F36" s="249"/>
      <c r="G36" s="250"/>
      <c r="H36" s="250"/>
      <c r="I36" s="54"/>
    </row>
    <row r="37" spans="6:9">
      <c r="F37" s="249"/>
      <c r="G37" s="250"/>
      <c r="H37" s="250"/>
      <c r="I37" s="54"/>
    </row>
    <row r="38" spans="6:9">
      <c r="F38" s="249"/>
      <c r="G38" s="250"/>
      <c r="H38" s="250"/>
      <c r="I38" s="54"/>
    </row>
    <row r="39" spans="6:9">
      <c r="F39" s="249"/>
      <c r="G39" s="250"/>
      <c r="H39" s="250"/>
      <c r="I39" s="54"/>
    </row>
    <row r="40" spans="6:9">
      <c r="F40" s="249"/>
      <c r="G40" s="250"/>
      <c r="H40" s="250"/>
      <c r="I40" s="54"/>
    </row>
    <row r="41" spans="6:9">
      <c r="F41" s="249"/>
      <c r="G41" s="250"/>
      <c r="H41" s="250"/>
      <c r="I41" s="54"/>
    </row>
    <row r="42" spans="6:9">
      <c r="F42" s="249"/>
      <c r="G42" s="250"/>
      <c r="H42" s="250"/>
      <c r="I42" s="54"/>
    </row>
    <row r="43" spans="6:9">
      <c r="F43" s="249"/>
      <c r="G43" s="250"/>
      <c r="H43" s="250"/>
      <c r="I43" s="54"/>
    </row>
    <row r="44" spans="6:9">
      <c r="F44" s="249"/>
      <c r="G44" s="250"/>
      <c r="H44" s="250"/>
      <c r="I44" s="54"/>
    </row>
    <row r="45" spans="6:9">
      <c r="F45" s="249"/>
      <c r="G45" s="250"/>
      <c r="H45" s="250"/>
      <c r="I45" s="54"/>
    </row>
    <row r="46" spans="6:9">
      <c r="F46" s="249"/>
      <c r="G46" s="250"/>
      <c r="H46" s="250"/>
      <c r="I46" s="54"/>
    </row>
    <row r="47" spans="6:9">
      <c r="F47" s="249"/>
      <c r="G47" s="250"/>
      <c r="H47" s="250"/>
      <c r="I47" s="54"/>
    </row>
    <row r="48" spans="6:9">
      <c r="F48" s="249"/>
      <c r="G48" s="250"/>
      <c r="H48" s="250"/>
      <c r="I48" s="54"/>
    </row>
    <row r="49" spans="6:9">
      <c r="F49" s="249"/>
      <c r="G49" s="250"/>
      <c r="H49" s="250"/>
      <c r="I49" s="54"/>
    </row>
    <row r="50" spans="6:9">
      <c r="F50" s="249"/>
      <c r="G50" s="250"/>
      <c r="H50" s="250"/>
      <c r="I50" s="54"/>
    </row>
    <row r="51" spans="6:9">
      <c r="F51" s="249"/>
      <c r="G51" s="250"/>
      <c r="H51" s="250"/>
      <c r="I51" s="54"/>
    </row>
    <row r="52" spans="6:9">
      <c r="F52" s="249"/>
      <c r="G52" s="250"/>
      <c r="H52" s="250"/>
      <c r="I52" s="54"/>
    </row>
    <row r="53" spans="6:9">
      <c r="F53" s="249"/>
      <c r="G53" s="250"/>
      <c r="H53" s="250"/>
      <c r="I53" s="54"/>
    </row>
    <row r="54" spans="6:9">
      <c r="F54" s="249"/>
      <c r="G54" s="250"/>
      <c r="H54" s="250"/>
      <c r="I54" s="54"/>
    </row>
    <row r="55" spans="6:9">
      <c r="F55" s="249"/>
      <c r="G55" s="250"/>
      <c r="H55" s="250"/>
      <c r="I55" s="54"/>
    </row>
    <row r="56" spans="6:9">
      <c r="F56" s="249"/>
      <c r="G56" s="250"/>
      <c r="H56" s="250"/>
      <c r="I56" s="54"/>
    </row>
    <row r="57" spans="6:9">
      <c r="F57" s="249"/>
      <c r="G57" s="250"/>
      <c r="H57" s="250"/>
      <c r="I57" s="54"/>
    </row>
    <row r="58" spans="6:9">
      <c r="F58" s="249"/>
      <c r="G58" s="250"/>
      <c r="H58" s="250"/>
      <c r="I58" s="54"/>
    </row>
    <row r="59" spans="6:9">
      <c r="F59" s="249"/>
      <c r="G59" s="250"/>
      <c r="H59" s="250"/>
      <c r="I59" s="54"/>
    </row>
    <row r="60" spans="6:9">
      <c r="F60" s="249"/>
      <c r="G60" s="250"/>
      <c r="H60" s="250"/>
      <c r="I60" s="54"/>
    </row>
    <row r="61" spans="6:9">
      <c r="F61" s="249"/>
      <c r="G61" s="250"/>
      <c r="H61" s="250"/>
      <c r="I61" s="54"/>
    </row>
    <row r="62" spans="6:9">
      <c r="F62" s="249"/>
      <c r="G62" s="250"/>
      <c r="H62" s="250"/>
      <c r="I62" s="54"/>
    </row>
    <row r="63" spans="6:9">
      <c r="F63" s="249"/>
      <c r="G63" s="250"/>
      <c r="H63" s="250"/>
      <c r="I63" s="54"/>
    </row>
    <row r="64" spans="6:9">
      <c r="F64" s="249"/>
      <c r="G64" s="250"/>
      <c r="H64" s="250"/>
      <c r="I64" s="54"/>
    </row>
    <row r="65" spans="6:9">
      <c r="F65" s="249"/>
      <c r="G65" s="250"/>
      <c r="H65" s="250"/>
      <c r="I65" s="54"/>
    </row>
    <row r="66" spans="6:9">
      <c r="F66" s="249"/>
      <c r="G66" s="250"/>
      <c r="H66" s="250"/>
      <c r="I66" s="54"/>
    </row>
    <row r="67" spans="6:9">
      <c r="F67" s="249"/>
      <c r="G67" s="250"/>
      <c r="H67" s="250"/>
      <c r="I67" s="54"/>
    </row>
    <row r="68" spans="6:9">
      <c r="F68" s="249"/>
      <c r="G68" s="250"/>
      <c r="H68" s="250"/>
      <c r="I68" s="54"/>
    </row>
    <row r="69" spans="6:9">
      <c r="F69" s="249"/>
      <c r="G69" s="250"/>
      <c r="H69" s="250"/>
      <c r="I69" s="54"/>
    </row>
    <row r="70" spans="6:9">
      <c r="F70" s="249"/>
      <c r="G70" s="250"/>
      <c r="H70" s="250"/>
      <c r="I70" s="54"/>
    </row>
    <row r="71" spans="6:9">
      <c r="F71" s="249"/>
      <c r="G71" s="250"/>
      <c r="H71" s="250"/>
      <c r="I71" s="54"/>
    </row>
    <row r="72" spans="6:9">
      <c r="F72" s="249"/>
      <c r="G72" s="250"/>
      <c r="H72" s="250"/>
      <c r="I72" s="54"/>
    </row>
    <row r="73" spans="6:9">
      <c r="F73" s="249"/>
      <c r="G73" s="250"/>
      <c r="H73" s="250"/>
      <c r="I73" s="54"/>
    </row>
    <row r="74" spans="6:9">
      <c r="F74" s="249"/>
      <c r="G74" s="250"/>
      <c r="H74" s="250"/>
      <c r="I74" s="54"/>
    </row>
    <row r="75" spans="6:9">
      <c r="F75" s="249"/>
      <c r="G75" s="250"/>
      <c r="H75" s="250"/>
      <c r="I75" s="54"/>
    </row>
    <row r="76" spans="6:9">
      <c r="F76" s="249"/>
      <c r="G76" s="250"/>
      <c r="H76" s="250"/>
      <c r="I76" s="54"/>
    </row>
    <row r="77" spans="6:9">
      <c r="F77" s="249"/>
      <c r="G77" s="250"/>
      <c r="H77" s="250"/>
      <c r="I77" s="54"/>
    </row>
    <row r="78" spans="6:9">
      <c r="F78" s="249"/>
      <c r="G78" s="250"/>
      <c r="H78" s="250"/>
      <c r="I78" s="54"/>
    </row>
    <row r="79" spans="6:9">
      <c r="F79" s="249"/>
      <c r="G79" s="250"/>
      <c r="H79" s="250"/>
      <c r="I79" s="54"/>
    </row>
    <row r="80" spans="6:9">
      <c r="F80" s="249"/>
      <c r="G80" s="250"/>
      <c r="H80" s="250"/>
      <c r="I80" s="54"/>
    </row>
    <row r="81" spans="6:9">
      <c r="F81" s="249"/>
      <c r="G81" s="250"/>
      <c r="H81" s="250"/>
      <c r="I81" s="54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211"/>
  <sheetViews>
    <sheetView showGridLines="0" showZeros="0" zoomScaleSheetLayoutView="100" workbookViewId="0">
      <selection sqref="A1:G1"/>
    </sheetView>
  </sheetViews>
  <sheetFormatPr defaultRowHeight="12.75"/>
  <cols>
    <col min="1" max="1" width="4.42578125" style="252" customWidth="1"/>
    <col min="2" max="2" width="11.5703125" style="252" customWidth="1"/>
    <col min="3" max="3" width="40.42578125" style="252" customWidth="1"/>
    <col min="4" max="4" width="5.5703125" style="252" customWidth="1"/>
    <col min="5" max="5" width="8.5703125" style="264" customWidth="1"/>
    <col min="6" max="6" width="9.85546875" style="252" customWidth="1"/>
    <col min="7" max="7" width="13.85546875" style="252" customWidth="1"/>
    <col min="8" max="8" width="11.7109375" style="252" hidden="1" customWidth="1"/>
    <col min="9" max="9" width="11.5703125" style="252" hidden="1" customWidth="1"/>
    <col min="10" max="10" width="11" style="252" hidden="1" customWidth="1"/>
    <col min="11" max="11" width="10.42578125" style="252" hidden="1" customWidth="1"/>
    <col min="12" max="12" width="75.42578125" style="252" customWidth="1"/>
    <col min="13" max="13" width="45.28515625" style="252" customWidth="1"/>
    <col min="14" max="16384" width="9.140625" style="252"/>
  </cols>
  <sheetData>
    <row r="1" spans="1:80" ht="15.75">
      <c r="A1" s="251" t="s">
        <v>99</v>
      </c>
      <c r="B1" s="251"/>
      <c r="C1" s="251"/>
      <c r="D1" s="251"/>
      <c r="E1" s="251"/>
      <c r="F1" s="251"/>
      <c r="G1" s="251"/>
    </row>
    <row r="2" spans="1:80" ht="14.25" customHeight="1" thickBot="1">
      <c r="B2" s="253"/>
      <c r="C2" s="254"/>
      <c r="D2" s="254"/>
      <c r="E2" s="255"/>
      <c r="F2" s="254"/>
      <c r="G2" s="254"/>
    </row>
    <row r="3" spans="1:80" ht="13.5" thickTop="1">
      <c r="A3" s="196" t="s">
        <v>2</v>
      </c>
      <c r="B3" s="197"/>
      <c r="C3" s="198" t="s">
        <v>102</v>
      </c>
      <c r="D3" s="199"/>
      <c r="E3" s="256" t="s">
        <v>83</v>
      </c>
      <c r="F3" s="257">
        <f>'002  Rek'!H1</f>
        <v>0</v>
      </c>
      <c r="G3" s="258"/>
    </row>
    <row r="4" spans="1:80" ht="13.5" thickBot="1">
      <c r="A4" s="259" t="s">
        <v>74</v>
      </c>
      <c r="B4" s="205"/>
      <c r="C4" s="206" t="s">
        <v>290</v>
      </c>
      <c r="D4" s="207"/>
      <c r="E4" s="260">
        <f>'002  Rek'!G2</f>
        <v>0</v>
      </c>
      <c r="F4" s="261"/>
      <c r="G4" s="262"/>
    </row>
    <row r="5" spans="1:80" ht="13.5" thickTop="1">
      <c r="A5" s="263"/>
      <c r="G5" s="265"/>
    </row>
    <row r="6" spans="1:80" ht="27" customHeight="1">
      <c r="A6" s="266" t="s">
        <v>84</v>
      </c>
      <c r="B6" s="267" t="s">
        <v>85</v>
      </c>
      <c r="C6" s="267" t="s">
        <v>86</v>
      </c>
      <c r="D6" s="267" t="s">
        <v>87</v>
      </c>
      <c r="E6" s="268" t="s">
        <v>88</v>
      </c>
      <c r="F6" s="267" t="s">
        <v>89</v>
      </c>
      <c r="G6" s="269" t="s">
        <v>90</v>
      </c>
      <c r="H6" s="270" t="s">
        <v>91</v>
      </c>
      <c r="I6" s="270" t="s">
        <v>92</v>
      </c>
      <c r="J6" s="270" t="s">
        <v>93</v>
      </c>
      <c r="K6" s="270" t="s">
        <v>94</v>
      </c>
    </row>
    <row r="7" spans="1:80">
      <c r="A7" s="271" t="s">
        <v>95</v>
      </c>
      <c r="B7" s="272" t="s">
        <v>291</v>
      </c>
      <c r="C7" s="273" t="s">
        <v>292</v>
      </c>
      <c r="D7" s="274"/>
      <c r="E7" s="275"/>
      <c r="F7" s="275"/>
      <c r="G7" s="276"/>
      <c r="H7" s="277"/>
      <c r="I7" s="278"/>
      <c r="J7" s="279"/>
      <c r="K7" s="280"/>
      <c r="O7" s="281">
        <v>1</v>
      </c>
    </row>
    <row r="8" spans="1:80">
      <c r="A8" s="282">
        <v>1</v>
      </c>
      <c r="B8" s="283" t="s">
        <v>294</v>
      </c>
      <c r="C8" s="284" t="s">
        <v>295</v>
      </c>
      <c r="D8" s="285" t="s">
        <v>139</v>
      </c>
      <c r="E8" s="286">
        <v>95.08</v>
      </c>
      <c r="F8" s="286"/>
      <c r="G8" s="287">
        <f>E8*F8</f>
        <v>0</v>
      </c>
      <c r="H8" s="288">
        <v>0</v>
      </c>
      <c r="I8" s="289">
        <f>E8*H8</f>
        <v>0</v>
      </c>
      <c r="J8" s="288">
        <v>0</v>
      </c>
      <c r="K8" s="289">
        <f>E8*J8</f>
        <v>0</v>
      </c>
      <c r="O8" s="281">
        <v>2</v>
      </c>
      <c r="AA8" s="252">
        <v>1</v>
      </c>
      <c r="AB8" s="252">
        <v>1</v>
      </c>
      <c r="AC8" s="252">
        <v>1</v>
      </c>
      <c r="AZ8" s="252">
        <v>1</v>
      </c>
      <c r="BA8" s="252">
        <f>IF(AZ8=1,G8,0)</f>
        <v>0</v>
      </c>
      <c r="BB8" s="252">
        <f>IF(AZ8=2,G8,0)</f>
        <v>0</v>
      </c>
      <c r="BC8" s="252">
        <f>IF(AZ8=3,G8,0)</f>
        <v>0</v>
      </c>
      <c r="BD8" s="252">
        <f>IF(AZ8=4,G8,0)</f>
        <v>0</v>
      </c>
      <c r="BE8" s="252">
        <f>IF(AZ8=5,G8,0)</f>
        <v>0</v>
      </c>
      <c r="CA8" s="281">
        <v>1</v>
      </c>
      <c r="CB8" s="281">
        <v>1</v>
      </c>
    </row>
    <row r="9" spans="1:80">
      <c r="A9" s="291"/>
      <c r="B9" s="292" t="s">
        <v>97</v>
      </c>
      <c r="C9" s="293" t="s">
        <v>293</v>
      </c>
      <c r="D9" s="294"/>
      <c r="E9" s="295"/>
      <c r="F9" s="296"/>
      <c r="G9" s="297">
        <f>SUM(G7:G8)</f>
        <v>0</v>
      </c>
      <c r="H9" s="298"/>
      <c r="I9" s="299">
        <f>SUM(I7:I8)</f>
        <v>0</v>
      </c>
      <c r="J9" s="298"/>
      <c r="K9" s="299">
        <f>SUM(K7:K8)</f>
        <v>0</v>
      </c>
      <c r="O9" s="281">
        <v>4</v>
      </c>
      <c r="BA9" s="300">
        <f>SUM(BA7:BA8)</f>
        <v>0</v>
      </c>
      <c r="BB9" s="300">
        <f>SUM(BB7:BB8)</f>
        <v>0</v>
      </c>
      <c r="BC9" s="300">
        <f>SUM(BC7:BC8)</f>
        <v>0</v>
      </c>
      <c r="BD9" s="300">
        <f>SUM(BD7:BD8)</f>
        <v>0</v>
      </c>
      <c r="BE9" s="300">
        <f>SUM(BE7:BE8)</f>
        <v>0</v>
      </c>
    </row>
    <row r="10" spans="1:80">
      <c r="A10" s="271" t="s">
        <v>95</v>
      </c>
      <c r="B10" s="272" t="s">
        <v>296</v>
      </c>
      <c r="C10" s="273" t="s">
        <v>297</v>
      </c>
      <c r="D10" s="274"/>
      <c r="E10" s="275"/>
      <c r="F10" s="275"/>
      <c r="G10" s="276"/>
      <c r="H10" s="277"/>
      <c r="I10" s="278"/>
      <c r="J10" s="279"/>
      <c r="K10" s="280"/>
      <c r="O10" s="281">
        <v>1</v>
      </c>
    </row>
    <row r="11" spans="1:80">
      <c r="A11" s="282">
        <v>2</v>
      </c>
      <c r="B11" s="283" t="s">
        <v>299</v>
      </c>
      <c r="C11" s="284" t="s">
        <v>300</v>
      </c>
      <c r="D11" s="285" t="s">
        <v>110</v>
      </c>
      <c r="E11" s="286">
        <v>274.90499999999997</v>
      </c>
      <c r="F11" s="286">
        <v>0</v>
      </c>
      <c r="G11" s="287">
        <f>E11*F11</f>
        <v>0</v>
      </c>
      <c r="H11" s="288">
        <v>0</v>
      </c>
      <c r="I11" s="289">
        <f>E11*H11</f>
        <v>0</v>
      </c>
      <c r="J11" s="288">
        <v>0</v>
      </c>
      <c r="K11" s="289">
        <f>E11*J11</f>
        <v>0</v>
      </c>
      <c r="O11" s="281">
        <v>2</v>
      </c>
      <c r="AA11" s="252">
        <v>1</v>
      </c>
      <c r="AB11" s="252">
        <v>1</v>
      </c>
      <c r="AC11" s="252">
        <v>1</v>
      </c>
      <c r="AZ11" s="252">
        <v>1</v>
      </c>
      <c r="BA11" s="252">
        <f>IF(AZ11=1,G11,0)</f>
        <v>0</v>
      </c>
      <c r="BB11" s="252">
        <f>IF(AZ11=2,G11,0)</f>
        <v>0</v>
      </c>
      <c r="BC11" s="252">
        <f>IF(AZ11=3,G11,0)</f>
        <v>0</v>
      </c>
      <c r="BD11" s="252">
        <f>IF(AZ11=4,G11,0)</f>
        <v>0</v>
      </c>
      <c r="BE11" s="252">
        <f>IF(AZ11=5,G11,0)</f>
        <v>0</v>
      </c>
      <c r="CA11" s="281">
        <v>1</v>
      </c>
      <c r="CB11" s="281">
        <v>1</v>
      </c>
    </row>
    <row r="12" spans="1:80">
      <c r="A12" s="282">
        <v>3</v>
      </c>
      <c r="B12" s="283" t="s">
        <v>301</v>
      </c>
      <c r="C12" s="284" t="s">
        <v>302</v>
      </c>
      <c r="D12" s="285" t="s">
        <v>113</v>
      </c>
      <c r="E12" s="286">
        <v>543.20000000000005</v>
      </c>
      <c r="F12" s="286">
        <v>0</v>
      </c>
      <c r="G12" s="287">
        <f>E12*F12</f>
        <v>0</v>
      </c>
      <c r="H12" s="288">
        <v>0</v>
      </c>
      <c r="I12" s="289">
        <f>E12*H12</f>
        <v>0</v>
      </c>
      <c r="J12" s="288">
        <v>0</v>
      </c>
      <c r="K12" s="289">
        <f>E12*J12</f>
        <v>0</v>
      </c>
      <c r="O12" s="281">
        <v>2</v>
      </c>
      <c r="AA12" s="252">
        <v>1</v>
      </c>
      <c r="AB12" s="252">
        <v>1</v>
      </c>
      <c r="AC12" s="252">
        <v>1</v>
      </c>
      <c r="AZ12" s="252">
        <v>1</v>
      </c>
      <c r="BA12" s="252">
        <f>IF(AZ12=1,G12,0)</f>
        <v>0</v>
      </c>
      <c r="BB12" s="252">
        <f>IF(AZ12=2,G12,0)</f>
        <v>0</v>
      </c>
      <c r="BC12" s="252">
        <f>IF(AZ12=3,G12,0)</f>
        <v>0</v>
      </c>
      <c r="BD12" s="252">
        <f>IF(AZ12=4,G12,0)</f>
        <v>0</v>
      </c>
      <c r="BE12" s="252">
        <f>IF(AZ12=5,G12,0)</f>
        <v>0</v>
      </c>
      <c r="CA12" s="281">
        <v>1</v>
      </c>
      <c r="CB12" s="281">
        <v>1</v>
      </c>
    </row>
    <row r="13" spans="1:80">
      <c r="A13" s="282">
        <v>4</v>
      </c>
      <c r="B13" s="283" t="s">
        <v>303</v>
      </c>
      <c r="C13" s="284" t="s">
        <v>304</v>
      </c>
      <c r="D13" s="285" t="s">
        <v>110</v>
      </c>
      <c r="E13" s="286">
        <v>108.64</v>
      </c>
      <c r="F13" s="286">
        <v>0</v>
      </c>
      <c r="G13" s="287">
        <f>E13*F13</f>
        <v>0</v>
      </c>
      <c r="H13" s="288">
        <v>0</v>
      </c>
      <c r="I13" s="289">
        <f>E13*H13</f>
        <v>0</v>
      </c>
      <c r="J13" s="288">
        <v>0</v>
      </c>
      <c r="K13" s="289">
        <f>E13*J13</f>
        <v>0</v>
      </c>
      <c r="O13" s="281">
        <v>2</v>
      </c>
      <c r="AA13" s="252">
        <v>1</v>
      </c>
      <c r="AB13" s="252">
        <v>1</v>
      </c>
      <c r="AC13" s="252">
        <v>1</v>
      </c>
      <c r="AZ13" s="252">
        <v>1</v>
      </c>
      <c r="BA13" s="252">
        <f>IF(AZ13=1,G13,0)</f>
        <v>0</v>
      </c>
      <c r="BB13" s="252">
        <f>IF(AZ13=2,G13,0)</f>
        <v>0</v>
      </c>
      <c r="BC13" s="252">
        <f>IF(AZ13=3,G13,0)</f>
        <v>0</v>
      </c>
      <c r="BD13" s="252">
        <f>IF(AZ13=4,G13,0)</f>
        <v>0</v>
      </c>
      <c r="BE13" s="252">
        <f>IF(AZ13=5,G13,0)</f>
        <v>0</v>
      </c>
      <c r="CA13" s="281">
        <v>1</v>
      </c>
      <c r="CB13" s="281">
        <v>1</v>
      </c>
    </row>
    <row r="14" spans="1:80">
      <c r="A14" s="291"/>
      <c r="B14" s="292" t="s">
        <v>97</v>
      </c>
      <c r="C14" s="293" t="s">
        <v>298</v>
      </c>
      <c r="D14" s="294"/>
      <c r="E14" s="295"/>
      <c r="F14" s="296"/>
      <c r="G14" s="297">
        <f>SUM(G10:G13)</f>
        <v>0</v>
      </c>
      <c r="H14" s="298"/>
      <c r="I14" s="299">
        <f>SUM(I10:I13)</f>
        <v>0</v>
      </c>
      <c r="J14" s="298"/>
      <c r="K14" s="299">
        <f>SUM(K10:K13)</f>
        <v>0</v>
      </c>
      <c r="O14" s="281">
        <v>4</v>
      </c>
      <c r="BA14" s="300">
        <f>SUM(BA10:BA13)</f>
        <v>0</v>
      </c>
      <c r="BB14" s="300">
        <f>SUM(BB10:BB13)</f>
        <v>0</v>
      </c>
      <c r="BC14" s="300">
        <f>SUM(BC10:BC13)</f>
        <v>0</v>
      </c>
      <c r="BD14" s="300">
        <f>SUM(BD10:BD13)</f>
        <v>0</v>
      </c>
      <c r="BE14" s="300">
        <f>SUM(BE10:BE13)</f>
        <v>0</v>
      </c>
    </row>
    <row r="15" spans="1:80">
      <c r="A15" s="271" t="s">
        <v>95</v>
      </c>
      <c r="B15" s="272" t="s">
        <v>105</v>
      </c>
      <c r="C15" s="273" t="s">
        <v>305</v>
      </c>
      <c r="D15" s="274"/>
      <c r="E15" s="275"/>
      <c r="F15" s="275"/>
      <c r="G15" s="276"/>
      <c r="H15" s="277"/>
      <c r="I15" s="278"/>
      <c r="J15" s="279"/>
      <c r="K15" s="280"/>
      <c r="O15" s="281">
        <v>1</v>
      </c>
    </row>
    <row r="16" spans="1:80">
      <c r="A16" s="282">
        <v>5</v>
      </c>
      <c r="B16" s="283" t="s">
        <v>307</v>
      </c>
      <c r="C16" s="284" t="s">
        <v>308</v>
      </c>
      <c r="D16" s="285" t="s">
        <v>110</v>
      </c>
      <c r="E16" s="286">
        <v>428.68740000000003</v>
      </c>
      <c r="F16" s="286">
        <v>0</v>
      </c>
      <c r="G16" s="287">
        <f>E16*F16</f>
        <v>0</v>
      </c>
      <c r="H16" s="288">
        <v>0</v>
      </c>
      <c r="I16" s="289">
        <f>E16*H16</f>
        <v>0</v>
      </c>
      <c r="J16" s="288">
        <v>0</v>
      </c>
      <c r="K16" s="289">
        <f>E16*J16</f>
        <v>0</v>
      </c>
      <c r="O16" s="281">
        <v>2</v>
      </c>
      <c r="AA16" s="252">
        <v>1</v>
      </c>
      <c r="AB16" s="252">
        <v>1</v>
      </c>
      <c r="AC16" s="252">
        <v>1</v>
      </c>
      <c r="AZ16" s="252">
        <v>1</v>
      </c>
      <c r="BA16" s="252">
        <f>IF(AZ16=1,G16,0)</f>
        <v>0</v>
      </c>
      <c r="BB16" s="252">
        <f>IF(AZ16=2,G16,0)</f>
        <v>0</v>
      </c>
      <c r="BC16" s="252">
        <f>IF(AZ16=3,G16,0)</f>
        <v>0</v>
      </c>
      <c r="BD16" s="252">
        <f>IF(AZ16=4,G16,0)</f>
        <v>0</v>
      </c>
      <c r="BE16" s="252">
        <f>IF(AZ16=5,G16,0)</f>
        <v>0</v>
      </c>
      <c r="CA16" s="281">
        <v>1</v>
      </c>
      <c r="CB16" s="281">
        <v>1</v>
      </c>
    </row>
    <row r="17" spans="1:80" ht="22.5">
      <c r="A17" s="282">
        <v>6</v>
      </c>
      <c r="B17" s="283" t="s">
        <v>309</v>
      </c>
      <c r="C17" s="284" t="s">
        <v>310</v>
      </c>
      <c r="D17" s="285" t="s">
        <v>110</v>
      </c>
      <c r="E17" s="286">
        <v>341.99939999999998</v>
      </c>
      <c r="F17" s="286">
        <v>0</v>
      </c>
      <c r="G17" s="287">
        <f>E17*F17</f>
        <v>0</v>
      </c>
      <c r="H17" s="288">
        <v>0</v>
      </c>
      <c r="I17" s="289">
        <f>E17*H17</f>
        <v>0</v>
      </c>
      <c r="J17" s="288">
        <v>0</v>
      </c>
      <c r="K17" s="289">
        <f>E17*J17</f>
        <v>0</v>
      </c>
      <c r="O17" s="281">
        <v>2</v>
      </c>
      <c r="AA17" s="252">
        <v>1</v>
      </c>
      <c r="AB17" s="252">
        <v>1</v>
      </c>
      <c r="AC17" s="252">
        <v>1</v>
      </c>
      <c r="AZ17" s="252">
        <v>1</v>
      </c>
      <c r="BA17" s="252">
        <f>IF(AZ17=1,G17,0)</f>
        <v>0</v>
      </c>
      <c r="BB17" s="252">
        <f>IF(AZ17=2,G17,0)</f>
        <v>0</v>
      </c>
      <c r="BC17" s="252">
        <f>IF(AZ17=3,G17,0)</f>
        <v>0</v>
      </c>
      <c r="BD17" s="252">
        <f>IF(AZ17=4,G17,0)</f>
        <v>0</v>
      </c>
      <c r="BE17" s="252">
        <f>IF(AZ17=5,G17,0)</f>
        <v>0</v>
      </c>
      <c r="CA17" s="281">
        <v>1</v>
      </c>
      <c r="CB17" s="281">
        <v>1</v>
      </c>
    </row>
    <row r="18" spans="1:80" ht="22.5">
      <c r="A18" s="282">
        <v>7</v>
      </c>
      <c r="B18" s="283" t="s">
        <v>311</v>
      </c>
      <c r="C18" s="284" t="s">
        <v>312</v>
      </c>
      <c r="D18" s="285" t="s">
        <v>110</v>
      </c>
      <c r="E18" s="286">
        <v>436.19839999999999</v>
      </c>
      <c r="F18" s="286">
        <v>0</v>
      </c>
      <c r="G18" s="287">
        <f>E18*F18</f>
        <v>0</v>
      </c>
      <c r="H18" s="288">
        <v>0</v>
      </c>
      <c r="I18" s="289">
        <f>E18*H18</f>
        <v>0</v>
      </c>
      <c r="J18" s="288">
        <v>0</v>
      </c>
      <c r="K18" s="289">
        <f>E18*J18</f>
        <v>0</v>
      </c>
      <c r="O18" s="281">
        <v>2</v>
      </c>
      <c r="AA18" s="252">
        <v>1</v>
      </c>
      <c r="AB18" s="252">
        <v>1</v>
      </c>
      <c r="AC18" s="252">
        <v>1</v>
      </c>
      <c r="AZ18" s="252">
        <v>1</v>
      </c>
      <c r="BA18" s="252">
        <f>IF(AZ18=1,G18,0)</f>
        <v>0</v>
      </c>
      <c r="BB18" s="252">
        <f>IF(AZ18=2,G18,0)</f>
        <v>0</v>
      </c>
      <c r="BC18" s="252">
        <f>IF(AZ18=3,G18,0)</f>
        <v>0</v>
      </c>
      <c r="BD18" s="252">
        <f>IF(AZ18=4,G18,0)</f>
        <v>0</v>
      </c>
      <c r="BE18" s="252">
        <f>IF(AZ18=5,G18,0)</f>
        <v>0</v>
      </c>
      <c r="CA18" s="281">
        <v>1</v>
      </c>
      <c r="CB18" s="281">
        <v>1</v>
      </c>
    </row>
    <row r="19" spans="1:80" ht="22.5">
      <c r="A19" s="282">
        <v>8</v>
      </c>
      <c r="B19" s="283" t="s">
        <v>313</v>
      </c>
      <c r="C19" s="284" t="s">
        <v>314</v>
      </c>
      <c r="D19" s="285" t="s">
        <v>113</v>
      </c>
      <c r="E19" s="286">
        <v>132.81</v>
      </c>
      <c r="F19" s="286">
        <v>0</v>
      </c>
      <c r="G19" s="287">
        <f>E19*F19</f>
        <v>0</v>
      </c>
      <c r="H19" s="288">
        <v>0</v>
      </c>
      <c r="I19" s="289">
        <f>E19*H19</f>
        <v>0</v>
      </c>
      <c r="J19" s="288">
        <v>0</v>
      </c>
      <c r="K19" s="289">
        <f>E19*J19</f>
        <v>0</v>
      </c>
      <c r="O19" s="281">
        <v>2</v>
      </c>
      <c r="AA19" s="252">
        <v>1</v>
      </c>
      <c r="AB19" s="252">
        <v>1</v>
      </c>
      <c r="AC19" s="252">
        <v>1</v>
      </c>
      <c r="AZ19" s="252">
        <v>1</v>
      </c>
      <c r="BA19" s="252">
        <f>IF(AZ19=1,G19,0)</f>
        <v>0</v>
      </c>
      <c r="BB19" s="252">
        <f>IF(AZ19=2,G19,0)</f>
        <v>0</v>
      </c>
      <c r="BC19" s="252">
        <f>IF(AZ19=3,G19,0)</f>
        <v>0</v>
      </c>
      <c r="BD19" s="252">
        <f>IF(AZ19=4,G19,0)</f>
        <v>0</v>
      </c>
      <c r="BE19" s="252">
        <f>IF(AZ19=5,G19,0)</f>
        <v>0</v>
      </c>
      <c r="CA19" s="281">
        <v>1</v>
      </c>
      <c r="CB19" s="281">
        <v>1</v>
      </c>
    </row>
    <row r="20" spans="1:80" ht="22.5">
      <c r="A20" s="282">
        <v>9</v>
      </c>
      <c r="B20" s="283" t="s">
        <v>315</v>
      </c>
      <c r="C20" s="284" t="s">
        <v>316</v>
      </c>
      <c r="D20" s="285" t="s">
        <v>139</v>
      </c>
      <c r="E20" s="286">
        <v>202</v>
      </c>
      <c r="F20" s="286">
        <v>0</v>
      </c>
      <c r="G20" s="287">
        <f>E20*F20</f>
        <v>0</v>
      </c>
      <c r="H20" s="288">
        <v>0</v>
      </c>
      <c r="I20" s="289">
        <f>E20*H20</f>
        <v>0</v>
      </c>
      <c r="J20" s="288">
        <v>0</v>
      </c>
      <c r="K20" s="289">
        <f>E20*J20</f>
        <v>0</v>
      </c>
      <c r="O20" s="281">
        <v>2</v>
      </c>
      <c r="AA20" s="252">
        <v>1</v>
      </c>
      <c r="AB20" s="252">
        <v>1</v>
      </c>
      <c r="AC20" s="252">
        <v>1</v>
      </c>
      <c r="AZ20" s="252">
        <v>1</v>
      </c>
      <c r="BA20" s="252">
        <f>IF(AZ20=1,G20,0)</f>
        <v>0</v>
      </c>
      <c r="BB20" s="252">
        <f>IF(AZ20=2,G20,0)</f>
        <v>0</v>
      </c>
      <c r="BC20" s="252">
        <f>IF(AZ20=3,G20,0)</f>
        <v>0</v>
      </c>
      <c r="BD20" s="252">
        <f>IF(AZ20=4,G20,0)</f>
        <v>0</v>
      </c>
      <c r="BE20" s="252">
        <f>IF(AZ20=5,G20,0)</f>
        <v>0</v>
      </c>
      <c r="CA20" s="281">
        <v>1</v>
      </c>
      <c r="CB20" s="281">
        <v>1</v>
      </c>
    </row>
    <row r="21" spans="1:80">
      <c r="A21" s="291"/>
      <c r="B21" s="292" t="s">
        <v>97</v>
      </c>
      <c r="C21" s="293" t="s">
        <v>306</v>
      </c>
      <c r="D21" s="294"/>
      <c r="E21" s="295"/>
      <c r="F21" s="296"/>
      <c r="G21" s="297">
        <f>SUM(G15:G20)</f>
        <v>0</v>
      </c>
      <c r="H21" s="298"/>
      <c r="I21" s="299">
        <f>SUM(I15:I20)</f>
        <v>0</v>
      </c>
      <c r="J21" s="298"/>
      <c r="K21" s="299">
        <f>SUM(K15:K20)</f>
        <v>0</v>
      </c>
      <c r="O21" s="281">
        <v>4</v>
      </c>
      <c r="BA21" s="300">
        <f>SUM(BA15:BA20)</f>
        <v>0</v>
      </c>
      <c r="BB21" s="300">
        <f>SUM(BB15:BB20)</f>
        <v>0</v>
      </c>
      <c r="BC21" s="300">
        <f>SUM(BC15:BC20)</f>
        <v>0</v>
      </c>
      <c r="BD21" s="300">
        <f>SUM(BD15:BD20)</f>
        <v>0</v>
      </c>
      <c r="BE21" s="300">
        <f>SUM(BE15:BE20)</f>
        <v>0</v>
      </c>
    </row>
    <row r="22" spans="1:80">
      <c r="A22" s="271" t="s">
        <v>95</v>
      </c>
      <c r="B22" s="272" t="s">
        <v>317</v>
      </c>
      <c r="C22" s="273" t="s">
        <v>318</v>
      </c>
      <c r="D22" s="274"/>
      <c r="E22" s="275"/>
      <c r="F22" s="275"/>
      <c r="G22" s="276"/>
      <c r="H22" s="277"/>
      <c r="I22" s="278"/>
      <c r="J22" s="279"/>
      <c r="K22" s="280"/>
      <c r="O22" s="281">
        <v>1</v>
      </c>
    </row>
    <row r="23" spans="1:80">
      <c r="A23" s="282">
        <v>10</v>
      </c>
      <c r="B23" s="283" t="s">
        <v>320</v>
      </c>
      <c r="C23" s="284" t="s">
        <v>321</v>
      </c>
      <c r="D23" s="285" t="s">
        <v>110</v>
      </c>
      <c r="E23" s="286">
        <v>1307.1025</v>
      </c>
      <c r="F23" s="286">
        <v>0</v>
      </c>
      <c r="G23" s="287">
        <f>E23*F23</f>
        <v>0</v>
      </c>
      <c r="H23" s="288">
        <v>0</v>
      </c>
      <c r="I23" s="289">
        <f>E23*H23</f>
        <v>0</v>
      </c>
      <c r="J23" s="288">
        <v>0</v>
      </c>
      <c r="K23" s="289">
        <f>E23*J23</f>
        <v>0</v>
      </c>
      <c r="O23" s="281">
        <v>2</v>
      </c>
      <c r="AA23" s="252">
        <v>1</v>
      </c>
      <c r="AB23" s="252">
        <v>7</v>
      </c>
      <c r="AC23" s="252">
        <v>7</v>
      </c>
      <c r="AZ23" s="252">
        <v>2</v>
      </c>
      <c r="BA23" s="252">
        <f>IF(AZ23=1,G23,0)</f>
        <v>0</v>
      </c>
      <c r="BB23" s="252">
        <f>IF(AZ23=2,G23,0)</f>
        <v>0</v>
      </c>
      <c r="BC23" s="252">
        <f>IF(AZ23=3,G23,0)</f>
        <v>0</v>
      </c>
      <c r="BD23" s="252">
        <f>IF(AZ23=4,G23,0)</f>
        <v>0</v>
      </c>
      <c r="BE23" s="252">
        <f>IF(AZ23=5,G23,0)</f>
        <v>0</v>
      </c>
      <c r="CA23" s="281">
        <v>1</v>
      </c>
      <c r="CB23" s="281">
        <v>7</v>
      </c>
    </row>
    <row r="24" spans="1:80">
      <c r="A24" s="291"/>
      <c r="B24" s="292" t="s">
        <v>97</v>
      </c>
      <c r="C24" s="293" t="s">
        <v>319</v>
      </c>
      <c r="D24" s="294"/>
      <c r="E24" s="295"/>
      <c r="F24" s="296"/>
      <c r="G24" s="297">
        <f>SUM(G22:G23)</f>
        <v>0</v>
      </c>
      <c r="H24" s="298"/>
      <c r="I24" s="299">
        <f>SUM(I22:I23)</f>
        <v>0</v>
      </c>
      <c r="J24" s="298"/>
      <c r="K24" s="299">
        <f>SUM(K22:K23)</f>
        <v>0</v>
      </c>
      <c r="O24" s="281">
        <v>4</v>
      </c>
      <c r="BA24" s="300">
        <f>SUM(BA22:BA23)</f>
        <v>0</v>
      </c>
      <c r="BB24" s="300">
        <f>SUM(BB22:BB23)</f>
        <v>0</v>
      </c>
      <c r="BC24" s="300">
        <f>SUM(BC22:BC23)</f>
        <v>0</v>
      </c>
      <c r="BD24" s="300">
        <f>SUM(BD22:BD23)</f>
        <v>0</v>
      </c>
      <c r="BE24" s="300">
        <f>SUM(BE22:BE23)</f>
        <v>0</v>
      </c>
    </row>
    <row r="25" spans="1:80">
      <c r="A25" s="271" t="s">
        <v>95</v>
      </c>
      <c r="B25" s="272" t="s">
        <v>322</v>
      </c>
      <c r="C25" s="273" t="s">
        <v>323</v>
      </c>
      <c r="D25" s="274"/>
      <c r="E25" s="275"/>
      <c r="F25" s="275"/>
      <c r="G25" s="276"/>
      <c r="H25" s="277"/>
      <c r="I25" s="278"/>
      <c r="J25" s="279"/>
      <c r="K25" s="280"/>
      <c r="O25" s="281">
        <v>1</v>
      </c>
    </row>
    <row r="26" spans="1:80">
      <c r="A26" s="282">
        <v>11</v>
      </c>
      <c r="B26" s="283" t="s">
        <v>325</v>
      </c>
      <c r="C26" s="284" t="s">
        <v>326</v>
      </c>
      <c r="D26" s="285" t="s">
        <v>139</v>
      </c>
      <c r="E26" s="286">
        <v>8</v>
      </c>
      <c r="F26" s="286">
        <v>0</v>
      </c>
      <c r="G26" s="287">
        <f>E26*F26</f>
        <v>0</v>
      </c>
      <c r="H26" s="288">
        <v>0</v>
      </c>
      <c r="I26" s="289">
        <f>E26*H26</f>
        <v>0</v>
      </c>
      <c r="J26" s="288">
        <v>0</v>
      </c>
      <c r="K26" s="289">
        <f>E26*J26</f>
        <v>0</v>
      </c>
      <c r="O26" s="281">
        <v>2</v>
      </c>
      <c r="AA26" s="252">
        <v>1</v>
      </c>
      <c r="AB26" s="252">
        <v>7</v>
      </c>
      <c r="AC26" s="252">
        <v>7</v>
      </c>
      <c r="AZ26" s="252">
        <v>2</v>
      </c>
      <c r="BA26" s="252">
        <f>IF(AZ26=1,G26,0)</f>
        <v>0</v>
      </c>
      <c r="BB26" s="252">
        <f>IF(AZ26=2,G26,0)</f>
        <v>0</v>
      </c>
      <c r="BC26" s="252">
        <f>IF(AZ26=3,G26,0)</f>
        <v>0</v>
      </c>
      <c r="BD26" s="252">
        <f>IF(AZ26=4,G26,0)</f>
        <v>0</v>
      </c>
      <c r="BE26" s="252">
        <f>IF(AZ26=5,G26,0)</f>
        <v>0</v>
      </c>
      <c r="CA26" s="281">
        <v>1</v>
      </c>
      <c r="CB26" s="281">
        <v>7</v>
      </c>
    </row>
    <row r="27" spans="1:80">
      <c r="A27" s="291"/>
      <c r="B27" s="292" t="s">
        <v>97</v>
      </c>
      <c r="C27" s="293" t="s">
        <v>324</v>
      </c>
      <c r="D27" s="294"/>
      <c r="E27" s="295"/>
      <c r="F27" s="296"/>
      <c r="G27" s="297">
        <f>SUM(G25:G26)</f>
        <v>0</v>
      </c>
      <c r="H27" s="298"/>
      <c r="I27" s="299">
        <f>SUM(I25:I26)</f>
        <v>0</v>
      </c>
      <c r="J27" s="298"/>
      <c r="K27" s="299">
        <f>SUM(K25:K26)</f>
        <v>0</v>
      </c>
      <c r="O27" s="281">
        <v>4</v>
      </c>
      <c r="BA27" s="300">
        <f>SUM(BA25:BA26)</f>
        <v>0</v>
      </c>
      <c r="BB27" s="300">
        <f>SUM(BB25:BB26)</f>
        <v>0</v>
      </c>
      <c r="BC27" s="300">
        <f>SUM(BC25:BC26)</f>
        <v>0</v>
      </c>
      <c r="BD27" s="300">
        <f>SUM(BD25:BD26)</f>
        <v>0</v>
      </c>
      <c r="BE27" s="300">
        <f>SUM(BE25:BE26)</f>
        <v>0</v>
      </c>
    </row>
    <row r="28" spans="1:80">
      <c r="A28" s="271" t="s">
        <v>95</v>
      </c>
      <c r="B28" s="272" t="s">
        <v>154</v>
      </c>
      <c r="C28" s="273" t="s">
        <v>155</v>
      </c>
      <c r="D28" s="274"/>
      <c r="E28" s="275"/>
      <c r="F28" s="275"/>
      <c r="G28" s="276"/>
      <c r="H28" s="277"/>
      <c r="I28" s="278"/>
      <c r="J28" s="279"/>
      <c r="K28" s="280"/>
      <c r="O28" s="281">
        <v>1</v>
      </c>
    </row>
    <row r="29" spans="1:80">
      <c r="A29" s="282">
        <v>12</v>
      </c>
      <c r="B29" s="283" t="s">
        <v>327</v>
      </c>
      <c r="C29" s="284" t="s">
        <v>328</v>
      </c>
      <c r="D29" s="285" t="s">
        <v>110</v>
      </c>
      <c r="E29" s="286">
        <v>1307.1025</v>
      </c>
      <c r="F29" s="286">
        <v>0</v>
      </c>
      <c r="G29" s="287">
        <f>E29*F29</f>
        <v>0</v>
      </c>
      <c r="H29" s="288">
        <v>0</v>
      </c>
      <c r="I29" s="289">
        <f>E29*H29</f>
        <v>0</v>
      </c>
      <c r="J29" s="288">
        <v>0</v>
      </c>
      <c r="K29" s="289">
        <f>E29*J29</f>
        <v>0</v>
      </c>
      <c r="O29" s="281">
        <v>2</v>
      </c>
      <c r="AA29" s="252">
        <v>1</v>
      </c>
      <c r="AB29" s="252">
        <v>7</v>
      </c>
      <c r="AC29" s="252">
        <v>7</v>
      </c>
      <c r="AZ29" s="252">
        <v>2</v>
      </c>
      <c r="BA29" s="252">
        <f>IF(AZ29=1,G29,0)</f>
        <v>0</v>
      </c>
      <c r="BB29" s="252">
        <f>IF(AZ29=2,G29,0)</f>
        <v>0</v>
      </c>
      <c r="BC29" s="252">
        <f>IF(AZ29=3,G29,0)</f>
        <v>0</v>
      </c>
      <c r="BD29" s="252">
        <f>IF(AZ29=4,G29,0)</f>
        <v>0</v>
      </c>
      <c r="BE29" s="252">
        <f>IF(AZ29=5,G29,0)</f>
        <v>0</v>
      </c>
      <c r="CA29" s="281">
        <v>1</v>
      </c>
      <c r="CB29" s="281">
        <v>7</v>
      </c>
    </row>
    <row r="30" spans="1:80">
      <c r="A30" s="282">
        <v>13</v>
      </c>
      <c r="B30" s="283" t="s">
        <v>329</v>
      </c>
      <c r="C30" s="284" t="s">
        <v>330</v>
      </c>
      <c r="D30" s="285" t="s">
        <v>110</v>
      </c>
      <c r="E30" s="286">
        <v>1307.1025</v>
      </c>
      <c r="F30" s="286">
        <v>0</v>
      </c>
      <c r="G30" s="287">
        <f>E30*F30</f>
        <v>0</v>
      </c>
      <c r="H30" s="288">
        <v>0</v>
      </c>
      <c r="I30" s="289">
        <f>E30*H30</f>
        <v>0</v>
      </c>
      <c r="J30" s="288">
        <v>0</v>
      </c>
      <c r="K30" s="289">
        <f>E30*J30</f>
        <v>0</v>
      </c>
      <c r="O30" s="281">
        <v>2</v>
      </c>
      <c r="AA30" s="252">
        <v>1</v>
      </c>
      <c r="AB30" s="252">
        <v>7</v>
      </c>
      <c r="AC30" s="252">
        <v>7</v>
      </c>
      <c r="AZ30" s="252">
        <v>2</v>
      </c>
      <c r="BA30" s="252">
        <f>IF(AZ30=1,G30,0)</f>
        <v>0</v>
      </c>
      <c r="BB30" s="252">
        <f>IF(AZ30=2,G30,0)</f>
        <v>0</v>
      </c>
      <c r="BC30" s="252">
        <f>IF(AZ30=3,G30,0)</f>
        <v>0</v>
      </c>
      <c r="BD30" s="252">
        <f>IF(AZ30=4,G30,0)</f>
        <v>0</v>
      </c>
      <c r="BE30" s="252">
        <f>IF(AZ30=5,G30,0)</f>
        <v>0</v>
      </c>
      <c r="CA30" s="281">
        <v>1</v>
      </c>
      <c r="CB30" s="281">
        <v>7</v>
      </c>
    </row>
    <row r="31" spans="1:80">
      <c r="A31" s="282">
        <v>14</v>
      </c>
      <c r="B31" s="283" t="s">
        <v>331</v>
      </c>
      <c r="C31" s="284" t="s">
        <v>332</v>
      </c>
      <c r="D31" s="285" t="s">
        <v>110</v>
      </c>
      <c r="E31" s="286">
        <v>1307.1025</v>
      </c>
      <c r="F31" s="286">
        <v>0</v>
      </c>
      <c r="G31" s="287">
        <f>E31*F31</f>
        <v>0</v>
      </c>
      <c r="H31" s="288">
        <v>0</v>
      </c>
      <c r="I31" s="289">
        <f>E31*H31</f>
        <v>0</v>
      </c>
      <c r="J31" s="288">
        <v>0</v>
      </c>
      <c r="K31" s="289">
        <f>E31*J31</f>
        <v>0</v>
      </c>
      <c r="O31" s="281">
        <v>2</v>
      </c>
      <c r="AA31" s="252">
        <v>1</v>
      </c>
      <c r="AB31" s="252">
        <v>7</v>
      </c>
      <c r="AC31" s="252">
        <v>7</v>
      </c>
      <c r="AZ31" s="252">
        <v>2</v>
      </c>
      <c r="BA31" s="252">
        <f>IF(AZ31=1,G31,0)</f>
        <v>0</v>
      </c>
      <c r="BB31" s="252">
        <f>IF(AZ31=2,G31,0)</f>
        <v>0</v>
      </c>
      <c r="BC31" s="252">
        <f>IF(AZ31=3,G31,0)</f>
        <v>0</v>
      </c>
      <c r="BD31" s="252">
        <f>IF(AZ31=4,G31,0)</f>
        <v>0</v>
      </c>
      <c r="BE31" s="252">
        <f>IF(AZ31=5,G31,0)</f>
        <v>0</v>
      </c>
      <c r="CA31" s="281">
        <v>1</v>
      </c>
      <c r="CB31" s="281">
        <v>7</v>
      </c>
    </row>
    <row r="32" spans="1:80">
      <c r="A32" s="282">
        <v>15</v>
      </c>
      <c r="B32" s="283" t="s">
        <v>333</v>
      </c>
      <c r="C32" s="284" t="s">
        <v>334</v>
      </c>
      <c r="D32" s="285" t="s">
        <v>161</v>
      </c>
      <c r="E32" s="286">
        <v>34.5075</v>
      </c>
      <c r="F32" s="286">
        <v>0</v>
      </c>
      <c r="G32" s="287">
        <f>E32*F32</f>
        <v>0</v>
      </c>
      <c r="H32" s="288">
        <v>0</v>
      </c>
      <c r="I32" s="289">
        <f>E32*H32</f>
        <v>0</v>
      </c>
      <c r="J32" s="288">
        <v>0</v>
      </c>
      <c r="K32" s="289">
        <f>E32*J32</f>
        <v>0</v>
      </c>
      <c r="O32" s="281">
        <v>2</v>
      </c>
      <c r="AA32" s="252">
        <v>1</v>
      </c>
      <c r="AB32" s="252">
        <v>7</v>
      </c>
      <c r="AC32" s="252">
        <v>7</v>
      </c>
      <c r="AZ32" s="252">
        <v>2</v>
      </c>
      <c r="BA32" s="252">
        <f>IF(AZ32=1,G32,0)</f>
        <v>0</v>
      </c>
      <c r="BB32" s="252">
        <f>IF(AZ32=2,G32,0)</f>
        <v>0</v>
      </c>
      <c r="BC32" s="252">
        <f>IF(AZ32=3,G32,0)</f>
        <v>0</v>
      </c>
      <c r="BD32" s="252">
        <f>IF(AZ32=4,G32,0)</f>
        <v>0</v>
      </c>
      <c r="BE32" s="252">
        <f>IF(AZ32=5,G32,0)</f>
        <v>0</v>
      </c>
      <c r="CA32" s="281">
        <v>1</v>
      </c>
      <c r="CB32" s="281">
        <v>7</v>
      </c>
    </row>
    <row r="33" spans="1:80">
      <c r="A33" s="282">
        <v>16</v>
      </c>
      <c r="B33" s="283" t="s">
        <v>335</v>
      </c>
      <c r="C33" s="284" t="s">
        <v>336</v>
      </c>
      <c r="D33" s="285" t="s">
        <v>161</v>
      </c>
      <c r="E33" s="286">
        <v>17.253799999999998</v>
      </c>
      <c r="F33" s="286">
        <v>0</v>
      </c>
      <c r="G33" s="287">
        <f>E33*F33</f>
        <v>0</v>
      </c>
      <c r="H33" s="288">
        <v>0</v>
      </c>
      <c r="I33" s="289">
        <f>E33*H33</f>
        <v>0</v>
      </c>
      <c r="J33" s="288">
        <v>0</v>
      </c>
      <c r="K33" s="289">
        <f>E33*J33</f>
        <v>0</v>
      </c>
      <c r="O33" s="281">
        <v>2</v>
      </c>
      <c r="AA33" s="252">
        <v>1</v>
      </c>
      <c r="AB33" s="252">
        <v>7</v>
      </c>
      <c r="AC33" s="252">
        <v>7</v>
      </c>
      <c r="AZ33" s="252">
        <v>2</v>
      </c>
      <c r="BA33" s="252">
        <f>IF(AZ33=1,G33,0)</f>
        <v>0</v>
      </c>
      <c r="BB33" s="252">
        <f>IF(AZ33=2,G33,0)</f>
        <v>0</v>
      </c>
      <c r="BC33" s="252">
        <f>IF(AZ33=3,G33,0)</f>
        <v>0</v>
      </c>
      <c r="BD33" s="252">
        <f>IF(AZ33=4,G33,0)</f>
        <v>0</v>
      </c>
      <c r="BE33" s="252">
        <f>IF(AZ33=5,G33,0)</f>
        <v>0</v>
      </c>
      <c r="CA33" s="281">
        <v>1</v>
      </c>
      <c r="CB33" s="281">
        <v>7</v>
      </c>
    </row>
    <row r="34" spans="1:80">
      <c r="A34" s="282">
        <v>17</v>
      </c>
      <c r="B34" s="283" t="s">
        <v>337</v>
      </c>
      <c r="C34" s="284" t="s">
        <v>338</v>
      </c>
      <c r="D34" s="285" t="s">
        <v>161</v>
      </c>
      <c r="E34" s="286">
        <v>3.1631999999999998</v>
      </c>
      <c r="F34" s="286">
        <v>0</v>
      </c>
      <c r="G34" s="287">
        <f>E34*F34</f>
        <v>0</v>
      </c>
      <c r="H34" s="288">
        <v>0</v>
      </c>
      <c r="I34" s="289">
        <f>E34*H34</f>
        <v>0</v>
      </c>
      <c r="J34" s="288">
        <v>0</v>
      </c>
      <c r="K34" s="289">
        <f>E34*J34</f>
        <v>0</v>
      </c>
      <c r="O34" s="281">
        <v>2</v>
      </c>
      <c r="AA34" s="252">
        <v>1</v>
      </c>
      <c r="AB34" s="252">
        <v>7</v>
      </c>
      <c r="AC34" s="252">
        <v>7</v>
      </c>
      <c r="AZ34" s="252">
        <v>2</v>
      </c>
      <c r="BA34" s="252">
        <f>IF(AZ34=1,G34,0)</f>
        <v>0</v>
      </c>
      <c r="BB34" s="252">
        <f>IF(AZ34=2,G34,0)</f>
        <v>0</v>
      </c>
      <c r="BC34" s="252">
        <f>IF(AZ34=3,G34,0)</f>
        <v>0</v>
      </c>
      <c r="BD34" s="252">
        <f>IF(AZ34=4,G34,0)</f>
        <v>0</v>
      </c>
      <c r="BE34" s="252">
        <f>IF(AZ34=5,G34,0)</f>
        <v>0</v>
      </c>
      <c r="CA34" s="281">
        <v>1</v>
      </c>
      <c r="CB34" s="281">
        <v>7</v>
      </c>
    </row>
    <row r="35" spans="1:80">
      <c r="A35" s="282">
        <v>18</v>
      </c>
      <c r="B35" s="283" t="s">
        <v>162</v>
      </c>
      <c r="C35" s="284" t="s">
        <v>163</v>
      </c>
      <c r="D35" s="285" t="s">
        <v>161</v>
      </c>
      <c r="E35" s="286">
        <v>54.924500000000002</v>
      </c>
      <c r="F35" s="286">
        <v>0</v>
      </c>
      <c r="G35" s="287">
        <f>E35*F35</f>
        <v>0</v>
      </c>
      <c r="H35" s="288">
        <v>0</v>
      </c>
      <c r="I35" s="289">
        <f>E35*H35</f>
        <v>0</v>
      </c>
      <c r="J35" s="288">
        <v>0</v>
      </c>
      <c r="K35" s="289">
        <f>E35*J35</f>
        <v>0</v>
      </c>
      <c r="O35" s="281">
        <v>2</v>
      </c>
      <c r="AA35" s="252">
        <v>1</v>
      </c>
      <c r="AB35" s="252">
        <v>7</v>
      </c>
      <c r="AC35" s="252">
        <v>7</v>
      </c>
      <c r="AZ35" s="252">
        <v>2</v>
      </c>
      <c r="BA35" s="252">
        <f>IF(AZ35=1,G35,0)</f>
        <v>0</v>
      </c>
      <c r="BB35" s="252">
        <f>IF(AZ35=2,G35,0)</f>
        <v>0</v>
      </c>
      <c r="BC35" s="252">
        <f>IF(AZ35=3,G35,0)</f>
        <v>0</v>
      </c>
      <c r="BD35" s="252">
        <f>IF(AZ35=4,G35,0)</f>
        <v>0</v>
      </c>
      <c r="BE35" s="252">
        <f>IF(AZ35=5,G35,0)</f>
        <v>0</v>
      </c>
      <c r="CA35" s="281">
        <v>1</v>
      </c>
      <c r="CB35" s="281">
        <v>7</v>
      </c>
    </row>
    <row r="36" spans="1:80">
      <c r="A36" s="282">
        <v>19</v>
      </c>
      <c r="B36" s="283" t="s">
        <v>164</v>
      </c>
      <c r="C36" s="284" t="s">
        <v>165</v>
      </c>
      <c r="D36" s="285" t="s">
        <v>153</v>
      </c>
      <c r="E36" s="286">
        <v>31.5031</v>
      </c>
      <c r="F36" s="286">
        <v>0</v>
      </c>
      <c r="G36" s="287">
        <f>E36*F36</f>
        <v>0</v>
      </c>
      <c r="H36" s="288">
        <v>0</v>
      </c>
      <c r="I36" s="289">
        <f>E36*H36</f>
        <v>0</v>
      </c>
      <c r="J36" s="288">
        <v>0</v>
      </c>
      <c r="K36" s="289">
        <f>E36*J36</f>
        <v>0</v>
      </c>
      <c r="O36" s="281">
        <v>2</v>
      </c>
      <c r="AA36" s="252">
        <v>1</v>
      </c>
      <c r="AB36" s="252">
        <v>7</v>
      </c>
      <c r="AC36" s="252">
        <v>7</v>
      </c>
      <c r="AZ36" s="252">
        <v>2</v>
      </c>
      <c r="BA36" s="252">
        <f>IF(AZ36=1,G36,0)</f>
        <v>0</v>
      </c>
      <c r="BB36" s="252">
        <f>IF(AZ36=2,G36,0)</f>
        <v>0</v>
      </c>
      <c r="BC36" s="252">
        <f>IF(AZ36=3,G36,0)</f>
        <v>0</v>
      </c>
      <c r="BD36" s="252">
        <f>IF(AZ36=4,G36,0)</f>
        <v>0</v>
      </c>
      <c r="BE36" s="252">
        <f>IF(AZ36=5,G36,0)</f>
        <v>0</v>
      </c>
      <c r="CA36" s="281">
        <v>1</v>
      </c>
      <c r="CB36" s="281">
        <v>7</v>
      </c>
    </row>
    <row r="37" spans="1:80">
      <c r="A37" s="282">
        <v>20</v>
      </c>
      <c r="B37" s="283" t="s">
        <v>339</v>
      </c>
      <c r="C37" s="284" t="s">
        <v>340</v>
      </c>
      <c r="D37" s="285" t="s">
        <v>110</v>
      </c>
      <c r="E37" s="286">
        <v>1307.1025</v>
      </c>
      <c r="F37" s="286">
        <v>0</v>
      </c>
      <c r="G37" s="287">
        <f>E37*F37</f>
        <v>0</v>
      </c>
      <c r="H37" s="288">
        <v>0</v>
      </c>
      <c r="I37" s="289">
        <f>E37*H37</f>
        <v>0</v>
      </c>
      <c r="J37" s="288">
        <v>0</v>
      </c>
      <c r="K37" s="289">
        <f>E37*J37</f>
        <v>0</v>
      </c>
      <c r="O37" s="281">
        <v>2</v>
      </c>
      <c r="AA37" s="252">
        <v>1</v>
      </c>
      <c r="AB37" s="252">
        <v>7</v>
      </c>
      <c r="AC37" s="252">
        <v>7</v>
      </c>
      <c r="AZ37" s="252">
        <v>2</v>
      </c>
      <c r="BA37" s="252">
        <f>IF(AZ37=1,G37,0)</f>
        <v>0</v>
      </c>
      <c r="BB37" s="252">
        <f>IF(AZ37=2,G37,0)</f>
        <v>0</v>
      </c>
      <c r="BC37" s="252">
        <f>IF(AZ37=3,G37,0)</f>
        <v>0</v>
      </c>
      <c r="BD37" s="252">
        <f>IF(AZ37=4,G37,0)</f>
        <v>0</v>
      </c>
      <c r="BE37" s="252">
        <f>IF(AZ37=5,G37,0)</f>
        <v>0</v>
      </c>
      <c r="CA37" s="281">
        <v>1</v>
      </c>
      <c r="CB37" s="281">
        <v>7</v>
      </c>
    </row>
    <row r="38" spans="1:80">
      <c r="A38" s="291"/>
      <c r="B38" s="292" t="s">
        <v>97</v>
      </c>
      <c r="C38" s="293" t="s">
        <v>156</v>
      </c>
      <c r="D38" s="294"/>
      <c r="E38" s="295"/>
      <c r="F38" s="296"/>
      <c r="G38" s="297">
        <f>SUM(G28:G37)</f>
        <v>0</v>
      </c>
      <c r="H38" s="298"/>
      <c r="I38" s="299">
        <f>SUM(I28:I37)</f>
        <v>0</v>
      </c>
      <c r="J38" s="298"/>
      <c r="K38" s="299">
        <f>SUM(K28:K37)</f>
        <v>0</v>
      </c>
      <c r="O38" s="281">
        <v>4</v>
      </c>
      <c r="BA38" s="300">
        <f>SUM(BA28:BA37)</f>
        <v>0</v>
      </c>
      <c r="BB38" s="300">
        <f>SUM(BB28:BB37)</f>
        <v>0</v>
      </c>
      <c r="BC38" s="300">
        <f>SUM(BC28:BC37)</f>
        <v>0</v>
      </c>
      <c r="BD38" s="300">
        <f>SUM(BD28:BD37)</f>
        <v>0</v>
      </c>
      <c r="BE38" s="300">
        <f>SUM(BE28:BE37)</f>
        <v>0</v>
      </c>
    </row>
    <row r="39" spans="1:80">
      <c r="A39" s="271" t="s">
        <v>95</v>
      </c>
      <c r="B39" s="272" t="s">
        <v>166</v>
      </c>
      <c r="C39" s="273" t="s">
        <v>167</v>
      </c>
      <c r="D39" s="274"/>
      <c r="E39" s="275"/>
      <c r="F39" s="275"/>
      <c r="G39" s="276"/>
      <c r="H39" s="277"/>
      <c r="I39" s="278"/>
      <c r="J39" s="279"/>
      <c r="K39" s="280"/>
      <c r="O39" s="281">
        <v>1</v>
      </c>
    </row>
    <row r="40" spans="1:80">
      <c r="A40" s="282">
        <v>21</v>
      </c>
      <c r="B40" s="283" t="s">
        <v>341</v>
      </c>
      <c r="C40" s="284" t="s">
        <v>342</v>
      </c>
      <c r="D40" s="285" t="s">
        <v>113</v>
      </c>
      <c r="E40" s="286">
        <v>213.4</v>
      </c>
      <c r="F40" s="286">
        <v>0</v>
      </c>
      <c r="G40" s="287">
        <f>E40*F40</f>
        <v>0</v>
      </c>
      <c r="H40" s="288">
        <v>0</v>
      </c>
      <c r="I40" s="289">
        <f>E40*H40</f>
        <v>0</v>
      </c>
      <c r="J40" s="288">
        <v>0</v>
      </c>
      <c r="K40" s="289">
        <f>E40*J40</f>
        <v>0</v>
      </c>
      <c r="O40" s="281">
        <v>2</v>
      </c>
      <c r="AA40" s="252">
        <v>1</v>
      </c>
      <c r="AB40" s="252">
        <v>7</v>
      </c>
      <c r="AC40" s="252">
        <v>7</v>
      </c>
      <c r="AZ40" s="252">
        <v>2</v>
      </c>
      <c r="BA40" s="252">
        <f>IF(AZ40=1,G40,0)</f>
        <v>0</v>
      </c>
      <c r="BB40" s="252">
        <f>IF(AZ40=2,G40,0)</f>
        <v>0</v>
      </c>
      <c r="BC40" s="252">
        <f>IF(AZ40=3,G40,0)</f>
        <v>0</v>
      </c>
      <c r="BD40" s="252">
        <f>IF(AZ40=4,G40,0)</f>
        <v>0</v>
      </c>
      <c r="BE40" s="252">
        <f>IF(AZ40=5,G40,0)</f>
        <v>0</v>
      </c>
      <c r="CA40" s="281">
        <v>1</v>
      </c>
      <c r="CB40" s="281">
        <v>7</v>
      </c>
    </row>
    <row r="41" spans="1:80" ht="22.5">
      <c r="A41" s="282">
        <v>22</v>
      </c>
      <c r="B41" s="283" t="s">
        <v>343</v>
      </c>
      <c r="C41" s="284" t="s">
        <v>344</v>
      </c>
      <c r="D41" s="285" t="s">
        <v>113</v>
      </c>
      <c r="E41" s="286">
        <v>12</v>
      </c>
      <c r="F41" s="286">
        <v>0</v>
      </c>
      <c r="G41" s="287">
        <f>E41*F41</f>
        <v>0</v>
      </c>
      <c r="H41" s="288">
        <v>0</v>
      </c>
      <c r="I41" s="289">
        <f>E41*H41</f>
        <v>0</v>
      </c>
      <c r="J41" s="288">
        <v>0</v>
      </c>
      <c r="K41" s="289">
        <f>E41*J41</f>
        <v>0</v>
      </c>
      <c r="O41" s="281">
        <v>2</v>
      </c>
      <c r="AA41" s="252">
        <v>1</v>
      </c>
      <c r="AB41" s="252">
        <v>7</v>
      </c>
      <c r="AC41" s="252">
        <v>7</v>
      </c>
      <c r="AZ41" s="252">
        <v>2</v>
      </c>
      <c r="BA41" s="252">
        <f>IF(AZ41=1,G41,0)</f>
        <v>0</v>
      </c>
      <c r="BB41" s="252">
        <f>IF(AZ41=2,G41,0)</f>
        <v>0</v>
      </c>
      <c r="BC41" s="252">
        <f>IF(AZ41=3,G41,0)</f>
        <v>0</v>
      </c>
      <c r="BD41" s="252">
        <f>IF(AZ41=4,G41,0)</f>
        <v>0</v>
      </c>
      <c r="BE41" s="252">
        <f>IF(AZ41=5,G41,0)</f>
        <v>0</v>
      </c>
      <c r="CA41" s="281">
        <v>1</v>
      </c>
      <c r="CB41" s="281">
        <v>7</v>
      </c>
    </row>
    <row r="42" spans="1:80" ht="22.5">
      <c r="A42" s="282">
        <v>23</v>
      </c>
      <c r="B42" s="283" t="s">
        <v>345</v>
      </c>
      <c r="C42" s="284" t="s">
        <v>346</v>
      </c>
      <c r="D42" s="285" t="s">
        <v>113</v>
      </c>
      <c r="E42" s="286">
        <v>7</v>
      </c>
      <c r="F42" s="286">
        <v>0</v>
      </c>
      <c r="G42" s="287">
        <f>E42*F42</f>
        <v>0</v>
      </c>
      <c r="H42" s="288">
        <v>0</v>
      </c>
      <c r="I42" s="289">
        <f>E42*H42</f>
        <v>0</v>
      </c>
      <c r="J42" s="288">
        <v>0</v>
      </c>
      <c r="K42" s="289">
        <f>E42*J42</f>
        <v>0</v>
      </c>
      <c r="O42" s="281">
        <v>2</v>
      </c>
      <c r="AA42" s="252">
        <v>1</v>
      </c>
      <c r="AB42" s="252">
        <v>7</v>
      </c>
      <c r="AC42" s="252">
        <v>7</v>
      </c>
      <c r="AZ42" s="252">
        <v>2</v>
      </c>
      <c r="BA42" s="252">
        <f>IF(AZ42=1,G42,0)</f>
        <v>0</v>
      </c>
      <c r="BB42" s="252">
        <f>IF(AZ42=2,G42,0)</f>
        <v>0</v>
      </c>
      <c r="BC42" s="252">
        <f>IF(AZ42=3,G42,0)</f>
        <v>0</v>
      </c>
      <c r="BD42" s="252">
        <f>IF(AZ42=4,G42,0)</f>
        <v>0</v>
      </c>
      <c r="BE42" s="252">
        <f>IF(AZ42=5,G42,0)</f>
        <v>0</v>
      </c>
      <c r="CA42" s="281">
        <v>1</v>
      </c>
      <c r="CB42" s="281">
        <v>7</v>
      </c>
    </row>
    <row r="43" spans="1:80">
      <c r="A43" s="282">
        <v>24</v>
      </c>
      <c r="B43" s="283" t="s">
        <v>347</v>
      </c>
      <c r="C43" s="284" t="s">
        <v>348</v>
      </c>
      <c r="D43" s="285" t="s">
        <v>113</v>
      </c>
      <c r="E43" s="286">
        <v>213.4</v>
      </c>
      <c r="F43" s="286">
        <v>0</v>
      </c>
      <c r="G43" s="287">
        <f>E43*F43</f>
        <v>0</v>
      </c>
      <c r="H43" s="288">
        <v>0</v>
      </c>
      <c r="I43" s="289">
        <f>E43*H43</f>
        <v>0</v>
      </c>
      <c r="J43" s="288">
        <v>0</v>
      </c>
      <c r="K43" s="289">
        <f>E43*J43</f>
        <v>0</v>
      </c>
      <c r="O43" s="281">
        <v>2</v>
      </c>
      <c r="AA43" s="252">
        <v>1</v>
      </c>
      <c r="AB43" s="252">
        <v>7</v>
      </c>
      <c r="AC43" s="252">
        <v>7</v>
      </c>
      <c r="AZ43" s="252">
        <v>2</v>
      </c>
      <c r="BA43" s="252">
        <f>IF(AZ43=1,G43,0)</f>
        <v>0</v>
      </c>
      <c r="BB43" s="252">
        <f>IF(AZ43=2,G43,0)</f>
        <v>0</v>
      </c>
      <c r="BC43" s="252">
        <f>IF(AZ43=3,G43,0)</f>
        <v>0</v>
      </c>
      <c r="BD43" s="252">
        <f>IF(AZ43=4,G43,0)</f>
        <v>0</v>
      </c>
      <c r="BE43" s="252">
        <f>IF(AZ43=5,G43,0)</f>
        <v>0</v>
      </c>
      <c r="CA43" s="281">
        <v>1</v>
      </c>
      <c r="CB43" s="281">
        <v>7</v>
      </c>
    </row>
    <row r="44" spans="1:80">
      <c r="A44" s="282">
        <v>25</v>
      </c>
      <c r="B44" s="283" t="s">
        <v>349</v>
      </c>
      <c r="C44" s="284" t="s">
        <v>350</v>
      </c>
      <c r="D44" s="285" t="s">
        <v>139</v>
      </c>
      <c r="E44" s="286">
        <v>8</v>
      </c>
      <c r="F44" s="286">
        <v>0</v>
      </c>
      <c r="G44" s="287">
        <f>E44*F44</f>
        <v>0</v>
      </c>
      <c r="H44" s="288">
        <v>0</v>
      </c>
      <c r="I44" s="289">
        <f>E44*H44</f>
        <v>0</v>
      </c>
      <c r="J44" s="288">
        <v>0</v>
      </c>
      <c r="K44" s="289">
        <f>E44*J44</f>
        <v>0</v>
      </c>
      <c r="O44" s="281">
        <v>2</v>
      </c>
      <c r="AA44" s="252">
        <v>1</v>
      </c>
      <c r="AB44" s="252">
        <v>7</v>
      </c>
      <c r="AC44" s="252">
        <v>7</v>
      </c>
      <c r="AZ44" s="252">
        <v>2</v>
      </c>
      <c r="BA44" s="252">
        <f>IF(AZ44=1,G44,0)</f>
        <v>0</v>
      </c>
      <c r="BB44" s="252">
        <f>IF(AZ44=2,G44,0)</f>
        <v>0</v>
      </c>
      <c r="BC44" s="252">
        <f>IF(AZ44=3,G44,0)</f>
        <v>0</v>
      </c>
      <c r="BD44" s="252">
        <f>IF(AZ44=4,G44,0)</f>
        <v>0</v>
      </c>
      <c r="BE44" s="252">
        <f>IF(AZ44=5,G44,0)</f>
        <v>0</v>
      </c>
      <c r="CA44" s="281">
        <v>1</v>
      </c>
      <c r="CB44" s="281">
        <v>7</v>
      </c>
    </row>
    <row r="45" spans="1:80">
      <c r="A45" s="282">
        <v>26</v>
      </c>
      <c r="B45" s="283" t="s">
        <v>351</v>
      </c>
      <c r="C45" s="284" t="s">
        <v>352</v>
      </c>
      <c r="D45" s="285" t="s">
        <v>113</v>
      </c>
      <c r="E45" s="286">
        <v>115.15</v>
      </c>
      <c r="F45" s="286">
        <v>0</v>
      </c>
      <c r="G45" s="287">
        <f>E45*F45</f>
        <v>0</v>
      </c>
      <c r="H45" s="288">
        <v>0</v>
      </c>
      <c r="I45" s="289">
        <f>E45*H45</f>
        <v>0</v>
      </c>
      <c r="J45" s="288">
        <v>0</v>
      </c>
      <c r="K45" s="289">
        <f>E45*J45</f>
        <v>0</v>
      </c>
      <c r="O45" s="281">
        <v>2</v>
      </c>
      <c r="AA45" s="252">
        <v>1</v>
      </c>
      <c r="AB45" s="252">
        <v>7</v>
      </c>
      <c r="AC45" s="252">
        <v>7</v>
      </c>
      <c r="AZ45" s="252">
        <v>2</v>
      </c>
      <c r="BA45" s="252">
        <f>IF(AZ45=1,G45,0)</f>
        <v>0</v>
      </c>
      <c r="BB45" s="252">
        <f>IF(AZ45=2,G45,0)</f>
        <v>0</v>
      </c>
      <c r="BC45" s="252">
        <f>IF(AZ45=3,G45,0)</f>
        <v>0</v>
      </c>
      <c r="BD45" s="252">
        <f>IF(AZ45=4,G45,0)</f>
        <v>0</v>
      </c>
      <c r="BE45" s="252">
        <f>IF(AZ45=5,G45,0)</f>
        <v>0</v>
      </c>
      <c r="CA45" s="281">
        <v>1</v>
      </c>
      <c r="CB45" s="281">
        <v>7</v>
      </c>
    </row>
    <row r="46" spans="1:80">
      <c r="A46" s="282">
        <v>27</v>
      </c>
      <c r="B46" s="283" t="s">
        <v>353</v>
      </c>
      <c r="C46" s="284" t="s">
        <v>354</v>
      </c>
      <c r="D46" s="285" t="s">
        <v>113</v>
      </c>
      <c r="E46" s="286">
        <v>6.6</v>
      </c>
      <c r="F46" s="286">
        <v>0</v>
      </c>
      <c r="G46" s="287">
        <f>E46*F46</f>
        <v>0</v>
      </c>
      <c r="H46" s="288">
        <v>0</v>
      </c>
      <c r="I46" s="289">
        <f>E46*H46</f>
        <v>0</v>
      </c>
      <c r="J46" s="288">
        <v>0</v>
      </c>
      <c r="K46" s="289">
        <f>E46*J46</f>
        <v>0</v>
      </c>
      <c r="O46" s="281">
        <v>2</v>
      </c>
      <c r="AA46" s="252">
        <v>1</v>
      </c>
      <c r="AB46" s="252">
        <v>7</v>
      </c>
      <c r="AC46" s="252">
        <v>7</v>
      </c>
      <c r="AZ46" s="252">
        <v>2</v>
      </c>
      <c r="BA46" s="252">
        <f>IF(AZ46=1,G46,0)</f>
        <v>0</v>
      </c>
      <c r="BB46" s="252">
        <f>IF(AZ46=2,G46,0)</f>
        <v>0</v>
      </c>
      <c r="BC46" s="252">
        <f>IF(AZ46=3,G46,0)</f>
        <v>0</v>
      </c>
      <c r="BD46" s="252">
        <f>IF(AZ46=4,G46,0)</f>
        <v>0</v>
      </c>
      <c r="BE46" s="252">
        <f>IF(AZ46=5,G46,0)</f>
        <v>0</v>
      </c>
      <c r="CA46" s="281">
        <v>1</v>
      </c>
      <c r="CB46" s="281">
        <v>7</v>
      </c>
    </row>
    <row r="47" spans="1:80">
      <c r="A47" s="282">
        <v>28</v>
      </c>
      <c r="B47" s="283" t="s">
        <v>355</v>
      </c>
      <c r="C47" s="284" t="s">
        <v>356</v>
      </c>
      <c r="D47" s="285" t="s">
        <v>110</v>
      </c>
      <c r="E47" s="286">
        <v>1307.1025</v>
      </c>
      <c r="F47" s="286">
        <v>0</v>
      </c>
      <c r="G47" s="287">
        <f>E47*F47</f>
        <v>0</v>
      </c>
      <c r="H47" s="288">
        <v>0</v>
      </c>
      <c r="I47" s="289">
        <f>E47*H47</f>
        <v>0</v>
      </c>
      <c r="J47" s="288">
        <v>0</v>
      </c>
      <c r="K47" s="289">
        <f>E47*J47</f>
        <v>0</v>
      </c>
      <c r="O47" s="281">
        <v>2</v>
      </c>
      <c r="AA47" s="252">
        <v>1</v>
      </c>
      <c r="AB47" s="252">
        <v>7</v>
      </c>
      <c r="AC47" s="252">
        <v>7</v>
      </c>
      <c r="AZ47" s="252">
        <v>2</v>
      </c>
      <c r="BA47" s="252">
        <f>IF(AZ47=1,G47,0)</f>
        <v>0</v>
      </c>
      <c r="BB47" s="252">
        <f>IF(AZ47=2,G47,0)</f>
        <v>0</v>
      </c>
      <c r="BC47" s="252">
        <f>IF(AZ47=3,G47,0)</f>
        <v>0</v>
      </c>
      <c r="BD47" s="252">
        <f>IF(AZ47=4,G47,0)</f>
        <v>0</v>
      </c>
      <c r="BE47" s="252">
        <f>IF(AZ47=5,G47,0)</f>
        <v>0</v>
      </c>
      <c r="CA47" s="281">
        <v>1</v>
      </c>
      <c r="CB47" s="281">
        <v>7</v>
      </c>
    </row>
    <row r="48" spans="1:80">
      <c r="A48" s="282">
        <v>29</v>
      </c>
      <c r="B48" s="283" t="s">
        <v>357</v>
      </c>
      <c r="C48" s="284" t="s">
        <v>358</v>
      </c>
      <c r="D48" s="285" t="s">
        <v>110</v>
      </c>
      <c r="E48" s="286">
        <v>1307.1025</v>
      </c>
      <c r="F48" s="286">
        <v>0</v>
      </c>
      <c r="G48" s="287">
        <f>E48*F48</f>
        <v>0</v>
      </c>
      <c r="H48" s="288">
        <v>0</v>
      </c>
      <c r="I48" s="289">
        <f>E48*H48</f>
        <v>0</v>
      </c>
      <c r="J48" s="288">
        <v>0</v>
      </c>
      <c r="K48" s="289">
        <f>E48*J48</f>
        <v>0</v>
      </c>
      <c r="O48" s="281">
        <v>2</v>
      </c>
      <c r="AA48" s="252">
        <v>1</v>
      </c>
      <c r="AB48" s="252">
        <v>7</v>
      </c>
      <c r="AC48" s="252">
        <v>7</v>
      </c>
      <c r="AZ48" s="252">
        <v>2</v>
      </c>
      <c r="BA48" s="252">
        <f>IF(AZ48=1,G48,0)</f>
        <v>0</v>
      </c>
      <c r="BB48" s="252">
        <f>IF(AZ48=2,G48,0)</f>
        <v>0</v>
      </c>
      <c r="BC48" s="252">
        <f>IF(AZ48=3,G48,0)</f>
        <v>0</v>
      </c>
      <c r="BD48" s="252">
        <f>IF(AZ48=4,G48,0)</f>
        <v>0</v>
      </c>
      <c r="BE48" s="252">
        <f>IF(AZ48=5,G48,0)</f>
        <v>0</v>
      </c>
      <c r="CA48" s="281">
        <v>1</v>
      </c>
      <c r="CB48" s="281">
        <v>7</v>
      </c>
    </row>
    <row r="49" spans="1:80">
      <c r="A49" s="282">
        <v>30</v>
      </c>
      <c r="B49" s="283" t="s">
        <v>359</v>
      </c>
      <c r="C49" s="284" t="s">
        <v>360</v>
      </c>
      <c r="D49" s="285" t="s">
        <v>113</v>
      </c>
      <c r="E49" s="286">
        <v>55</v>
      </c>
      <c r="F49" s="286">
        <v>0</v>
      </c>
      <c r="G49" s="287">
        <f>E49*F49</f>
        <v>0</v>
      </c>
      <c r="H49" s="288">
        <v>0</v>
      </c>
      <c r="I49" s="289">
        <f>E49*H49</f>
        <v>0</v>
      </c>
      <c r="J49" s="288">
        <v>0</v>
      </c>
      <c r="K49" s="289">
        <f>E49*J49</f>
        <v>0</v>
      </c>
      <c r="O49" s="281">
        <v>2</v>
      </c>
      <c r="AA49" s="252">
        <v>1</v>
      </c>
      <c r="AB49" s="252">
        <v>7</v>
      </c>
      <c r="AC49" s="252">
        <v>7</v>
      </c>
      <c r="AZ49" s="252">
        <v>2</v>
      </c>
      <c r="BA49" s="252">
        <f>IF(AZ49=1,G49,0)</f>
        <v>0</v>
      </c>
      <c r="BB49" s="252">
        <f>IF(AZ49=2,G49,0)</f>
        <v>0</v>
      </c>
      <c r="BC49" s="252">
        <f>IF(AZ49=3,G49,0)</f>
        <v>0</v>
      </c>
      <c r="BD49" s="252">
        <f>IF(AZ49=4,G49,0)</f>
        <v>0</v>
      </c>
      <c r="BE49" s="252">
        <f>IF(AZ49=5,G49,0)</f>
        <v>0</v>
      </c>
      <c r="CA49" s="281">
        <v>1</v>
      </c>
      <c r="CB49" s="281">
        <v>7</v>
      </c>
    </row>
    <row r="50" spans="1:80">
      <c r="A50" s="282">
        <v>31</v>
      </c>
      <c r="B50" s="283" t="s">
        <v>361</v>
      </c>
      <c r="C50" s="284" t="s">
        <v>362</v>
      </c>
      <c r="D50" s="285" t="s">
        <v>113</v>
      </c>
      <c r="E50" s="286">
        <v>5.4</v>
      </c>
      <c r="F50" s="286">
        <v>0</v>
      </c>
      <c r="G50" s="287">
        <f>E50*F50</f>
        <v>0</v>
      </c>
      <c r="H50" s="288">
        <v>0</v>
      </c>
      <c r="I50" s="289">
        <f>E50*H50</f>
        <v>0</v>
      </c>
      <c r="J50" s="288">
        <v>0</v>
      </c>
      <c r="K50" s="289">
        <f>E50*J50</f>
        <v>0</v>
      </c>
      <c r="O50" s="281">
        <v>2</v>
      </c>
      <c r="AA50" s="252">
        <v>1</v>
      </c>
      <c r="AB50" s="252">
        <v>7</v>
      </c>
      <c r="AC50" s="252">
        <v>7</v>
      </c>
      <c r="AZ50" s="252">
        <v>2</v>
      </c>
      <c r="BA50" s="252">
        <f>IF(AZ50=1,G50,0)</f>
        <v>0</v>
      </c>
      <c r="BB50" s="252">
        <f>IF(AZ50=2,G50,0)</f>
        <v>0</v>
      </c>
      <c r="BC50" s="252">
        <f>IF(AZ50=3,G50,0)</f>
        <v>0</v>
      </c>
      <c r="BD50" s="252">
        <f>IF(AZ50=4,G50,0)</f>
        <v>0</v>
      </c>
      <c r="BE50" s="252">
        <f>IF(AZ50=5,G50,0)</f>
        <v>0</v>
      </c>
      <c r="CA50" s="281">
        <v>1</v>
      </c>
      <c r="CB50" s="281">
        <v>7</v>
      </c>
    </row>
    <row r="51" spans="1:80">
      <c r="A51" s="282">
        <v>32</v>
      </c>
      <c r="B51" s="283" t="s">
        <v>363</v>
      </c>
      <c r="C51" s="284" t="s">
        <v>364</v>
      </c>
      <c r="D51" s="285" t="s">
        <v>113</v>
      </c>
      <c r="E51" s="286">
        <v>213.4</v>
      </c>
      <c r="F51" s="286">
        <v>0</v>
      </c>
      <c r="G51" s="287">
        <f>E51*F51</f>
        <v>0</v>
      </c>
      <c r="H51" s="288">
        <v>0</v>
      </c>
      <c r="I51" s="289">
        <f>E51*H51</f>
        <v>0</v>
      </c>
      <c r="J51" s="288">
        <v>0</v>
      </c>
      <c r="K51" s="289">
        <f>E51*J51</f>
        <v>0</v>
      </c>
      <c r="O51" s="281">
        <v>2</v>
      </c>
      <c r="AA51" s="252">
        <v>1</v>
      </c>
      <c r="AB51" s="252">
        <v>7</v>
      </c>
      <c r="AC51" s="252">
        <v>7</v>
      </c>
      <c r="AZ51" s="252">
        <v>2</v>
      </c>
      <c r="BA51" s="252">
        <f>IF(AZ51=1,G51,0)</f>
        <v>0</v>
      </c>
      <c r="BB51" s="252">
        <f>IF(AZ51=2,G51,0)</f>
        <v>0</v>
      </c>
      <c r="BC51" s="252">
        <f>IF(AZ51=3,G51,0)</f>
        <v>0</v>
      </c>
      <c r="BD51" s="252">
        <f>IF(AZ51=4,G51,0)</f>
        <v>0</v>
      </c>
      <c r="BE51" s="252">
        <f>IF(AZ51=5,G51,0)</f>
        <v>0</v>
      </c>
      <c r="CA51" s="281">
        <v>1</v>
      </c>
      <c r="CB51" s="281">
        <v>7</v>
      </c>
    </row>
    <row r="52" spans="1:80">
      <c r="A52" s="282">
        <v>33</v>
      </c>
      <c r="B52" s="283" t="s">
        <v>365</v>
      </c>
      <c r="C52" s="284" t="s">
        <v>366</v>
      </c>
      <c r="D52" s="285" t="s">
        <v>113</v>
      </c>
      <c r="E52" s="286">
        <v>212.7</v>
      </c>
      <c r="F52" s="286">
        <v>0</v>
      </c>
      <c r="G52" s="287">
        <f>E52*F52</f>
        <v>0</v>
      </c>
      <c r="H52" s="288">
        <v>0</v>
      </c>
      <c r="I52" s="289">
        <f>E52*H52</f>
        <v>0</v>
      </c>
      <c r="J52" s="288">
        <v>0</v>
      </c>
      <c r="K52" s="289">
        <f>E52*J52</f>
        <v>0</v>
      </c>
      <c r="O52" s="281">
        <v>2</v>
      </c>
      <c r="AA52" s="252">
        <v>1</v>
      </c>
      <c r="AB52" s="252">
        <v>7</v>
      </c>
      <c r="AC52" s="252">
        <v>7</v>
      </c>
      <c r="AZ52" s="252">
        <v>2</v>
      </c>
      <c r="BA52" s="252">
        <f>IF(AZ52=1,G52,0)</f>
        <v>0</v>
      </c>
      <c r="BB52" s="252">
        <f>IF(AZ52=2,G52,0)</f>
        <v>0</v>
      </c>
      <c r="BC52" s="252">
        <f>IF(AZ52=3,G52,0)</f>
        <v>0</v>
      </c>
      <c r="BD52" s="252">
        <f>IF(AZ52=4,G52,0)</f>
        <v>0</v>
      </c>
      <c r="BE52" s="252">
        <f>IF(AZ52=5,G52,0)</f>
        <v>0</v>
      </c>
      <c r="CA52" s="281">
        <v>1</v>
      </c>
      <c r="CB52" s="281">
        <v>7</v>
      </c>
    </row>
    <row r="53" spans="1:80" ht="22.5">
      <c r="A53" s="282">
        <v>34</v>
      </c>
      <c r="B53" s="283" t="s">
        <v>367</v>
      </c>
      <c r="C53" s="284" t="s">
        <v>368</v>
      </c>
      <c r="D53" s="285" t="s">
        <v>113</v>
      </c>
      <c r="E53" s="286">
        <v>212.7</v>
      </c>
      <c r="F53" s="286">
        <v>0</v>
      </c>
      <c r="G53" s="287">
        <f>E53*F53</f>
        <v>0</v>
      </c>
      <c r="H53" s="288">
        <v>0</v>
      </c>
      <c r="I53" s="289">
        <f>E53*H53</f>
        <v>0</v>
      </c>
      <c r="J53" s="288">
        <v>0</v>
      </c>
      <c r="K53" s="289">
        <f>E53*J53</f>
        <v>0</v>
      </c>
      <c r="O53" s="281">
        <v>2</v>
      </c>
      <c r="AA53" s="252">
        <v>1</v>
      </c>
      <c r="AB53" s="252">
        <v>7</v>
      </c>
      <c r="AC53" s="252">
        <v>7</v>
      </c>
      <c r="AZ53" s="252">
        <v>2</v>
      </c>
      <c r="BA53" s="252">
        <f>IF(AZ53=1,G53,0)</f>
        <v>0</v>
      </c>
      <c r="BB53" s="252">
        <f>IF(AZ53=2,G53,0)</f>
        <v>0</v>
      </c>
      <c r="BC53" s="252">
        <f>IF(AZ53=3,G53,0)</f>
        <v>0</v>
      </c>
      <c r="BD53" s="252">
        <f>IF(AZ53=4,G53,0)</f>
        <v>0</v>
      </c>
      <c r="BE53" s="252">
        <f>IF(AZ53=5,G53,0)</f>
        <v>0</v>
      </c>
      <c r="CA53" s="281">
        <v>1</v>
      </c>
      <c r="CB53" s="281">
        <v>7</v>
      </c>
    </row>
    <row r="54" spans="1:80" ht="22.5">
      <c r="A54" s="282">
        <v>35</v>
      </c>
      <c r="B54" s="283" t="s">
        <v>369</v>
      </c>
      <c r="C54" s="284" t="s">
        <v>370</v>
      </c>
      <c r="D54" s="285" t="s">
        <v>96</v>
      </c>
      <c r="E54" s="286">
        <v>30</v>
      </c>
      <c r="F54" s="286">
        <v>0</v>
      </c>
      <c r="G54" s="287">
        <f>E54*F54</f>
        <v>0</v>
      </c>
      <c r="H54" s="288">
        <v>0</v>
      </c>
      <c r="I54" s="289">
        <f>E54*H54</f>
        <v>0</v>
      </c>
      <c r="J54" s="288">
        <v>0</v>
      </c>
      <c r="K54" s="289">
        <f>E54*J54</f>
        <v>0</v>
      </c>
      <c r="O54" s="281">
        <v>2</v>
      </c>
      <c r="AA54" s="252">
        <v>1</v>
      </c>
      <c r="AB54" s="252">
        <v>7</v>
      </c>
      <c r="AC54" s="252">
        <v>7</v>
      </c>
      <c r="AZ54" s="252">
        <v>2</v>
      </c>
      <c r="BA54" s="252">
        <f>IF(AZ54=1,G54,0)</f>
        <v>0</v>
      </c>
      <c r="BB54" s="252">
        <f>IF(AZ54=2,G54,0)</f>
        <v>0</v>
      </c>
      <c r="BC54" s="252">
        <f>IF(AZ54=3,G54,0)</f>
        <v>0</v>
      </c>
      <c r="BD54" s="252">
        <f>IF(AZ54=4,G54,0)</f>
        <v>0</v>
      </c>
      <c r="BE54" s="252">
        <f>IF(AZ54=5,G54,0)</f>
        <v>0</v>
      </c>
      <c r="CA54" s="281">
        <v>1</v>
      </c>
      <c r="CB54" s="281">
        <v>7</v>
      </c>
    </row>
    <row r="55" spans="1:80">
      <c r="A55" s="282">
        <v>36</v>
      </c>
      <c r="B55" s="283" t="s">
        <v>371</v>
      </c>
      <c r="C55" s="284" t="s">
        <v>372</v>
      </c>
      <c r="D55" s="285" t="s">
        <v>113</v>
      </c>
      <c r="E55" s="286">
        <v>213.4</v>
      </c>
      <c r="F55" s="286">
        <v>0</v>
      </c>
      <c r="G55" s="287">
        <f>E55*F55</f>
        <v>0</v>
      </c>
      <c r="H55" s="288">
        <v>0</v>
      </c>
      <c r="I55" s="289">
        <f>E55*H55</f>
        <v>0</v>
      </c>
      <c r="J55" s="288">
        <v>0</v>
      </c>
      <c r="K55" s="289">
        <f>E55*J55</f>
        <v>0</v>
      </c>
      <c r="O55" s="281">
        <v>2</v>
      </c>
      <c r="AA55" s="252">
        <v>1</v>
      </c>
      <c r="AB55" s="252">
        <v>7</v>
      </c>
      <c r="AC55" s="252">
        <v>7</v>
      </c>
      <c r="AZ55" s="252">
        <v>2</v>
      </c>
      <c r="BA55" s="252">
        <f>IF(AZ55=1,G55,0)</f>
        <v>0</v>
      </c>
      <c r="BB55" s="252">
        <f>IF(AZ55=2,G55,0)</f>
        <v>0</v>
      </c>
      <c r="BC55" s="252">
        <f>IF(AZ55=3,G55,0)</f>
        <v>0</v>
      </c>
      <c r="BD55" s="252">
        <f>IF(AZ55=4,G55,0)</f>
        <v>0</v>
      </c>
      <c r="BE55" s="252">
        <f>IF(AZ55=5,G55,0)</f>
        <v>0</v>
      </c>
      <c r="CA55" s="281">
        <v>1</v>
      </c>
      <c r="CB55" s="281">
        <v>7</v>
      </c>
    </row>
    <row r="56" spans="1:80">
      <c r="A56" s="282">
        <v>37</v>
      </c>
      <c r="B56" s="283" t="s">
        <v>373</v>
      </c>
      <c r="C56" s="284" t="s">
        <v>374</v>
      </c>
      <c r="D56" s="285" t="s">
        <v>375</v>
      </c>
      <c r="E56" s="286">
        <v>71.133300000000006</v>
      </c>
      <c r="F56" s="286">
        <v>0</v>
      </c>
      <c r="G56" s="287">
        <f>E56*F56</f>
        <v>0</v>
      </c>
      <c r="H56" s="288">
        <v>0</v>
      </c>
      <c r="I56" s="289">
        <f>E56*H56</f>
        <v>0</v>
      </c>
      <c r="J56" s="288">
        <v>0</v>
      </c>
      <c r="K56" s="289">
        <f>E56*J56</f>
        <v>0</v>
      </c>
      <c r="O56" s="281">
        <v>2</v>
      </c>
      <c r="AA56" s="252">
        <v>1</v>
      </c>
      <c r="AB56" s="252">
        <v>7</v>
      </c>
      <c r="AC56" s="252">
        <v>7</v>
      </c>
      <c r="AZ56" s="252">
        <v>2</v>
      </c>
      <c r="BA56" s="252">
        <f>IF(AZ56=1,G56,0)</f>
        <v>0</v>
      </c>
      <c r="BB56" s="252">
        <f>IF(AZ56=2,G56,0)</f>
        <v>0</v>
      </c>
      <c r="BC56" s="252">
        <f>IF(AZ56=3,G56,0)</f>
        <v>0</v>
      </c>
      <c r="BD56" s="252">
        <f>IF(AZ56=4,G56,0)</f>
        <v>0</v>
      </c>
      <c r="BE56" s="252">
        <f>IF(AZ56=5,G56,0)</f>
        <v>0</v>
      </c>
      <c r="CA56" s="281">
        <v>1</v>
      </c>
      <c r="CB56" s="281">
        <v>7</v>
      </c>
    </row>
    <row r="57" spans="1:80">
      <c r="A57" s="282">
        <v>38</v>
      </c>
      <c r="B57" s="283" t="s">
        <v>177</v>
      </c>
      <c r="C57" s="284" t="s">
        <v>178</v>
      </c>
      <c r="D57" s="285" t="s">
        <v>153</v>
      </c>
      <c r="E57" s="286">
        <v>8.9184000000000001</v>
      </c>
      <c r="F57" s="286">
        <v>0</v>
      </c>
      <c r="G57" s="287">
        <f>E57*F57</f>
        <v>0</v>
      </c>
      <c r="H57" s="288">
        <v>0</v>
      </c>
      <c r="I57" s="289">
        <f>E57*H57</f>
        <v>0</v>
      </c>
      <c r="J57" s="288">
        <v>0</v>
      </c>
      <c r="K57" s="289">
        <f>E57*J57</f>
        <v>0</v>
      </c>
      <c r="O57" s="281">
        <v>2</v>
      </c>
      <c r="AA57" s="252">
        <v>1</v>
      </c>
      <c r="AB57" s="252">
        <v>7</v>
      </c>
      <c r="AC57" s="252">
        <v>7</v>
      </c>
      <c r="AZ57" s="252">
        <v>2</v>
      </c>
      <c r="BA57" s="252">
        <f>IF(AZ57=1,G57,0)</f>
        <v>0</v>
      </c>
      <c r="BB57" s="252">
        <f>IF(AZ57=2,G57,0)</f>
        <v>0</v>
      </c>
      <c r="BC57" s="252">
        <f>IF(AZ57=3,G57,0)</f>
        <v>0</v>
      </c>
      <c r="BD57" s="252">
        <f>IF(AZ57=4,G57,0)</f>
        <v>0</v>
      </c>
      <c r="BE57" s="252">
        <f>IF(AZ57=5,G57,0)</f>
        <v>0</v>
      </c>
      <c r="CA57" s="281">
        <v>1</v>
      </c>
      <c r="CB57" s="281">
        <v>7</v>
      </c>
    </row>
    <row r="58" spans="1:80">
      <c r="A58" s="282">
        <v>39</v>
      </c>
      <c r="B58" s="283" t="s">
        <v>376</v>
      </c>
      <c r="C58" s="284" t="s">
        <v>377</v>
      </c>
      <c r="D58" s="285" t="s">
        <v>113</v>
      </c>
      <c r="E58" s="286">
        <v>213.4</v>
      </c>
      <c r="F58" s="286">
        <v>0</v>
      </c>
      <c r="G58" s="287">
        <f>E58*F58</f>
        <v>0</v>
      </c>
      <c r="H58" s="288">
        <v>0</v>
      </c>
      <c r="I58" s="289">
        <f>E58*H58</f>
        <v>0</v>
      </c>
      <c r="J58" s="288">
        <v>0</v>
      </c>
      <c r="K58" s="289">
        <f>E58*J58</f>
        <v>0</v>
      </c>
      <c r="O58" s="281">
        <v>2</v>
      </c>
      <c r="AA58" s="252">
        <v>1</v>
      </c>
      <c r="AB58" s="252">
        <v>7</v>
      </c>
      <c r="AC58" s="252">
        <v>7</v>
      </c>
      <c r="AZ58" s="252">
        <v>2</v>
      </c>
      <c r="BA58" s="252">
        <f>IF(AZ58=1,G58,0)</f>
        <v>0</v>
      </c>
      <c r="BB58" s="252">
        <f>IF(AZ58=2,G58,0)</f>
        <v>0</v>
      </c>
      <c r="BC58" s="252">
        <f>IF(AZ58=3,G58,0)</f>
        <v>0</v>
      </c>
      <c r="BD58" s="252">
        <f>IF(AZ58=4,G58,0)</f>
        <v>0</v>
      </c>
      <c r="BE58" s="252">
        <f>IF(AZ58=5,G58,0)</f>
        <v>0</v>
      </c>
      <c r="CA58" s="281">
        <v>1</v>
      </c>
      <c r="CB58" s="281">
        <v>7</v>
      </c>
    </row>
    <row r="59" spans="1:80">
      <c r="A59" s="282">
        <v>40</v>
      </c>
      <c r="B59" s="283" t="s">
        <v>378</v>
      </c>
      <c r="C59" s="284" t="s">
        <v>379</v>
      </c>
      <c r="D59" s="285" t="s">
        <v>113</v>
      </c>
      <c r="E59" s="286">
        <v>19</v>
      </c>
      <c r="F59" s="286">
        <v>0</v>
      </c>
      <c r="G59" s="287">
        <f>E59*F59</f>
        <v>0</v>
      </c>
      <c r="H59" s="288">
        <v>0</v>
      </c>
      <c r="I59" s="289">
        <f>E59*H59</f>
        <v>0</v>
      </c>
      <c r="J59" s="288">
        <v>0</v>
      </c>
      <c r="K59" s="289">
        <f>E59*J59</f>
        <v>0</v>
      </c>
      <c r="O59" s="281">
        <v>2</v>
      </c>
      <c r="AA59" s="252">
        <v>1</v>
      </c>
      <c r="AB59" s="252">
        <v>7</v>
      </c>
      <c r="AC59" s="252">
        <v>7</v>
      </c>
      <c r="AZ59" s="252">
        <v>2</v>
      </c>
      <c r="BA59" s="252">
        <f>IF(AZ59=1,G59,0)</f>
        <v>0</v>
      </c>
      <c r="BB59" s="252">
        <f>IF(AZ59=2,G59,0)</f>
        <v>0</v>
      </c>
      <c r="BC59" s="252">
        <f>IF(AZ59=3,G59,0)</f>
        <v>0</v>
      </c>
      <c r="BD59" s="252">
        <f>IF(AZ59=4,G59,0)</f>
        <v>0</v>
      </c>
      <c r="BE59" s="252">
        <f>IF(AZ59=5,G59,0)</f>
        <v>0</v>
      </c>
      <c r="CA59" s="281">
        <v>1</v>
      </c>
      <c r="CB59" s="281">
        <v>7</v>
      </c>
    </row>
    <row r="60" spans="1:80">
      <c r="A60" s="282">
        <v>41</v>
      </c>
      <c r="B60" s="283" t="s">
        <v>380</v>
      </c>
      <c r="C60" s="284" t="s">
        <v>381</v>
      </c>
      <c r="D60" s="285" t="s">
        <v>113</v>
      </c>
      <c r="E60" s="286">
        <v>213.4</v>
      </c>
      <c r="F60" s="286">
        <v>0</v>
      </c>
      <c r="G60" s="287">
        <f>E60*F60</f>
        <v>0</v>
      </c>
      <c r="H60" s="288">
        <v>0</v>
      </c>
      <c r="I60" s="289">
        <f>E60*H60</f>
        <v>0</v>
      </c>
      <c r="J60" s="288">
        <v>0</v>
      </c>
      <c r="K60" s="289">
        <f>E60*J60</f>
        <v>0</v>
      </c>
      <c r="O60" s="281">
        <v>2</v>
      </c>
      <c r="AA60" s="252">
        <v>1</v>
      </c>
      <c r="AB60" s="252">
        <v>7</v>
      </c>
      <c r="AC60" s="252">
        <v>7</v>
      </c>
      <c r="AZ60" s="252">
        <v>2</v>
      </c>
      <c r="BA60" s="252">
        <f>IF(AZ60=1,G60,0)</f>
        <v>0</v>
      </c>
      <c r="BB60" s="252">
        <f>IF(AZ60=2,G60,0)</f>
        <v>0</v>
      </c>
      <c r="BC60" s="252">
        <f>IF(AZ60=3,G60,0)</f>
        <v>0</v>
      </c>
      <c r="BD60" s="252">
        <f>IF(AZ60=4,G60,0)</f>
        <v>0</v>
      </c>
      <c r="BE60" s="252">
        <f>IF(AZ60=5,G60,0)</f>
        <v>0</v>
      </c>
      <c r="CA60" s="281">
        <v>1</v>
      </c>
      <c r="CB60" s="281">
        <v>7</v>
      </c>
    </row>
    <row r="61" spans="1:80">
      <c r="A61" s="282">
        <v>42</v>
      </c>
      <c r="B61" s="283" t="s">
        <v>382</v>
      </c>
      <c r="C61" s="284" t="s">
        <v>383</v>
      </c>
      <c r="D61" s="285" t="s">
        <v>139</v>
      </c>
      <c r="E61" s="286">
        <v>8</v>
      </c>
      <c r="F61" s="286">
        <v>0</v>
      </c>
      <c r="G61" s="287">
        <f>E61*F61</f>
        <v>0</v>
      </c>
      <c r="H61" s="288">
        <v>0</v>
      </c>
      <c r="I61" s="289">
        <f>E61*H61</f>
        <v>0</v>
      </c>
      <c r="J61" s="288">
        <v>0</v>
      </c>
      <c r="K61" s="289">
        <f>E61*J61</f>
        <v>0</v>
      </c>
      <c r="O61" s="281">
        <v>2</v>
      </c>
      <c r="AA61" s="252">
        <v>1</v>
      </c>
      <c r="AB61" s="252">
        <v>7</v>
      </c>
      <c r="AC61" s="252">
        <v>7</v>
      </c>
      <c r="AZ61" s="252">
        <v>2</v>
      </c>
      <c r="BA61" s="252">
        <f>IF(AZ61=1,G61,0)</f>
        <v>0</v>
      </c>
      <c r="BB61" s="252">
        <f>IF(AZ61=2,G61,0)</f>
        <v>0</v>
      </c>
      <c r="BC61" s="252">
        <f>IF(AZ61=3,G61,0)</f>
        <v>0</v>
      </c>
      <c r="BD61" s="252">
        <f>IF(AZ61=4,G61,0)</f>
        <v>0</v>
      </c>
      <c r="BE61" s="252">
        <f>IF(AZ61=5,G61,0)</f>
        <v>0</v>
      </c>
      <c r="CA61" s="281">
        <v>1</v>
      </c>
      <c r="CB61" s="281">
        <v>7</v>
      </c>
    </row>
    <row r="62" spans="1:80">
      <c r="A62" s="282">
        <v>43</v>
      </c>
      <c r="B62" s="283" t="s">
        <v>384</v>
      </c>
      <c r="C62" s="284" t="s">
        <v>385</v>
      </c>
      <c r="D62" s="285" t="s">
        <v>139</v>
      </c>
      <c r="E62" s="286">
        <v>1</v>
      </c>
      <c r="F62" s="286">
        <v>0</v>
      </c>
      <c r="G62" s="287">
        <f>E62*F62</f>
        <v>0</v>
      </c>
      <c r="H62" s="288">
        <v>0</v>
      </c>
      <c r="I62" s="289">
        <f>E62*H62</f>
        <v>0</v>
      </c>
      <c r="J62" s="288">
        <v>0</v>
      </c>
      <c r="K62" s="289">
        <f>E62*J62</f>
        <v>0</v>
      </c>
      <c r="O62" s="281">
        <v>2</v>
      </c>
      <c r="AA62" s="252">
        <v>1</v>
      </c>
      <c r="AB62" s="252">
        <v>7</v>
      </c>
      <c r="AC62" s="252">
        <v>7</v>
      </c>
      <c r="AZ62" s="252">
        <v>2</v>
      </c>
      <c r="BA62" s="252">
        <f>IF(AZ62=1,G62,0)</f>
        <v>0</v>
      </c>
      <c r="BB62" s="252">
        <f>IF(AZ62=2,G62,0)</f>
        <v>0</v>
      </c>
      <c r="BC62" s="252">
        <f>IF(AZ62=3,G62,0)</f>
        <v>0</v>
      </c>
      <c r="BD62" s="252">
        <f>IF(AZ62=4,G62,0)</f>
        <v>0</v>
      </c>
      <c r="BE62" s="252">
        <f>IF(AZ62=5,G62,0)</f>
        <v>0</v>
      </c>
      <c r="CA62" s="281">
        <v>1</v>
      </c>
      <c r="CB62" s="281">
        <v>7</v>
      </c>
    </row>
    <row r="63" spans="1:80">
      <c r="A63" s="282">
        <v>44</v>
      </c>
      <c r="B63" s="283" t="s">
        <v>386</v>
      </c>
      <c r="C63" s="284" t="s">
        <v>387</v>
      </c>
      <c r="D63" s="285" t="s">
        <v>139</v>
      </c>
      <c r="E63" s="286">
        <v>30</v>
      </c>
      <c r="F63" s="286">
        <v>0</v>
      </c>
      <c r="G63" s="287">
        <f>E63*F63</f>
        <v>0</v>
      </c>
      <c r="H63" s="288">
        <v>0</v>
      </c>
      <c r="I63" s="289">
        <f>E63*H63</f>
        <v>0</v>
      </c>
      <c r="J63" s="288">
        <v>0</v>
      </c>
      <c r="K63" s="289">
        <f>E63*J63</f>
        <v>0</v>
      </c>
      <c r="O63" s="281">
        <v>2</v>
      </c>
      <c r="AA63" s="252">
        <v>1</v>
      </c>
      <c r="AB63" s="252">
        <v>7</v>
      </c>
      <c r="AC63" s="252">
        <v>7</v>
      </c>
      <c r="AZ63" s="252">
        <v>2</v>
      </c>
      <c r="BA63" s="252">
        <f>IF(AZ63=1,G63,0)</f>
        <v>0</v>
      </c>
      <c r="BB63" s="252">
        <f>IF(AZ63=2,G63,0)</f>
        <v>0</v>
      </c>
      <c r="BC63" s="252">
        <f>IF(AZ63=3,G63,0)</f>
        <v>0</v>
      </c>
      <c r="BD63" s="252">
        <f>IF(AZ63=4,G63,0)</f>
        <v>0</v>
      </c>
      <c r="BE63" s="252">
        <f>IF(AZ63=5,G63,0)</f>
        <v>0</v>
      </c>
      <c r="CA63" s="281">
        <v>1</v>
      </c>
      <c r="CB63" s="281">
        <v>7</v>
      </c>
    </row>
    <row r="64" spans="1:80">
      <c r="A64" s="282">
        <v>45</v>
      </c>
      <c r="B64" s="283" t="s">
        <v>388</v>
      </c>
      <c r="C64" s="284" t="s">
        <v>389</v>
      </c>
      <c r="D64" s="285" t="s">
        <v>113</v>
      </c>
      <c r="E64" s="286">
        <v>115.15</v>
      </c>
      <c r="F64" s="286">
        <v>0</v>
      </c>
      <c r="G64" s="287">
        <f>E64*F64</f>
        <v>0</v>
      </c>
      <c r="H64" s="288">
        <v>0</v>
      </c>
      <c r="I64" s="289">
        <f>E64*H64</f>
        <v>0</v>
      </c>
      <c r="J64" s="288">
        <v>0</v>
      </c>
      <c r="K64" s="289">
        <f>E64*J64</f>
        <v>0</v>
      </c>
      <c r="O64" s="281">
        <v>2</v>
      </c>
      <c r="AA64" s="252">
        <v>1</v>
      </c>
      <c r="AB64" s="252">
        <v>7</v>
      </c>
      <c r="AC64" s="252">
        <v>7</v>
      </c>
      <c r="AZ64" s="252">
        <v>2</v>
      </c>
      <c r="BA64" s="252">
        <f>IF(AZ64=1,G64,0)</f>
        <v>0</v>
      </c>
      <c r="BB64" s="252">
        <f>IF(AZ64=2,G64,0)</f>
        <v>0</v>
      </c>
      <c r="BC64" s="252">
        <f>IF(AZ64=3,G64,0)</f>
        <v>0</v>
      </c>
      <c r="BD64" s="252">
        <f>IF(AZ64=4,G64,0)</f>
        <v>0</v>
      </c>
      <c r="BE64" s="252">
        <f>IF(AZ64=5,G64,0)</f>
        <v>0</v>
      </c>
      <c r="CA64" s="281">
        <v>1</v>
      </c>
      <c r="CB64" s="281">
        <v>7</v>
      </c>
    </row>
    <row r="65" spans="1:80">
      <c r="A65" s="291"/>
      <c r="B65" s="292" t="s">
        <v>97</v>
      </c>
      <c r="C65" s="293" t="s">
        <v>168</v>
      </c>
      <c r="D65" s="294"/>
      <c r="E65" s="295"/>
      <c r="F65" s="296"/>
      <c r="G65" s="297">
        <f>SUM(G39:G64)</f>
        <v>0</v>
      </c>
      <c r="H65" s="298"/>
      <c r="I65" s="299">
        <f>SUM(I39:I64)</f>
        <v>0</v>
      </c>
      <c r="J65" s="298"/>
      <c r="K65" s="299">
        <f>SUM(K39:K64)</f>
        <v>0</v>
      </c>
      <c r="O65" s="281">
        <v>4</v>
      </c>
      <c r="BA65" s="300">
        <f>SUM(BA39:BA64)</f>
        <v>0</v>
      </c>
      <c r="BB65" s="300">
        <f>SUM(BB39:BB64)</f>
        <v>0</v>
      </c>
      <c r="BC65" s="300">
        <f>SUM(BC39:BC64)</f>
        <v>0</v>
      </c>
      <c r="BD65" s="300">
        <f>SUM(BD39:BD64)</f>
        <v>0</v>
      </c>
      <c r="BE65" s="300">
        <f>SUM(BE39:BE64)</f>
        <v>0</v>
      </c>
    </row>
    <row r="66" spans="1:80">
      <c r="A66" s="271" t="s">
        <v>95</v>
      </c>
      <c r="B66" s="272" t="s">
        <v>390</v>
      </c>
      <c r="C66" s="273" t="s">
        <v>391</v>
      </c>
      <c r="D66" s="274"/>
      <c r="E66" s="275"/>
      <c r="F66" s="275"/>
      <c r="G66" s="276"/>
      <c r="H66" s="277"/>
      <c r="I66" s="278"/>
      <c r="J66" s="279"/>
      <c r="K66" s="280"/>
      <c r="O66" s="281">
        <v>1</v>
      </c>
    </row>
    <row r="67" spans="1:80">
      <c r="A67" s="282">
        <v>46</v>
      </c>
      <c r="B67" s="283" t="s">
        <v>393</v>
      </c>
      <c r="C67" s="284" t="s">
        <v>394</v>
      </c>
      <c r="D67" s="285" t="s">
        <v>110</v>
      </c>
      <c r="E67" s="286">
        <v>1307.1025</v>
      </c>
      <c r="F67" s="286">
        <v>0</v>
      </c>
      <c r="G67" s="287">
        <f>E67*F67</f>
        <v>0</v>
      </c>
      <c r="H67" s="288">
        <v>0</v>
      </c>
      <c r="I67" s="289">
        <f>E67*H67</f>
        <v>0</v>
      </c>
      <c r="J67" s="288">
        <v>0</v>
      </c>
      <c r="K67" s="289">
        <f>E67*J67</f>
        <v>0</v>
      </c>
      <c r="O67" s="281">
        <v>2</v>
      </c>
      <c r="AA67" s="252">
        <v>1</v>
      </c>
      <c r="AB67" s="252">
        <v>7</v>
      </c>
      <c r="AC67" s="252">
        <v>7</v>
      </c>
      <c r="AZ67" s="252">
        <v>2</v>
      </c>
      <c r="BA67" s="252">
        <f>IF(AZ67=1,G67,0)</f>
        <v>0</v>
      </c>
      <c r="BB67" s="252">
        <f>IF(AZ67=2,G67,0)</f>
        <v>0</v>
      </c>
      <c r="BC67" s="252">
        <f>IF(AZ67=3,G67,0)</f>
        <v>0</v>
      </c>
      <c r="BD67" s="252">
        <f>IF(AZ67=4,G67,0)</f>
        <v>0</v>
      </c>
      <c r="BE67" s="252">
        <f>IF(AZ67=5,G67,0)</f>
        <v>0</v>
      </c>
      <c r="CA67" s="281">
        <v>1</v>
      </c>
      <c r="CB67" s="281">
        <v>7</v>
      </c>
    </row>
    <row r="68" spans="1:80">
      <c r="A68" s="282">
        <v>47</v>
      </c>
      <c r="B68" s="283" t="s">
        <v>395</v>
      </c>
      <c r="C68" s="284" t="s">
        <v>396</v>
      </c>
      <c r="D68" s="285" t="s">
        <v>153</v>
      </c>
      <c r="E68" s="286">
        <v>0.22220000000000001</v>
      </c>
      <c r="F68" s="286">
        <v>0</v>
      </c>
      <c r="G68" s="287">
        <f>E68*F68</f>
        <v>0</v>
      </c>
      <c r="H68" s="288">
        <v>0</v>
      </c>
      <c r="I68" s="289">
        <f>E68*H68</f>
        <v>0</v>
      </c>
      <c r="J68" s="288">
        <v>0</v>
      </c>
      <c r="K68" s="289">
        <f>E68*J68</f>
        <v>0</v>
      </c>
      <c r="O68" s="281">
        <v>2</v>
      </c>
      <c r="AA68" s="252">
        <v>1</v>
      </c>
      <c r="AB68" s="252">
        <v>7</v>
      </c>
      <c r="AC68" s="252">
        <v>7</v>
      </c>
      <c r="AZ68" s="252">
        <v>2</v>
      </c>
      <c r="BA68" s="252">
        <f>IF(AZ68=1,G68,0)</f>
        <v>0</v>
      </c>
      <c r="BB68" s="252">
        <f>IF(AZ68=2,G68,0)</f>
        <v>0</v>
      </c>
      <c r="BC68" s="252">
        <f>IF(AZ68=3,G68,0)</f>
        <v>0</v>
      </c>
      <c r="BD68" s="252">
        <f>IF(AZ68=4,G68,0)</f>
        <v>0</v>
      </c>
      <c r="BE68" s="252">
        <f>IF(AZ68=5,G68,0)</f>
        <v>0</v>
      </c>
      <c r="CA68" s="281">
        <v>1</v>
      </c>
      <c r="CB68" s="281">
        <v>7</v>
      </c>
    </row>
    <row r="69" spans="1:80">
      <c r="A69" s="291"/>
      <c r="B69" s="292" t="s">
        <v>97</v>
      </c>
      <c r="C69" s="293" t="s">
        <v>392</v>
      </c>
      <c r="D69" s="294"/>
      <c r="E69" s="295"/>
      <c r="F69" s="296"/>
      <c r="G69" s="297">
        <f>SUM(G66:G68)</f>
        <v>0</v>
      </c>
      <c r="H69" s="298"/>
      <c r="I69" s="299">
        <f>SUM(I66:I68)</f>
        <v>0</v>
      </c>
      <c r="J69" s="298"/>
      <c r="K69" s="299">
        <f>SUM(K66:K68)</f>
        <v>0</v>
      </c>
      <c r="O69" s="281">
        <v>4</v>
      </c>
      <c r="BA69" s="300">
        <f>SUM(BA66:BA68)</f>
        <v>0</v>
      </c>
      <c r="BB69" s="300">
        <f>SUM(BB66:BB68)</f>
        <v>0</v>
      </c>
      <c r="BC69" s="300">
        <f>SUM(BC66:BC68)</f>
        <v>0</v>
      </c>
      <c r="BD69" s="300">
        <f>SUM(BD66:BD68)</f>
        <v>0</v>
      </c>
      <c r="BE69" s="300">
        <f>SUM(BE66:BE68)</f>
        <v>0</v>
      </c>
    </row>
    <row r="70" spans="1:80">
      <c r="A70" s="271" t="s">
        <v>95</v>
      </c>
      <c r="B70" s="272" t="s">
        <v>183</v>
      </c>
      <c r="C70" s="273" t="s">
        <v>184</v>
      </c>
      <c r="D70" s="274"/>
      <c r="E70" s="275"/>
      <c r="F70" s="275"/>
      <c r="G70" s="276"/>
      <c r="H70" s="277"/>
      <c r="I70" s="278"/>
      <c r="J70" s="279"/>
      <c r="K70" s="280"/>
      <c r="O70" s="281">
        <v>1</v>
      </c>
    </row>
    <row r="71" spans="1:80">
      <c r="A71" s="282">
        <v>48</v>
      </c>
      <c r="B71" s="283" t="s">
        <v>397</v>
      </c>
      <c r="C71" s="284" t="s">
        <v>398</v>
      </c>
      <c r="D71" s="285" t="s">
        <v>139</v>
      </c>
      <c r="E71" s="286">
        <v>34</v>
      </c>
      <c r="F71" s="286">
        <v>0</v>
      </c>
      <c r="G71" s="287">
        <f>E71*F71</f>
        <v>0</v>
      </c>
      <c r="H71" s="288">
        <v>0</v>
      </c>
      <c r="I71" s="289">
        <f>E71*H71</f>
        <v>0</v>
      </c>
      <c r="J71" s="288">
        <v>0</v>
      </c>
      <c r="K71" s="289">
        <f>E71*J71</f>
        <v>0</v>
      </c>
      <c r="O71" s="281">
        <v>2</v>
      </c>
      <c r="AA71" s="252">
        <v>1</v>
      </c>
      <c r="AB71" s="252">
        <v>7</v>
      </c>
      <c r="AC71" s="252">
        <v>7</v>
      </c>
      <c r="AZ71" s="252">
        <v>2</v>
      </c>
      <c r="BA71" s="252">
        <f>IF(AZ71=1,G71,0)</f>
        <v>0</v>
      </c>
      <c r="BB71" s="252">
        <f>IF(AZ71=2,G71,0)</f>
        <v>0</v>
      </c>
      <c r="BC71" s="252">
        <f>IF(AZ71=3,G71,0)</f>
        <v>0</v>
      </c>
      <c r="BD71" s="252">
        <f>IF(AZ71=4,G71,0)</f>
        <v>0</v>
      </c>
      <c r="BE71" s="252">
        <f>IF(AZ71=5,G71,0)</f>
        <v>0</v>
      </c>
      <c r="CA71" s="281">
        <v>1</v>
      </c>
      <c r="CB71" s="281">
        <v>7</v>
      </c>
    </row>
    <row r="72" spans="1:80">
      <c r="A72" s="282">
        <v>49</v>
      </c>
      <c r="B72" s="283" t="s">
        <v>399</v>
      </c>
      <c r="C72" s="284" t="s">
        <v>400</v>
      </c>
      <c r="D72" s="285" t="s">
        <v>139</v>
      </c>
      <c r="E72" s="286">
        <v>48</v>
      </c>
      <c r="F72" s="286">
        <v>0</v>
      </c>
      <c r="G72" s="287">
        <f>E72*F72</f>
        <v>0</v>
      </c>
      <c r="H72" s="288">
        <v>0</v>
      </c>
      <c r="I72" s="289">
        <f>E72*H72</f>
        <v>0</v>
      </c>
      <c r="J72" s="288">
        <v>0</v>
      </c>
      <c r="K72" s="289">
        <f>E72*J72</f>
        <v>0</v>
      </c>
      <c r="O72" s="281">
        <v>2</v>
      </c>
      <c r="AA72" s="252">
        <v>1</v>
      </c>
      <c r="AB72" s="252">
        <v>7</v>
      </c>
      <c r="AC72" s="252">
        <v>7</v>
      </c>
      <c r="AZ72" s="252">
        <v>2</v>
      </c>
      <c r="BA72" s="252">
        <f>IF(AZ72=1,G72,0)</f>
        <v>0</v>
      </c>
      <c r="BB72" s="252">
        <f>IF(AZ72=2,G72,0)</f>
        <v>0</v>
      </c>
      <c r="BC72" s="252">
        <f>IF(AZ72=3,G72,0)</f>
        <v>0</v>
      </c>
      <c r="BD72" s="252">
        <f>IF(AZ72=4,G72,0)</f>
        <v>0</v>
      </c>
      <c r="BE72" s="252">
        <f>IF(AZ72=5,G72,0)</f>
        <v>0</v>
      </c>
      <c r="CA72" s="281">
        <v>1</v>
      </c>
      <c r="CB72" s="281">
        <v>7</v>
      </c>
    </row>
    <row r="73" spans="1:80">
      <c r="A73" s="282">
        <v>50</v>
      </c>
      <c r="B73" s="283" t="s">
        <v>401</v>
      </c>
      <c r="C73" s="284" t="s">
        <v>402</v>
      </c>
      <c r="D73" s="285" t="s">
        <v>113</v>
      </c>
      <c r="E73" s="286">
        <v>48.28</v>
      </c>
      <c r="F73" s="286">
        <v>0</v>
      </c>
      <c r="G73" s="287">
        <f>E73*F73</f>
        <v>0</v>
      </c>
      <c r="H73" s="288">
        <v>0</v>
      </c>
      <c r="I73" s="289">
        <f>E73*H73</f>
        <v>0</v>
      </c>
      <c r="J73" s="288">
        <v>0</v>
      </c>
      <c r="K73" s="289">
        <f>E73*J73</f>
        <v>0</v>
      </c>
      <c r="O73" s="281">
        <v>2</v>
      </c>
      <c r="AA73" s="252">
        <v>1</v>
      </c>
      <c r="AB73" s="252">
        <v>7</v>
      </c>
      <c r="AC73" s="252">
        <v>7</v>
      </c>
      <c r="AZ73" s="252">
        <v>2</v>
      </c>
      <c r="BA73" s="252">
        <f>IF(AZ73=1,G73,0)</f>
        <v>0</v>
      </c>
      <c r="BB73" s="252">
        <f>IF(AZ73=2,G73,0)</f>
        <v>0</v>
      </c>
      <c r="BC73" s="252">
        <f>IF(AZ73=3,G73,0)</f>
        <v>0</v>
      </c>
      <c r="BD73" s="252">
        <f>IF(AZ73=4,G73,0)</f>
        <v>0</v>
      </c>
      <c r="BE73" s="252">
        <f>IF(AZ73=5,G73,0)</f>
        <v>0</v>
      </c>
      <c r="CA73" s="281">
        <v>1</v>
      </c>
      <c r="CB73" s="281">
        <v>7</v>
      </c>
    </row>
    <row r="74" spans="1:80">
      <c r="A74" s="282">
        <v>51</v>
      </c>
      <c r="B74" s="283" t="s">
        <v>403</v>
      </c>
      <c r="C74" s="284" t="s">
        <v>404</v>
      </c>
      <c r="D74" s="285" t="s">
        <v>113</v>
      </c>
      <c r="E74" s="286">
        <v>68.16</v>
      </c>
      <c r="F74" s="286">
        <v>0</v>
      </c>
      <c r="G74" s="287">
        <f>E74*F74</f>
        <v>0</v>
      </c>
      <c r="H74" s="288">
        <v>0</v>
      </c>
      <c r="I74" s="289">
        <f>E74*H74</f>
        <v>0</v>
      </c>
      <c r="J74" s="288">
        <v>0</v>
      </c>
      <c r="K74" s="289">
        <f>E74*J74</f>
        <v>0</v>
      </c>
      <c r="O74" s="281">
        <v>2</v>
      </c>
      <c r="AA74" s="252">
        <v>1</v>
      </c>
      <c r="AB74" s="252">
        <v>7</v>
      </c>
      <c r="AC74" s="252">
        <v>7</v>
      </c>
      <c r="AZ74" s="252">
        <v>2</v>
      </c>
      <c r="BA74" s="252">
        <f>IF(AZ74=1,G74,0)</f>
        <v>0</v>
      </c>
      <c r="BB74" s="252">
        <f>IF(AZ74=2,G74,0)</f>
        <v>0</v>
      </c>
      <c r="BC74" s="252">
        <f>IF(AZ74=3,G74,0)</f>
        <v>0</v>
      </c>
      <c r="BD74" s="252">
        <f>IF(AZ74=4,G74,0)</f>
        <v>0</v>
      </c>
      <c r="BE74" s="252">
        <f>IF(AZ74=5,G74,0)</f>
        <v>0</v>
      </c>
      <c r="CA74" s="281">
        <v>1</v>
      </c>
      <c r="CB74" s="281">
        <v>7</v>
      </c>
    </row>
    <row r="75" spans="1:80">
      <c r="A75" s="282">
        <v>52</v>
      </c>
      <c r="B75" s="283" t="s">
        <v>405</v>
      </c>
      <c r="C75" s="284" t="s">
        <v>406</v>
      </c>
      <c r="D75" s="285" t="s">
        <v>139</v>
      </c>
      <c r="E75" s="286">
        <v>164</v>
      </c>
      <c r="F75" s="286">
        <v>0</v>
      </c>
      <c r="G75" s="287">
        <f>E75*F75</f>
        <v>0</v>
      </c>
      <c r="H75" s="288">
        <v>0</v>
      </c>
      <c r="I75" s="289">
        <f>E75*H75</f>
        <v>0</v>
      </c>
      <c r="J75" s="288">
        <v>0</v>
      </c>
      <c r="K75" s="289">
        <f>E75*J75</f>
        <v>0</v>
      </c>
      <c r="O75" s="281">
        <v>2</v>
      </c>
      <c r="AA75" s="252">
        <v>1</v>
      </c>
      <c r="AB75" s="252">
        <v>7</v>
      </c>
      <c r="AC75" s="252">
        <v>7</v>
      </c>
      <c r="AZ75" s="252">
        <v>2</v>
      </c>
      <c r="BA75" s="252">
        <f>IF(AZ75=1,G75,0)</f>
        <v>0</v>
      </c>
      <c r="BB75" s="252">
        <f>IF(AZ75=2,G75,0)</f>
        <v>0</v>
      </c>
      <c r="BC75" s="252">
        <f>IF(AZ75=3,G75,0)</f>
        <v>0</v>
      </c>
      <c r="BD75" s="252">
        <f>IF(AZ75=4,G75,0)</f>
        <v>0</v>
      </c>
      <c r="BE75" s="252">
        <f>IF(AZ75=5,G75,0)</f>
        <v>0</v>
      </c>
      <c r="CA75" s="281">
        <v>1</v>
      </c>
      <c r="CB75" s="281">
        <v>7</v>
      </c>
    </row>
    <row r="76" spans="1:80">
      <c r="A76" s="282">
        <v>53</v>
      </c>
      <c r="B76" s="283" t="s">
        <v>222</v>
      </c>
      <c r="C76" s="284" t="s">
        <v>223</v>
      </c>
      <c r="D76" s="285" t="s">
        <v>153</v>
      </c>
      <c r="E76" s="286">
        <v>0.56679999999999997</v>
      </c>
      <c r="F76" s="286">
        <v>0</v>
      </c>
      <c r="G76" s="287">
        <f>E76*F76</f>
        <v>0</v>
      </c>
      <c r="H76" s="288">
        <v>0</v>
      </c>
      <c r="I76" s="289">
        <f>E76*H76</f>
        <v>0</v>
      </c>
      <c r="J76" s="288">
        <v>0</v>
      </c>
      <c r="K76" s="289">
        <f>E76*J76</f>
        <v>0</v>
      </c>
      <c r="O76" s="281">
        <v>2</v>
      </c>
      <c r="AA76" s="252">
        <v>1</v>
      </c>
      <c r="AB76" s="252">
        <v>7</v>
      </c>
      <c r="AC76" s="252">
        <v>7</v>
      </c>
      <c r="AZ76" s="252">
        <v>2</v>
      </c>
      <c r="BA76" s="252">
        <f>IF(AZ76=1,G76,0)</f>
        <v>0</v>
      </c>
      <c r="BB76" s="252">
        <f>IF(AZ76=2,G76,0)</f>
        <v>0</v>
      </c>
      <c r="BC76" s="252">
        <f>IF(AZ76=3,G76,0)</f>
        <v>0</v>
      </c>
      <c r="BD76" s="252">
        <f>IF(AZ76=4,G76,0)</f>
        <v>0</v>
      </c>
      <c r="BE76" s="252">
        <f>IF(AZ76=5,G76,0)</f>
        <v>0</v>
      </c>
      <c r="CA76" s="281">
        <v>1</v>
      </c>
      <c r="CB76" s="281">
        <v>7</v>
      </c>
    </row>
    <row r="77" spans="1:80">
      <c r="A77" s="291"/>
      <c r="B77" s="292" t="s">
        <v>97</v>
      </c>
      <c r="C77" s="293" t="s">
        <v>185</v>
      </c>
      <c r="D77" s="294"/>
      <c r="E77" s="295"/>
      <c r="F77" s="296"/>
      <c r="G77" s="297">
        <f>SUM(G70:G76)</f>
        <v>0</v>
      </c>
      <c r="H77" s="298"/>
      <c r="I77" s="299">
        <f>SUM(I70:I76)</f>
        <v>0</v>
      </c>
      <c r="J77" s="298"/>
      <c r="K77" s="299">
        <f>SUM(K70:K76)</f>
        <v>0</v>
      </c>
      <c r="O77" s="281">
        <v>4</v>
      </c>
      <c r="BA77" s="300">
        <f>SUM(BA70:BA76)</f>
        <v>0</v>
      </c>
      <c r="BB77" s="300">
        <f>SUM(BB70:BB76)</f>
        <v>0</v>
      </c>
      <c r="BC77" s="300">
        <f>SUM(BC70:BC76)</f>
        <v>0</v>
      </c>
      <c r="BD77" s="300">
        <f>SUM(BD70:BD76)</f>
        <v>0</v>
      </c>
      <c r="BE77" s="300">
        <f>SUM(BE70:BE76)</f>
        <v>0</v>
      </c>
    </row>
    <row r="78" spans="1:80">
      <c r="A78" s="271" t="s">
        <v>95</v>
      </c>
      <c r="B78" s="272" t="s">
        <v>407</v>
      </c>
      <c r="C78" s="273" t="s">
        <v>408</v>
      </c>
      <c r="D78" s="274"/>
      <c r="E78" s="275"/>
      <c r="F78" s="275"/>
      <c r="G78" s="276"/>
      <c r="H78" s="277"/>
      <c r="I78" s="278"/>
      <c r="J78" s="279"/>
      <c r="K78" s="280"/>
      <c r="O78" s="281">
        <v>1</v>
      </c>
    </row>
    <row r="79" spans="1:80">
      <c r="A79" s="282">
        <v>54</v>
      </c>
      <c r="B79" s="283" t="s">
        <v>410</v>
      </c>
      <c r="C79" s="284" t="s">
        <v>411</v>
      </c>
      <c r="D79" s="285" t="s">
        <v>110</v>
      </c>
      <c r="E79" s="286">
        <v>43.415999999999997</v>
      </c>
      <c r="F79" s="286">
        <v>0</v>
      </c>
      <c r="G79" s="287">
        <f>E79*F79</f>
        <v>0</v>
      </c>
      <c r="H79" s="288">
        <v>0</v>
      </c>
      <c r="I79" s="289">
        <f>E79*H79</f>
        <v>0</v>
      </c>
      <c r="J79" s="288">
        <v>0</v>
      </c>
      <c r="K79" s="289">
        <f>E79*J79</f>
        <v>0</v>
      </c>
      <c r="O79" s="281">
        <v>2</v>
      </c>
      <c r="AA79" s="252">
        <v>1</v>
      </c>
      <c r="AB79" s="252">
        <v>7</v>
      </c>
      <c r="AC79" s="252">
        <v>7</v>
      </c>
      <c r="AZ79" s="252">
        <v>2</v>
      </c>
      <c r="BA79" s="252">
        <f>IF(AZ79=1,G79,0)</f>
        <v>0</v>
      </c>
      <c r="BB79" s="252">
        <f>IF(AZ79=2,G79,0)</f>
        <v>0</v>
      </c>
      <c r="BC79" s="252">
        <f>IF(AZ79=3,G79,0)</f>
        <v>0</v>
      </c>
      <c r="BD79" s="252">
        <f>IF(AZ79=4,G79,0)</f>
        <v>0</v>
      </c>
      <c r="BE79" s="252">
        <f>IF(AZ79=5,G79,0)</f>
        <v>0</v>
      </c>
      <c r="CA79" s="281">
        <v>1</v>
      </c>
      <c r="CB79" s="281">
        <v>7</v>
      </c>
    </row>
    <row r="80" spans="1:80">
      <c r="A80" s="282">
        <v>55</v>
      </c>
      <c r="B80" s="283" t="s">
        <v>412</v>
      </c>
      <c r="C80" s="284" t="s">
        <v>413</v>
      </c>
      <c r="D80" s="285" t="s">
        <v>414</v>
      </c>
      <c r="E80" s="286">
        <v>451.8</v>
      </c>
      <c r="F80" s="286">
        <v>0</v>
      </c>
      <c r="G80" s="287">
        <f>E80*F80</f>
        <v>0</v>
      </c>
      <c r="H80" s="288">
        <v>0</v>
      </c>
      <c r="I80" s="289">
        <f>E80*H80</f>
        <v>0</v>
      </c>
      <c r="J80" s="288">
        <v>0</v>
      </c>
      <c r="K80" s="289">
        <f>E80*J80</f>
        <v>0</v>
      </c>
      <c r="O80" s="281">
        <v>2</v>
      </c>
      <c r="AA80" s="252">
        <v>1</v>
      </c>
      <c r="AB80" s="252">
        <v>7</v>
      </c>
      <c r="AC80" s="252">
        <v>7</v>
      </c>
      <c r="AZ80" s="252">
        <v>2</v>
      </c>
      <c r="BA80" s="252">
        <f>IF(AZ80=1,G80,0)</f>
        <v>0</v>
      </c>
      <c r="BB80" s="252">
        <f>IF(AZ80=2,G80,0)</f>
        <v>0</v>
      </c>
      <c r="BC80" s="252">
        <f>IF(AZ80=3,G80,0)</f>
        <v>0</v>
      </c>
      <c r="BD80" s="252">
        <f>IF(AZ80=4,G80,0)</f>
        <v>0</v>
      </c>
      <c r="BE80" s="252">
        <f>IF(AZ80=5,G80,0)</f>
        <v>0</v>
      </c>
      <c r="CA80" s="281">
        <v>1</v>
      </c>
      <c r="CB80" s="281">
        <v>7</v>
      </c>
    </row>
    <row r="81" spans="1:80">
      <c r="A81" s="282">
        <v>56</v>
      </c>
      <c r="B81" s="283" t="s">
        <v>415</v>
      </c>
      <c r="C81" s="284" t="s">
        <v>416</v>
      </c>
      <c r="D81" s="285" t="s">
        <v>153</v>
      </c>
      <c r="E81" s="286">
        <v>0.50439999999999996</v>
      </c>
      <c r="F81" s="286">
        <v>0</v>
      </c>
      <c r="G81" s="287">
        <f>E81*F81</f>
        <v>0</v>
      </c>
      <c r="H81" s="288">
        <v>0</v>
      </c>
      <c r="I81" s="289">
        <f>E81*H81</f>
        <v>0</v>
      </c>
      <c r="J81" s="288">
        <v>0</v>
      </c>
      <c r="K81" s="289">
        <f>E81*J81</f>
        <v>0</v>
      </c>
      <c r="O81" s="281">
        <v>2</v>
      </c>
      <c r="AA81" s="252">
        <v>1</v>
      </c>
      <c r="AB81" s="252">
        <v>7</v>
      </c>
      <c r="AC81" s="252">
        <v>7</v>
      </c>
      <c r="AZ81" s="252">
        <v>2</v>
      </c>
      <c r="BA81" s="252">
        <f>IF(AZ81=1,G81,0)</f>
        <v>0</v>
      </c>
      <c r="BB81" s="252">
        <f>IF(AZ81=2,G81,0)</f>
        <v>0</v>
      </c>
      <c r="BC81" s="252">
        <f>IF(AZ81=3,G81,0)</f>
        <v>0</v>
      </c>
      <c r="BD81" s="252">
        <f>IF(AZ81=4,G81,0)</f>
        <v>0</v>
      </c>
      <c r="BE81" s="252">
        <f>IF(AZ81=5,G81,0)</f>
        <v>0</v>
      </c>
      <c r="CA81" s="281">
        <v>1</v>
      </c>
      <c r="CB81" s="281">
        <v>7</v>
      </c>
    </row>
    <row r="82" spans="1:80">
      <c r="A82" s="291"/>
      <c r="B82" s="292" t="s">
        <v>97</v>
      </c>
      <c r="C82" s="293" t="s">
        <v>409</v>
      </c>
      <c r="D82" s="294"/>
      <c r="E82" s="295"/>
      <c r="F82" s="296"/>
      <c r="G82" s="297">
        <f>SUM(G78:G81)</f>
        <v>0</v>
      </c>
      <c r="H82" s="298"/>
      <c r="I82" s="299">
        <f>SUM(I78:I81)</f>
        <v>0</v>
      </c>
      <c r="J82" s="298"/>
      <c r="K82" s="299">
        <f>SUM(K78:K81)</f>
        <v>0</v>
      </c>
      <c r="O82" s="281">
        <v>4</v>
      </c>
      <c r="BA82" s="300">
        <f>SUM(BA78:BA81)</f>
        <v>0</v>
      </c>
      <c r="BB82" s="300">
        <f>SUM(BB78:BB81)</f>
        <v>0</v>
      </c>
      <c r="BC82" s="300">
        <f>SUM(BC78:BC81)</f>
        <v>0</v>
      </c>
      <c r="BD82" s="300">
        <f>SUM(BD78:BD81)</f>
        <v>0</v>
      </c>
      <c r="BE82" s="300">
        <f>SUM(BE78:BE81)</f>
        <v>0</v>
      </c>
    </row>
    <row r="83" spans="1:80">
      <c r="A83" s="271" t="s">
        <v>95</v>
      </c>
      <c r="B83" s="272" t="s">
        <v>417</v>
      </c>
      <c r="C83" s="273" t="s">
        <v>418</v>
      </c>
      <c r="D83" s="274"/>
      <c r="E83" s="275"/>
      <c r="F83" s="275"/>
      <c r="G83" s="276"/>
      <c r="H83" s="277"/>
      <c r="I83" s="278"/>
      <c r="J83" s="279"/>
      <c r="K83" s="280"/>
      <c r="O83" s="281">
        <v>1</v>
      </c>
    </row>
    <row r="84" spans="1:80">
      <c r="A84" s="282">
        <v>57</v>
      </c>
      <c r="B84" s="283" t="s">
        <v>420</v>
      </c>
      <c r="C84" s="284" t="s">
        <v>421</v>
      </c>
      <c r="D84" s="285" t="s">
        <v>110</v>
      </c>
      <c r="E84" s="286">
        <v>184.572</v>
      </c>
      <c r="F84" s="286">
        <v>0</v>
      </c>
      <c r="G84" s="287">
        <f>E84*F84</f>
        <v>0</v>
      </c>
      <c r="H84" s="288">
        <v>0</v>
      </c>
      <c r="I84" s="289">
        <f>E84*H84</f>
        <v>0</v>
      </c>
      <c r="J84" s="288">
        <v>0</v>
      </c>
      <c r="K84" s="289">
        <f>E84*J84</f>
        <v>0</v>
      </c>
      <c r="O84" s="281">
        <v>2</v>
      </c>
      <c r="AA84" s="252">
        <v>1</v>
      </c>
      <c r="AB84" s="252">
        <v>7</v>
      </c>
      <c r="AC84" s="252">
        <v>7</v>
      </c>
      <c r="AZ84" s="252">
        <v>2</v>
      </c>
      <c r="BA84" s="252">
        <f>IF(AZ84=1,G84,0)</f>
        <v>0</v>
      </c>
      <c r="BB84" s="252">
        <f>IF(AZ84=2,G84,0)</f>
        <v>0</v>
      </c>
      <c r="BC84" s="252">
        <f>IF(AZ84=3,G84,0)</f>
        <v>0</v>
      </c>
      <c r="BD84" s="252">
        <f>IF(AZ84=4,G84,0)</f>
        <v>0</v>
      </c>
      <c r="BE84" s="252">
        <f>IF(AZ84=5,G84,0)</f>
        <v>0</v>
      </c>
      <c r="CA84" s="281">
        <v>1</v>
      </c>
      <c r="CB84" s="281">
        <v>7</v>
      </c>
    </row>
    <row r="85" spans="1:80">
      <c r="A85" s="282">
        <v>58</v>
      </c>
      <c r="B85" s="283" t="s">
        <v>422</v>
      </c>
      <c r="C85" s="284" t="s">
        <v>423</v>
      </c>
      <c r="D85" s="285" t="s">
        <v>110</v>
      </c>
      <c r="E85" s="286">
        <v>188.84399999999999</v>
      </c>
      <c r="F85" s="286">
        <v>0</v>
      </c>
      <c r="G85" s="287">
        <f>E85*F85</f>
        <v>0</v>
      </c>
      <c r="H85" s="288">
        <v>0</v>
      </c>
      <c r="I85" s="289">
        <f>E85*H85</f>
        <v>0</v>
      </c>
      <c r="J85" s="288">
        <v>0</v>
      </c>
      <c r="K85" s="289">
        <f>E85*J85</f>
        <v>0</v>
      </c>
      <c r="O85" s="281">
        <v>2</v>
      </c>
      <c r="AA85" s="252">
        <v>1</v>
      </c>
      <c r="AB85" s="252">
        <v>7</v>
      </c>
      <c r="AC85" s="252">
        <v>7</v>
      </c>
      <c r="AZ85" s="252">
        <v>2</v>
      </c>
      <c r="BA85" s="252">
        <f>IF(AZ85=1,G85,0)</f>
        <v>0</v>
      </c>
      <c r="BB85" s="252">
        <f>IF(AZ85=2,G85,0)</f>
        <v>0</v>
      </c>
      <c r="BC85" s="252">
        <f>IF(AZ85=3,G85,0)</f>
        <v>0</v>
      </c>
      <c r="BD85" s="252">
        <f>IF(AZ85=4,G85,0)</f>
        <v>0</v>
      </c>
      <c r="BE85" s="252">
        <f>IF(AZ85=5,G85,0)</f>
        <v>0</v>
      </c>
      <c r="CA85" s="281">
        <v>1</v>
      </c>
      <c r="CB85" s="281">
        <v>7</v>
      </c>
    </row>
    <row r="86" spans="1:80">
      <c r="A86" s="282">
        <v>59</v>
      </c>
      <c r="B86" s="283" t="s">
        <v>424</v>
      </c>
      <c r="C86" s="284" t="s">
        <v>425</v>
      </c>
      <c r="D86" s="285" t="s">
        <v>110</v>
      </c>
      <c r="E86" s="286">
        <v>161.52959999999999</v>
      </c>
      <c r="F86" s="286">
        <v>0</v>
      </c>
      <c r="G86" s="287">
        <f>E86*F86</f>
        <v>0</v>
      </c>
      <c r="H86" s="288">
        <v>0</v>
      </c>
      <c r="I86" s="289">
        <f>E86*H86</f>
        <v>0</v>
      </c>
      <c r="J86" s="288">
        <v>0</v>
      </c>
      <c r="K86" s="289">
        <f>E86*J86</f>
        <v>0</v>
      </c>
      <c r="O86" s="281">
        <v>2</v>
      </c>
      <c r="AA86" s="252">
        <v>1</v>
      </c>
      <c r="AB86" s="252">
        <v>7</v>
      </c>
      <c r="AC86" s="252">
        <v>7</v>
      </c>
      <c r="AZ86" s="252">
        <v>2</v>
      </c>
      <c r="BA86" s="252">
        <f>IF(AZ86=1,G86,0)</f>
        <v>0</v>
      </c>
      <c r="BB86" s="252">
        <f>IF(AZ86=2,G86,0)</f>
        <v>0</v>
      </c>
      <c r="BC86" s="252">
        <f>IF(AZ86=3,G86,0)</f>
        <v>0</v>
      </c>
      <c r="BD86" s="252">
        <f>IF(AZ86=4,G86,0)</f>
        <v>0</v>
      </c>
      <c r="BE86" s="252">
        <f>IF(AZ86=5,G86,0)</f>
        <v>0</v>
      </c>
      <c r="CA86" s="281">
        <v>1</v>
      </c>
      <c r="CB86" s="281">
        <v>7</v>
      </c>
    </row>
    <row r="87" spans="1:80">
      <c r="A87" s="282">
        <v>60</v>
      </c>
      <c r="B87" s="283" t="s">
        <v>426</v>
      </c>
      <c r="C87" s="284" t="s">
        <v>427</v>
      </c>
      <c r="D87" s="285" t="s">
        <v>110</v>
      </c>
      <c r="E87" s="286">
        <v>373.41199999999998</v>
      </c>
      <c r="F87" s="286">
        <v>0</v>
      </c>
      <c r="G87" s="287">
        <f>E87*F87</f>
        <v>0</v>
      </c>
      <c r="H87" s="288">
        <v>0</v>
      </c>
      <c r="I87" s="289">
        <f>E87*H87</f>
        <v>0</v>
      </c>
      <c r="J87" s="288">
        <v>0</v>
      </c>
      <c r="K87" s="289">
        <f>E87*J87</f>
        <v>0</v>
      </c>
      <c r="O87" s="281">
        <v>2</v>
      </c>
      <c r="AA87" s="252">
        <v>1</v>
      </c>
      <c r="AB87" s="252">
        <v>7</v>
      </c>
      <c r="AC87" s="252">
        <v>7</v>
      </c>
      <c r="AZ87" s="252">
        <v>2</v>
      </c>
      <c r="BA87" s="252">
        <f>IF(AZ87=1,G87,0)</f>
        <v>0</v>
      </c>
      <c r="BB87" s="252">
        <f>IF(AZ87=2,G87,0)</f>
        <v>0</v>
      </c>
      <c r="BC87" s="252">
        <f>IF(AZ87=3,G87,0)</f>
        <v>0</v>
      </c>
      <c r="BD87" s="252">
        <f>IF(AZ87=4,G87,0)</f>
        <v>0</v>
      </c>
      <c r="BE87" s="252">
        <f>IF(AZ87=5,G87,0)</f>
        <v>0</v>
      </c>
      <c r="CA87" s="281">
        <v>1</v>
      </c>
      <c r="CB87" s="281">
        <v>7</v>
      </c>
    </row>
    <row r="88" spans="1:80">
      <c r="A88" s="282">
        <v>61</v>
      </c>
      <c r="B88" s="283" t="s">
        <v>428</v>
      </c>
      <c r="C88" s="284" t="s">
        <v>429</v>
      </c>
      <c r="D88" s="285" t="s">
        <v>110</v>
      </c>
      <c r="E88" s="286">
        <v>161.52959999999999</v>
      </c>
      <c r="F88" s="286">
        <v>0</v>
      </c>
      <c r="G88" s="287">
        <f>E88*F88</f>
        <v>0</v>
      </c>
      <c r="H88" s="288">
        <v>0</v>
      </c>
      <c r="I88" s="289">
        <f>E88*H88</f>
        <v>0</v>
      </c>
      <c r="J88" s="288">
        <v>0</v>
      </c>
      <c r="K88" s="289">
        <f>E88*J88</f>
        <v>0</v>
      </c>
      <c r="O88" s="281">
        <v>2</v>
      </c>
      <c r="AA88" s="252">
        <v>1</v>
      </c>
      <c r="AB88" s="252">
        <v>7</v>
      </c>
      <c r="AC88" s="252">
        <v>7</v>
      </c>
      <c r="AZ88" s="252">
        <v>2</v>
      </c>
      <c r="BA88" s="252">
        <f>IF(AZ88=1,G88,0)</f>
        <v>0</v>
      </c>
      <c r="BB88" s="252">
        <f>IF(AZ88=2,G88,0)</f>
        <v>0</v>
      </c>
      <c r="BC88" s="252">
        <f>IF(AZ88=3,G88,0)</f>
        <v>0</v>
      </c>
      <c r="BD88" s="252">
        <f>IF(AZ88=4,G88,0)</f>
        <v>0</v>
      </c>
      <c r="BE88" s="252">
        <f>IF(AZ88=5,G88,0)</f>
        <v>0</v>
      </c>
      <c r="CA88" s="281">
        <v>1</v>
      </c>
      <c r="CB88" s="281">
        <v>7</v>
      </c>
    </row>
    <row r="89" spans="1:80">
      <c r="A89" s="291"/>
      <c r="B89" s="292" t="s">
        <v>97</v>
      </c>
      <c r="C89" s="293" t="s">
        <v>419</v>
      </c>
      <c r="D89" s="294"/>
      <c r="E89" s="295"/>
      <c r="F89" s="296"/>
      <c r="G89" s="297">
        <f>SUM(G83:G88)</f>
        <v>0</v>
      </c>
      <c r="H89" s="298"/>
      <c r="I89" s="299">
        <f>SUM(I83:I88)</f>
        <v>0</v>
      </c>
      <c r="J89" s="298"/>
      <c r="K89" s="299">
        <f>SUM(K83:K88)</f>
        <v>0</v>
      </c>
      <c r="O89" s="281">
        <v>4</v>
      </c>
      <c r="BA89" s="300">
        <f>SUM(BA83:BA88)</f>
        <v>0</v>
      </c>
      <c r="BB89" s="300">
        <f>SUM(BB83:BB88)</f>
        <v>0</v>
      </c>
      <c r="BC89" s="300">
        <f>SUM(BC83:BC88)</f>
        <v>0</v>
      </c>
      <c r="BD89" s="300">
        <f>SUM(BD83:BD88)</f>
        <v>0</v>
      </c>
      <c r="BE89" s="300">
        <f>SUM(BE83:BE88)</f>
        <v>0</v>
      </c>
    </row>
    <row r="90" spans="1:80">
      <c r="A90" s="271" t="s">
        <v>95</v>
      </c>
      <c r="B90" s="272" t="s">
        <v>430</v>
      </c>
      <c r="C90" s="273" t="s">
        <v>431</v>
      </c>
      <c r="D90" s="274"/>
      <c r="E90" s="275"/>
      <c r="F90" s="275"/>
      <c r="G90" s="276"/>
      <c r="H90" s="277"/>
      <c r="I90" s="278"/>
      <c r="J90" s="279"/>
      <c r="K90" s="280"/>
      <c r="O90" s="281">
        <v>1</v>
      </c>
    </row>
    <row r="91" spans="1:80">
      <c r="A91" s="282">
        <v>62</v>
      </c>
      <c r="B91" s="283" t="s">
        <v>433</v>
      </c>
      <c r="C91" s="284" t="s">
        <v>434</v>
      </c>
      <c r="D91" s="285" t="s">
        <v>110</v>
      </c>
      <c r="E91" s="286">
        <v>39.089700000000001</v>
      </c>
      <c r="F91" s="286">
        <v>0</v>
      </c>
      <c r="G91" s="287">
        <f>E91*F91</f>
        <v>0</v>
      </c>
      <c r="H91" s="288">
        <v>0</v>
      </c>
      <c r="I91" s="289">
        <f>E91*H91</f>
        <v>0</v>
      </c>
      <c r="J91" s="288">
        <v>0</v>
      </c>
      <c r="K91" s="289">
        <f>E91*J91</f>
        <v>0</v>
      </c>
      <c r="O91" s="281">
        <v>2</v>
      </c>
      <c r="AA91" s="252">
        <v>1</v>
      </c>
      <c r="AB91" s="252">
        <v>7</v>
      </c>
      <c r="AC91" s="252">
        <v>7</v>
      </c>
      <c r="AZ91" s="252">
        <v>2</v>
      </c>
      <c r="BA91" s="252">
        <f>IF(AZ91=1,G91,0)</f>
        <v>0</v>
      </c>
      <c r="BB91" s="252">
        <f>IF(AZ91=2,G91,0)</f>
        <v>0</v>
      </c>
      <c r="BC91" s="252">
        <f>IF(AZ91=3,G91,0)</f>
        <v>0</v>
      </c>
      <c r="BD91" s="252">
        <f>IF(AZ91=4,G91,0)</f>
        <v>0</v>
      </c>
      <c r="BE91" s="252">
        <f>IF(AZ91=5,G91,0)</f>
        <v>0</v>
      </c>
      <c r="CA91" s="281">
        <v>1</v>
      </c>
      <c r="CB91" s="281">
        <v>7</v>
      </c>
    </row>
    <row r="92" spans="1:80">
      <c r="A92" s="282">
        <v>63</v>
      </c>
      <c r="B92" s="283" t="s">
        <v>435</v>
      </c>
      <c r="C92" s="284" t="s">
        <v>436</v>
      </c>
      <c r="D92" s="285" t="s">
        <v>110</v>
      </c>
      <c r="E92" s="286">
        <v>42.998699999999999</v>
      </c>
      <c r="F92" s="286">
        <v>0</v>
      </c>
      <c r="G92" s="287">
        <f>E92*F92</f>
        <v>0</v>
      </c>
      <c r="H92" s="288">
        <v>0</v>
      </c>
      <c r="I92" s="289">
        <f>E92*H92</f>
        <v>0</v>
      </c>
      <c r="J92" s="288">
        <v>0</v>
      </c>
      <c r="K92" s="289">
        <f>E92*J92</f>
        <v>0</v>
      </c>
      <c r="O92" s="281">
        <v>2</v>
      </c>
      <c r="AA92" s="252">
        <v>1</v>
      </c>
      <c r="AB92" s="252">
        <v>7</v>
      </c>
      <c r="AC92" s="252">
        <v>7</v>
      </c>
      <c r="AZ92" s="252">
        <v>2</v>
      </c>
      <c r="BA92" s="252">
        <f>IF(AZ92=1,G92,0)</f>
        <v>0</v>
      </c>
      <c r="BB92" s="252">
        <f>IF(AZ92=2,G92,0)</f>
        <v>0</v>
      </c>
      <c r="BC92" s="252">
        <f>IF(AZ92=3,G92,0)</f>
        <v>0</v>
      </c>
      <c r="BD92" s="252">
        <f>IF(AZ92=4,G92,0)</f>
        <v>0</v>
      </c>
      <c r="BE92" s="252">
        <f>IF(AZ92=5,G92,0)</f>
        <v>0</v>
      </c>
      <c r="CA92" s="281">
        <v>1</v>
      </c>
      <c r="CB92" s="281">
        <v>7</v>
      </c>
    </row>
    <row r="93" spans="1:80">
      <c r="A93" s="282">
        <v>64</v>
      </c>
      <c r="B93" s="283" t="s">
        <v>437</v>
      </c>
      <c r="C93" s="284" t="s">
        <v>438</v>
      </c>
      <c r="D93" s="285" t="s">
        <v>110</v>
      </c>
      <c r="E93" s="286">
        <v>45.36</v>
      </c>
      <c r="F93" s="286">
        <v>0</v>
      </c>
      <c r="G93" s="287">
        <f>E93*F93</f>
        <v>0</v>
      </c>
      <c r="H93" s="288">
        <v>0</v>
      </c>
      <c r="I93" s="289">
        <f>E93*H93</f>
        <v>0</v>
      </c>
      <c r="J93" s="288">
        <v>0</v>
      </c>
      <c r="K93" s="289">
        <f>E93*J93</f>
        <v>0</v>
      </c>
      <c r="O93" s="281">
        <v>2</v>
      </c>
      <c r="AA93" s="252">
        <v>1</v>
      </c>
      <c r="AB93" s="252">
        <v>7</v>
      </c>
      <c r="AC93" s="252">
        <v>7</v>
      </c>
      <c r="AZ93" s="252">
        <v>2</v>
      </c>
      <c r="BA93" s="252">
        <f>IF(AZ93=1,G93,0)</f>
        <v>0</v>
      </c>
      <c r="BB93" s="252">
        <f>IF(AZ93=2,G93,0)</f>
        <v>0</v>
      </c>
      <c r="BC93" s="252">
        <f>IF(AZ93=3,G93,0)</f>
        <v>0</v>
      </c>
      <c r="BD93" s="252">
        <f>IF(AZ93=4,G93,0)</f>
        <v>0</v>
      </c>
      <c r="BE93" s="252">
        <f>IF(AZ93=5,G93,0)</f>
        <v>0</v>
      </c>
      <c r="CA93" s="281">
        <v>1</v>
      </c>
      <c r="CB93" s="281">
        <v>7</v>
      </c>
    </row>
    <row r="94" spans="1:80">
      <c r="A94" s="282">
        <v>65</v>
      </c>
      <c r="B94" s="283" t="s">
        <v>439</v>
      </c>
      <c r="C94" s="284" t="s">
        <v>440</v>
      </c>
      <c r="D94" s="285" t="s">
        <v>110</v>
      </c>
      <c r="E94" s="286">
        <v>45.36</v>
      </c>
      <c r="F94" s="286">
        <v>0</v>
      </c>
      <c r="G94" s="287">
        <f>E94*F94</f>
        <v>0</v>
      </c>
      <c r="H94" s="288">
        <v>0</v>
      </c>
      <c r="I94" s="289">
        <f>E94*H94</f>
        <v>0</v>
      </c>
      <c r="J94" s="288">
        <v>0</v>
      </c>
      <c r="K94" s="289">
        <f>E94*J94</f>
        <v>0</v>
      </c>
      <c r="O94" s="281">
        <v>2</v>
      </c>
      <c r="AA94" s="252">
        <v>1</v>
      </c>
      <c r="AB94" s="252">
        <v>7</v>
      </c>
      <c r="AC94" s="252">
        <v>7</v>
      </c>
      <c r="AZ94" s="252">
        <v>2</v>
      </c>
      <c r="BA94" s="252">
        <f>IF(AZ94=1,G94,0)</f>
        <v>0</v>
      </c>
      <c r="BB94" s="252">
        <f>IF(AZ94=2,G94,0)</f>
        <v>0</v>
      </c>
      <c r="BC94" s="252">
        <f>IF(AZ94=3,G94,0)</f>
        <v>0</v>
      </c>
      <c r="BD94" s="252">
        <f>IF(AZ94=4,G94,0)</f>
        <v>0</v>
      </c>
      <c r="BE94" s="252">
        <f>IF(AZ94=5,G94,0)</f>
        <v>0</v>
      </c>
      <c r="CA94" s="281">
        <v>1</v>
      </c>
      <c r="CB94" s="281">
        <v>7</v>
      </c>
    </row>
    <row r="95" spans="1:80">
      <c r="A95" s="282">
        <v>66</v>
      </c>
      <c r="B95" s="283" t="s">
        <v>441</v>
      </c>
      <c r="C95" s="284" t="s">
        <v>442</v>
      </c>
      <c r="D95" s="285" t="s">
        <v>153</v>
      </c>
      <c r="E95" s="286">
        <v>1.5223</v>
      </c>
      <c r="F95" s="286">
        <v>0</v>
      </c>
      <c r="G95" s="287">
        <f>E95*F95</f>
        <v>0</v>
      </c>
      <c r="H95" s="288">
        <v>0</v>
      </c>
      <c r="I95" s="289">
        <f>E95*H95</f>
        <v>0</v>
      </c>
      <c r="J95" s="288">
        <v>0</v>
      </c>
      <c r="K95" s="289">
        <f>E95*J95</f>
        <v>0</v>
      </c>
      <c r="O95" s="281">
        <v>2</v>
      </c>
      <c r="AA95" s="252">
        <v>1</v>
      </c>
      <c r="AB95" s="252">
        <v>7</v>
      </c>
      <c r="AC95" s="252">
        <v>7</v>
      </c>
      <c r="AZ95" s="252">
        <v>2</v>
      </c>
      <c r="BA95" s="252">
        <f>IF(AZ95=1,G95,0)</f>
        <v>0</v>
      </c>
      <c r="BB95" s="252">
        <f>IF(AZ95=2,G95,0)</f>
        <v>0</v>
      </c>
      <c r="BC95" s="252">
        <f>IF(AZ95=3,G95,0)</f>
        <v>0</v>
      </c>
      <c r="BD95" s="252">
        <f>IF(AZ95=4,G95,0)</f>
        <v>0</v>
      </c>
      <c r="BE95" s="252">
        <f>IF(AZ95=5,G95,0)</f>
        <v>0</v>
      </c>
      <c r="CA95" s="281">
        <v>1</v>
      </c>
      <c r="CB95" s="281">
        <v>7</v>
      </c>
    </row>
    <row r="96" spans="1:80">
      <c r="A96" s="291"/>
      <c r="B96" s="292" t="s">
        <v>97</v>
      </c>
      <c r="C96" s="293" t="s">
        <v>432</v>
      </c>
      <c r="D96" s="294"/>
      <c r="E96" s="295"/>
      <c r="F96" s="296"/>
      <c r="G96" s="297">
        <f>SUM(G90:G95)</f>
        <v>0</v>
      </c>
      <c r="H96" s="298"/>
      <c r="I96" s="299">
        <f>SUM(I90:I95)</f>
        <v>0</v>
      </c>
      <c r="J96" s="298"/>
      <c r="K96" s="299">
        <f>SUM(K90:K95)</f>
        <v>0</v>
      </c>
      <c r="O96" s="281">
        <v>4</v>
      </c>
      <c r="BA96" s="300">
        <f>SUM(BA90:BA95)</f>
        <v>0</v>
      </c>
      <c r="BB96" s="300">
        <f>SUM(BB90:BB95)</f>
        <v>0</v>
      </c>
      <c r="BC96" s="300">
        <f>SUM(BC90:BC95)</f>
        <v>0</v>
      </c>
      <c r="BD96" s="300">
        <f>SUM(BD90:BD95)</f>
        <v>0</v>
      </c>
      <c r="BE96" s="300">
        <f>SUM(BE90:BE95)</f>
        <v>0</v>
      </c>
    </row>
    <row r="97" spans="1:80">
      <c r="A97" s="271" t="s">
        <v>95</v>
      </c>
      <c r="B97" s="272" t="s">
        <v>443</v>
      </c>
      <c r="C97" s="273" t="s">
        <v>444</v>
      </c>
      <c r="D97" s="274"/>
      <c r="E97" s="275"/>
      <c r="F97" s="275"/>
      <c r="G97" s="276"/>
      <c r="H97" s="277"/>
      <c r="I97" s="278"/>
      <c r="J97" s="279"/>
      <c r="K97" s="280"/>
      <c r="O97" s="281">
        <v>1</v>
      </c>
    </row>
    <row r="98" spans="1:80">
      <c r="A98" s="282">
        <v>67</v>
      </c>
      <c r="B98" s="283" t="s">
        <v>446</v>
      </c>
      <c r="C98" s="284" t="s">
        <v>447</v>
      </c>
      <c r="D98" s="285" t="s">
        <v>139</v>
      </c>
      <c r="E98" s="286">
        <v>48</v>
      </c>
      <c r="F98" s="286">
        <v>0</v>
      </c>
      <c r="G98" s="287">
        <f>E98*F98</f>
        <v>0</v>
      </c>
      <c r="H98" s="288">
        <v>0</v>
      </c>
      <c r="I98" s="289">
        <f>E98*H98</f>
        <v>0</v>
      </c>
      <c r="J98" s="288">
        <v>0</v>
      </c>
      <c r="K98" s="289">
        <f>E98*J98</f>
        <v>0</v>
      </c>
      <c r="O98" s="281">
        <v>2</v>
      </c>
      <c r="AA98" s="252">
        <v>1</v>
      </c>
      <c r="AB98" s="252">
        <v>1</v>
      </c>
      <c r="AC98" s="252">
        <v>1</v>
      </c>
      <c r="AZ98" s="252">
        <v>1</v>
      </c>
      <c r="BA98" s="252">
        <f>IF(AZ98=1,G98,0)</f>
        <v>0</v>
      </c>
      <c r="BB98" s="252">
        <f>IF(AZ98=2,G98,0)</f>
        <v>0</v>
      </c>
      <c r="BC98" s="252">
        <f>IF(AZ98=3,G98,0)</f>
        <v>0</v>
      </c>
      <c r="BD98" s="252">
        <f>IF(AZ98=4,G98,0)</f>
        <v>0</v>
      </c>
      <c r="BE98" s="252">
        <f>IF(AZ98=5,G98,0)</f>
        <v>0</v>
      </c>
      <c r="CA98" s="281">
        <v>1</v>
      </c>
      <c r="CB98" s="281">
        <v>1</v>
      </c>
    </row>
    <row r="99" spans="1:80">
      <c r="A99" s="282">
        <v>68</v>
      </c>
      <c r="B99" s="283" t="s">
        <v>448</v>
      </c>
      <c r="C99" s="284" t="s">
        <v>449</v>
      </c>
      <c r="D99" s="285" t="s">
        <v>139</v>
      </c>
      <c r="E99" s="286">
        <v>48</v>
      </c>
      <c r="F99" s="286">
        <v>0</v>
      </c>
      <c r="G99" s="287">
        <f>E99*F99</f>
        <v>0</v>
      </c>
      <c r="H99" s="288">
        <v>0</v>
      </c>
      <c r="I99" s="289">
        <f>E99*H99</f>
        <v>0</v>
      </c>
      <c r="J99" s="288">
        <v>0</v>
      </c>
      <c r="K99" s="289">
        <f>E99*J99</f>
        <v>0</v>
      </c>
      <c r="O99" s="281">
        <v>2</v>
      </c>
      <c r="AA99" s="252">
        <v>1</v>
      </c>
      <c r="AB99" s="252">
        <v>1</v>
      </c>
      <c r="AC99" s="252">
        <v>1</v>
      </c>
      <c r="AZ99" s="252">
        <v>1</v>
      </c>
      <c r="BA99" s="252">
        <f>IF(AZ99=1,G99,0)</f>
        <v>0</v>
      </c>
      <c r="BB99" s="252">
        <f>IF(AZ99=2,G99,0)</f>
        <v>0</v>
      </c>
      <c r="BC99" s="252">
        <f>IF(AZ99=3,G99,0)</f>
        <v>0</v>
      </c>
      <c r="BD99" s="252">
        <f>IF(AZ99=4,G99,0)</f>
        <v>0</v>
      </c>
      <c r="BE99" s="252">
        <f>IF(AZ99=5,G99,0)</f>
        <v>0</v>
      </c>
      <c r="CA99" s="281">
        <v>1</v>
      </c>
      <c r="CB99" s="281">
        <v>1</v>
      </c>
    </row>
    <row r="100" spans="1:80">
      <c r="A100" s="282">
        <v>69</v>
      </c>
      <c r="B100" s="283" t="s">
        <v>450</v>
      </c>
      <c r="C100" s="284" t="s">
        <v>451</v>
      </c>
      <c r="D100" s="285" t="s">
        <v>139</v>
      </c>
      <c r="E100" s="286">
        <v>36</v>
      </c>
      <c r="F100" s="286">
        <v>0</v>
      </c>
      <c r="G100" s="287">
        <f>E100*F100</f>
        <v>0</v>
      </c>
      <c r="H100" s="288">
        <v>0</v>
      </c>
      <c r="I100" s="289">
        <f>E100*H100</f>
        <v>0</v>
      </c>
      <c r="J100" s="288">
        <v>0</v>
      </c>
      <c r="K100" s="289">
        <f>E100*J100</f>
        <v>0</v>
      </c>
      <c r="O100" s="281">
        <v>2</v>
      </c>
      <c r="AA100" s="252">
        <v>1</v>
      </c>
      <c r="AB100" s="252">
        <v>1</v>
      </c>
      <c r="AC100" s="252">
        <v>1</v>
      </c>
      <c r="AZ100" s="252">
        <v>1</v>
      </c>
      <c r="BA100" s="252">
        <f>IF(AZ100=1,G100,0)</f>
        <v>0</v>
      </c>
      <c r="BB100" s="252">
        <f>IF(AZ100=2,G100,0)</f>
        <v>0</v>
      </c>
      <c r="BC100" s="252">
        <f>IF(AZ100=3,G100,0)</f>
        <v>0</v>
      </c>
      <c r="BD100" s="252">
        <f>IF(AZ100=4,G100,0)</f>
        <v>0</v>
      </c>
      <c r="BE100" s="252">
        <f>IF(AZ100=5,G100,0)</f>
        <v>0</v>
      </c>
      <c r="CA100" s="281">
        <v>1</v>
      </c>
      <c r="CB100" s="281">
        <v>1</v>
      </c>
    </row>
    <row r="101" spans="1:80">
      <c r="A101" s="282">
        <v>70</v>
      </c>
      <c r="B101" s="283" t="s">
        <v>452</v>
      </c>
      <c r="C101" s="284" t="s">
        <v>453</v>
      </c>
      <c r="D101" s="285" t="s">
        <v>139</v>
      </c>
      <c r="E101" s="286">
        <v>1</v>
      </c>
      <c r="F101" s="286">
        <v>0</v>
      </c>
      <c r="G101" s="287">
        <f>E101*F101</f>
        <v>0</v>
      </c>
      <c r="H101" s="288">
        <v>0</v>
      </c>
      <c r="I101" s="289">
        <f>E101*H101</f>
        <v>0</v>
      </c>
      <c r="J101" s="288">
        <v>0</v>
      </c>
      <c r="K101" s="289">
        <f>E101*J101</f>
        <v>0</v>
      </c>
      <c r="O101" s="281">
        <v>2</v>
      </c>
      <c r="AA101" s="252">
        <v>1</v>
      </c>
      <c r="AB101" s="252">
        <v>1</v>
      </c>
      <c r="AC101" s="252">
        <v>1</v>
      </c>
      <c r="AZ101" s="252">
        <v>1</v>
      </c>
      <c r="BA101" s="252">
        <f>IF(AZ101=1,G101,0)</f>
        <v>0</v>
      </c>
      <c r="BB101" s="252">
        <f>IF(AZ101=2,G101,0)</f>
        <v>0</v>
      </c>
      <c r="BC101" s="252">
        <f>IF(AZ101=3,G101,0)</f>
        <v>0</v>
      </c>
      <c r="BD101" s="252">
        <f>IF(AZ101=4,G101,0)</f>
        <v>0</v>
      </c>
      <c r="BE101" s="252">
        <f>IF(AZ101=5,G101,0)</f>
        <v>0</v>
      </c>
      <c r="CA101" s="281">
        <v>1</v>
      </c>
      <c r="CB101" s="281">
        <v>1</v>
      </c>
    </row>
    <row r="102" spans="1:80">
      <c r="A102" s="282">
        <v>71</v>
      </c>
      <c r="B102" s="283" t="s">
        <v>454</v>
      </c>
      <c r="C102" s="284" t="s">
        <v>455</v>
      </c>
      <c r="D102" s="285" t="s">
        <v>139</v>
      </c>
      <c r="E102" s="286">
        <v>1</v>
      </c>
      <c r="F102" s="286">
        <v>0</v>
      </c>
      <c r="G102" s="287">
        <f>E102*F102</f>
        <v>0</v>
      </c>
      <c r="H102" s="288">
        <v>0</v>
      </c>
      <c r="I102" s="289">
        <f>E102*H102</f>
        <v>0</v>
      </c>
      <c r="J102" s="288">
        <v>0</v>
      </c>
      <c r="K102" s="289">
        <f>E102*J102</f>
        <v>0</v>
      </c>
      <c r="O102" s="281">
        <v>2</v>
      </c>
      <c r="AA102" s="252">
        <v>1</v>
      </c>
      <c r="AB102" s="252">
        <v>1</v>
      </c>
      <c r="AC102" s="252">
        <v>1</v>
      </c>
      <c r="AZ102" s="252">
        <v>1</v>
      </c>
      <c r="BA102" s="252">
        <f>IF(AZ102=1,G102,0)</f>
        <v>0</v>
      </c>
      <c r="BB102" s="252">
        <f>IF(AZ102=2,G102,0)</f>
        <v>0</v>
      </c>
      <c r="BC102" s="252">
        <f>IF(AZ102=3,G102,0)</f>
        <v>0</v>
      </c>
      <c r="BD102" s="252">
        <f>IF(AZ102=4,G102,0)</f>
        <v>0</v>
      </c>
      <c r="BE102" s="252">
        <f>IF(AZ102=5,G102,0)</f>
        <v>0</v>
      </c>
      <c r="CA102" s="281">
        <v>1</v>
      </c>
      <c r="CB102" s="281">
        <v>1</v>
      </c>
    </row>
    <row r="103" spans="1:80" ht="22.5">
      <c r="A103" s="282">
        <v>72</v>
      </c>
      <c r="B103" s="283" t="s">
        <v>456</v>
      </c>
      <c r="C103" s="284" t="s">
        <v>457</v>
      </c>
      <c r="D103" s="285" t="s">
        <v>139</v>
      </c>
      <c r="E103" s="286">
        <v>2</v>
      </c>
      <c r="F103" s="286">
        <v>0</v>
      </c>
      <c r="G103" s="287">
        <f>E103*F103</f>
        <v>0</v>
      </c>
      <c r="H103" s="288">
        <v>0</v>
      </c>
      <c r="I103" s="289">
        <f>E103*H103</f>
        <v>0</v>
      </c>
      <c r="J103" s="288">
        <v>0</v>
      </c>
      <c r="K103" s="289">
        <f>E103*J103</f>
        <v>0</v>
      </c>
      <c r="O103" s="281">
        <v>2</v>
      </c>
      <c r="AA103" s="252">
        <v>1</v>
      </c>
      <c r="AB103" s="252">
        <v>1</v>
      </c>
      <c r="AC103" s="252">
        <v>1</v>
      </c>
      <c r="AZ103" s="252">
        <v>1</v>
      </c>
      <c r="BA103" s="252">
        <f>IF(AZ103=1,G103,0)</f>
        <v>0</v>
      </c>
      <c r="BB103" s="252">
        <f>IF(AZ103=2,G103,0)</f>
        <v>0</v>
      </c>
      <c r="BC103" s="252">
        <f>IF(AZ103=3,G103,0)</f>
        <v>0</v>
      </c>
      <c r="BD103" s="252">
        <f>IF(AZ103=4,G103,0)</f>
        <v>0</v>
      </c>
      <c r="BE103" s="252">
        <f>IF(AZ103=5,G103,0)</f>
        <v>0</v>
      </c>
      <c r="CA103" s="281">
        <v>1</v>
      </c>
      <c r="CB103" s="281">
        <v>1</v>
      </c>
    </row>
    <row r="104" spans="1:80">
      <c r="A104" s="282">
        <v>73</v>
      </c>
      <c r="B104" s="283" t="s">
        <v>458</v>
      </c>
      <c r="C104" s="284" t="s">
        <v>459</v>
      </c>
      <c r="D104" s="285" t="s">
        <v>139</v>
      </c>
      <c r="E104" s="286">
        <v>9</v>
      </c>
      <c r="F104" s="286">
        <v>0</v>
      </c>
      <c r="G104" s="287">
        <f>E104*F104</f>
        <v>0</v>
      </c>
      <c r="H104" s="288">
        <v>0</v>
      </c>
      <c r="I104" s="289">
        <f>E104*H104</f>
        <v>0</v>
      </c>
      <c r="J104" s="288">
        <v>0</v>
      </c>
      <c r="K104" s="289">
        <f>E104*J104</f>
        <v>0</v>
      </c>
      <c r="O104" s="281">
        <v>2</v>
      </c>
      <c r="AA104" s="252">
        <v>1</v>
      </c>
      <c r="AB104" s="252">
        <v>1</v>
      </c>
      <c r="AC104" s="252">
        <v>1</v>
      </c>
      <c r="AZ104" s="252">
        <v>1</v>
      </c>
      <c r="BA104" s="252">
        <f>IF(AZ104=1,G104,0)</f>
        <v>0</v>
      </c>
      <c r="BB104" s="252">
        <f>IF(AZ104=2,G104,0)</f>
        <v>0</v>
      </c>
      <c r="BC104" s="252">
        <f>IF(AZ104=3,G104,0)</f>
        <v>0</v>
      </c>
      <c r="BD104" s="252">
        <f>IF(AZ104=4,G104,0)</f>
        <v>0</v>
      </c>
      <c r="BE104" s="252">
        <f>IF(AZ104=5,G104,0)</f>
        <v>0</v>
      </c>
      <c r="CA104" s="281">
        <v>1</v>
      </c>
      <c r="CB104" s="281">
        <v>1</v>
      </c>
    </row>
    <row r="105" spans="1:80">
      <c r="A105" s="282">
        <v>74</v>
      </c>
      <c r="B105" s="283" t="s">
        <v>460</v>
      </c>
      <c r="C105" s="284" t="s">
        <v>461</v>
      </c>
      <c r="D105" s="285" t="s">
        <v>139</v>
      </c>
      <c r="E105" s="286">
        <v>2</v>
      </c>
      <c r="F105" s="286">
        <v>0</v>
      </c>
      <c r="G105" s="287">
        <f>E105*F105</f>
        <v>0</v>
      </c>
      <c r="H105" s="288">
        <v>0</v>
      </c>
      <c r="I105" s="289">
        <f>E105*H105</f>
        <v>0</v>
      </c>
      <c r="J105" s="288">
        <v>0</v>
      </c>
      <c r="K105" s="289">
        <f>E105*J105</f>
        <v>0</v>
      </c>
      <c r="O105" s="281">
        <v>2</v>
      </c>
      <c r="AA105" s="252">
        <v>1</v>
      </c>
      <c r="AB105" s="252">
        <v>1</v>
      </c>
      <c r="AC105" s="252">
        <v>1</v>
      </c>
      <c r="AZ105" s="252">
        <v>1</v>
      </c>
      <c r="BA105" s="252">
        <f>IF(AZ105=1,G105,0)</f>
        <v>0</v>
      </c>
      <c r="BB105" s="252">
        <f>IF(AZ105=2,G105,0)</f>
        <v>0</v>
      </c>
      <c r="BC105" s="252">
        <f>IF(AZ105=3,G105,0)</f>
        <v>0</v>
      </c>
      <c r="BD105" s="252">
        <f>IF(AZ105=4,G105,0)</f>
        <v>0</v>
      </c>
      <c r="BE105" s="252">
        <f>IF(AZ105=5,G105,0)</f>
        <v>0</v>
      </c>
      <c r="CA105" s="281">
        <v>1</v>
      </c>
      <c r="CB105" s="281">
        <v>1</v>
      </c>
    </row>
    <row r="106" spans="1:80">
      <c r="A106" s="282">
        <v>75</v>
      </c>
      <c r="B106" s="283" t="s">
        <v>462</v>
      </c>
      <c r="C106" s="284" t="s">
        <v>463</v>
      </c>
      <c r="D106" s="285" t="s">
        <v>113</v>
      </c>
      <c r="E106" s="286">
        <v>52</v>
      </c>
      <c r="F106" s="286">
        <v>0</v>
      </c>
      <c r="G106" s="287">
        <f>E106*F106</f>
        <v>0</v>
      </c>
      <c r="H106" s="288">
        <v>0</v>
      </c>
      <c r="I106" s="289">
        <f>E106*H106</f>
        <v>0</v>
      </c>
      <c r="J106" s="288">
        <v>0</v>
      </c>
      <c r="K106" s="289">
        <f>E106*J106</f>
        <v>0</v>
      </c>
      <c r="O106" s="281">
        <v>2</v>
      </c>
      <c r="AA106" s="252">
        <v>1</v>
      </c>
      <c r="AB106" s="252">
        <v>1</v>
      </c>
      <c r="AC106" s="252">
        <v>1</v>
      </c>
      <c r="AZ106" s="252">
        <v>1</v>
      </c>
      <c r="BA106" s="252">
        <f>IF(AZ106=1,G106,0)</f>
        <v>0</v>
      </c>
      <c r="BB106" s="252">
        <f>IF(AZ106=2,G106,0)</f>
        <v>0</v>
      </c>
      <c r="BC106" s="252">
        <f>IF(AZ106=3,G106,0)</f>
        <v>0</v>
      </c>
      <c r="BD106" s="252">
        <f>IF(AZ106=4,G106,0)</f>
        <v>0</v>
      </c>
      <c r="BE106" s="252">
        <f>IF(AZ106=5,G106,0)</f>
        <v>0</v>
      </c>
      <c r="CA106" s="281">
        <v>1</v>
      </c>
      <c r="CB106" s="281">
        <v>1</v>
      </c>
    </row>
    <row r="107" spans="1:80">
      <c r="A107" s="282">
        <v>76</v>
      </c>
      <c r="B107" s="283" t="s">
        <v>464</v>
      </c>
      <c r="C107" s="284" t="s">
        <v>465</v>
      </c>
      <c r="D107" s="285" t="s">
        <v>139</v>
      </c>
      <c r="E107" s="286">
        <v>10</v>
      </c>
      <c r="F107" s="286">
        <v>0</v>
      </c>
      <c r="G107" s="287">
        <f>E107*F107</f>
        <v>0</v>
      </c>
      <c r="H107" s="288">
        <v>0</v>
      </c>
      <c r="I107" s="289">
        <f>E107*H107</f>
        <v>0</v>
      </c>
      <c r="J107" s="288"/>
      <c r="K107" s="289">
        <f>E107*J107</f>
        <v>0</v>
      </c>
      <c r="O107" s="281">
        <v>2</v>
      </c>
      <c r="AA107" s="252">
        <v>12</v>
      </c>
      <c r="AB107" s="252">
        <v>0</v>
      </c>
      <c r="AC107" s="252">
        <v>76</v>
      </c>
      <c r="AZ107" s="252">
        <v>1</v>
      </c>
      <c r="BA107" s="252">
        <f>IF(AZ107=1,G107,0)</f>
        <v>0</v>
      </c>
      <c r="BB107" s="252">
        <f>IF(AZ107=2,G107,0)</f>
        <v>0</v>
      </c>
      <c r="BC107" s="252">
        <f>IF(AZ107=3,G107,0)</f>
        <v>0</v>
      </c>
      <c r="BD107" s="252">
        <f>IF(AZ107=4,G107,0)</f>
        <v>0</v>
      </c>
      <c r="BE107" s="252">
        <f>IF(AZ107=5,G107,0)</f>
        <v>0</v>
      </c>
      <c r="CA107" s="281">
        <v>12</v>
      </c>
      <c r="CB107" s="281">
        <v>0</v>
      </c>
    </row>
    <row r="108" spans="1:80" ht="22.5">
      <c r="A108" s="282">
        <v>77</v>
      </c>
      <c r="B108" s="283" t="s">
        <v>466</v>
      </c>
      <c r="C108" s="284" t="s">
        <v>467</v>
      </c>
      <c r="D108" s="285" t="s">
        <v>139</v>
      </c>
      <c r="E108" s="286">
        <v>2</v>
      </c>
      <c r="F108" s="286">
        <v>0</v>
      </c>
      <c r="G108" s="287">
        <f>E108*F108</f>
        <v>0</v>
      </c>
      <c r="H108" s="288">
        <v>0</v>
      </c>
      <c r="I108" s="289">
        <f>E108*H108</f>
        <v>0</v>
      </c>
      <c r="J108" s="288">
        <v>0</v>
      </c>
      <c r="K108" s="289">
        <f>E108*J108</f>
        <v>0</v>
      </c>
      <c r="O108" s="281">
        <v>2</v>
      </c>
      <c r="AA108" s="252">
        <v>1</v>
      </c>
      <c r="AB108" s="252">
        <v>1</v>
      </c>
      <c r="AC108" s="252">
        <v>1</v>
      </c>
      <c r="AZ108" s="252">
        <v>1</v>
      </c>
      <c r="BA108" s="252">
        <f>IF(AZ108=1,G108,0)</f>
        <v>0</v>
      </c>
      <c r="BB108" s="252">
        <f>IF(AZ108=2,G108,0)</f>
        <v>0</v>
      </c>
      <c r="BC108" s="252">
        <f>IF(AZ108=3,G108,0)</f>
        <v>0</v>
      </c>
      <c r="BD108" s="252">
        <f>IF(AZ108=4,G108,0)</f>
        <v>0</v>
      </c>
      <c r="BE108" s="252">
        <f>IF(AZ108=5,G108,0)</f>
        <v>0</v>
      </c>
      <c r="CA108" s="281">
        <v>1</v>
      </c>
      <c r="CB108" s="281">
        <v>1</v>
      </c>
    </row>
    <row r="109" spans="1:80">
      <c r="A109" s="282">
        <v>78</v>
      </c>
      <c r="B109" s="283" t="s">
        <v>468</v>
      </c>
      <c r="C109" s="284" t="s">
        <v>469</v>
      </c>
      <c r="D109" s="285" t="s">
        <v>139</v>
      </c>
      <c r="E109" s="286">
        <v>3</v>
      </c>
      <c r="F109" s="286">
        <v>0</v>
      </c>
      <c r="G109" s="287">
        <f>E109*F109</f>
        <v>0</v>
      </c>
      <c r="H109" s="288">
        <v>0</v>
      </c>
      <c r="I109" s="289">
        <f>E109*H109</f>
        <v>0</v>
      </c>
      <c r="J109" s="288">
        <v>0</v>
      </c>
      <c r="K109" s="289">
        <f>E109*J109</f>
        <v>0</v>
      </c>
      <c r="O109" s="281">
        <v>2</v>
      </c>
      <c r="AA109" s="252">
        <v>1</v>
      </c>
      <c r="AB109" s="252">
        <v>1</v>
      </c>
      <c r="AC109" s="252">
        <v>1</v>
      </c>
      <c r="AZ109" s="252">
        <v>1</v>
      </c>
      <c r="BA109" s="252">
        <f>IF(AZ109=1,G109,0)</f>
        <v>0</v>
      </c>
      <c r="BB109" s="252">
        <f>IF(AZ109=2,G109,0)</f>
        <v>0</v>
      </c>
      <c r="BC109" s="252">
        <f>IF(AZ109=3,G109,0)</f>
        <v>0</v>
      </c>
      <c r="BD109" s="252">
        <f>IF(AZ109=4,G109,0)</f>
        <v>0</v>
      </c>
      <c r="BE109" s="252">
        <f>IF(AZ109=5,G109,0)</f>
        <v>0</v>
      </c>
      <c r="CA109" s="281">
        <v>1</v>
      </c>
      <c r="CB109" s="281">
        <v>1</v>
      </c>
    </row>
    <row r="110" spans="1:80">
      <c r="A110" s="291"/>
      <c r="B110" s="292" t="s">
        <v>97</v>
      </c>
      <c r="C110" s="293" t="s">
        <v>445</v>
      </c>
      <c r="D110" s="294"/>
      <c r="E110" s="295"/>
      <c r="F110" s="296"/>
      <c r="G110" s="297">
        <f>SUM(G97:G109)</f>
        <v>0</v>
      </c>
      <c r="H110" s="298"/>
      <c r="I110" s="299">
        <f>SUM(I97:I109)</f>
        <v>0</v>
      </c>
      <c r="J110" s="298"/>
      <c r="K110" s="299">
        <f>SUM(K97:K109)</f>
        <v>0</v>
      </c>
      <c r="O110" s="281">
        <v>4</v>
      </c>
      <c r="BA110" s="300">
        <f>SUM(BA97:BA109)</f>
        <v>0</v>
      </c>
      <c r="BB110" s="300">
        <f>SUM(BB97:BB109)</f>
        <v>0</v>
      </c>
      <c r="BC110" s="300">
        <f>SUM(BC97:BC109)</f>
        <v>0</v>
      </c>
      <c r="BD110" s="300">
        <f>SUM(BD97:BD109)</f>
        <v>0</v>
      </c>
      <c r="BE110" s="300">
        <f>SUM(BE97:BE109)</f>
        <v>0</v>
      </c>
    </row>
    <row r="111" spans="1:80">
      <c r="A111" s="271" t="s">
        <v>95</v>
      </c>
      <c r="B111" s="272" t="s">
        <v>245</v>
      </c>
      <c r="C111" s="273" t="s">
        <v>246</v>
      </c>
      <c r="D111" s="274"/>
      <c r="E111" s="275"/>
      <c r="F111" s="275"/>
      <c r="G111" s="276"/>
      <c r="H111" s="277"/>
      <c r="I111" s="278"/>
      <c r="J111" s="279"/>
      <c r="K111" s="280"/>
      <c r="O111" s="281">
        <v>1</v>
      </c>
    </row>
    <row r="112" spans="1:80">
      <c r="A112" s="282">
        <v>79</v>
      </c>
      <c r="B112" s="283" t="s">
        <v>470</v>
      </c>
      <c r="C112" s="284" t="s">
        <v>471</v>
      </c>
      <c r="D112" s="285" t="s">
        <v>110</v>
      </c>
      <c r="E112" s="286">
        <v>76.063999999999993</v>
      </c>
      <c r="F112" s="286">
        <v>0</v>
      </c>
      <c r="G112" s="287">
        <f>E112*F112</f>
        <v>0</v>
      </c>
      <c r="H112" s="288">
        <v>0</v>
      </c>
      <c r="I112" s="289">
        <f>E112*H112</f>
        <v>0</v>
      </c>
      <c r="J112" s="288">
        <v>0</v>
      </c>
      <c r="K112" s="289">
        <f>E112*J112</f>
        <v>0</v>
      </c>
      <c r="O112" s="281">
        <v>2</v>
      </c>
      <c r="AA112" s="252">
        <v>1</v>
      </c>
      <c r="AB112" s="252">
        <v>1</v>
      </c>
      <c r="AC112" s="252">
        <v>1</v>
      </c>
      <c r="AZ112" s="252">
        <v>1</v>
      </c>
      <c r="BA112" s="252">
        <f>IF(AZ112=1,G112,0)</f>
        <v>0</v>
      </c>
      <c r="BB112" s="252">
        <f>IF(AZ112=2,G112,0)</f>
        <v>0</v>
      </c>
      <c r="BC112" s="252">
        <f>IF(AZ112=3,G112,0)</f>
        <v>0</v>
      </c>
      <c r="BD112" s="252">
        <f>IF(AZ112=4,G112,0)</f>
        <v>0</v>
      </c>
      <c r="BE112" s="252">
        <f>IF(AZ112=5,G112,0)</f>
        <v>0</v>
      </c>
      <c r="CA112" s="281">
        <v>1</v>
      </c>
      <c r="CB112" s="281">
        <v>1</v>
      </c>
    </row>
    <row r="113" spans="1:80">
      <c r="A113" s="282">
        <v>80</v>
      </c>
      <c r="B113" s="283" t="s">
        <v>472</v>
      </c>
      <c r="C113" s="284" t="s">
        <v>473</v>
      </c>
      <c r="D113" s="285" t="s">
        <v>113</v>
      </c>
      <c r="E113" s="286">
        <v>132.81</v>
      </c>
      <c r="F113" s="286">
        <v>0</v>
      </c>
      <c r="G113" s="287">
        <f>E113*F113</f>
        <v>0</v>
      </c>
      <c r="H113" s="288">
        <v>0</v>
      </c>
      <c r="I113" s="289">
        <f>E113*H113</f>
        <v>0</v>
      </c>
      <c r="J113" s="288">
        <v>0</v>
      </c>
      <c r="K113" s="289">
        <f>E113*J113</f>
        <v>0</v>
      </c>
      <c r="O113" s="281">
        <v>2</v>
      </c>
      <c r="AA113" s="252">
        <v>1</v>
      </c>
      <c r="AB113" s="252">
        <v>1</v>
      </c>
      <c r="AC113" s="252">
        <v>1</v>
      </c>
      <c r="AZ113" s="252">
        <v>1</v>
      </c>
      <c r="BA113" s="252">
        <f>IF(AZ113=1,G113,0)</f>
        <v>0</v>
      </c>
      <c r="BB113" s="252">
        <f>IF(AZ113=2,G113,0)</f>
        <v>0</v>
      </c>
      <c r="BC113" s="252">
        <f>IF(AZ113=3,G113,0)</f>
        <v>0</v>
      </c>
      <c r="BD113" s="252">
        <f>IF(AZ113=4,G113,0)</f>
        <v>0</v>
      </c>
      <c r="BE113" s="252">
        <f>IF(AZ113=5,G113,0)</f>
        <v>0</v>
      </c>
      <c r="CA113" s="281">
        <v>1</v>
      </c>
      <c r="CB113" s="281">
        <v>1</v>
      </c>
    </row>
    <row r="114" spans="1:80" ht="22.5">
      <c r="A114" s="282">
        <v>81</v>
      </c>
      <c r="B114" s="283" t="s">
        <v>474</v>
      </c>
      <c r="C114" s="284" t="s">
        <v>475</v>
      </c>
      <c r="D114" s="285" t="s">
        <v>139</v>
      </c>
      <c r="E114" s="286">
        <v>202</v>
      </c>
      <c r="F114" s="286">
        <v>0</v>
      </c>
      <c r="G114" s="287">
        <f>E114*F114</f>
        <v>0</v>
      </c>
      <c r="H114" s="288">
        <v>0</v>
      </c>
      <c r="I114" s="289">
        <f>E114*H114</f>
        <v>0</v>
      </c>
      <c r="J114" s="288">
        <v>0</v>
      </c>
      <c r="K114" s="289">
        <f>E114*J114</f>
        <v>0</v>
      </c>
      <c r="O114" s="281">
        <v>2</v>
      </c>
      <c r="AA114" s="252">
        <v>1</v>
      </c>
      <c r="AB114" s="252">
        <v>1</v>
      </c>
      <c r="AC114" s="252">
        <v>1</v>
      </c>
      <c r="AZ114" s="252">
        <v>1</v>
      </c>
      <c r="BA114" s="252">
        <f>IF(AZ114=1,G114,0)</f>
        <v>0</v>
      </c>
      <c r="BB114" s="252">
        <f>IF(AZ114=2,G114,0)</f>
        <v>0</v>
      </c>
      <c r="BC114" s="252">
        <f>IF(AZ114=3,G114,0)</f>
        <v>0</v>
      </c>
      <c r="BD114" s="252">
        <f>IF(AZ114=4,G114,0)</f>
        <v>0</v>
      </c>
      <c r="BE114" s="252">
        <f>IF(AZ114=5,G114,0)</f>
        <v>0</v>
      </c>
      <c r="CA114" s="281">
        <v>1</v>
      </c>
      <c r="CB114" s="281">
        <v>1</v>
      </c>
    </row>
    <row r="115" spans="1:80">
      <c r="A115" s="282">
        <v>82</v>
      </c>
      <c r="B115" s="283" t="s">
        <v>476</v>
      </c>
      <c r="C115" s="284" t="s">
        <v>477</v>
      </c>
      <c r="D115" s="285" t="s">
        <v>110</v>
      </c>
      <c r="E115" s="286">
        <v>45.36</v>
      </c>
      <c r="F115" s="286">
        <v>0</v>
      </c>
      <c r="G115" s="287">
        <f>E115*F115</f>
        <v>0</v>
      </c>
      <c r="H115" s="288">
        <v>0</v>
      </c>
      <c r="I115" s="289">
        <f>E115*H115</f>
        <v>0</v>
      </c>
      <c r="J115" s="288">
        <v>0</v>
      </c>
      <c r="K115" s="289">
        <f>E115*J115</f>
        <v>0</v>
      </c>
      <c r="O115" s="281">
        <v>2</v>
      </c>
      <c r="AA115" s="252">
        <v>1</v>
      </c>
      <c r="AB115" s="252">
        <v>1</v>
      </c>
      <c r="AC115" s="252">
        <v>1</v>
      </c>
      <c r="AZ115" s="252">
        <v>1</v>
      </c>
      <c r="BA115" s="252">
        <f>IF(AZ115=1,G115,0)</f>
        <v>0</v>
      </c>
      <c r="BB115" s="252">
        <f>IF(AZ115=2,G115,0)</f>
        <v>0</v>
      </c>
      <c r="BC115" s="252">
        <f>IF(AZ115=3,G115,0)</f>
        <v>0</v>
      </c>
      <c r="BD115" s="252">
        <f>IF(AZ115=4,G115,0)</f>
        <v>0</v>
      </c>
      <c r="BE115" s="252">
        <f>IF(AZ115=5,G115,0)</f>
        <v>0</v>
      </c>
      <c r="CA115" s="281">
        <v>1</v>
      </c>
      <c r="CB115" s="281">
        <v>1</v>
      </c>
    </row>
    <row r="116" spans="1:80">
      <c r="A116" s="282">
        <v>83</v>
      </c>
      <c r="B116" s="283" t="s">
        <v>478</v>
      </c>
      <c r="C116" s="284" t="s">
        <v>479</v>
      </c>
      <c r="D116" s="285" t="s">
        <v>113</v>
      </c>
      <c r="E116" s="286">
        <v>116.44</v>
      </c>
      <c r="F116" s="286">
        <v>0</v>
      </c>
      <c r="G116" s="287">
        <f>E116*F116</f>
        <v>0</v>
      </c>
      <c r="H116" s="288">
        <v>0</v>
      </c>
      <c r="I116" s="289">
        <f>E116*H116</f>
        <v>0</v>
      </c>
      <c r="J116" s="288">
        <v>0</v>
      </c>
      <c r="K116" s="289">
        <f>E116*J116</f>
        <v>0</v>
      </c>
      <c r="O116" s="281">
        <v>2</v>
      </c>
      <c r="AA116" s="252">
        <v>1</v>
      </c>
      <c r="AB116" s="252">
        <v>1</v>
      </c>
      <c r="AC116" s="252">
        <v>1</v>
      </c>
      <c r="AZ116" s="252">
        <v>1</v>
      </c>
      <c r="BA116" s="252">
        <f>IF(AZ116=1,G116,0)</f>
        <v>0</v>
      </c>
      <c r="BB116" s="252">
        <f>IF(AZ116=2,G116,0)</f>
        <v>0</v>
      </c>
      <c r="BC116" s="252">
        <f>IF(AZ116=3,G116,0)</f>
        <v>0</v>
      </c>
      <c r="BD116" s="252">
        <f>IF(AZ116=4,G116,0)</f>
        <v>0</v>
      </c>
      <c r="BE116" s="252">
        <f>IF(AZ116=5,G116,0)</f>
        <v>0</v>
      </c>
      <c r="CA116" s="281">
        <v>1</v>
      </c>
      <c r="CB116" s="281">
        <v>1</v>
      </c>
    </row>
    <row r="117" spans="1:80">
      <c r="A117" s="291"/>
      <c r="B117" s="292" t="s">
        <v>97</v>
      </c>
      <c r="C117" s="293" t="s">
        <v>247</v>
      </c>
      <c r="D117" s="294"/>
      <c r="E117" s="295"/>
      <c r="F117" s="296"/>
      <c r="G117" s="297">
        <f>SUM(G111:G116)</f>
        <v>0</v>
      </c>
      <c r="H117" s="298"/>
      <c r="I117" s="299">
        <f>SUM(I111:I116)</f>
        <v>0</v>
      </c>
      <c r="J117" s="298"/>
      <c r="K117" s="299">
        <f>SUM(K111:K116)</f>
        <v>0</v>
      </c>
      <c r="O117" s="281">
        <v>4</v>
      </c>
      <c r="BA117" s="300">
        <f>SUM(BA111:BA116)</f>
        <v>0</v>
      </c>
      <c r="BB117" s="300">
        <f>SUM(BB111:BB116)</f>
        <v>0</v>
      </c>
      <c r="BC117" s="300">
        <f>SUM(BC111:BC116)</f>
        <v>0</v>
      </c>
      <c r="BD117" s="300">
        <f>SUM(BD111:BD116)</f>
        <v>0</v>
      </c>
      <c r="BE117" s="300">
        <f>SUM(BE111:BE116)</f>
        <v>0</v>
      </c>
    </row>
    <row r="118" spans="1:80">
      <c r="A118" s="271" t="s">
        <v>95</v>
      </c>
      <c r="B118" s="272" t="s">
        <v>258</v>
      </c>
      <c r="C118" s="273" t="s">
        <v>259</v>
      </c>
      <c r="D118" s="274"/>
      <c r="E118" s="275"/>
      <c r="F118" s="275"/>
      <c r="G118" s="276"/>
      <c r="H118" s="277"/>
      <c r="I118" s="278"/>
      <c r="J118" s="279"/>
      <c r="K118" s="280"/>
      <c r="O118" s="281">
        <v>1</v>
      </c>
    </row>
    <row r="119" spans="1:80">
      <c r="A119" s="282">
        <v>84</v>
      </c>
      <c r="B119" s="283" t="s">
        <v>480</v>
      </c>
      <c r="C119" s="284" t="s">
        <v>481</v>
      </c>
      <c r="D119" s="285" t="s">
        <v>110</v>
      </c>
      <c r="E119" s="286">
        <v>108.64</v>
      </c>
      <c r="F119" s="286">
        <v>0</v>
      </c>
      <c r="G119" s="287">
        <f>E119*F119</f>
        <v>0</v>
      </c>
      <c r="H119" s="288">
        <v>0</v>
      </c>
      <c r="I119" s="289">
        <f>E119*H119</f>
        <v>0</v>
      </c>
      <c r="J119" s="288">
        <v>0</v>
      </c>
      <c r="K119" s="289">
        <f>E119*J119</f>
        <v>0</v>
      </c>
      <c r="O119" s="281">
        <v>2</v>
      </c>
      <c r="AA119" s="252">
        <v>1</v>
      </c>
      <c r="AB119" s="252">
        <v>1</v>
      </c>
      <c r="AC119" s="252">
        <v>1</v>
      </c>
      <c r="AZ119" s="252">
        <v>1</v>
      </c>
      <c r="BA119" s="252">
        <f>IF(AZ119=1,G119,0)</f>
        <v>0</v>
      </c>
      <c r="BB119" s="252">
        <f>IF(AZ119=2,G119,0)</f>
        <v>0</v>
      </c>
      <c r="BC119" s="252">
        <f>IF(AZ119=3,G119,0)</f>
        <v>0</v>
      </c>
      <c r="BD119" s="252">
        <f>IF(AZ119=4,G119,0)</f>
        <v>0</v>
      </c>
      <c r="BE119" s="252">
        <f>IF(AZ119=5,G119,0)</f>
        <v>0</v>
      </c>
      <c r="CA119" s="281">
        <v>1</v>
      </c>
      <c r="CB119" s="281">
        <v>1</v>
      </c>
    </row>
    <row r="120" spans="1:80">
      <c r="A120" s="282">
        <v>85</v>
      </c>
      <c r="B120" s="283" t="s">
        <v>265</v>
      </c>
      <c r="C120" s="284" t="s">
        <v>266</v>
      </c>
      <c r="D120" s="285" t="s">
        <v>153</v>
      </c>
      <c r="E120" s="286">
        <v>56.316899999999997</v>
      </c>
      <c r="F120" s="286">
        <v>0</v>
      </c>
      <c r="G120" s="287">
        <f>E120*F120</f>
        <v>0</v>
      </c>
      <c r="H120" s="288">
        <v>0</v>
      </c>
      <c r="I120" s="289">
        <f>E120*H120</f>
        <v>0</v>
      </c>
      <c r="J120" s="288">
        <v>0</v>
      </c>
      <c r="K120" s="289">
        <f>E120*J120</f>
        <v>0</v>
      </c>
      <c r="O120" s="281">
        <v>2</v>
      </c>
      <c r="AA120" s="252">
        <v>1</v>
      </c>
      <c r="AB120" s="252">
        <v>1</v>
      </c>
      <c r="AC120" s="252">
        <v>1</v>
      </c>
      <c r="AZ120" s="252">
        <v>1</v>
      </c>
      <c r="BA120" s="252">
        <f>IF(AZ120=1,G120,0)</f>
        <v>0</v>
      </c>
      <c r="BB120" s="252">
        <f>IF(AZ120=2,G120,0)</f>
        <v>0</v>
      </c>
      <c r="BC120" s="252">
        <f>IF(AZ120=3,G120,0)</f>
        <v>0</v>
      </c>
      <c r="BD120" s="252">
        <f>IF(AZ120=4,G120,0)</f>
        <v>0</v>
      </c>
      <c r="BE120" s="252">
        <f>IF(AZ120=5,G120,0)</f>
        <v>0</v>
      </c>
      <c r="CA120" s="281">
        <v>1</v>
      </c>
      <c r="CB120" s="281">
        <v>1</v>
      </c>
    </row>
    <row r="121" spans="1:80">
      <c r="A121" s="282">
        <v>86</v>
      </c>
      <c r="B121" s="283" t="s">
        <v>267</v>
      </c>
      <c r="C121" s="284" t="s">
        <v>268</v>
      </c>
      <c r="D121" s="285" t="s">
        <v>153</v>
      </c>
      <c r="E121" s="286">
        <v>56.316899999999997</v>
      </c>
      <c r="F121" s="286">
        <v>0</v>
      </c>
      <c r="G121" s="287">
        <f>E121*F121</f>
        <v>0</v>
      </c>
      <c r="H121" s="288">
        <v>0</v>
      </c>
      <c r="I121" s="289">
        <f>E121*H121</f>
        <v>0</v>
      </c>
      <c r="J121" s="288">
        <v>0</v>
      </c>
      <c r="K121" s="289">
        <f>E121*J121</f>
        <v>0</v>
      </c>
      <c r="O121" s="281">
        <v>2</v>
      </c>
      <c r="AA121" s="252">
        <v>1</v>
      </c>
      <c r="AB121" s="252">
        <v>1</v>
      </c>
      <c r="AC121" s="252">
        <v>1</v>
      </c>
      <c r="AZ121" s="252">
        <v>1</v>
      </c>
      <c r="BA121" s="252">
        <f>IF(AZ121=1,G121,0)</f>
        <v>0</v>
      </c>
      <c r="BB121" s="252">
        <f>IF(AZ121=2,G121,0)</f>
        <v>0</v>
      </c>
      <c r="BC121" s="252">
        <f>IF(AZ121=3,G121,0)</f>
        <v>0</v>
      </c>
      <c r="BD121" s="252">
        <f>IF(AZ121=4,G121,0)</f>
        <v>0</v>
      </c>
      <c r="BE121" s="252">
        <f>IF(AZ121=5,G121,0)</f>
        <v>0</v>
      </c>
      <c r="CA121" s="281">
        <v>1</v>
      </c>
      <c r="CB121" s="281">
        <v>1</v>
      </c>
    </row>
    <row r="122" spans="1:80">
      <c r="A122" s="282">
        <v>87</v>
      </c>
      <c r="B122" s="283" t="s">
        <v>269</v>
      </c>
      <c r="C122" s="284" t="s">
        <v>270</v>
      </c>
      <c r="D122" s="285" t="s">
        <v>153</v>
      </c>
      <c r="E122" s="286">
        <v>21.8446</v>
      </c>
      <c r="F122" s="286">
        <v>0</v>
      </c>
      <c r="G122" s="287">
        <f>E122*F122</f>
        <v>0</v>
      </c>
      <c r="H122" s="288">
        <v>0</v>
      </c>
      <c r="I122" s="289">
        <f>E122*H122</f>
        <v>0</v>
      </c>
      <c r="J122" s="288">
        <v>0</v>
      </c>
      <c r="K122" s="289">
        <f>E122*J122</f>
        <v>0</v>
      </c>
      <c r="O122" s="281">
        <v>2</v>
      </c>
      <c r="AA122" s="252">
        <v>1</v>
      </c>
      <c r="AB122" s="252">
        <v>1</v>
      </c>
      <c r="AC122" s="252">
        <v>1</v>
      </c>
      <c r="AZ122" s="252">
        <v>1</v>
      </c>
      <c r="BA122" s="252">
        <f>IF(AZ122=1,G122,0)</f>
        <v>0</v>
      </c>
      <c r="BB122" s="252">
        <f>IF(AZ122=2,G122,0)</f>
        <v>0</v>
      </c>
      <c r="BC122" s="252">
        <f>IF(AZ122=3,G122,0)</f>
        <v>0</v>
      </c>
      <c r="BD122" s="252">
        <f>IF(AZ122=4,G122,0)</f>
        <v>0</v>
      </c>
      <c r="BE122" s="252">
        <f>IF(AZ122=5,G122,0)</f>
        <v>0</v>
      </c>
      <c r="CA122" s="281">
        <v>1</v>
      </c>
      <c r="CB122" s="281">
        <v>1</v>
      </c>
    </row>
    <row r="123" spans="1:80">
      <c r="A123" s="282">
        <v>88</v>
      </c>
      <c r="B123" s="283" t="s">
        <v>482</v>
      </c>
      <c r="C123" s="284" t="s">
        <v>483</v>
      </c>
      <c r="D123" s="285" t="s">
        <v>153</v>
      </c>
      <c r="E123" s="286">
        <v>13.071</v>
      </c>
      <c r="F123" s="286">
        <v>0</v>
      </c>
      <c r="G123" s="287">
        <f>E123*F123</f>
        <v>0</v>
      </c>
      <c r="H123" s="288">
        <v>0</v>
      </c>
      <c r="I123" s="289">
        <f>E123*H123</f>
        <v>0</v>
      </c>
      <c r="J123" s="288">
        <v>0</v>
      </c>
      <c r="K123" s="289">
        <f>E123*J123</f>
        <v>0</v>
      </c>
      <c r="O123" s="281">
        <v>2</v>
      </c>
      <c r="AA123" s="252">
        <v>1</v>
      </c>
      <c r="AB123" s="252">
        <v>1</v>
      </c>
      <c r="AC123" s="252">
        <v>1</v>
      </c>
      <c r="AZ123" s="252">
        <v>1</v>
      </c>
      <c r="BA123" s="252">
        <f>IF(AZ123=1,G123,0)</f>
        <v>0</v>
      </c>
      <c r="BB123" s="252">
        <f>IF(AZ123=2,G123,0)</f>
        <v>0</v>
      </c>
      <c r="BC123" s="252">
        <f>IF(AZ123=3,G123,0)</f>
        <v>0</v>
      </c>
      <c r="BD123" s="252">
        <f>IF(AZ123=4,G123,0)</f>
        <v>0</v>
      </c>
      <c r="BE123" s="252">
        <f>IF(AZ123=5,G123,0)</f>
        <v>0</v>
      </c>
      <c r="CA123" s="281">
        <v>1</v>
      </c>
      <c r="CB123" s="281">
        <v>1</v>
      </c>
    </row>
    <row r="124" spans="1:80">
      <c r="A124" s="282">
        <v>89</v>
      </c>
      <c r="B124" s="283" t="s">
        <v>484</v>
      </c>
      <c r="C124" s="284" t="s">
        <v>485</v>
      </c>
      <c r="D124" s="285" t="s">
        <v>153</v>
      </c>
      <c r="E124" s="286">
        <v>19.6065</v>
      </c>
      <c r="F124" s="286">
        <v>0</v>
      </c>
      <c r="G124" s="287">
        <f>E124*F124</f>
        <v>0</v>
      </c>
      <c r="H124" s="288">
        <v>0</v>
      </c>
      <c r="I124" s="289">
        <f>E124*H124</f>
        <v>0</v>
      </c>
      <c r="J124" s="288">
        <v>0</v>
      </c>
      <c r="K124" s="289">
        <f>E124*J124</f>
        <v>0</v>
      </c>
      <c r="O124" s="281">
        <v>2</v>
      </c>
      <c r="AA124" s="252">
        <v>1</v>
      </c>
      <c r="AB124" s="252">
        <v>1</v>
      </c>
      <c r="AC124" s="252">
        <v>1</v>
      </c>
      <c r="AZ124" s="252">
        <v>1</v>
      </c>
      <c r="BA124" s="252">
        <f>IF(AZ124=1,G124,0)</f>
        <v>0</v>
      </c>
      <c r="BB124" s="252">
        <f>IF(AZ124=2,G124,0)</f>
        <v>0</v>
      </c>
      <c r="BC124" s="252">
        <f>IF(AZ124=3,G124,0)</f>
        <v>0</v>
      </c>
      <c r="BD124" s="252">
        <f>IF(AZ124=4,G124,0)</f>
        <v>0</v>
      </c>
      <c r="BE124" s="252">
        <f>IF(AZ124=5,G124,0)</f>
        <v>0</v>
      </c>
      <c r="CA124" s="281">
        <v>1</v>
      </c>
      <c r="CB124" s="281">
        <v>1</v>
      </c>
    </row>
    <row r="125" spans="1:80">
      <c r="A125" s="282">
        <v>90</v>
      </c>
      <c r="B125" s="283" t="s">
        <v>273</v>
      </c>
      <c r="C125" s="284" t="s">
        <v>274</v>
      </c>
      <c r="D125" s="285" t="s">
        <v>153</v>
      </c>
      <c r="E125" s="286">
        <v>-1.7948</v>
      </c>
      <c r="F125" s="286">
        <v>0</v>
      </c>
      <c r="G125" s="287">
        <f>E125*F125</f>
        <v>0</v>
      </c>
      <c r="H125" s="288">
        <v>0</v>
      </c>
      <c r="I125" s="289">
        <f>E125*H125</f>
        <v>0</v>
      </c>
      <c r="J125" s="288">
        <v>0</v>
      </c>
      <c r="K125" s="289">
        <f>E125*J125</f>
        <v>0</v>
      </c>
      <c r="O125" s="281">
        <v>2</v>
      </c>
      <c r="AA125" s="252">
        <v>1</v>
      </c>
      <c r="AB125" s="252">
        <v>1</v>
      </c>
      <c r="AC125" s="252">
        <v>1</v>
      </c>
      <c r="AZ125" s="252">
        <v>1</v>
      </c>
      <c r="BA125" s="252">
        <f>IF(AZ125=1,G125,0)</f>
        <v>0</v>
      </c>
      <c r="BB125" s="252">
        <f>IF(AZ125=2,G125,0)</f>
        <v>0</v>
      </c>
      <c r="BC125" s="252">
        <f>IF(AZ125=3,G125,0)</f>
        <v>0</v>
      </c>
      <c r="BD125" s="252">
        <f>IF(AZ125=4,G125,0)</f>
        <v>0</v>
      </c>
      <c r="BE125" s="252">
        <f>IF(AZ125=5,G125,0)</f>
        <v>0</v>
      </c>
      <c r="CA125" s="281">
        <v>1</v>
      </c>
      <c r="CB125" s="281">
        <v>1</v>
      </c>
    </row>
    <row r="126" spans="1:80">
      <c r="A126" s="282">
        <v>91</v>
      </c>
      <c r="B126" s="283" t="s">
        <v>275</v>
      </c>
      <c r="C126" s="284" t="s">
        <v>276</v>
      </c>
      <c r="D126" s="285" t="s">
        <v>153</v>
      </c>
      <c r="E126" s="286">
        <v>56.316899999999997</v>
      </c>
      <c r="F126" s="286">
        <v>0</v>
      </c>
      <c r="G126" s="287">
        <f>E126*F126</f>
        <v>0</v>
      </c>
      <c r="H126" s="288">
        <v>0</v>
      </c>
      <c r="I126" s="289">
        <f>E126*H126</f>
        <v>0</v>
      </c>
      <c r="J126" s="288">
        <v>0</v>
      </c>
      <c r="K126" s="289">
        <f>E126*J126</f>
        <v>0</v>
      </c>
      <c r="O126" s="281">
        <v>2</v>
      </c>
      <c r="AA126" s="252">
        <v>1</v>
      </c>
      <c r="AB126" s="252">
        <v>1</v>
      </c>
      <c r="AC126" s="252">
        <v>1</v>
      </c>
      <c r="AZ126" s="252">
        <v>1</v>
      </c>
      <c r="BA126" s="252">
        <f>IF(AZ126=1,G126,0)</f>
        <v>0</v>
      </c>
      <c r="BB126" s="252">
        <f>IF(AZ126=2,G126,0)</f>
        <v>0</v>
      </c>
      <c r="BC126" s="252">
        <f>IF(AZ126=3,G126,0)</f>
        <v>0</v>
      </c>
      <c r="BD126" s="252">
        <f>IF(AZ126=4,G126,0)</f>
        <v>0</v>
      </c>
      <c r="BE126" s="252">
        <f>IF(AZ126=5,G126,0)</f>
        <v>0</v>
      </c>
      <c r="CA126" s="281">
        <v>1</v>
      </c>
      <c r="CB126" s="281">
        <v>1</v>
      </c>
    </row>
    <row r="127" spans="1:80">
      <c r="A127" s="282">
        <v>92</v>
      </c>
      <c r="B127" s="283" t="s">
        <v>277</v>
      </c>
      <c r="C127" s="284" t="s">
        <v>278</v>
      </c>
      <c r="D127" s="285" t="s">
        <v>153</v>
      </c>
      <c r="E127" s="286">
        <v>821.42110000000002</v>
      </c>
      <c r="F127" s="286">
        <v>0</v>
      </c>
      <c r="G127" s="287">
        <f>E127*F127</f>
        <v>0</v>
      </c>
      <c r="H127" s="288">
        <v>0</v>
      </c>
      <c r="I127" s="289">
        <f>E127*H127</f>
        <v>0</v>
      </c>
      <c r="J127" s="288">
        <v>0</v>
      </c>
      <c r="K127" s="289">
        <f>E127*J127</f>
        <v>0</v>
      </c>
      <c r="O127" s="281">
        <v>2</v>
      </c>
      <c r="AA127" s="252">
        <v>1</v>
      </c>
      <c r="AB127" s="252">
        <v>1</v>
      </c>
      <c r="AC127" s="252">
        <v>1</v>
      </c>
      <c r="AZ127" s="252">
        <v>1</v>
      </c>
      <c r="BA127" s="252">
        <f>IF(AZ127=1,G127,0)</f>
        <v>0</v>
      </c>
      <c r="BB127" s="252">
        <f>IF(AZ127=2,G127,0)</f>
        <v>0</v>
      </c>
      <c r="BC127" s="252">
        <f>IF(AZ127=3,G127,0)</f>
        <v>0</v>
      </c>
      <c r="BD127" s="252">
        <f>IF(AZ127=4,G127,0)</f>
        <v>0</v>
      </c>
      <c r="BE127" s="252">
        <f>IF(AZ127=5,G127,0)</f>
        <v>0</v>
      </c>
      <c r="CA127" s="281">
        <v>1</v>
      </c>
      <c r="CB127" s="281">
        <v>1</v>
      </c>
    </row>
    <row r="128" spans="1:80">
      <c r="A128" s="282">
        <v>93</v>
      </c>
      <c r="B128" s="283" t="s">
        <v>279</v>
      </c>
      <c r="C128" s="284" t="s">
        <v>280</v>
      </c>
      <c r="D128" s="285" t="s">
        <v>153</v>
      </c>
      <c r="E128" s="286">
        <v>56.316899999999997</v>
      </c>
      <c r="F128" s="286">
        <v>0</v>
      </c>
      <c r="G128" s="287">
        <f>E128*F128</f>
        <v>0</v>
      </c>
      <c r="H128" s="288">
        <v>0</v>
      </c>
      <c r="I128" s="289">
        <f>E128*H128</f>
        <v>0</v>
      </c>
      <c r="J128" s="288">
        <v>0</v>
      </c>
      <c r="K128" s="289">
        <f>E128*J128</f>
        <v>0</v>
      </c>
      <c r="O128" s="281">
        <v>2</v>
      </c>
      <c r="AA128" s="252">
        <v>1</v>
      </c>
      <c r="AB128" s="252">
        <v>1</v>
      </c>
      <c r="AC128" s="252">
        <v>1</v>
      </c>
      <c r="AZ128" s="252">
        <v>1</v>
      </c>
      <c r="BA128" s="252">
        <f>IF(AZ128=1,G128,0)</f>
        <v>0</v>
      </c>
      <c r="BB128" s="252">
        <f>IF(AZ128=2,G128,0)</f>
        <v>0</v>
      </c>
      <c r="BC128" s="252">
        <f>IF(AZ128=3,G128,0)</f>
        <v>0</v>
      </c>
      <c r="BD128" s="252">
        <f>IF(AZ128=4,G128,0)</f>
        <v>0</v>
      </c>
      <c r="BE128" s="252">
        <f>IF(AZ128=5,G128,0)</f>
        <v>0</v>
      </c>
      <c r="CA128" s="281">
        <v>1</v>
      </c>
      <c r="CB128" s="281">
        <v>1</v>
      </c>
    </row>
    <row r="129" spans="1:80">
      <c r="A129" s="282">
        <v>94</v>
      </c>
      <c r="B129" s="283" t="s">
        <v>281</v>
      </c>
      <c r="C129" s="284" t="s">
        <v>282</v>
      </c>
      <c r="D129" s="285" t="s">
        <v>153</v>
      </c>
      <c r="E129" s="286">
        <v>225.26759999999999</v>
      </c>
      <c r="F129" s="286">
        <v>0</v>
      </c>
      <c r="G129" s="287">
        <f>E129*F129</f>
        <v>0</v>
      </c>
      <c r="H129" s="288">
        <v>0</v>
      </c>
      <c r="I129" s="289">
        <f>E129*H129</f>
        <v>0</v>
      </c>
      <c r="J129" s="288">
        <v>0</v>
      </c>
      <c r="K129" s="289">
        <f>E129*J129</f>
        <v>0</v>
      </c>
      <c r="O129" s="281">
        <v>2</v>
      </c>
      <c r="AA129" s="252">
        <v>1</v>
      </c>
      <c r="AB129" s="252">
        <v>1</v>
      </c>
      <c r="AC129" s="252">
        <v>1</v>
      </c>
      <c r="AZ129" s="252">
        <v>1</v>
      </c>
      <c r="BA129" s="252">
        <f>IF(AZ129=1,G129,0)</f>
        <v>0</v>
      </c>
      <c r="BB129" s="252">
        <f>IF(AZ129=2,G129,0)</f>
        <v>0</v>
      </c>
      <c r="BC129" s="252">
        <f>IF(AZ129=3,G129,0)</f>
        <v>0</v>
      </c>
      <c r="BD129" s="252">
        <f>IF(AZ129=4,G129,0)</f>
        <v>0</v>
      </c>
      <c r="BE129" s="252">
        <f>IF(AZ129=5,G129,0)</f>
        <v>0</v>
      </c>
      <c r="CA129" s="281">
        <v>1</v>
      </c>
      <c r="CB129" s="281">
        <v>1</v>
      </c>
    </row>
    <row r="130" spans="1:80">
      <c r="A130" s="291"/>
      <c r="B130" s="292" t="s">
        <v>97</v>
      </c>
      <c r="C130" s="293" t="s">
        <v>260</v>
      </c>
      <c r="D130" s="294"/>
      <c r="E130" s="295"/>
      <c r="F130" s="296"/>
      <c r="G130" s="297">
        <f>SUM(G118:G129)</f>
        <v>0</v>
      </c>
      <c r="H130" s="298"/>
      <c r="I130" s="299">
        <f>SUM(I118:I129)</f>
        <v>0</v>
      </c>
      <c r="J130" s="298"/>
      <c r="K130" s="299">
        <f>SUM(K118:K129)</f>
        <v>0</v>
      </c>
      <c r="O130" s="281">
        <v>4</v>
      </c>
      <c r="BA130" s="300">
        <f>SUM(BA118:BA129)</f>
        <v>0</v>
      </c>
      <c r="BB130" s="300">
        <f>SUM(BB118:BB129)</f>
        <v>0</v>
      </c>
      <c r="BC130" s="300">
        <f>SUM(BC118:BC129)</f>
        <v>0</v>
      </c>
      <c r="BD130" s="300">
        <f>SUM(BD118:BD129)</f>
        <v>0</v>
      </c>
      <c r="BE130" s="300">
        <f>SUM(BE118:BE129)</f>
        <v>0</v>
      </c>
    </row>
    <row r="131" spans="1:80">
      <c r="A131" s="271" t="s">
        <v>95</v>
      </c>
      <c r="B131" s="272" t="s">
        <v>283</v>
      </c>
      <c r="C131" s="273" t="s">
        <v>486</v>
      </c>
      <c r="D131" s="274"/>
      <c r="E131" s="275"/>
      <c r="F131" s="275"/>
      <c r="G131" s="276"/>
      <c r="H131" s="277"/>
      <c r="I131" s="278"/>
      <c r="J131" s="279"/>
      <c r="K131" s="280"/>
      <c r="O131" s="281">
        <v>1</v>
      </c>
    </row>
    <row r="132" spans="1:80">
      <c r="A132" s="282">
        <v>95</v>
      </c>
      <c r="B132" s="283" t="s">
        <v>286</v>
      </c>
      <c r="C132" s="284" t="s">
        <v>287</v>
      </c>
      <c r="D132" s="285" t="s">
        <v>153</v>
      </c>
      <c r="E132" s="286">
        <v>19.9986</v>
      </c>
      <c r="F132" s="286">
        <v>0</v>
      </c>
      <c r="G132" s="287">
        <f>E132*F132</f>
        <v>0</v>
      </c>
      <c r="H132" s="288">
        <v>0</v>
      </c>
      <c r="I132" s="289">
        <f>E132*H132</f>
        <v>0</v>
      </c>
      <c r="J132" s="288">
        <v>0</v>
      </c>
      <c r="K132" s="289">
        <f>E132*J132</f>
        <v>0</v>
      </c>
      <c r="O132" s="281">
        <v>2</v>
      </c>
      <c r="AA132" s="252">
        <v>1</v>
      </c>
      <c r="AB132" s="252">
        <v>1</v>
      </c>
      <c r="AC132" s="252">
        <v>1</v>
      </c>
      <c r="AZ132" s="252">
        <v>1</v>
      </c>
      <c r="BA132" s="252">
        <f>IF(AZ132=1,G132,0)</f>
        <v>0</v>
      </c>
      <c r="BB132" s="252">
        <f>IF(AZ132=2,G132,0)</f>
        <v>0</v>
      </c>
      <c r="BC132" s="252">
        <f>IF(AZ132=3,G132,0)</f>
        <v>0</v>
      </c>
      <c r="BD132" s="252">
        <f>IF(AZ132=4,G132,0)</f>
        <v>0</v>
      </c>
      <c r="BE132" s="252">
        <f>IF(AZ132=5,G132,0)</f>
        <v>0</v>
      </c>
      <c r="CA132" s="281">
        <v>1</v>
      </c>
      <c r="CB132" s="281">
        <v>1</v>
      </c>
    </row>
    <row r="133" spans="1:80">
      <c r="A133" s="291"/>
      <c r="B133" s="292" t="s">
        <v>97</v>
      </c>
      <c r="C133" s="293" t="s">
        <v>487</v>
      </c>
      <c r="D133" s="294"/>
      <c r="E133" s="295"/>
      <c r="F133" s="296"/>
      <c r="G133" s="297">
        <f>SUM(G131:G132)</f>
        <v>0</v>
      </c>
      <c r="H133" s="298"/>
      <c r="I133" s="299">
        <f>SUM(I131:I132)</f>
        <v>0</v>
      </c>
      <c r="J133" s="298"/>
      <c r="K133" s="299">
        <f>SUM(K131:K132)</f>
        <v>0</v>
      </c>
      <c r="O133" s="281">
        <v>4</v>
      </c>
      <c r="BA133" s="300">
        <f>SUM(BA131:BA132)</f>
        <v>0</v>
      </c>
      <c r="BB133" s="300">
        <f>SUM(BB131:BB132)</f>
        <v>0</v>
      </c>
      <c r="BC133" s="300">
        <f>SUM(BC131:BC132)</f>
        <v>0</v>
      </c>
      <c r="BD133" s="300">
        <f>SUM(BD131:BD132)</f>
        <v>0</v>
      </c>
      <c r="BE133" s="300">
        <f>SUM(BE131:BE132)</f>
        <v>0</v>
      </c>
    </row>
    <row r="134" spans="1:80">
      <c r="A134" s="271" t="s">
        <v>95</v>
      </c>
      <c r="B134" s="272" t="s">
        <v>488</v>
      </c>
      <c r="C134" s="273" t="s">
        <v>489</v>
      </c>
      <c r="D134" s="274"/>
      <c r="E134" s="275"/>
      <c r="F134" s="275"/>
      <c r="G134" s="276"/>
      <c r="H134" s="277"/>
      <c r="I134" s="278"/>
      <c r="J134" s="279"/>
      <c r="K134" s="280"/>
      <c r="O134" s="281">
        <v>1</v>
      </c>
    </row>
    <row r="135" spans="1:80">
      <c r="A135" s="282">
        <v>96</v>
      </c>
      <c r="B135" s="283" t="s">
        <v>491</v>
      </c>
      <c r="C135" s="284" t="s">
        <v>492</v>
      </c>
      <c r="D135" s="285" t="s">
        <v>139</v>
      </c>
      <c r="E135" s="286">
        <v>2</v>
      </c>
      <c r="F135" s="286">
        <v>0</v>
      </c>
      <c r="G135" s="287">
        <f>E135*F135</f>
        <v>0</v>
      </c>
      <c r="H135" s="288">
        <v>0</v>
      </c>
      <c r="I135" s="289">
        <f>E135*H135</f>
        <v>0</v>
      </c>
      <c r="J135" s="288">
        <v>0</v>
      </c>
      <c r="K135" s="289">
        <f>E135*J135</f>
        <v>0</v>
      </c>
      <c r="O135" s="281">
        <v>2</v>
      </c>
      <c r="AA135" s="252">
        <v>1</v>
      </c>
      <c r="AB135" s="252">
        <v>9</v>
      </c>
      <c r="AC135" s="252">
        <v>9</v>
      </c>
      <c r="AZ135" s="252">
        <v>4</v>
      </c>
      <c r="BA135" s="252">
        <f>IF(AZ135=1,G135,0)</f>
        <v>0</v>
      </c>
      <c r="BB135" s="252">
        <f>IF(AZ135=2,G135,0)</f>
        <v>0</v>
      </c>
      <c r="BC135" s="252">
        <f>IF(AZ135=3,G135,0)</f>
        <v>0</v>
      </c>
      <c r="BD135" s="252">
        <f>IF(AZ135=4,G135,0)</f>
        <v>0</v>
      </c>
      <c r="BE135" s="252">
        <f>IF(AZ135=5,G135,0)</f>
        <v>0</v>
      </c>
      <c r="CA135" s="281">
        <v>1</v>
      </c>
      <c r="CB135" s="281">
        <v>9</v>
      </c>
    </row>
    <row r="136" spans="1:80">
      <c r="A136" s="282">
        <v>97</v>
      </c>
      <c r="B136" s="283" t="s">
        <v>493</v>
      </c>
      <c r="C136" s="284" t="s">
        <v>494</v>
      </c>
      <c r="D136" s="285" t="s">
        <v>139</v>
      </c>
      <c r="E136" s="286">
        <v>2</v>
      </c>
      <c r="F136" s="286">
        <v>0</v>
      </c>
      <c r="G136" s="287">
        <f>E136*F136</f>
        <v>0</v>
      </c>
      <c r="H136" s="288">
        <v>0</v>
      </c>
      <c r="I136" s="289">
        <f>E136*H136</f>
        <v>0</v>
      </c>
      <c r="J136" s="288">
        <v>0</v>
      </c>
      <c r="K136" s="289">
        <f>E136*J136</f>
        <v>0</v>
      </c>
      <c r="O136" s="281">
        <v>2</v>
      </c>
      <c r="AA136" s="252">
        <v>1</v>
      </c>
      <c r="AB136" s="252">
        <v>9</v>
      </c>
      <c r="AC136" s="252">
        <v>9</v>
      </c>
      <c r="AZ136" s="252">
        <v>4</v>
      </c>
      <c r="BA136" s="252">
        <f>IF(AZ136=1,G136,0)</f>
        <v>0</v>
      </c>
      <c r="BB136" s="252">
        <f>IF(AZ136=2,G136,0)</f>
        <v>0</v>
      </c>
      <c r="BC136" s="252">
        <f>IF(AZ136=3,G136,0)</f>
        <v>0</v>
      </c>
      <c r="BD136" s="252">
        <f>IF(AZ136=4,G136,0)</f>
        <v>0</v>
      </c>
      <c r="BE136" s="252">
        <f>IF(AZ136=5,G136,0)</f>
        <v>0</v>
      </c>
      <c r="CA136" s="281">
        <v>1</v>
      </c>
      <c r="CB136" s="281">
        <v>9</v>
      </c>
    </row>
    <row r="137" spans="1:80">
      <c r="A137" s="282">
        <v>98</v>
      </c>
      <c r="B137" s="283" t="s">
        <v>495</v>
      </c>
      <c r="C137" s="284" t="s">
        <v>496</v>
      </c>
      <c r="D137" s="285" t="s">
        <v>139</v>
      </c>
      <c r="E137" s="286">
        <v>2</v>
      </c>
      <c r="F137" s="286">
        <v>0</v>
      </c>
      <c r="G137" s="287">
        <f>E137*F137</f>
        <v>0</v>
      </c>
      <c r="H137" s="288">
        <v>0</v>
      </c>
      <c r="I137" s="289">
        <f>E137*H137</f>
        <v>0</v>
      </c>
      <c r="J137" s="288">
        <v>0</v>
      </c>
      <c r="K137" s="289">
        <f>E137*J137</f>
        <v>0</v>
      </c>
      <c r="O137" s="281">
        <v>2</v>
      </c>
      <c r="AA137" s="252">
        <v>1</v>
      </c>
      <c r="AB137" s="252">
        <v>9</v>
      </c>
      <c r="AC137" s="252">
        <v>9</v>
      </c>
      <c r="AZ137" s="252">
        <v>4</v>
      </c>
      <c r="BA137" s="252">
        <f>IF(AZ137=1,G137,0)</f>
        <v>0</v>
      </c>
      <c r="BB137" s="252">
        <f>IF(AZ137=2,G137,0)</f>
        <v>0</v>
      </c>
      <c r="BC137" s="252">
        <f>IF(AZ137=3,G137,0)</f>
        <v>0</v>
      </c>
      <c r="BD137" s="252">
        <f>IF(AZ137=4,G137,0)</f>
        <v>0</v>
      </c>
      <c r="BE137" s="252">
        <f>IF(AZ137=5,G137,0)</f>
        <v>0</v>
      </c>
      <c r="CA137" s="281">
        <v>1</v>
      </c>
      <c r="CB137" s="281">
        <v>9</v>
      </c>
    </row>
    <row r="138" spans="1:80">
      <c r="A138" s="291"/>
      <c r="B138" s="292" t="s">
        <v>97</v>
      </c>
      <c r="C138" s="293" t="s">
        <v>490</v>
      </c>
      <c r="D138" s="294"/>
      <c r="E138" s="295"/>
      <c r="F138" s="296"/>
      <c r="G138" s="297">
        <f>SUM(G134:G137)</f>
        <v>0</v>
      </c>
      <c r="H138" s="298"/>
      <c r="I138" s="299">
        <f>SUM(I134:I137)</f>
        <v>0</v>
      </c>
      <c r="J138" s="298"/>
      <c r="K138" s="299">
        <f>SUM(K134:K137)</f>
        <v>0</v>
      </c>
      <c r="O138" s="281">
        <v>4</v>
      </c>
      <c r="BA138" s="300">
        <f>SUM(BA134:BA137)</f>
        <v>0</v>
      </c>
      <c r="BB138" s="300">
        <f>SUM(BB134:BB137)</f>
        <v>0</v>
      </c>
      <c r="BC138" s="300">
        <f>SUM(BC134:BC137)</f>
        <v>0</v>
      </c>
      <c r="BD138" s="300">
        <f>SUM(BD134:BD137)</f>
        <v>0</v>
      </c>
      <c r="BE138" s="300">
        <f>SUM(BE134:BE137)</f>
        <v>0</v>
      </c>
    </row>
    <row r="139" spans="1:80">
      <c r="E139" s="252"/>
    </row>
    <row r="140" spans="1:80">
      <c r="E140" s="252"/>
    </row>
    <row r="141" spans="1:80">
      <c r="E141" s="252"/>
    </row>
    <row r="142" spans="1:80">
      <c r="E142" s="252"/>
    </row>
    <row r="143" spans="1:80">
      <c r="E143" s="252"/>
    </row>
    <row r="144" spans="1:80">
      <c r="E144" s="252"/>
    </row>
    <row r="145" spans="5:5">
      <c r="E145" s="252"/>
    </row>
    <row r="146" spans="5:5">
      <c r="E146" s="252"/>
    </row>
    <row r="147" spans="5:5">
      <c r="E147" s="252"/>
    </row>
    <row r="148" spans="5:5">
      <c r="E148" s="252"/>
    </row>
    <row r="149" spans="5:5">
      <c r="E149" s="252"/>
    </row>
    <row r="150" spans="5:5">
      <c r="E150" s="252"/>
    </row>
    <row r="151" spans="5:5">
      <c r="E151" s="252"/>
    </row>
    <row r="152" spans="5:5">
      <c r="E152" s="252"/>
    </row>
    <row r="153" spans="5:5">
      <c r="E153" s="252"/>
    </row>
    <row r="154" spans="5:5">
      <c r="E154" s="252"/>
    </row>
    <row r="155" spans="5:5">
      <c r="E155" s="252"/>
    </row>
    <row r="156" spans="5:5">
      <c r="E156" s="252"/>
    </row>
    <row r="157" spans="5:5">
      <c r="E157" s="252"/>
    </row>
    <row r="158" spans="5:5">
      <c r="E158" s="252"/>
    </row>
    <row r="159" spans="5:5">
      <c r="E159" s="252"/>
    </row>
    <row r="160" spans="5:5">
      <c r="E160" s="252"/>
    </row>
    <row r="161" spans="1:7">
      <c r="E161" s="252"/>
    </row>
    <row r="162" spans="1:7">
      <c r="A162" s="290"/>
      <c r="B162" s="290"/>
      <c r="C162" s="290"/>
      <c r="D162" s="290"/>
      <c r="E162" s="290"/>
      <c r="F162" s="290"/>
      <c r="G162" s="290"/>
    </row>
    <row r="163" spans="1:7">
      <c r="A163" s="290"/>
      <c r="B163" s="290"/>
      <c r="C163" s="290"/>
      <c r="D163" s="290"/>
      <c r="E163" s="290"/>
      <c r="F163" s="290"/>
      <c r="G163" s="290"/>
    </row>
    <row r="164" spans="1:7">
      <c r="A164" s="290"/>
      <c r="B164" s="290"/>
      <c r="C164" s="290"/>
      <c r="D164" s="290"/>
      <c r="E164" s="290"/>
      <c r="F164" s="290"/>
      <c r="G164" s="290"/>
    </row>
    <row r="165" spans="1:7">
      <c r="A165" s="290"/>
      <c r="B165" s="290"/>
      <c r="C165" s="290"/>
      <c r="D165" s="290"/>
      <c r="E165" s="290"/>
      <c r="F165" s="290"/>
      <c r="G165" s="290"/>
    </row>
    <row r="166" spans="1:7">
      <c r="E166" s="252"/>
    </row>
    <row r="167" spans="1:7">
      <c r="E167" s="252"/>
    </row>
    <row r="168" spans="1:7">
      <c r="E168" s="252"/>
    </row>
    <row r="169" spans="1:7">
      <c r="E169" s="252"/>
    </row>
    <row r="170" spans="1:7">
      <c r="E170" s="252"/>
    </row>
    <row r="171" spans="1:7">
      <c r="E171" s="252"/>
    </row>
    <row r="172" spans="1:7">
      <c r="E172" s="252"/>
    </row>
    <row r="173" spans="1:7">
      <c r="E173" s="252"/>
    </row>
    <row r="174" spans="1:7">
      <c r="E174" s="252"/>
    </row>
    <row r="175" spans="1:7">
      <c r="E175" s="252"/>
    </row>
    <row r="176" spans="1:7">
      <c r="E176" s="252"/>
    </row>
    <row r="177" spans="5:5">
      <c r="E177" s="252"/>
    </row>
    <row r="178" spans="5:5">
      <c r="E178" s="252"/>
    </row>
    <row r="179" spans="5:5">
      <c r="E179" s="252"/>
    </row>
    <row r="180" spans="5:5">
      <c r="E180" s="252"/>
    </row>
    <row r="181" spans="5:5">
      <c r="E181" s="252"/>
    </row>
    <row r="182" spans="5:5">
      <c r="E182" s="252"/>
    </row>
    <row r="183" spans="5:5">
      <c r="E183" s="252"/>
    </row>
    <row r="184" spans="5:5">
      <c r="E184" s="252"/>
    </row>
    <row r="185" spans="5:5">
      <c r="E185" s="252"/>
    </row>
    <row r="186" spans="5:5">
      <c r="E186" s="252"/>
    </row>
    <row r="187" spans="5:5">
      <c r="E187" s="252"/>
    </row>
    <row r="188" spans="5:5">
      <c r="E188" s="252"/>
    </row>
    <row r="189" spans="5:5">
      <c r="E189" s="252"/>
    </row>
    <row r="190" spans="5:5">
      <c r="E190" s="252"/>
    </row>
    <row r="191" spans="5:5">
      <c r="E191" s="252"/>
    </row>
    <row r="192" spans="5:5">
      <c r="E192" s="252"/>
    </row>
    <row r="193" spans="1:7">
      <c r="E193" s="252"/>
    </row>
    <row r="194" spans="1:7">
      <c r="E194" s="252"/>
    </row>
    <row r="195" spans="1:7">
      <c r="E195" s="252"/>
    </row>
    <row r="196" spans="1:7">
      <c r="E196" s="252"/>
    </row>
    <row r="197" spans="1:7">
      <c r="A197" s="301"/>
      <c r="B197" s="301"/>
    </row>
    <row r="198" spans="1:7">
      <c r="A198" s="290"/>
      <c r="B198" s="290"/>
      <c r="C198" s="302"/>
      <c r="D198" s="302"/>
      <c r="E198" s="303"/>
      <c r="F198" s="302"/>
      <c r="G198" s="304"/>
    </row>
    <row r="199" spans="1:7">
      <c r="A199" s="305"/>
      <c r="B199" s="305"/>
      <c r="C199" s="290"/>
      <c r="D199" s="290"/>
      <c r="E199" s="306"/>
      <c r="F199" s="290"/>
      <c r="G199" s="290"/>
    </row>
    <row r="200" spans="1:7">
      <c r="A200" s="290"/>
      <c r="B200" s="290"/>
      <c r="C200" s="290"/>
      <c r="D200" s="290"/>
      <c r="E200" s="306"/>
      <c r="F200" s="290"/>
      <c r="G200" s="290"/>
    </row>
    <row r="201" spans="1:7">
      <c r="A201" s="290"/>
      <c r="B201" s="290"/>
      <c r="C201" s="290"/>
      <c r="D201" s="290"/>
      <c r="E201" s="306"/>
      <c r="F201" s="290"/>
      <c r="G201" s="290"/>
    </row>
    <row r="202" spans="1:7">
      <c r="A202" s="290"/>
      <c r="B202" s="290"/>
      <c r="C202" s="290"/>
      <c r="D202" s="290"/>
      <c r="E202" s="306"/>
      <c r="F202" s="290"/>
      <c r="G202" s="290"/>
    </row>
    <row r="203" spans="1:7">
      <c r="A203" s="290"/>
      <c r="B203" s="290"/>
      <c r="C203" s="290"/>
      <c r="D203" s="290"/>
      <c r="E203" s="306"/>
      <c r="F203" s="290"/>
      <c r="G203" s="290"/>
    </row>
    <row r="204" spans="1:7">
      <c r="A204" s="290"/>
      <c r="B204" s="290"/>
      <c r="C204" s="290"/>
      <c r="D204" s="290"/>
      <c r="E204" s="306"/>
      <c r="F204" s="290"/>
      <c r="G204" s="290"/>
    </row>
    <row r="205" spans="1:7">
      <c r="A205" s="290"/>
      <c r="B205" s="290"/>
      <c r="C205" s="290"/>
      <c r="D205" s="290"/>
      <c r="E205" s="306"/>
      <c r="F205" s="290"/>
      <c r="G205" s="290"/>
    </row>
    <row r="206" spans="1:7">
      <c r="A206" s="290"/>
      <c r="B206" s="290"/>
      <c r="C206" s="290"/>
      <c r="D206" s="290"/>
      <c r="E206" s="306"/>
      <c r="F206" s="290"/>
      <c r="G206" s="290"/>
    </row>
    <row r="207" spans="1:7">
      <c r="A207" s="290"/>
      <c r="B207" s="290"/>
      <c r="C207" s="290"/>
      <c r="D207" s="290"/>
      <c r="E207" s="306"/>
      <c r="F207" s="290"/>
      <c r="G207" s="290"/>
    </row>
    <row r="208" spans="1:7">
      <c r="A208" s="290"/>
      <c r="B208" s="290"/>
      <c r="C208" s="290"/>
      <c r="D208" s="290"/>
      <c r="E208" s="306"/>
      <c r="F208" s="290"/>
      <c r="G208" s="290"/>
    </row>
    <row r="209" spans="1:7">
      <c r="A209" s="290"/>
      <c r="B209" s="290"/>
      <c r="C209" s="290"/>
      <c r="D209" s="290"/>
      <c r="E209" s="306"/>
      <c r="F209" s="290"/>
      <c r="G209" s="290"/>
    </row>
    <row r="210" spans="1:7">
      <c r="A210" s="290"/>
      <c r="B210" s="290"/>
      <c r="C210" s="290"/>
      <c r="D210" s="290"/>
      <c r="E210" s="306"/>
      <c r="F210" s="290"/>
      <c r="G210" s="290"/>
    </row>
    <row r="211" spans="1:7">
      <c r="A211" s="290"/>
      <c r="B211" s="290"/>
      <c r="C211" s="290"/>
      <c r="D211" s="290"/>
      <c r="E211" s="306"/>
      <c r="F211" s="290"/>
      <c r="G211" s="290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31</vt:i4>
      </vt:variant>
    </vt:vector>
  </HeadingPairs>
  <TitlesOfParts>
    <vt:vector size="38" baseType="lpstr">
      <vt:lpstr>Stavba</vt:lpstr>
      <vt:lpstr>001  KL</vt:lpstr>
      <vt:lpstr>001  Rek</vt:lpstr>
      <vt:lpstr>001  Pol</vt:lpstr>
      <vt:lpstr>002  KL</vt:lpstr>
      <vt:lpstr>002  Rek</vt:lpstr>
      <vt:lpstr>002 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'001  Pol'!Názvy_tisku</vt:lpstr>
      <vt:lpstr>'001  Rek'!Názvy_tisku</vt:lpstr>
      <vt:lpstr>'002  Pol'!Názvy_tisku</vt:lpstr>
      <vt:lpstr>'002  Rek'!Názvy_tisku</vt:lpstr>
      <vt:lpstr>Stavba!Objednatel</vt:lpstr>
      <vt:lpstr>Stavba!Objekt</vt:lpstr>
      <vt:lpstr>'001  KL'!Oblast_tisku</vt:lpstr>
      <vt:lpstr>'001  Pol'!Oblast_tisku</vt:lpstr>
      <vt:lpstr>'001  Rek'!Oblast_tisku</vt:lpstr>
      <vt:lpstr>'002  KL'!Oblast_tisku</vt:lpstr>
      <vt:lpstr>'002  Pol'!Oblast_tisku</vt:lpstr>
      <vt:lpstr>'002 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2020-09-22T18:20:31Z</dcterms:created>
  <dcterms:modified xsi:type="dcterms:W3CDTF">2020-09-22T18:24:43Z</dcterms:modified>
</cp:coreProperties>
</file>