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0F645974-B1B7-415B-B7D4-CED8FA014A4F}" xr6:coauthVersionLast="47" xr6:coauthVersionMax="47" xr10:uidLastSave="{00000000-0000-0000-0000-000000000000}"/>
  <bookViews>
    <workbookView xWindow="15" yWindow="15" windowWidth="28785" windowHeight="15585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Stavba!$H$35</definedName>
    <definedName name="CenaCelkem">Stavba!$G$22</definedName>
    <definedName name="CenaCelkemBezDPH">Stavba!$G$21</definedName>
    <definedName name="CenaCelkemVypocet" localSheetId="1">Stavba!$I$35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Stavba!$G$17</definedName>
    <definedName name="DPHZakl">Stavba!$G$19</definedName>
    <definedName name="dpsc" localSheetId="1">Stavba!$D$13</definedName>
    <definedName name="IČO" localSheetId="1">Stavba!$I$11</definedName>
    <definedName name="Mena">Stavba!$J$22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Stavba!$B$31</definedName>
    <definedName name="_xlnm.Print_Area" localSheetId="3">'SO 01 Pol'!$A$1:$X$495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Stavba!$E$16</definedName>
    <definedName name="SazbaDPH1">'[1]Krycí list'!$C$30</definedName>
    <definedName name="SazbaDPH2" localSheetId="1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Stavba!$B$1:$J$29</definedName>
    <definedName name="ZakladDPHSni">Stavba!$G$16</definedName>
    <definedName name="ZakladDPHSniVypocet" localSheetId="1">Stavba!$F$35</definedName>
    <definedName name="ZakladDPHZakl">Stavba!$G$18</definedName>
    <definedName name="ZakladDPHZaklVypocet" localSheetId="1">Stavba!$G$35</definedName>
    <definedName name="ZaObjednatele">Stavba!$G$27</definedName>
    <definedName name="Zaokrouhleni">Stavba!$G$20</definedName>
    <definedName name="ZaZhotovitele">Stavba!$D$27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2" l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6" i="12"/>
  <c r="I16" i="12"/>
  <c r="K16" i="12"/>
  <c r="M16" i="12"/>
  <c r="O16" i="12"/>
  <c r="Q16" i="12"/>
  <c r="V16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3" i="12"/>
  <c r="I23" i="12"/>
  <c r="K23" i="12"/>
  <c r="M23" i="12"/>
  <c r="O23" i="12"/>
  <c r="Q23" i="12"/>
  <c r="V23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I27" i="12"/>
  <c r="V27" i="12"/>
  <c r="G28" i="12"/>
  <c r="I28" i="12"/>
  <c r="K28" i="12"/>
  <c r="K27" i="12" s="1"/>
  <c r="M28" i="12"/>
  <c r="M27" i="12" s="1"/>
  <c r="O28" i="12"/>
  <c r="O27" i="12" s="1"/>
  <c r="Q28" i="12"/>
  <c r="Q27" i="12" s="1"/>
  <c r="V28" i="12"/>
  <c r="G30" i="12"/>
  <c r="K30" i="12"/>
  <c r="G31" i="12"/>
  <c r="I31" i="12"/>
  <c r="I30" i="12" s="1"/>
  <c r="K31" i="12"/>
  <c r="M31" i="12"/>
  <c r="M30" i="12" s="1"/>
  <c r="O31" i="12"/>
  <c r="O30" i="12" s="1"/>
  <c r="Q31" i="12"/>
  <c r="Q30" i="12" s="1"/>
  <c r="V31" i="12"/>
  <c r="V30" i="12" s="1"/>
  <c r="Q33" i="12"/>
  <c r="G34" i="12"/>
  <c r="I34" i="12"/>
  <c r="I33" i="12" s="1"/>
  <c r="K34" i="12"/>
  <c r="M34" i="12"/>
  <c r="O34" i="12"/>
  <c r="Q34" i="12"/>
  <c r="V34" i="12"/>
  <c r="V33" i="12" s="1"/>
  <c r="G36" i="12"/>
  <c r="I36" i="12"/>
  <c r="K36" i="12"/>
  <c r="K33" i="12" s="1"/>
  <c r="O36" i="12"/>
  <c r="Q36" i="12"/>
  <c r="V36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61" i="12"/>
  <c r="M61" i="12" s="1"/>
  <c r="I61" i="12"/>
  <c r="K61" i="12"/>
  <c r="O61" i="12"/>
  <c r="Q61" i="12"/>
  <c r="V61" i="12"/>
  <c r="G63" i="12"/>
  <c r="I63" i="12"/>
  <c r="K63" i="12"/>
  <c r="M63" i="12"/>
  <c r="O63" i="12"/>
  <c r="Q63" i="12"/>
  <c r="V63" i="12"/>
  <c r="G65" i="12"/>
  <c r="M65" i="12" s="1"/>
  <c r="I65" i="12"/>
  <c r="K65" i="12"/>
  <c r="O65" i="12"/>
  <c r="O33" i="12" s="1"/>
  <c r="Q65" i="12"/>
  <c r="V65" i="12"/>
  <c r="O68" i="12"/>
  <c r="Q68" i="12"/>
  <c r="G69" i="12"/>
  <c r="I69" i="12"/>
  <c r="I68" i="12" s="1"/>
  <c r="K69" i="12"/>
  <c r="M69" i="12"/>
  <c r="O69" i="12"/>
  <c r="Q69" i="12"/>
  <c r="V69" i="12"/>
  <c r="V68" i="12" s="1"/>
  <c r="G74" i="12"/>
  <c r="I74" i="12"/>
  <c r="K74" i="12"/>
  <c r="K68" i="12" s="1"/>
  <c r="O74" i="12"/>
  <c r="Q74" i="12"/>
  <c r="V74" i="12"/>
  <c r="G79" i="12"/>
  <c r="M79" i="12" s="1"/>
  <c r="I79" i="12"/>
  <c r="K79" i="12"/>
  <c r="O79" i="12"/>
  <c r="Q79" i="12"/>
  <c r="V79" i="12"/>
  <c r="I82" i="12"/>
  <c r="O82" i="12"/>
  <c r="G83" i="12"/>
  <c r="I83" i="12"/>
  <c r="K83" i="12"/>
  <c r="K82" i="12" s="1"/>
  <c r="M83" i="12"/>
  <c r="O83" i="12"/>
  <c r="Q83" i="12"/>
  <c r="Q82" i="12" s="1"/>
  <c r="V83" i="12"/>
  <c r="G90" i="12"/>
  <c r="M90" i="12" s="1"/>
  <c r="I90" i="12"/>
  <c r="K90" i="12"/>
  <c r="O90" i="12"/>
  <c r="Q90" i="12"/>
  <c r="V90" i="12"/>
  <c r="V82" i="12" s="1"/>
  <c r="G92" i="12"/>
  <c r="I92" i="12"/>
  <c r="I91" i="12" s="1"/>
  <c r="K92" i="12"/>
  <c r="K91" i="12" s="1"/>
  <c r="O92" i="12"/>
  <c r="Q92" i="12"/>
  <c r="Q91" i="12" s="1"/>
  <c r="V92" i="12"/>
  <c r="V91" i="12" s="1"/>
  <c r="G95" i="12"/>
  <c r="I95" i="12"/>
  <c r="K95" i="12"/>
  <c r="M95" i="12"/>
  <c r="O95" i="12"/>
  <c r="Q95" i="12"/>
  <c r="V95" i="12"/>
  <c r="G100" i="12"/>
  <c r="M100" i="12" s="1"/>
  <c r="I100" i="12"/>
  <c r="K100" i="12"/>
  <c r="O100" i="12"/>
  <c r="Q100" i="12"/>
  <c r="V100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9" i="12"/>
  <c r="I109" i="12"/>
  <c r="K109" i="12"/>
  <c r="M109" i="12"/>
  <c r="O109" i="12"/>
  <c r="Q109" i="12"/>
  <c r="V109" i="12"/>
  <c r="G110" i="12"/>
  <c r="M110" i="12" s="1"/>
  <c r="I110" i="12"/>
  <c r="K110" i="12"/>
  <c r="O110" i="12"/>
  <c r="O91" i="12" s="1"/>
  <c r="Q110" i="12"/>
  <c r="V110" i="12"/>
  <c r="G111" i="12"/>
  <c r="M111" i="12" s="1"/>
  <c r="I111" i="12"/>
  <c r="K111" i="12"/>
  <c r="O111" i="12"/>
  <c r="Q111" i="12"/>
  <c r="V111" i="12"/>
  <c r="G112" i="12"/>
  <c r="I112" i="12"/>
  <c r="K112" i="12"/>
  <c r="M112" i="12"/>
  <c r="O112" i="12"/>
  <c r="Q112" i="12"/>
  <c r="V112" i="12"/>
  <c r="G118" i="12"/>
  <c r="M118" i="12" s="1"/>
  <c r="I118" i="12"/>
  <c r="K118" i="12"/>
  <c r="O118" i="12"/>
  <c r="Q118" i="12"/>
  <c r="V118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0" i="12"/>
  <c r="I140" i="12"/>
  <c r="K140" i="12"/>
  <c r="M140" i="12"/>
  <c r="O140" i="12"/>
  <c r="Q140" i="12"/>
  <c r="V140" i="12"/>
  <c r="O141" i="12"/>
  <c r="G142" i="12"/>
  <c r="G141" i="12" s="1"/>
  <c r="I142" i="12"/>
  <c r="I141" i="12" s="1"/>
  <c r="K142" i="12"/>
  <c r="K141" i="12" s="1"/>
  <c r="O142" i="12"/>
  <c r="Q142" i="12"/>
  <c r="Q141" i="12" s="1"/>
  <c r="V142" i="12"/>
  <c r="V141" i="12" s="1"/>
  <c r="Q143" i="12"/>
  <c r="V143" i="12"/>
  <c r="G144" i="12"/>
  <c r="G143" i="12" s="1"/>
  <c r="I144" i="12"/>
  <c r="I143" i="12" s="1"/>
  <c r="K144" i="12"/>
  <c r="K143" i="12" s="1"/>
  <c r="O144" i="12"/>
  <c r="O143" i="12" s="1"/>
  <c r="Q144" i="12"/>
  <c r="V144" i="12"/>
  <c r="G150" i="12"/>
  <c r="M150" i="12" s="1"/>
  <c r="I150" i="12"/>
  <c r="K150" i="12"/>
  <c r="O150" i="12"/>
  <c r="Q150" i="12"/>
  <c r="V150" i="12"/>
  <c r="G153" i="12"/>
  <c r="M153" i="12" s="1"/>
  <c r="I153" i="12"/>
  <c r="K153" i="12"/>
  <c r="O153" i="12"/>
  <c r="Q153" i="12"/>
  <c r="V153" i="12"/>
  <c r="I154" i="12"/>
  <c r="K154" i="12"/>
  <c r="G155" i="12"/>
  <c r="M155" i="12" s="1"/>
  <c r="M154" i="12" s="1"/>
  <c r="I155" i="12"/>
  <c r="K155" i="12"/>
  <c r="O155" i="12"/>
  <c r="O154" i="12" s="1"/>
  <c r="Q155" i="12"/>
  <c r="Q154" i="12" s="1"/>
  <c r="V155" i="12"/>
  <c r="V154" i="12" s="1"/>
  <c r="G157" i="12"/>
  <c r="I157" i="12"/>
  <c r="I156" i="12" s="1"/>
  <c r="K157" i="12"/>
  <c r="M157" i="12"/>
  <c r="O157" i="12"/>
  <c r="Q157" i="12"/>
  <c r="Q156" i="12" s="1"/>
  <c r="V157" i="12"/>
  <c r="V156" i="12" s="1"/>
  <c r="G158" i="12"/>
  <c r="M158" i="12" s="1"/>
  <c r="I158" i="12"/>
  <c r="K158" i="12"/>
  <c r="K156" i="12" s="1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I163" i="12"/>
  <c r="K163" i="12"/>
  <c r="M163" i="12"/>
  <c r="O163" i="12"/>
  <c r="Q163" i="12"/>
  <c r="V163" i="12"/>
  <c r="G164" i="12"/>
  <c r="M164" i="12" s="1"/>
  <c r="I164" i="12"/>
  <c r="K164" i="12"/>
  <c r="O164" i="12"/>
  <c r="O156" i="12" s="1"/>
  <c r="Q164" i="12"/>
  <c r="V164" i="12"/>
  <c r="G165" i="12"/>
  <c r="I165" i="12"/>
  <c r="K165" i="12"/>
  <c r="M165" i="12"/>
  <c r="O165" i="12"/>
  <c r="Q165" i="12"/>
  <c r="V165" i="12"/>
  <c r="Q166" i="12"/>
  <c r="V166" i="12"/>
  <c r="G167" i="12"/>
  <c r="M167" i="12" s="1"/>
  <c r="I167" i="12"/>
  <c r="I166" i="12" s="1"/>
  <c r="K167" i="12"/>
  <c r="O167" i="12"/>
  <c r="Q167" i="12"/>
  <c r="V167" i="12"/>
  <c r="G168" i="12"/>
  <c r="I168" i="12"/>
  <c r="K168" i="12"/>
  <c r="K166" i="12" s="1"/>
  <c r="O168" i="12"/>
  <c r="O166" i="12" s="1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I171" i="12"/>
  <c r="K171" i="12"/>
  <c r="M171" i="12"/>
  <c r="O171" i="12"/>
  <c r="Q171" i="12"/>
  <c r="V171" i="12"/>
  <c r="G172" i="12"/>
  <c r="M172" i="12" s="1"/>
  <c r="I172" i="12"/>
  <c r="K172" i="12"/>
  <c r="O172" i="12"/>
  <c r="Q172" i="12"/>
  <c r="V172" i="12"/>
  <c r="O173" i="12"/>
  <c r="Q173" i="12"/>
  <c r="G174" i="12"/>
  <c r="G173" i="12" s="1"/>
  <c r="I174" i="12"/>
  <c r="I173" i="12" s="1"/>
  <c r="K174" i="12"/>
  <c r="K173" i="12" s="1"/>
  <c r="O174" i="12"/>
  <c r="Q174" i="12"/>
  <c r="V174" i="12"/>
  <c r="V173" i="12" s="1"/>
  <c r="G176" i="12"/>
  <c r="I176" i="12"/>
  <c r="I175" i="12" s="1"/>
  <c r="K176" i="12"/>
  <c r="K175" i="12" s="1"/>
  <c r="O176" i="12"/>
  <c r="O175" i="12" s="1"/>
  <c r="Q176" i="12"/>
  <c r="V176" i="12"/>
  <c r="G177" i="12"/>
  <c r="M177" i="12" s="1"/>
  <c r="I177" i="12"/>
  <c r="K177" i="12"/>
  <c r="O177" i="12"/>
  <c r="Q177" i="12"/>
  <c r="Q175" i="12" s="1"/>
  <c r="V177" i="12"/>
  <c r="G178" i="12"/>
  <c r="I178" i="12"/>
  <c r="K178" i="12"/>
  <c r="M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I180" i="12"/>
  <c r="K180" i="12"/>
  <c r="M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V175" i="12" s="1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I187" i="12"/>
  <c r="K187" i="12"/>
  <c r="M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I194" i="12"/>
  <c r="K194" i="12"/>
  <c r="M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I204" i="12"/>
  <c r="K204" i="12"/>
  <c r="M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I206" i="12"/>
  <c r="K206" i="12"/>
  <c r="M206" i="12"/>
  <c r="O206" i="12"/>
  <c r="Q206" i="12"/>
  <c r="V206" i="12"/>
  <c r="Q207" i="12"/>
  <c r="V207" i="12"/>
  <c r="G208" i="12"/>
  <c r="M208" i="12" s="1"/>
  <c r="I208" i="12"/>
  <c r="I207" i="12" s="1"/>
  <c r="K208" i="12"/>
  <c r="K207" i="12" s="1"/>
  <c r="O208" i="12"/>
  <c r="O207" i="12" s="1"/>
  <c r="Q208" i="12"/>
  <c r="V208" i="12"/>
  <c r="G209" i="12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I211" i="12"/>
  <c r="K211" i="12"/>
  <c r="G212" i="12"/>
  <c r="M212" i="12" s="1"/>
  <c r="M211" i="12" s="1"/>
  <c r="I212" i="12"/>
  <c r="K212" i="12"/>
  <c r="O212" i="12"/>
  <c r="O211" i="12" s="1"/>
  <c r="Q212" i="12"/>
  <c r="Q211" i="12" s="1"/>
  <c r="V212" i="12"/>
  <c r="V211" i="12" s="1"/>
  <c r="G214" i="12"/>
  <c r="M214" i="12" s="1"/>
  <c r="I214" i="12"/>
  <c r="K214" i="12"/>
  <c r="O214" i="12"/>
  <c r="Q214" i="12"/>
  <c r="V214" i="12"/>
  <c r="G216" i="12"/>
  <c r="M216" i="12" s="1"/>
  <c r="I216" i="12"/>
  <c r="I215" i="12" s="1"/>
  <c r="K216" i="12"/>
  <c r="K215" i="12" s="1"/>
  <c r="O216" i="12"/>
  <c r="Q216" i="12"/>
  <c r="V216" i="12"/>
  <c r="V215" i="12" s="1"/>
  <c r="G217" i="12"/>
  <c r="M217" i="12" s="1"/>
  <c r="I217" i="12"/>
  <c r="K217" i="12"/>
  <c r="O217" i="12"/>
  <c r="Q217" i="12"/>
  <c r="V217" i="12"/>
  <c r="G218" i="12"/>
  <c r="I218" i="12"/>
  <c r="K218" i="12"/>
  <c r="O218" i="12"/>
  <c r="Q218" i="12"/>
  <c r="V218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I224" i="12"/>
  <c r="K224" i="12"/>
  <c r="M224" i="12"/>
  <c r="O224" i="12"/>
  <c r="Q224" i="12"/>
  <c r="V224" i="12"/>
  <c r="G225" i="12"/>
  <c r="M225" i="12" s="1"/>
  <c r="I225" i="12"/>
  <c r="K225" i="12"/>
  <c r="O225" i="12"/>
  <c r="O215" i="12" s="1"/>
  <c r="Q225" i="12"/>
  <c r="V225" i="12"/>
  <c r="G226" i="12"/>
  <c r="I226" i="12"/>
  <c r="K226" i="12"/>
  <c r="M226" i="12"/>
  <c r="O226" i="12"/>
  <c r="Q226" i="12"/>
  <c r="Q215" i="12" s="1"/>
  <c r="V226" i="12"/>
  <c r="G227" i="12"/>
  <c r="M227" i="12" s="1"/>
  <c r="I227" i="12"/>
  <c r="K227" i="12"/>
  <c r="O227" i="12"/>
  <c r="Q227" i="12"/>
  <c r="V227" i="12"/>
  <c r="Q228" i="12"/>
  <c r="V228" i="12"/>
  <c r="G229" i="12"/>
  <c r="I229" i="12"/>
  <c r="I228" i="12" s="1"/>
  <c r="K229" i="12"/>
  <c r="O229" i="12"/>
  <c r="O228" i="12" s="1"/>
  <c r="Q229" i="12"/>
  <c r="V229" i="12"/>
  <c r="G231" i="12"/>
  <c r="M231" i="12" s="1"/>
  <c r="I231" i="12"/>
  <c r="K231" i="12"/>
  <c r="K228" i="12" s="1"/>
  <c r="O231" i="12"/>
  <c r="Q231" i="12"/>
  <c r="V231" i="12"/>
  <c r="G234" i="12"/>
  <c r="I234" i="12"/>
  <c r="K234" i="12"/>
  <c r="M234" i="12"/>
  <c r="O234" i="12"/>
  <c r="O233" i="12" s="1"/>
  <c r="Q234" i="12"/>
  <c r="V234" i="12"/>
  <c r="V233" i="12" s="1"/>
  <c r="G237" i="12"/>
  <c r="M237" i="12" s="1"/>
  <c r="I237" i="12"/>
  <c r="K237" i="12"/>
  <c r="O237" i="12"/>
  <c r="Q237" i="12"/>
  <c r="Q233" i="12" s="1"/>
  <c r="V237" i="12"/>
  <c r="G239" i="12"/>
  <c r="I239" i="12"/>
  <c r="K239" i="12"/>
  <c r="M239" i="12"/>
  <c r="O239" i="12"/>
  <c r="Q239" i="12"/>
  <c r="V239" i="12"/>
  <c r="G241" i="12"/>
  <c r="M241" i="12" s="1"/>
  <c r="I241" i="12"/>
  <c r="K241" i="12"/>
  <c r="O241" i="12"/>
  <c r="Q241" i="12"/>
  <c r="V241" i="12"/>
  <c r="G244" i="12"/>
  <c r="M244" i="12" s="1"/>
  <c r="I244" i="12"/>
  <c r="K244" i="12"/>
  <c r="O244" i="12"/>
  <c r="Q244" i="12"/>
  <c r="V244" i="12"/>
  <c r="G247" i="12"/>
  <c r="M247" i="12" s="1"/>
  <c r="I247" i="12"/>
  <c r="K247" i="12"/>
  <c r="O247" i="12"/>
  <c r="Q247" i="12"/>
  <c r="V247" i="12"/>
  <c r="G250" i="12"/>
  <c r="M250" i="12" s="1"/>
  <c r="I250" i="12"/>
  <c r="I233" i="12" s="1"/>
  <c r="K250" i="12"/>
  <c r="O250" i="12"/>
  <c r="Q250" i="12"/>
  <c r="V250" i="12"/>
  <c r="G254" i="12"/>
  <c r="M254" i="12" s="1"/>
  <c r="I254" i="12"/>
  <c r="K254" i="12"/>
  <c r="K233" i="12" s="1"/>
  <c r="O254" i="12"/>
  <c r="Q254" i="12"/>
  <c r="V254" i="12"/>
  <c r="G261" i="12"/>
  <c r="I261" i="12"/>
  <c r="K261" i="12"/>
  <c r="M261" i="12"/>
  <c r="O261" i="12"/>
  <c r="Q261" i="12"/>
  <c r="V261" i="12"/>
  <c r="K262" i="12"/>
  <c r="O262" i="12"/>
  <c r="G263" i="12"/>
  <c r="M263" i="12" s="1"/>
  <c r="I263" i="12"/>
  <c r="I262" i="12" s="1"/>
  <c r="K263" i="12"/>
  <c r="O263" i="12"/>
  <c r="Q263" i="12"/>
  <c r="Q262" i="12" s="1"/>
  <c r="V263" i="12"/>
  <c r="V262" i="12" s="1"/>
  <c r="G266" i="12"/>
  <c r="I266" i="12"/>
  <c r="K266" i="12"/>
  <c r="M266" i="12"/>
  <c r="O266" i="12"/>
  <c r="Q266" i="12"/>
  <c r="V266" i="12"/>
  <c r="G269" i="12"/>
  <c r="M269" i="12" s="1"/>
  <c r="I269" i="12"/>
  <c r="K269" i="12"/>
  <c r="O269" i="12"/>
  <c r="Q269" i="12"/>
  <c r="V269" i="12"/>
  <c r="G271" i="12"/>
  <c r="M271" i="12" s="1"/>
  <c r="I271" i="12"/>
  <c r="K271" i="12"/>
  <c r="O271" i="12"/>
  <c r="Q271" i="12"/>
  <c r="V271" i="12"/>
  <c r="G275" i="12"/>
  <c r="M275" i="12" s="1"/>
  <c r="I275" i="12"/>
  <c r="K275" i="12"/>
  <c r="K274" i="12" s="1"/>
  <c r="O275" i="12"/>
  <c r="O274" i="12" s="1"/>
  <c r="Q275" i="12"/>
  <c r="Q274" i="12" s="1"/>
  <c r="V275" i="12"/>
  <c r="V274" i="12" s="1"/>
  <c r="G280" i="12"/>
  <c r="I280" i="12"/>
  <c r="K280" i="12"/>
  <c r="M280" i="12"/>
  <c r="O280" i="12"/>
  <c r="Q280" i="12"/>
  <c r="V280" i="12"/>
  <c r="G285" i="12"/>
  <c r="M285" i="12" s="1"/>
  <c r="I285" i="12"/>
  <c r="K285" i="12"/>
  <c r="O285" i="12"/>
  <c r="Q285" i="12"/>
  <c r="V285" i="12"/>
  <c r="G288" i="12"/>
  <c r="I288" i="12"/>
  <c r="K288" i="12"/>
  <c r="M288" i="12"/>
  <c r="O288" i="12"/>
  <c r="Q288" i="12"/>
  <c r="V288" i="12"/>
  <c r="G293" i="12"/>
  <c r="M293" i="12" s="1"/>
  <c r="I293" i="12"/>
  <c r="K293" i="12"/>
  <c r="O293" i="12"/>
  <c r="Q293" i="12"/>
  <c r="V293" i="12"/>
  <c r="G296" i="12"/>
  <c r="M296" i="12" s="1"/>
  <c r="I296" i="12"/>
  <c r="K296" i="12"/>
  <c r="O296" i="12"/>
  <c r="Q296" i="12"/>
  <c r="V296" i="12"/>
  <c r="G301" i="12"/>
  <c r="M301" i="12" s="1"/>
  <c r="I301" i="12"/>
  <c r="K301" i="12"/>
  <c r="O301" i="12"/>
  <c r="Q301" i="12"/>
  <c r="V301" i="12"/>
  <c r="G303" i="12"/>
  <c r="M303" i="12" s="1"/>
  <c r="I303" i="12"/>
  <c r="I274" i="12" s="1"/>
  <c r="K303" i="12"/>
  <c r="O303" i="12"/>
  <c r="Q303" i="12"/>
  <c r="V303" i="12"/>
  <c r="G311" i="12"/>
  <c r="M311" i="12" s="1"/>
  <c r="I311" i="12"/>
  <c r="K311" i="12"/>
  <c r="O311" i="12"/>
  <c r="Q311" i="12"/>
  <c r="V311" i="12"/>
  <c r="G316" i="12"/>
  <c r="M316" i="12" s="1"/>
  <c r="I316" i="12"/>
  <c r="K316" i="12"/>
  <c r="O316" i="12"/>
  <c r="Q316" i="12"/>
  <c r="V316" i="12"/>
  <c r="G317" i="12"/>
  <c r="M317" i="12" s="1"/>
  <c r="I317" i="12"/>
  <c r="K317" i="12"/>
  <c r="O317" i="12"/>
  <c r="Q317" i="12"/>
  <c r="V317" i="12"/>
  <c r="G318" i="12"/>
  <c r="M318" i="12" s="1"/>
  <c r="I318" i="12"/>
  <c r="K318" i="12"/>
  <c r="O318" i="12"/>
  <c r="Q318" i="12"/>
  <c r="V318" i="12"/>
  <c r="G319" i="12"/>
  <c r="I319" i="12"/>
  <c r="K319" i="12"/>
  <c r="M319" i="12"/>
  <c r="O319" i="12"/>
  <c r="Q319" i="12"/>
  <c r="V319" i="12"/>
  <c r="G321" i="12"/>
  <c r="I321" i="12"/>
  <c r="I320" i="12" s="1"/>
  <c r="K321" i="12"/>
  <c r="K320" i="12" s="1"/>
  <c r="O321" i="12"/>
  <c r="O320" i="12" s="1"/>
  <c r="Q321" i="12"/>
  <c r="V321" i="12"/>
  <c r="G324" i="12"/>
  <c r="M324" i="12" s="1"/>
  <c r="I324" i="12"/>
  <c r="K324" i="12"/>
  <c r="O324" i="12"/>
  <c r="Q324" i="12"/>
  <c r="V324" i="12"/>
  <c r="G327" i="12"/>
  <c r="M327" i="12" s="1"/>
  <c r="I327" i="12"/>
  <c r="K327" i="12"/>
  <c r="O327" i="12"/>
  <c r="Q327" i="12"/>
  <c r="V327" i="12"/>
  <c r="G330" i="12"/>
  <c r="M330" i="12" s="1"/>
  <c r="I330" i="12"/>
  <c r="K330" i="12"/>
  <c r="O330" i="12"/>
  <c r="Q330" i="12"/>
  <c r="V330" i="12"/>
  <c r="G332" i="12"/>
  <c r="I332" i="12"/>
  <c r="K332" i="12"/>
  <c r="M332" i="12"/>
  <c r="O332" i="12"/>
  <c r="Q332" i="12"/>
  <c r="V332" i="12"/>
  <c r="G334" i="12"/>
  <c r="M334" i="12" s="1"/>
  <c r="I334" i="12"/>
  <c r="K334" i="12"/>
  <c r="O334" i="12"/>
  <c r="Q334" i="12"/>
  <c r="Q320" i="12" s="1"/>
  <c r="V334" i="12"/>
  <c r="G340" i="12"/>
  <c r="M340" i="12" s="1"/>
  <c r="I340" i="12"/>
  <c r="K340" i="12"/>
  <c r="O340" i="12"/>
  <c r="Q340" i="12"/>
  <c r="V340" i="12"/>
  <c r="V320" i="12" s="1"/>
  <c r="G341" i="12"/>
  <c r="M341" i="12" s="1"/>
  <c r="I341" i="12"/>
  <c r="K341" i="12"/>
  <c r="O341" i="12"/>
  <c r="Q341" i="12"/>
  <c r="V341" i="12"/>
  <c r="V342" i="12"/>
  <c r="G343" i="12"/>
  <c r="M343" i="12" s="1"/>
  <c r="I343" i="12"/>
  <c r="I342" i="12" s="1"/>
  <c r="K343" i="12"/>
  <c r="K342" i="12" s="1"/>
  <c r="O343" i="12"/>
  <c r="O342" i="12" s="1"/>
  <c r="Q343" i="12"/>
  <c r="Q342" i="12" s="1"/>
  <c r="V343" i="12"/>
  <c r="G346" i="12"/>
  <c r="M346" i="12" s="1"/>
  <c r="I346" i="12"/>
  <c r="K346" i="12"/>
  <c r="O346" i="12"/>
  <c r="Q346" i="12"/>
  <c r="V346" i="12"/>
  <c r="G347" i="12"/>
  <c r="I347" i="12"/>
  <c r="K347" i="12"/>
  <c r="M347" i="12"/>
  <c r="O347" i="12"/>
  <c r="Q347" i="12"/>
  <c r="V347" i="12"/>
  <c r="G350" i="12"/>
  <c r="M350" i="12" s="1"/>
  <c r="I350" i="12"/>
  <c r="K350" i="12"/>
  <c r="O350" i="12"/>
  <c r="Q350" i="12"/>
  <c r="V350" i="12"/>
  <c r="Q354" i="12"/>
  <c r="G355" i="12"/>
  <c r="M355" i="12" s="1"/>
  <c r="I355" i="12"/>
  <c r="I354" i="12" s="1"/>
  <c r="K355" i="12"/>
  <c r="K354" i="12" s="1"/>
  <c r="O355" i="12"/>
  <c r="Q355" i="12"/>
  <c r="V355" i="12"/>
  <c r="V354" i="12" s="1"/>
  <c r="G369" i="12"/>
  <c r="M369" i="12" s="1"/>
  <c r="I369" i="12"/>
  <c r="K369" i="12"/>
  <c r="O369" i="12"/>
  <c r="Q369" i="12"/>
  <c r="V369" i="12"/>
  <c r="G383" i="12"/>
  <c r="I383" i="12"/>
  <c r="K383" i="12"/>
  <c r="O383" i="12"/>
  <c r="Q383" i="12"/>
  <c r="V383" i="12"/>
  <c r="G398" i="12"/>
  <c r="M398" i="12" s="1"/>
  <c r="I398" i="12"/>
  <c r="K398" i="12"/>
  <c r="O398" i="12"/>
  <c r="Q398" i="12"/>
  <c r="V398" i="12"/>
  <c r="G413" i="12"/>
  <c r="M413" i="12" s="1"/>
  <c r="I413" i="12"/>
  <c r="K413" i="12"/>
  <c r="O413" i="12"/>
  <c r="Q413" i="12"/>
  <c r="V413" i="12"/>
  <c r="G414" i="12"/>
  <c r="I414" i="12"/>
  <c r="K414" i="12"/>
  <c r="M414" i="12"/>
  <c r="O414" i="12"/>
  <c r="Q414" i="12"/>
  <c r="V414" i="12"/>
  <c r="G429" i="12"/>
  <c r="M429" i="12" s="1"/>
  <c r="I429" i="12"/>
  <c r="K429" i="12"/>
  <c r="O429" i="12"/>
  <c r="O354" i="12" s="1"/>
  <c r="Q429" i="12"/>
  <c r="V429" i="12"/>
  <c r="G437" i="12"/>
  <c r="I437" i="12"/>
  <c r="I436" i="12" s="1"/>
  <c r="K437" i="12"/>
  <c r="K436" i="12" s="1"/>
  <c r="M437" i="12"/>
  <c r="O437" i="12"/>
  <c r="Q437" i="12"/>
  <c r="V437" i="12"/>
  <c r="V436" i="12" s="1"/>
  <c r="G438" i="12"/>
  <c r="M438" i="12" s="1"/>
  <c r="I438" i="12"/>
  <c r="K438" i="12"/>
  <c r="O438" i="12"/>
  <c r="Q438" i="12"/>
  <c r="V438" i="12"/>
  <c r="G439" i="12"/>
  <c r="I439" i="12"/>
  <c r="K439" i="12"/>
  <c r="O439" i="12"/>
  <c r="Q439" i="12"/>
  <c r="V439" i="12"/>
  <c r="G440" i="12"/>
  <c r="M440" i="12" s="1"/>
  <c r="I440" i="12"/>
  <c r="K440" i="12"/>
  <c r="O440" i="12"/>
  <c r="Q440" i="12"/>
  <c r="V440" i="12"/>
  <c r="G441" i="12"/>
  <c r="M441" i="12" s="1"/>
  <c r="I441" i="12"/>
  <c r="K441" i="12"/>
  <c r="O441" i="12"/>
  <c r="Q441" i="12"/>
  <c r="V441" i="12"/>
  <c r="G442" i="12"/>
  <c r="I442" i="12"/>
  <c r="K442" i="12"/>
  <c r="M442" i="12"/>
  <c r="O442" i="12"/>
  <c r="Q442" i="12"/>
  <c r="V442" i="12"/>
  <c r="G443" i="12"/>
  <c r="M443" i="12" s="1"/>
  <c r="I443" i="12"/>
  <c r="K443" i="12"/>
  <c r="O443" i="12"/>
  <c r="O436" i="12" s="1"/>
  <c r="Q443" i="12"/>
  <c r="V443" i="12"/>
  <c r="G444" i="12"/>
  <c r="M444" i="12" s="1"/>
  <c r="I444" i="12"/>
  <c r="K444" i="12"/>
  <c r="O444" i="12"/>
  <c r="Q444" i="12"/>
  <c r="Q436" i="12" s="1"/>
  <c r="V444" i="12"/>
  <c r="G445" i="12"/>
  <c r="M445" i="12" s="1"/>
  <c r="I445" i="12"/>
  <c r="K445" i="12"/>
  <c r="O445" i="12"/>
  <c r="Q445" i="12"/>
  <c r="V445" i="12"/>
  <c r="G446" i="12"/>
  <c r="M446" i="12" s="1"/>
  <c r="I446" i="12"/>
  <c r="K446" i="12"/>
  <c r="O446" i="12"/>
  <c r="Q446" i="12"/>
  <c r="V446" i="12"/>
  <c r="G447" i="12"/>
  <c r="M447" i="12" s="1"/>
  <c r="I447" i="12"/>
  <c r="K447" i="12"/>
  <c r="O447" i="12"/>
  <c r="Q447" i="12"/>
  <c r="V447" i="12"/>
  <c r="G448" i="12"/>
  <c r="M448" i="12" s="1"/>
  <c r="I448" i="12"/>
  <c r="K448" i="12"/>
  <c r="O448" i="12"/>
  <c r="Q448" i="12"/>
  <c r="V448" i="12"/>
  <c r="G449" i="12"/>
  <c r="M449" i="12" s="1"/>
  <c r="I449" i="12"/>
  <c r="K449" i="12"/>
  <c r="O449" i="12"/>
  <c r="Q449" i="12"/>
  <c r="V449" i="12"/>
  <c r="G450" i="12"/>
  <c r="I450" i="12"/>
  <c r="K450" i="12"/>
  <c r="M450" i="12"/>
  <c r="O450" i="12"/>
  <c r="Q450" i="12"/>
  <c r="V450" i="12"/>
  <c r="G451" i="12"/>
  <c r="M451" i="12" s="1"/>
  <c r="I451" i="12"/>
  <c r="K451" i="12"/>
  <c r="O451" i="12"/>
  <c r="Q451" i="12"/>
  <c r="V451" i="12"/>
  <c r="G452" i="12"/>
  <c r="M452" i="12" s="1"/>
  <c r="I452" i="12"/>
  <c r="K452" i="12"/>
  <c r="O452" i="12"/>
  <c r="Q452" i="12"/>
  <c r="V452" i="12"/>
  <c r="G453" i="12"/>
  <c r="M453" i="12" s="1"/>
  <c r="I453" i="12"/>
  <c r="K453" i="12"/>
  <c r="O453" i="12"/>
  <c r="Q453" i="12"/>
  <c r="V453" i="12"/>
  <c r="G454" i="12"/>
  <c r="I454" i="12"/>
  <c r="K454" i="12"/>
  <c r="M454" i="12"/>
  <c r="O454" i="12"/>
  <c r="Q454" i="12"/>
  <c r="V454" i="12"/>
  <c r="G455" i="12"/>
  <c r="M455" i="12" s="1"/>
  <c r="I455" i="12"/>
  <c r="K455" i="12"/>
  <c r="O455" i="12"/>
  <c r="Q455" i="12"/>
  <c r="V455" i="12"/>
  <c r="G456" i="12"/>
  <c r="M456" i="12" s="1"/>
  <c r="I456" i="12"/>
  <c r="K456" i="12"/>
  <c r="O456" i="12"/>
  <c r="Q456" i="12"/>
  <c r="V456" i="12"/>
  <c r="G457" i="12"/>
  <c r="M457" i="12" s="1"/>
  <c r="I457" i="12"/>
  <c r="K457" i="12"/>
  <c r="O457" i="12"/>
  <c r="Q457" i="12"/>
  <c r="V457" i="12"/>
  <c r="G458" i="12"/>
  <c r="M458" i="12" s="1"/>
  <c r="I458" i="12"/>
  <c r="K458" i="12"/>
  <c r="O458" i="12"/>
  <c r="Q458" i="12"/>
  <c r="V458" i="12"/>
  <c r="G459" i="12"/>
  <c r="I459" i="12"/>
  <c r="K459" i="12"/>
  <c r="M459" i="12"/>
  <c r="O459" i="12"/>
  <c r="Q459" i="12"/>
  <c r="V459" i="12"/>
  <c r="G460" i="12"/>
  <c r="M460" i="12" s="1"/>
  <c r="I460" i="12"/>
  <c r="K460" i="12"/>
  <c r="O460" i="12"/>
  <c r="Q460" i="12"/>
  <c r="V460" i="12"/>
  <c r="G461" i="12"/>
  <c r="M461" i="12" s="1"/>
  <c r="I461" i="12"/>
  <c r="K461" i="12"/>
  <c r="O461" i="12"/>
  <c r="Q461" i="12"/>
  <c r="V461" i="12"/>
  <c r="G462" i="12"/>
  <c r="M462" i="12" s="1"/>
  <c r="I462" i="12"/>
  <c r="K462" i="12"/>
  <c r="O462" i="12"/>
  <c r="Q462" i="12"/>
  <c r="V462" i="12"/>
  <c r="G463" i="12"/>
  <c r="M463" i="12" s="1"/>
  <c r="I463" i="12"/>
  <c r="K463" i="12"/>
  <c r="O463" i="12"/>
  <c r="Q463" i="12"/>
  <c r="V463" i="12"/>
  <c r="G464" i="12"/>
  <c r="M464" i="12" s="1"/>
  <c r="I464" i="12"/>
  <c r="K464" i="12"/>
  <c r="O464" i="12"/>
  <c r="Q464" i="12"/>
  <c r="V464" i="12"/>
  <c r="G465" i="12"/>
  <c r="M465" i="12" s="1"/>
  <c r="I465" i="12"/>
  <c r="K465" i="12"/>
  <c r="O465" i="12"/>
  <c r="Q465" i="12"/>
  <c r="V465" i="12"/>
  <c r="G466" i="12"/>
  <c r="I466" i="12"/>
  <c r="K466" i="12"/>
  <c r="M466" i="12"/>
  <c r="O466" i="12"/>
  <c r="Q466" i="12"/>
  <c r="V466" i="12"/>
  <c r="G467" i="12"/>
  <c r="M467" i="12" s="1"/>
  <c r="I467" i="12"/>
  <c r="K467" i="12"/>
  <c r="O467" i="12"/>
  <c r="Q467" i="12"/>
  <c r="V467" i="12"/>
  <c r="G468" i="12"/>
  <c r="M468" i="12" s="1"/>
  <c r="I468" i="12"/>
  <c r="K468" i="12"/>
  <c r="O468" i="12"/>
  <c r="Q468" i="12"/>
  <c r="V468" i="12"/>
  <c r="G469" i="12"/>
  <c r="I469" i="12"/>
  <c r="K469" i="12"/>
  <c r="M469" i="12"/>
  <c r="O469" i="12"/>
  <c r="Q469" i="12"/>
  <c r="V469" i="12"/>
  <c r="G470" i="12"/>
  <c r="M470" i="12" s="1"/>
  <c r="I470" i="12"/>
  <c r="K470" i="12"/>
  <c r="O470" i="12"/>
  <c r="Q470" i="12"/>
  <c r="V470" i="12"/>
  <c r="G472" i="12"/>
  <c r="M472" i="12" s="1"/>
  <c r="I472" i="12"/>
  <c r="I471" i="12" s="1"/>
  <c r="K472" i="12"/>
  <c r="K471" i="12" s="1"/>
  <c r="O472" i="12"/>
  <c r="O471" i="12" s="1"/>
  <c r="Q472" i="12"/>
  <c r="Q471" i="12" s="1"/>
  <c r="V472" i="12"/>
  <c r="V471" i="12" s="1"/>
  <c r="G473" i="12"/>
  <c r="I473" i="12"/>
  <c r="K473" i="12"/>
  <c r="M473" i="12"/>
  <c r="O473" i="12"/>
  <c r="Q473" i="12"/>
  <c r="V473" i="12"/>
  <c r="G474" i="12"/>
  <c r="G471" i="12" s="1"/>
  <c r="I474" i="12"/>
  <c r="K474" i="12"/>
  <c r="O474" i="12"/>
  <c r="Q474" i="12"/>
  <c r="V474" i="12"/>
  <c r="G475" i="12"/>
  <c r="M475" i="12" s="1"/>
  <c r="I475" i="12"/>
  <c r="K475" i="12"/>
  <c r="O475" i="12"/>
  <c r="Q475" i="12"/>
  <c r="V475" i="12"/>
  <c r="G476" i="12"/>
  <c r="M476" i="12" s="1"/>
  <c r="I476" i="12"/>
  <c r="K476" i="12"/>
  <c r="O476" i="12"/>
  <c r="Q476" i="12"/>
  <c r="V476" i="12"/>
  <c r="V477" i="12"/>
  <c r="G478" i="12"/>
  <c r="M478" i="12" s="1"/>
  <c r="I478" i="12"/>
  <c r="K478" i="12"/>
  <c r="K477" i="12" s="1"/>
  <c r="O478" i="12"/>
  <c r="O477" i="12" s="1"/>
  <c r="Q478" i="12"/>
  <c r="V478" i="12"/>
  <c r="G479" i="12"/>
  <c r="I479" i="12"/>
  <c r="K479" i="12"/>
  <c r="O479" i="12"/>
  <c r="Q479" i="12"/>
  <c r="V479" i="12"/>
  <c r="G480" i="12"/>
  <c r="M480" i="12" s="1"/>
  <c r="I480" i="12"/>
  <c r="I477" i="12" s="1"/>
  <c r="K480" i="12"/>
  <c r="O480" i="12"/>
  <c r="Q480" i="12"/>
  <c r="V480" i="12"/>
  <c r="G481" i="12"/>
  <c r="M481" i="12" s="1"/>
  <c r="I481" i="12"/>
  <c r="K481" i="12"/>
  <c r="O481" i="12"/>
  <c r="Q481" i="12"/>
  <c r="V481" i="12"/>
  <c r="G482" i="12"/>
  <c r="I482" i="12"/>
  <c r="K482" i="12"/>
  <c r="M482" i="12"/>
  <c r="O482" i="12"/>
  <c r="Q482" i="12"/>
  <c r="V482" i="12"/>
  <c r="G483" i="12"/>
  <c r="M483" i="12" s="1"/>
  <c r="I483" i="12"/>
  <c r="K483" i="12"/>
  <c r="O483" i="12"/>
  <c r="Q483" i="12"/>
  <c r="V483" i="12"/>
  <c r="G484" i="12"/>
  <c r="M484" i="12" s="1"/>
  <c r="I484" i="12"/>
  <c r="K484" i="12"/>
  <c r="O484" i="12"/>
  <c r="Q484" i="12"/>
  <c r="Q477" i="12" s="1"/>
  <c r="V484" i="12"/>
  <c r="G486" i="12"/>
  <c r="M486" i="12" s="1"/>
  <c r="I486" i="12"/>
  <c r="K486" i="12"/>
  <c r="K485" i="12" s="1"/>
  <c r="O486" i="12"/>
  <c r="O485" i="12" s="1"/>
  <c r="Q486" i="12"/>
  <c r="V486" i="12"/>
  <c r="G487" i="12"/>
  <c r="M487" i="12" s="1"/>
  <c r="I487" i="12"/>
  <c r="K487" i="12"/>
  <c r="O487" i="12"/>
  <c r="Q487" i="12"/>
  <c r="V487" i="12"/>
  <c r="G488" i="12"/>
  <c r="M488" i="12" s="1"/>
  <c r="I488" i="12"/>
  <c r="I485" i="12" s="1"/>
  <c r="K488" i="12"/>
  <c r="O488" i="12"/>
  <c r="Q488" i="12"/>
  <c r="V488" i="12"/>
  <c r="G489" i="12"/>
  <c r="I489" i="12"/>
  <c r="K489" i="12"/>
  <c r="M489" i="12"/>
  <c r="O489" i="12"/>
  <c r="Q489" i="12"/>
  <c r="V489" i="12"/>
  <c r="G490" i="12"/>
  <c r="M490" i="12" s="1"/>
  <c r="I490" i="12"/>
  <c r="K490" i="12"/>
  <c r="O490" i="12"/>
  <c r="Q490" i="12"/>
  <c r="V490" i="12"/>
  <c r="G491" i="12"/>
  <c r="I491" i="12"/>
  <c r="K491" i="12"/>
  <c r="M491" i="12"/>
  <c r="O491" i="12"/>
  <c r="Q491" i="12"/>
  <c r="V491" i="12"/>
  <c r="G492" i="12"/>
  <c r="M492" i="12" s="1"/>
  <c r="I492" i="12"/>
  <c r="K492" i="12"/>
  <c r="O492" i="12"/>
  <c r="Q492" i="12"/>
  <c r="Q485" i="12" s="1"/>
  <c r="V492" i="12"/>
  <c r="G493" i="12"/>
  <c r="M493" i="12" s="1"/>
  <c r="I493" i="12"/>
  <c r="K493" i="12"/>
  <c r="O493" i="12"/>
  <c r="Q493" i="12"/>
  <c r="V493" i="12"/>
  <c r="V485" i="12" s="1"/>
  <c r="F35" i="1"/>
  <c r="G35" i="1"/>
  <c r="H35" i="1"/>
  <c r="I35" i="1"/>
  <c r="J34" i="1" s="1"/>
  <c r="J21" i="1"/>
  <c r="J19" i="1"/>
  <c r="G31" i="1"/>
  <c r="F31" i="1"/>
  <c r="J16" i="1"/>
  <c r="J17" i="1"/>
  <c r="J18" i="1"/>
  <c r="J20" i="1"/>
  <c r="E17" i="1"/>
  <c r="E19" i="1"/>
  <c r="G91" i="12" l="1"/>
  <c r="G211" i="12"/>
  <c r="G82" i="12"/>
  <c r="G477" i="12"/>
  <c r="M474" i="12"/>
  <c r="G262" i="12"/>
  <c r="M82" i="12"/>
  <c r="G8" i="12"/>
  <c r="M485" i="12"/>
  <c r="G354" i="12"/>
  <c r="M342" i="12"/>
  <c r="G228" i="12"/>
  <c r="G215" i="12"/>
  <c r="G154" i="12"/>
  <c r="G320" i="12"/>
  <c r="G207" i="12"/>
  <c r="G68" i="12"/>
  <c r="G33" i="12"/>
  <c r="G436" i="12"/>
  <c r="G342" i="12"/>
  <c r="M262" i="12"/>
  <c r="G175" i="12"/>
  <c r="G166" i="12"/>
  <c r="M233" i="12"/>
  <c r="M274" i="12"/>
  <c r="M68" i="12"/>
  <c r="M471" i="12"/>
  <c r="M156" i="12"/>
  <c r="G274" i="12"/>
  <c r="G233" i="12"/>
  <c r="M142" i="12"/>
  <c r="M141" i="12" s="1"/>
  <c r="M92" i="12"/>
  <c r="M91" i="12" s="1"/>
  <c r="M174" i="12"/>
  <c r="M173" i="12" s="1"/>
  <c r="G156" i="12"/>
  <c r="M144" i="12"/>
  <c r="M143" i="12" s="1"/>
  <c r="M74" i="12"/>
  <c r="M36" i="12"/>
  <c r="M33" i="12" s="1"/>
  <c r="M439" i="12"/>
  <c r="M436" i="12" s="1"/>
  <c r="M383" i="12"/>
  <c r="M354" i="12" s="1"/>
  <c r="M321" i="12"/>
  <c r="M320" i="12" s="1"/>
  <c r="M229" i="12"/>
  <c r="M228" i="12" s="1"/>
  <c r="M218" i="12"/>
  <c r="M215" i="12" s="1"/>
  <c r="M209" i="12"/>
  <c r="M207" i="12" s="1"/>
  <c r="M176" i="12"/>
  <c r="M175" i="12" s="1"/>
  <c r="M168" i="12"/>
  <c r="M166" i="12" s="1"/>
  <c r="M9" i="12"/>
  <c r="M8" i="12" s="1"/>
  <c r="M479" i="12"/>
  <c r="M477" i="12" s="1"/>
  <c r="G485" i="12"/>
  <c r="J32" i="1"/>
  <c r="J35" i="1" s="1"/>
  <c r="J33" i="1"/>
  <c r="G16" i="1" l="1"/>
  <c r="G17" i="1" l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061D5A7D-1B94-4A3F-AA14-4477AB86052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D87AD4-A10C-47F0-A3CB-54AB7464BBA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<sst xmlns="http://schemas.openxmlformats.org/spreadsheetml/2006/main" count="2175" uniqueCount="653">
  <si>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</si>
  <si>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</si>
  <si>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</si>
  <si>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</si>
  <si>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</si>
  <si>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</si>
  <si>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</si>
  <si>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</si>
  <si>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</si>
  <si>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</si>
  <si>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</si>
  <si>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</si>
  <si>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</si>
  <si>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</si>
  <si>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</si>
  <si>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</si>
  <si>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</si>
  <si>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</si>
  <si>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</si>
  <si>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</si>
  <si>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</si>
  <si>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</si>
  <si>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</si>
  <si>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</si>
  <si>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</si>
  <si>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</si>
  <si>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</si>
  <si>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</si>
  <si>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</si>
  <si>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</si>
  <si>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</si>
  <si>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</si>
  <si>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</si>
  <si>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</si>
  <si>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</si>
  <si>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</si>
  <si>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</si>
  <si>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</si>
  <si>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</si>
  <si>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SPC M byt č.23</t>
  </si>
  <si>
    <t>SO</t>
  </si>
  <si>
    <t>Stavební objekt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</si>
  <si>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</si>
  <si>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</si>
  <si>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</si>
  <si>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</si>
  <si>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</si>
  <si>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</si>
  <si>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</si>
  <si>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</si>
  <si>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</si>
  <si>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</si>
  <si>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</si>
  <si>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</si>
  <si>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</si>
  <si>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</si>
  <si>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</si>
  <si>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</si>
  <si>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</si>
  <si>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</si>
  <si>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</si>
  <si>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</si>
  <si>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</si>
  <si>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</si>
  <si>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</si>
  <si>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</si>
  <si>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</si>
  <si>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</si>
  <si>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</si>
  <si>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</si>
  <si>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</si>
  <si>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</si>
  <si>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</si>
  <si>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</si>
  <si>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</si>
  <si>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</si>
  <si>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</si>
  <si>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763</t>
  </si>
  <si>
    <t>Dřevostavby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</si>
  <si>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</si>
  <si>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</si>
  <si>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</si>
  <si>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</si>
  <si>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</si>
  <si>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</si>
  <si>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</si>
  <si>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</si>
  <si>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</si>
  <si>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</si>
  <si>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</si>
  <si>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</si>
  <si>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</si>
  <si>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</si>
  <si>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</si>
  <si>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</si>
  <si>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</si>
  <si>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</si>
  <si>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</si>
  <si>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</si>
  <si>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</si>
  <si>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</si>
  <si>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</si>
  <si>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</si>
  <si>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</si>
  <si>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</si>
  <si>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</si>
  <si>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</si>
  <si>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</si>
  <si>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</si>
  <si>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</si>
  <si>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</si>
  <si>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</si>
  <si>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</si>
  <si>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</si>
  <si>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</si>
  <si>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</si>
  <si>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</si>
  <si>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</si>
  <si>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</si>
  <si>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</si>
  <si>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</si>
  <si>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</si>
  <si>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</si>
  <si>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</si>
  <si>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</si>
  <si>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</si>
  <si>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</si>
  <si>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</si>
  <si>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</si>
  <si>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342263410</t>
  </si>
  <si>
    <t>Osazení revizních dvířek do příček, do 0,25 m2</t>
  </si>
  <si>
    <t>kus</t>
  </si>
  <si>
    <t>RTS 21/ II</t>
  </si>
  <si>
    <t>Práce</t>
  </si>
  <si>
    <t>POL1_</t>
  </si>
  <si>
    <t>Koupelna vana : 1</t>
  </si>
  <si>
    <t>VV</t>
  </si>
  <si>
    <t>342263420</t>
  </si>
  <si>
    <t>Osazení revizních dvířek do SDK příček, do 0,50 m2</t>
  </si>
  <si>
    <t>RTS 21/ I</t>
  </si>
  <si>
    <t>WC : 1</t>
  </si>
  <si>
    <t>342255024</t>
  </si>
  <si>
    <t>Příčky z desek Ytong tl. 10 cm desky P 2 - 500, 599 x 249 x 100 mm</t>
  </si>
  <si>
    <t>m2</t>
  </si>
  <si>
    <t>RTS 20/ II</t>
  </si>
  <si>
    <t>Zazdívka dveří : 0,7*1,97</t>
  </si>
  <si>
    <t>Předstěna pro rozvody potrubí v koupelně : 4,1*1,5</t>
  </si>
  <si>
    <t>342948111</t>
  </si>
  <si>
    <t>Ukotvení příček k cihel.konstr. kotvami na hmožd.</t>
  </si>
  <si>
    <t>m</t>
  </si>
  <si>
    <t>1,97*2</t>
  </si>
  <si>
    <t>1,5*2</t>
  </si>
  <si>
    <t>346244313</t>
  </si>
  <si>
    <t>Obezdívky van a WC nádržek z desek Ytong tl.100 mm</t>
  </si>
  <si>
    <t>(1,8+0,7)*2*0,6</t>
  </si>
  <si>
    <t>347013111</t>
  </si>
  <si>
    <t>Předstěna SDK,tl.55mm,1xoc.kce CD,1xRB 12,5mm,izol bez dodávky izolace</t>
  </si>
  <si>
    <t>WC stoupačka : 0,9*2,5</t>
  </si>
  <si>
    <t>342264098</t>
  </si>
  <si>
    <t>Příplatek k podhledu sádrokart. za plochu do 10 m2 pro plochy 5 - 10 m2</t>
  </si>
  <si>
    <t>Chodba : 1,4*4,6</t>
  </si>
  <si>
    <t>28349052</t>
  </si>
  <si>
    <t>Dvířka vanová 200 x 200 mm</t>
  </si>
  <si>
    <t>SPCM</t>
  </si>
  <si>
    <t>Specifikace</t>
  </si>
  <si>
    <t>POL3_</t>
  </si>
  <si>
    <t>553476598</t>
  </si>
  <si>
    <t>Dvířka revizní do SDK 600x600 mm,tl.12,5 mm suché prostředí</t>
  </si>
  <si>
    <t>416021123</t>
  </si>
  <si>
    <t xml:space="preserve">Podhledy SDK, kovová.kce CD. 1x deska RBI 12,5 mm </t>
  </si>
  <si>
    <t>602011141</t>
  </si>
  <si>
    <t>Štuk na stěnách vnitřní Cemix 033, ručně tloušťka vrstvy 4 mm</t>
  </si>
  <si>
    <t>Zazdění dveří : 1,0*2,2</t>
  </si>
  <si>
    <t>610991111</t>
  </si>
  <si>
    <t>Zakrývání výplní vnitřních otvorů</t>
  </si>
  <si>
    <t>2,0*1,4*2</t>
  </si>
  <si>
    <t>611421331</t>
  </si>
  <si>
    <t>Oprava váp.omítek stropů do 30% plochy - štukových po provedení rozvodů elektro</t>
  </si>
  <si>
    <t>Koupelna : 1,9*2,1</t>
  </si>
  <si>
    <t>WC : 0,9*1,2</t>
  </si>
  <si>
    <t>Komora : 1,4*0,7</t>
  </si>
  <si>
    <t>Pokoj : 5,0*3,25</t>
  </si>
  <si>
    <t>Kuchyň : 2,9*2,8</t>
  </si>
  <si>
    <t>612421626</t>
  </si>
  <si>
    <t>Omítka vnitřní zdiva, MVC, hladká</t>
  </si>
  <si>
    <t>Obklady koupelna : (1,9*2+4,1*2)*1,5</t>
  </si>
  <si>
    <t>612421331</t>
  </si>
  <si>
    <t>Oprava vápen.omítek stěn do 30 % pl. - štukových po provedení rozvodů elektro</t>
  </si>
  <si>
    <t>Chodba : (1,4*2+4,6*2)*2,5</t>
  </si>
  <si>
    <t>-0,9*1,97</t>
  </si>
  <si>
    <t>-0,6*1,97*3</t>
  </si>
  <si>
    <t>-1,3*1,97</t>
  </si>
  <si>
    <t>Koupelna : (1,9*2+2,1*2)*(2,5-2,1)</t>
  </si>
  <si>
    <t>WC : (0,9+1,2*2)*2,5</t>
  </si>
  <si>
    <t>-0,6*1,97</t>
  </si>
  <si>
    <t>Komora : (1,4*2+0,7*2)*2,5</t>
  </si>
  <si>
    <t>Pokoj : (5,0*2+3,25*2)*2,5</t>
  </si>
  <si>
    <t>-0,8*1,97</t>
  </si>
  <si>
    <t>-2,0*1,4</t>
  </si>
  <si>
    <t>Kuchyň : (2,9*2+2,8*2)*2,5</t>
  </si>
  <si>
    <t>612423531</t>
  </si>
  <si>
    <t>Omítka rýh stěn vápenná šířky do 15 cm, štuková</t>
  </si>
  <si>
    <t>Rozvody v koupelně : 2,0*0,10</t>
  </si>
  <si>
    <t>612481211</t>
  </si>
  <si>
    <t>Montáž výztužné sítě(perlinky)do stěrky-vnit.stěny včetně výztužné sítě a stěrkového tmelu Cemix</t>
  </si>
  <si>
    <t>632411904</t>
  </si>
  <si>
    <t>Penetrace savých podkladů Cemix 0,25 l/m2</t>
  </si>
  <si>
    <t>632411104</t>
  </si>
  <si>
    <t>Vyrovnávací stěrka Cemix 050, ruční zprac. tl.4 mm</t>
  </si>
  <si>
    <t>WC : 1,2*0,9</t>
  </si>
  <si>
    <t>632419108</t>
  </si>
  <si>
    <t>Samonivelač. stěrka na dřevěné podlahy, ruční zpracování tl.8 mm, včetně penetrace a tmelení spár</t>
  </si>
  <si>
    <t>952901111</t>
  </si>
  <si>
    <t>Vyčištění budov o výšce podlaží do 4 m</t>
  </si>
  <si>
    <t>952977119R00</t>
  </si>
  <si>
    <t>Průběžné čištění společných prostor - zametení</t>
  </si>
  <si>
    <t>hod</t>
  </si>
  <si>
    <t>Vlastní</t>
  </si>
  <si>
    <t>Indiv</t>
  </si>
  <si>
    <t>965048150</t>
  </si>
  <si>
    <t>Dočištění povrchu po vybourání dlažeb, tmel do 50%</t>
  </si>
  <si>
    <t>965048515</t>
  </si>
  <si>
    <t>Broušení betonových povrchů do tl. 5 mm</t>
  </si>
  <si>
    <t>965081713</t>
  </si>
  <si>
    <t>Bourání dlažeb keramických tl.10 mm, nad 1 m2</t>
  </si>
  <si>
    <t>965081702</t>
  </si>
  <si>
    <t xml:space="preserve">Bourání soklíků z dlažeb keramických </t>
  </si>
  <si>
    <t>WC : 0,9+1,2*2-0,6</t>
  </si>
  <si>
    <t>968061125</t>
  </si>
  <si>
    <t>Vyvěšení dřevěných dveřních křídel pl. do 2 m2</t>
  </si>
  <si>
    <t>968072455</t>
  </si>
  <si>
    <t>Vybourání kovových dveřních zárubní pl. do 2 m2</t>
  </si>
  <si>
    <t>0,6*1,97</t>
  </si>
  <si>
    <t>0,8*1,97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</si>
  <si>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</si>
  <si>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</si>
  <si>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</si>
  <si>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</si>
  <si>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</si>
  <si>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</si>
  <si>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978011121</t>
  </si>
  <si>
    <t>Otlučení omítek vnitřních vápenných stropů do 10 %</t>
  </si>
  <si>
    <t>978013121</t>
  </si>
  <si>
    <t>Otlučení omítek vnitřních stěn v rozsahu do 10 %</t>
  </si>
  <si>
    <t>978021191</t>
  </si>
  <si>
    <t>Otlučení cementových omítek vnitřních stěn do 100%</t>
  </si>
  <si>
    <t>978059511</t>
  </si>
  <si>
    <t>Odsekání vnitřních obkladů stěn do 1 m2</t>
  </si>
  <si>
    <t>460680041</t>
  </si>
  <si>
    <t>Průraz zdivem v betonové zdi tloušťky 15 cm do průměru 6 cm</t>
  </si>
  <si>
    <t>460680021</t>
  </si>
  <si>
    <t>Průraz zdivem v cihlové zdi tloušťky 15 cm plochy do 0,025 m2</t>
  </si>
  <si>
    <t>999281111</t>
  </si>
  <si>
    <t>Přesun hmot pro opravy a údržbu do výšky 25 m</t>
  </si>
  <si>
    <t>t</t>
  </si>
  <si>
    <t>Přesun hmot</t>
  </si>
  <si>
    <t>POL7_</t>
  </si>
  <si>
    <t>711212002</t>
  </si>
  <si>
    <t>Hydroizolační povlak - nátěr nebo stěrka</t>
  </si>
  <si>
    <t>Koupelna : 2,1*1,9</t>
  </si>
  <si>
    <t>Za vanou : (1,8+0,7*2)*0,5</t>
  </si>
  <si>
    <t>(2,1*2+1,9*2-0,6)*0,1</t>
  </si>
  <si>
    <t>(0,96*2+1,2*2-0,6)*0,1</t>
  </si>
  <si>
    <t>711212601</t>
  </si>
  <si>
    <t>Těsnicí pás do spoje podlaha - stěna</t>
  </si>
  <si>
    <t>Koupelna : (2,1*2+1,9*2-0,6)</t>
  </si>
  <si>
    <t>WC : (0,96*2+1,2*2-0,6)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</si>
  <si>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</si>
  <si>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</si>
  <si>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</si>
  <si>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</si>
  <si>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</si>
  <si>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721176101</t>
  </si>
  <si>
    <t>Potrubí HT připojovací D 32 x 1,8 mm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</si>
  <si>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</si>
  <si>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</si>
  <si>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</si>
  <si>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</si>
  <si>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</si>
  <si>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</si>
  <si>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</si>
  <si>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</si>
  <si>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</si>
  <si>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</si>
  <si>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733171140</t>
  </si>
  <si>
    <t>Montáž - napojení potrubí na stoupačku</t>
  </si>
  <si>
    <t>72145488</t>
  </si>
  <si>
    <t>Práce spojené s demontáži rozvodů - voda, kanalizace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</si>
  <si>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</si>
  <si>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</si>
  <si>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</si>
  <si>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</si>
  <si>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</si>
  <si>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</si>
  <si>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</si>
  <si>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</si>
  <si>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</si>
  <si>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</si>
  <si>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</si>
  <si>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</si>
  <si>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</si>
  <si>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</si>
  <si>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</si>
  <si>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723110772R00</t>
  </si>
  <si>
    <t>Úprava vyústění plynového potrubí  včetně výpomocných zednických prací</t>
  </si>
  <si>
    <t>725110811</t>
  </si>
  <si>
    <t>Demontáž klozetů splachovacích</t>
  </si>
  <si>
    <t>soubor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</si>
  <si>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</si>
  <si>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</si>
  <si>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</si>
  <si>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</si>
  <si>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725210821</t>
  </si>
  <si>
    <t>Demontáž umyvadel bez výtokových armatur</t>
  </si>
  <si>
    <t>725219401</t>
  </si>
  <si>
    <t>Montáž umyvadel na šrouby do zdiva</t>
  </si>
  <si>
    <t>725220841</t>
  </si>
  <si>
    <t>Demontáž ocelové vany</t>
  </si>
  <si>
    <t>725299101</t>
  </si>
  <si>
    <t>Montáž koupelnových doplňků - mýdelníků, držáků ap</t>
  </si>
  <si>
    <t>725810402</t>
  </si>
  <si>
    <t>Ventil rohový bez přípoj. trubičky TE 66 G 1/2</t>
  </si>
  <si>
    <t>725814122</t>
  </si>
  <si>
    <t>Ventil pračkový se zpět.kl. IVAR.08101 DN15 x DN20</t>
  </si>
  <si>
    <t>725823114</t>
  </si>
  <si>
    <t>Baterie dřezová stojánková ruční, bez otvír.odpadu standardní</t>
  </si>
  <si>
    <t>725823121</t>
  </si>
  <si>
    <t>Baterie umyvadlová stoján. ruční,  standardní</t>
  </si>
  <si>
    <t>725829301</t>
  </si>
  <si>
    <t>Montáž baterie umyv.a dřezové stojánkové</t>
  </si>
  <si>
    <t>725835113</t>
  </si>
  <si>
    <t>Baterie vanová nástěnná ruční, vč. příslušenstvím standardní</t>
  </si>
  <si>
    <t>725839203</t>
  </si>
  <si>
    <t>Montáž baterie vanové nástěnné G 1/2</t>
  </si>
  <si>
    <t>725860109</t>
  </si>
  <si>
    <t>Uzávěrka zápachová umyvadlová/dřezová T 1016,D 40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</si>
  <si>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</si>
  <si>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</si>
  <si>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</si>
  <si>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</si>
  <si>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</si>
  <si>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</si>
  <si>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725860411</t>
  </si>
  <si>
    <t>Koleno připojovací pro pračku a myčku HL 19, G 1"</t>
  </si>
  <si>
    <t>726190932</t>
  </si>
  <si>
    <t>Výměna vany dl. 1600 mm</t>
  </si>
  <si>
    <t>787911111</t>
  </si>
  <si>
    <t>Montáž zrcadla na stěnu, na lepidlo, pl. do 2 m2</t>
  </si>
  <si>
    <t>0,4*0,6</t>
  </si>
  <si>
    <t>725277101R00</t>
  </si>
  <si>
    <t>Demontáž koupelnových doplňků - mýdelníků, držáků, madel apod.</t>
  </si>
  <si>
    <t>42377000R</t>
  </si>
  <si>
    <t>Háček plastový bíly</t>
  </si>
  <si>
    <t>55144162</t>
  </si>
  <si>
    <t>Sprchová sada 3-funkční ruční sprcha d 100 mm</t>
  </si>
  <si>
    <t>55149077R</t>
  </si>
  <si>
    <t>Zásobník na toaletní papír</t>
  </si>
  <si>
    <t>55421014.A</t>
  </si>
  <si>
    <t>Vana akrylátová Klasik bílá 170x70x41 cm 150 l</t>
  </si>
  <si>
    <t>63465124</t>
  </si>
  <si>
    <t>Zrcadlo nemontované čiré tl. 4 mm 40x60cm</t>
  </si>
  <si>
    <t>ks</t>
  </si>
  <si>
    <t>64214330</t>
  </si>
  <si>
    <t>Umyvadlo s otv. pro baterii 550x450 mm bílé, na šrouby</t>
  </si>
  <si>
    <t>998725202</t>
  </si>
  <si>
    <t>Přesun hmot pro zařizovací předměty, výšky do 12 m</t>
  </si>
  <si>
    <t>728611211</t>
  </si>
  <si>
    <t>Mtž ventilátoru radiál.nízkotl.potrub.do d 100 mm včetně napojení</t>
  </si>
  <si>
    <t>429148013</t>
  </si>
  <si>
    <t>Ventilátor axiální do koupelny VENTS 100ST</t>
  </si>
  <si>
    <t>998728202</t>
  </si>
  <si>
    <t>Přesun hmot pro vzduchotechniku, výšky do 12 m</t>
  </si>
  <si>
    <t>763614142</t>
  </si>
  <si>
    <t>M.podlahy z desek do tl.18 mm, P+D, lepením vč. dodávky desky OSB ECO 3N tl. 18 mm</t>
  </si>
  <si>
    <t>Pokoj : 3,25*5,0</t>
  </si>
  <si>
    <t>998763201</t>
  </si>
  <si>
    <t>Přesun hmot pro dřevostavby, výšky do 12 m</t>
  </si>
  <si>
    <t>766661112</t>
  </si>
  <si>
    <t>Montáž dveří do zárubně,otevíravých 1kř.do 0,8 m</t>
  </si>
  <si>
    <t>766812840</t>
  </si>
  <si>
    <t>Dodávka nových polic - laminát - sklad,cca 100x40cm včetně konzol</t>
  </si>
  <si>
    <t>766877115R00</t>
  </si>
  <si>
    <t>Demontáž - úprava - zpětná montáž kuchyň. linky</t>
  </si>
  <si>
    <t>Demontáž kuchyňské linky včetně spotřebičů a nástěné baterie : 1</t>
  </si>
  <si>
    <t xml:space="preserve">Úprava horních dvířek pro montáž digestoře : </t>
  </si>
  <si>
    <t xml:space="preserve">Opětovná montáž včetně zprovoznění spotřebičů, včetně baterie : </t>
  </si>
  <si>
    <t>61160101</t>
  </si>
  <si>
    <t>Dveře vnitřní hladké plné 1kř. 60x197 bílé včetně kování</t>
  </si>
  <si>
    <t>61160105</t>
  </si>
  <si>
    <t xml:space="preserve">Dveře vnitřní hladké 2/3 2kř. 130x197 bílé včetně kování </t>
  </si>
  <si>
    <t>61160603</t>
  </si>
  <si>
    <t>Dveře vnitřní hladké 2/3 sklo 1kř. 80x197 bílé včetně kování</t>
  </si>
  <si>
    <t>76685488</t>
  </si>
  <si>
    <t>D+M Vnitřní vchodové dveře 800/1970  EI 30DP3, VSTUPNÍ, PLNÉ, DEKOR DŘEVO, KOVÁNÍ BEZPEČNOSTNÍ  koule-klika,KUKÁTKO, ZÁMEK S VLOŽKOU (3 KLÍČE), PRÁH, ZÁRUBEŇ KOVOVÁ š. 150mm</t>
  </si>
  <si>
    <t>06</t>
  </si>
  <si>
    <t>D+M Odsavač par bílý 630W včetně napojení odvětrání</t>
  </si>
  <si>
    <t>R-položka</t>
  </si>
  <si>
    <t>POL12_1</t>
  </si>
  <si>
    <t>998766202</t>
  </si>
  <si>
    <t>Přesun hmot pro truhlářské konstr., výšky do 12 m</t>
  </si>
  <si>
    <t>767137801R00</t>
  </si>
  <si>
    <t>Demontáž příček umakartových, roštu</t>
  </si>
  <si>
    <t>WC : 0,9*2,5</t>
  </si>
  <si>
    <t>767137803R00</t>
  </si>
  <si>
    <t>Demontáž příček umakartových, desek do suti</t>
  </si>
  <si>
    <t>771101101</t>
  </si>
  <si>
    <t>Vysávání podlah prům.vysavačem pro pokládku dlažby</t>
  </si>
  <si>
    <t>771475014</t>
  </si>
  <si>
    <t>Obklad soklíků keram.rovných, tmel,výška 10 cm</t>
  </si>
  <si>
    <t>WC : 1,2*2+0,9*2-0,6</t>
  </si>
  <si>
    <t>771479001</t>
  </si>
  <si>
    <t>Řezání dlaždic keramických pro soklíky</t>
  </si>
  <si>
    <t>771575109</t>
  </si>
  <si>
    <t>Montáž podlah keram.,hladké, tmel, 30x30 cm</t>
  </si>
  <si>
    <t>771578011</t>
  </si>
  <si>
    <t>Spára podlaha - stěna, silikonem</t>
  </si>
  <si>
    <t>Koupelna : (2,1*2+1,9*2-0,6)+2,1*4</t>
  </si>
  <si>
    <t>771579791</t>
  </si>
  <si>
    <t>Příplatek za plochu podlah keram. do 5 m2 jednotl.</t>
  </si>
  <si>
    <t>771579793</t>
  </si>
  <si>
    <t>Příplatek za spárovací hmotu - plošně,keram.dlažba</t>
  </si>
  <si>
    <t>(1,2*2+0,9*2-0,6)*0,1</t>
  </si>
  <si>
    <t>02</t>
  </si>
  <si>
    <t>Keramická dlažba 30x30 - předpoklad ceny 550Kč/m2</t>
  </si>
  <si>
    <t>Začátek provozního součtu</t>
  </si>
  <si>
    <t xml:space="preserve">  Koupelna : 1,9*2,1</t>
  </si>
  <si>
    <t xml:space="preserve">  WC : 0,9*1,2</t>
  </si>
  <si>
    <t xml:space="preserve">  (1,2*2+0,9*2-0,6)*0,1</t>
  </si>
  <si>
    <t>Konec provozního součtu</t>
  </si>
  <si>
    <t>5,43*1,15</t>
  </si>
  <si>
    <t>998771202</t>
  </si>
  <si>
    <t>Přesun hmot pro podlahy z dlaždic, výšky do 12 m</t>
  </si>
  <si>
    <t>775101101</t>
  </si>
  <si>
    <t>Vysávání podlah prům.vysavačem,podlahy vlys,parket</t>
  </si>
  <si>
    <t>775411810</t>
  </si>
  <si>
    <t>Demontáž lišt dřevěných, přibíjených</t>
  </si>
  <si>
    <t>Pokoj : 5,0*2+3,25*2-0,8-1,3</t>
  </si>
  <si>
    <t>Kuchyň : 2,9*2+2,8*2-0,8</t>
  </si>
  <si>
    <t>775541800</t>
  </si>
  <si>
    <t>Demontáž parketových tabulí přibíjených vč. lišt včetně uložení suti na hromady</t>
  </si>
  <si>
    <t>775592002</t>
  </si>
  <si>
    <t>Broušení dřevěných podlah střední zr.36-40 - vyrovnání před stěrkou</t>
  </si>
  <si>
    <t>776101101</t>
  </si>
  <si>
    <t>Vysávání podlah prům.vysavačem pod povlak.podlahy</t>
  </si>
  <si>
    <t>776101121</t>
  </si>
  <si>
    <t>Provedení penetrace podkladu pod.povlak.podlahy</t>
  </si>
  <si>
    <t>776401800</t>
  </si>
  <si>
    <t>Demontáž soklíků nebo lišt, pryžových nebo z PVC odstranění a uložení na hromady</t>
  </si>
  <si>
    <t>Chodba : 1,4*2+4,6*2-0,6*3-1,3-0,9</t>
  </si>
  <si>
    <t>Komora : 1,4*+0,7*2-0,6</t>
  </si>
  <si>
    <t>776421100</t>
  </si>
  <si>
    <t>Lepení podlahových soklíků z PVC a vinylu včetně dodávky soklíku PVC</t>
  </si>
  <si>
    <t>Komora : 1,4*2+0,7*2-0,6</t>
  </si>
  <si>
    <t>Pokoj : 5,0*2+3,25*2-1,3-0,8</t>
  </si>
  <si>
    <t>776511820</t>
  </si>
  <si>
    <t>Odstranění PVC a koberců lepených s podložkou</t>
  </si>
  <si>
    <t>776521100</t>
  </si>
  <si>
    <t>Lepení povlak.podlah z pásů PVC na Chemopren včetně podlahoviny Novoflor standard tl. 1,5 mm</t>
  </si>
  <si>
    <t>776981101</t>
  </si>
  <si>
    <t xml:space="preserve">Montáž přechodové, podlahové lišty samolepicí </t>
  </si>
  <si>
    <t>0,8+0,6*3+1,3</t>
  </si>
  <si>
    <t>776994111</t>
  </si>
  <si>
    <t>Svařování povlakových podlah z pásů nebo čtverců včetně svařovací šňůry PVC 1179</t>
  </si>
  <si>
    <t xml:space="preserve">  Chodba : 1,4*4,6</t>
  </si>
  <si>
    <t xml:space="preserve">  Komora : 1,4*0,7</t>
  </si>
  <si>
    <t xml:space="preserve">  Pokoj : 5,0*3,25</t>
  </si>
  <si>
    <t xml:space="preserve">  Kuchyň : 2,9*2,8</t>
  </si>
  <si>
    <t>31,79*0,5</t>
  </si>
  <si>
    <t>776996110</t>
  </si>
  <si>
    <t>Napuštění povlakových podlah pastou</t>
  </si>
  <si>
    <t>5537000111</t>
  </si>
  <si>
    <t>Lišta přechodová Al 30/A lepicí l=93 cm stříbro š 30 mm</t>
  </si>
  <si>
    <t>5537000121</t>
  </si>
  <si>
    <t>Lišta přechodová Al 30/A lepicí l=270 cm stříbro š 30 mm</t>
  </si>
  <si>
    <t>998776201</t>
  </si>
  <si>
    <t>Přesun hmot pro podlahy povlakové, výšky do 6 m</t>
  </si>
  <si>
    <t>781419711</t>
  </si>
  <si>
    <t>Příplatek k obkladu stěn za plochu do 10 m2 jedntl</t>
  </si>
  <si>
    <t>Koupelna : (1,9*2+2,1*2)*2,1</t>
  </si>
  <si>
    <t>781475116</t>
  </si>
  <si>
    <t>Obklad vnitřní stěn keramický, do tmele, 30x30 cm weberfor profiflex (lep),webercolor perfect (sp)</t>
  </si>
  <si>
    <t>781479705</t>
  </si>
  <si>
    <t>Přípl.za spárovací hmotu-plošně,keram.vnitř.obklad</t>
  </si>
  <si>
    <t>781491001</t>
  </si>
  <si>
    <t>Montáž lišt k obkladům rohových, koutových i dilatačních</t>
  </si>
  <si>
    <t>2,1*2</t>
  </si>
  <si>
    <t>781675116</t>
  </si>
  <si>
    <t>Montáž obkladů parapetů keramic. na tmel, 30x30 cm</t>
  </si>
  <si>
    <t>Předstěna koupelna : 2,1</t>
  </si>
  <si>
    <t>03</t>
  </si>
  <si>
    <t>Keramický obklad 30x60 - předpoklad ceny 450Kč/m2</t>
  </si>
  <si>
    <t>POL12_0</t>
  </si>
  <si>
    <t xml:space="preserve">  Koupelna : (1,9*2+2,1*2)*2,1</t>
  </si>
  <si>
    <t xml:space="preserve">  -0,6*1,97</t>
  </si>
  <si>
    <t>15,618*1,15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</si>
  <si>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</si>
  <si>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</si>
  <si>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</si>
  <si>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</si>
  <si>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</si>
  <si>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</si>
  <si>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0,9*0,6*2</t>
  </si>
  <si>
    <t>0,6*0,6*2</t>
  </si>
  <si>
    <t>783424340</t>
  </si>
  <si>
    <t>Nátěr syntet. potrubí do DN 50 mm  Z+2x +1x email</t>
  </si>
  <si>
    <t>783903811</t>
  </si>
  <si>
    <t>Odmaštění chemickými rozpouštědly</t>
  </si>
  <si>
    <t>Okno+parapet : 2,0*1,4*2+2,0*0,3*2</t>
  </si>
  <si>
    <t>Kuchyň. linka : (2,9+2,8)*2,0</t>
  </si>
  <si>
    <t>783225400</t>
  </si>
  <si>
    <t>Nátěr syntetický kov. konstr. 2x + 1x email + tmel</t>
  </si>
  <si>
    <t>(0,8+2*2,1)*(0,15+0,05*2)*1</t>
  </si>
  <si>
    <t>(0,6+2*2,1)*(0,15+0,05*2)*3</t>
  </si>
  <si>
    <t>(1,3+2*2,1)*(0,15+0,05*2)*1</t>
  </si>
  <si>
    <t>784402801</t>
  </si>
  <si>
    <t>Odstranění malby oškrábáním v místnosti H do 3,8 m</t>
  </si>
  <si>
    <t xml:space="preserve">Stropy : </t>
  </si>
  <si>
    <t xml:space="preserve">Stěny : </t>
  </si>
  <si>
    <t>784403801</t>
  </si>
  <si>
    <t xml:space="preserve">Odstranění maleb omytím v místnosti H do 3,8 m </t>
  </si>
  <si>
    <t>784191101</t>
  </si>
  <si>
    <t>Penetrace podkladu univerzální Primalex 1x</t>
  </si>
  <si>
    <t>784195112</t>
  </si>
  <si>
    <t>Malba Primalex Standard, bílá, bez penetrace, 2 x</t>
  </si>
  <si>
    <t>784498942</t>
  </si>
  <si>
    <t>Vysprávka omítky akrylátovým tmelem pl. do 0,04 m2</t>
  </si>
  <si>
    <t>784011111</t>
  </si>
  <si>
    <t>Oprášení/ometení podkladu</t>
  </si>
  <si>
    <t>784011222</t>
  </si>
  <si>
    <t>Zakrytí podlah včetně papírové lepenky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</si>
  <si>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</si>
  <si>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</si>
  <si>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</si>
  <si>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</si>
  <si>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</si>
  <si>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</si>
  <si>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</si>
  <si>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</si>
  <si>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</si>
  <si>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</si>
  <si>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</si>
  <si>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</si>
  <si>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</si>
  <si>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</si>
  <si>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</si>
  <si>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</si>
  <si>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</si>
  <si>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</si>
  <si>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</si>
  <si>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</si>
  <si>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</si>
  <si>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</si>
  <si>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</si>
  <si>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</si>
  <si>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</si>
  <si>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</si>
  <si>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</si>
  <si>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</si>
  <si>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</si>
  <si>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</si>
  <si>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</si>
  <si>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</si>
  <si>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</si>
  <si>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</si>
  <si>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</si>
  <si>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 xml:space="preserve">Revize </t>
  </si>
  <si>
    <t>357377061R</t>
  </si>
  <si>
    <t>ELEKTRICKÝ ROZVADĚČ 12T NÁSTĚNNÝ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</si>
  <si>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</si>
  <si>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</si>
  <si>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</si>
  <si>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</si>
  <si>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</si>
  <si>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</si>
  <si>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</si>
  <si>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</si>
  <si>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</si>
  <si>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</si>
  <si>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</si>
  <si>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</si>
  <si>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</si>
  <si>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</si>
  <si>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</si>
  <si>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</si>
  <si>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</si>
  <si>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</si>
  <si>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</si>
  <si>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</si>
  <si>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</si>
  <si>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</si>
  <si>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</si>
  <si>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</si>
  <si>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</si>
  <si>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</si>
  <si>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</si>
  <si>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</si>
  <si>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</si>
  <si>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</si>
  <si>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</si>
  <si>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</si>
  <si>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</si>
  <si>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222280241</t>
  </si>
  <si>
    <t>Koaxiální kabel v trubkách</t>
  </si>
  <si>
    <t>222730001</t>
  </si>
  <si>
    <t>Účastnická zásuvka TV+R+SAT koncová pod omítku</t>
  </si>
  <si>
    <t>3412652210</t>
  </si>
  <si>
    <t>Kabel koaxiální Belden H121 Cu PVC 5 mm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</si>
  <si>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</si>
  <si>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</si>
  <si>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</si>
  <si>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</si>
  <si>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</si>
  <si>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</si>
  <si>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</si>
  <si>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</si>
  <si>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</si>
  <si>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</si>
  <si>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</si>
  <si>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</si>
  <si>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</si>
  <si>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</si>
  <si>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</si>
  <si>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</si>
  <si>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</si>
  <si>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</si>
  <si>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</si>
  <si>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</si>
  <si>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</si>
  <si>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</si>
  <si>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</si>
  <si>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</si>
  <si>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</si>
  <si>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</si>
  <si>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</si>
  <si>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</si>
  <si>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</si>
  <si>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</si>
  <si>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</si>
  <si>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</si>
  <si>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</si>
  <si>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</si>
  <si>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</si>
  <si>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</si>
  <si>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</si>
  <si>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</si>
  <si>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</si>
  <si>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</si>
  <si>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</si>
  <si>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</si>
  <si>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</si>
  <si>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</si>
  <si>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00296139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</si>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</sst>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4" fillId="0" borderId="39" xfId="0" applyFont="1" applyBorder="1" applyAlignment="1">
      <alignment vertical="top"/>
    </xf>
    <xf numFmtId="49" fontId="14" fillId="0" borderId="40" xfId="0" applyNumberFormat="1" applyFont="1" applyBorder="1" applyAlignment="1">
      <alignment vertical="top"/>
    </xf>
    <xf numFmtId="0" fontId="14" fillId="0" borderId="40" xfId="0" applyFont="1" applyBorder="1" applyAlignment="1">
      <alignment horizontal="center" vertical="top" shrinkToFit="1"/>
    </xf>
    <xf numFmtId="164" fontId="14" fillId="0" borderId="40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4" fontId="14" fillId="0" borderId="41" xfId="0" applyNumberFormat="1" applyFont="1" applyBorder="1" applyAlignment="1">
      <alignment vertical="top" shrinkToFit="1"/>
    </xf>
    <xf numFmtId="0" fontId="14" fillId="0" borderId="42" xfId="0" applyFont="1" applyBorder="1" applyAlignment="1">
      <alignment vertical="top"/>
    </xf>
    <xf numFmtId="49" fontId="14" fillId="0" borderId="43" xfId="0" applyNumberFormat="1" applyFont="1" applyBorder="1" applyAlignment="1">
      <alignment vertical="top"/>
    </xf>
    <xf numFmtId="0" fontId="14" fillId="0" borderId="43" xfId="0" applyFont="1" applyBorder="1" applyAlignment="1">
      <alignment horizontal="center" vertical="top" shrinkToFit="1"/>
    </xf>
    <xf numFmtId="164" fontId="14" fillId="0" borderId="43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" fontId="14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4" fillId="0" borderId="40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3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35</v>
      </c>
    </row>
    <row r="2" spans="1:7" ht="57.75" customHeight="1" x14ac:dyDescent="0.2">
      <c r="A2" s="164" t="s">
        <v>36</v>
      </c>
      <c r="B2" s="164"/>
      <c r="C2" s="164"/>
      <c r="D2" s="164"/>
      <c r="E2" s="164"/>
      <c r="F2" s="164"/>
      <c r="G2" s="16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5"/>
  <sheetViews>
    <sheetView showGridLines="0" tabSelected="1" topLeftCell="B1" zoomScaleNormal="100" zoomScaleSheetLayoutView="75" workbookViewId="0">
      <selection activeCell="H24" sqref="H2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33</v>
      </c>
      <c r="B1" s="193" t="s">
        <v>4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 x14ac:dyDescent="0.2">
      <c r="A2" s="2"/>
      <c r="B2" s="73" t="s">
        <v>24</v>
      </c>
      <c r="C2" s="74"/>
      <c r="D2" s="75"/>
      <c r="E2" s="199" t="s">
        <v>39</v>
      </c>
      <c r="F2" s="200"/>
      <c r="G2" s="200"/>
      <c r="H2" s="200"/>
      <c r="I2" s="200"/>
      <c r="J2" s="201"/>
      <c r="O2" s="1"/>
    </row>
    <row r="3" spans="1:15" ht="27" customHeight="1" x14ac:dyDescent="0.2">
      <c r="A3" s="2"/>
      <c r="B3" s="76" t="s">
        <v>42</v>
      </c>
      <c r="C3" s="74"/>
      <c r="D3" s="77"/>
      <c r="E3" s="202" t="s">
        <v>41</v>
      </c>
      <c r="F3" s="203"/>
      <c r="G3" s="203"/>
      <c r="H3" s="203"/>
      <c r="I3" s="203"/>
      <c r="J3" s="204"/>
    </row>
    <row r="4" spans="1:15" ht="23.25" customHeight="1" x14ac:dyDescent="0.2">
      <c r="A4" s="72">
        <v>8656</v>
      </c>
      <c r="B4" s="78" t="s">
        <v>43</v>
      </c>
      <c r="C4" s="79"/>
      <c r="D4" s="80"/>
      <c r="E4" s="188" t="s">
        <v>39</v>
      </c>
      <c r="F4" s="189"/>
      <c r="G4" s="189"/>
      <c r="H4" s="189"/>
      <c r="I4" s="189"/>
      <c r="J4" s="190"/>
    </row>
    <row r="5" spans="1:15" ht="24" customHeight="1" x14ac:dyDescent="0.2">
      <c r="A5" s="2"/>
      <c r="B5" s="31" t="s">
        <v>23</v>
      </c>
      <c r="D5" s="165" t="s">
        <v>647</v>
      </c>
      <c r="E5" s="166"/>
      <c r="F5" s="166"/>
      <c r="G5" s="166"/>
      <c r="H5" s="18" t="s">
        <v>37</v>
      </c>
      <c r="I5" s="163" t="s">
        <v>651</v>
      </c>
      <c r="J5" s="8"/>
    </row>
    <row r="6" spans="1:15" ht="15.75" customHeight="1" x14ac:dyDescent="0.2">
      <c r="A6" s="2"/>
      <c r="B6" s="28"/>
      <c r="C6" s="54"/>
      <c r="D6" s="167" t="s">
        <v>648</v>
      </c>
      <c r="E6" s="168"/>
      <c r="F6" s="168"/>
      <c r="G6" s="168"/>
      <c r="H6" s="18" t="s">
        <v>31</v>
      </c>
      <c r="I6" s="160" t="s">
        <v>652</v>
      </c>
      <c r="J6" s="8"/>
    </row>
    <row r="7" spans="1:15" ht="15.75" customHeight="1" x14ac:dyDescent="0.2">
      <c r="A7" s="2"/>
      <c r="B7" s="29"/>
      <c r="C7" s="55"/>
      <c r="D7" s="159" t="s">
        <v>649</v>
      </c>
      <c r="E7" s="169" t="s">
        <v>650</v>
      </c>
      <c r="F7" s="170"/>
      <c r="G7" s="17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0"/>
      <c r="H8" s="18" t="s">
        <v>37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31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5"/>
      <c r="E11" s="205"/>
      <c r="F11" s="205"/>
      <c r="G11" s="205"/>
      <c r="H11" s="18" t="s">
        <v>37</v>
      </c>
      <c r="I11" s="161"/>
      <c r="J11" s="8"/>
    </row>
    <row r="12" spans="1:15" ht="15.75" customHeight="1" x14ac:dyDescent="0.2">
      <c r="A12" s="2"/>
      <c r="B12" s="28"/>
      <c r="C12" s="54"/>
      <c r="D12" s="187"/>
      <c r="E12" s="187"/>
      <c r="F12" s="187"/>
      <c r="G12" s="187"/>
      <c r="H12" s="18" t="s">
        <v>31</v>
      </c>
      <c r="I12" s="161"/>
      <c r="J12" s="8"/>
    </row>
    <row r="13" spans="1:15" ht="15.75" customHeight="1" x14ac:dyDescent="0.2">
      <c r="A13" s="2"/>
      <c r="B13" s="29"/>
      <c r="C13" s="55"/>
      <c r="D13" s="162"/>
      <c r="E13" s="191"/>
      <c r="F13" s="192"/>
      <c r="G13" s="192"/>
      <c r="H13" s="19"/>
      <c r="I13" s="23"/>
      <c r="J13" s="34"/>
    </row>
    <row r="14" spans="1:15" ht="24" customHeight="1" x14ac:dyDescent="0.2">
      <c r="A14" s="2"/>
      <c r="B14" s="43" t="s">
        <v>22</v>
      </c>
      <c r="C14" s="57"/>
      <c r="D14" s="58"/>
      <c r="E14" s="59"/>
      <c r="F14" s="44"/>
      <c r="G14" s="44"/>
      <c r="H14" s="45"/>
      <c r="I14" s="44"/>
      <c r="J14" s="46"/>
    </row>
    <row r="15" spans="1:15" ht="33" customHeight="1" x14ac:dyDescent="0.2">
      <c r="A15" s="2"/>
      <c r="B15" s="42" t="s">
        <v>30</v>
      </c>
      <c r="C15" s="60"/>
      <c r="D15" s="61"/>
      <c r="E15" s="62"/>
      <c r="F15" s="39"/>
      <c r="G15" s="33"/>
      <c r="H15" s="33"/>
      <c r="I15" s="33"/>
      <c r="J15" s="40"/>
    </row>
    <row r="16" spans="1:15" ht="23.25" customHeight="1" x14ac:dyDescent="0.2">
      <c r="A16" s="2"/>
      <c r="B16" s="38" t="s">
        <v>13</v>
      </c>
      <c r="C16" s="60"/>
      <c r="D16" s="61"/>
      <c r="E16" s="63">
        <v>15</v>
      </c>
      <c r="F16" s="39" t="s">
        <v>0</v>
      </c>
      <c r="G16" s="179">
        <f>'SO 01 Pol'!G8+'SO 01 Pol'!G27+'SO 01 Pol'!G30+'SO 01 Pol'!G33+'SO 01 Pol'!G68+'SO 01 Pol'!G82+'SO 01 Pol'!G91+'SO 01 Pol'!G141+'SO 01 Pol'!G143+'SO 01 Pol'!G154+'SO 01 Pol'!G156+'SO 01 Pol'!G166+'SO 01 Pol'!G173+'SO 01 Pol'!G175+'SO 01 Pol'!G207+'SO 01 Pol'!G211+'SO 01 Pol'!G215+'SO 01 Pol'!G228+'SO 01 Pol'!G233+'SO 01 Pol'!G262+'SO 01 Pol'!G274+'SO 01 Pol'!G320+'SO 01 Pol'!G342+'SO 01 Pol'!G354+'SO 01 Pol'!G436+'SO 01 Pol'!G471+'SO 01 Pol'!G477+'SO 01 Pol'!G485</f>
        <v>0</v>
      </c>
      <c r="H16" s="180"/>
      <c r="I16" s="180"/>
      <c r="J16" s="40" t="str">
        <f t="shared" ref="J16:J21" si="0">Mena</f>
        <v>CZK</v>
      </c>
    </row>
    <row r="17" spans="1:10" ht="23.25" customHeight="1" x14ac:dyDescent="0.2">
      <c r="A17" s="2"/>
      <c r="B17" s="38" t="s">
        <v>14</v>
      </c>
      <c r="C17" s="60"/>
      <c r="D17" s="61"/>
      <c r="E17" s="63">
        <f>SazbaDPH1</f>
        <v>15</v>
      </c>
      <c r="F17" s="39" t="s">
        <v>0</v>
      </c>
      <c r="G17" s="177">
        <f>ZakladDPHSni*0.15</f>
        <v>0</v>
      </c>
      <c r="H17" s="178"/>
      <c r="I17" s="178"/>
      <c r="J17" s="40" t="str">
        <f t="shared" si="0"/>
        <v>CZK</v>
      </c>
    </row>
    <row r="18" spans="1:10" ht="23.25" customHeight="1" x14ac:dyDescent="0.2">
      <c r="A18" s="2"/>
      <c r="B18" s="38" t="s">
        <v>15</v>
      </c>
      <c r="C18" s="60"/>
      <c r="D18" s="61"/>
      <c r="E18" s="63">
        <v>21</v>
      </c>
      <c r="F18" s="39" t="s">
        <v>0</v>
      </c>
      <c r="G18" s="179">
        <v>0</v>
      </c>
      <c r="H18" s="180"/>
      <c r="I18" s="180"/>
      <c r="J18" s="40" t="str">
        <f t="shared" si="0"/>
        <v>CZK</v>
      </c>
    </row>
    <row r="19" spans="1:10" ht="23.25" customHeight="1" x14ac:dyDescent="0.2">
      <c r="A19" s="2"/>
      <c r="B19" s="32" t="s">
        <v>16</v>
      </c>
      <c r="C19" s="64"/>
      <c r="D19" s="53"/>
      <c r="E19" s="65">
        <f>SazbaDPH2</f>
        <v>21</v>
      </c>
      <c r="F19" s="30" t="s">
        <v>0</v>
      </c>
      <c r="G19" s="196">
        <v>0</v>
      </c>
      <c r="H19" s="197"/>
      <c r="I19" s="197"/>
      <c r="J19" s="37" t="str">
        <f t="shared" si="0"/>
        <v>CZK</v>
      </c>
    </row>
    <row r="20" spans="1:10" ht="23.25" customHeight="1" thickBot="1" x14ac:dyDescent="0.25">
      <c r="A20" s="2"/>
      <c r="B20" s="31" t="s">
        <v>5</v>
      </c>
      <c r="C20" s="66"/>
      <c r="D20" s="67"/>
      <c r="E20" s="66"/>
      <c r="F20" s="16"/>
      <c r="G20" s="198">
        <v>0</v>
      </c>
      <c r="H20" s="198"/>
      <c r="I20" s="198"/>
      <c r="J20" s="41" t="str">
        <f t="shared" si="0"/>
        <v>CZK</v>
      </c>
    </row>
    <row r="21" spans="1:10" ht="27.75" hidden="1" customHeight="1" thickBot="1" x14ac:dyDescent="0.25">
      <c r="A21" s="2"/>
      <c r="B21" s="105" t="s">
        <v>25</v>
      </c>
      <c r="C21" s="106"/>
      <c r="D21" s="106"/>
      <c r="E21" s="107"/>
      <c r="F21" s="108"/>
      <c r="G21" s="181">
        <v>389326.51</v>
      </c>
      <c r="H21" s="182"/>
      <c r="I21" s="182"/>
      <c r="J21" s="109" t="str">
        <f t="shared" si="0"/>
        <v>CZK</v>
      </c>
    </row>
    <row r="22" spans="1:10" ht="27.75" customHeight="1" thickBot="1" x14ac:dyDescent="0.25">
      <c r="A22" s="2"/>
      <c r="B22" s="105" t="s">
        <v>32</v>
      </c>
      <c r="C22" s="110"/>
      <c r="D22" s="110"/>
      <c r="E22" s="110"/>
      <c r="F22" s="111"/>
      <c r="G22" s="181">
        <f>ZakladDPHSni+DPHSni</f>
        <v>0</v>
      </c>
      <c r="H22" s="181"/>
      <c r="I22" s="181"/>
      <c r="J22" s="112" t="s">
        <v>46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17"/>
      <c r="C25" s="68" t="s">
        <v>12</v>
      </c>
      <c r="D25" s="69"/>
      <c r="E25" s="69"/>
      <c r="F25" s="15" t="s">
        <v>11</v>
      </c>
      <c r="G25" s="26"/>
      <c r="H25" s="27"/>
      <c r="I25" s="26"/>
      <c r="J25" s="9"/>
    </row>
    <row r="26" spans="1:10" ht="47.25" customHeight="1" x14ac:dyDescent="0.2">
      <c r="A26" s="2"/>
      <c r="B26" s="2"/>
      <c r="J26" s="9"/>
    </row>
    <row r="27" spans="1:10" s="21" customFormat="1" ht="18.75" customHeight="1" x14ac:dyDescent="0.2">
      <c r="A27" s="20"/>
      <c r="B27" s="20"/>
      <c r="C27" s="70"/>
      <c r="D27" s="183"/>
      <c r="E27" s="184"/>
      <c r="G27" s="185"/>
      <c r="H27" s="186"/>
      <c r="I27" s="186"/>
      <c r="J27" s="25"/>
    </row>
    <row r="28" spans="1:10" ht="12.75" customHeight="1" x14ac:dyDescent="0.2">
      <c r="A28" s="2"/>
      <c r="B28" s="2"/>
      <c r="D28" s="176" t="s">
        <v>2</v>
      </c>
      <c r="E28" s="176"/>
      <c r="H28" s="10" t="s">
        <v>3</v>
      </c>
      <c r="J28" s="9"/>
    </row>
    <row r="29" spans="1:10" ht="13.5" customHeight="1" thickBot="1" x14ac:dyDescent="0.25">
      <c r="A29" s="11"/>
      <c r="B29" s="11"/>
      <c r="C29" s="71"/>
      <c r="D29" s="71"/>
      <c r="E29" s="71"/>
      <c r="F29" s="12"/>
      <c r="G29" s="12"/>
      <c r="H29" s="12"/>
      <c r="I29" s="12"/>
      <c r="J29" s="13"/>
    </row>
    <row r="30" spans="1:10" ht="27" hidden="1" customHeight="1" x14ac:dyDescent="0.2">
      <c r="B30" s="82" t="s">
        <v>17</v>
      </c>
      <c r="C30" s="83"/>
      <c r="D30" s="83"/>
      <c r="E30" s="83"/>
      <c r="F30" s="84"/>
      <c r="G30" s="84"/>
      <c r="H30" s="84"/>
      <c r="I30" s="84"/>
      <c r="J30" s="85"/>
    </row>
    <row r="31" spans="1:10" ht="25.5" hidden="1" customHeight="1" x14ac:dyDescent="0.2">
      <c r="A31" s="81" t="s">
        <v>34</v>
      </c>
      <c r="B31" s="86" t="s">
        <v>18</v>
      </c>
      <c r="C31" s="87" t="s">
        <v>6</v>
      </c>
      <c r="D31" s="87"/>
      <c r="E31" s="87"/>
      <c r="F31" s="88" t="str">
        <f>B16</f>
        <v>Základ pro sníženou DPH</v>
      </c>
      <c r="G31" s="88" t="str">
        <f>B18</f>
        <v>Základ pro základní DPH</v>
      </c>
      <c r="H31" s="89" t="s">
        <v>19</v>
      </c>
      <c r="I31" s="89" t="s">
        <v>1</v>
      </c>
      <c r="J31" s="90" t="s">
        <v>0</v>
      </c>
    </row>
    <row r="32" spans="1:10" ht="25.5" hidden="1" customHeight="1" x14ac:dyDescent="0.2">
      <c r="A32" s="81">
        <v>1</v>
      </c>
      <c r="B32" s="91" t="s">
        <v>44</v>
      </c>
      <c r="C32" s="171"/>
      <c r="D32" s="171"/>
      <c r="E32" s="171"/>
      <c r="F32" s="92">
        <v>0</v>
      </c>
      <c r="G32" s="93">
        <v>389326.51</v>
      </c>
      <c r="H32" s="94">
        <v>81758.570000000007</v>
      </c>
      <c r="I32" s="94">
        <v>471085.08</v>
      </c>
      <c r="J32" s="95">
        <f>IF(CenaCelkemVypocet=0,"",I32/CenaCelkemVypocet*100)</f>
        <v>100</v>
      </c>
    </row>
    <row r="33" spans="1:10" ht="25.5" hidden="1" customHeight="1" x14ac:dyDescent="0.2">
      <c r="A33" s="81">
        <v>2</v>
      </c>
      <c r="B33" s="96" t="s">
        <v>40</v>
      </c>
      <c r="C33" s="172" t="s">
        <v>41</v>
      </c>
      <c r="D33" s="172"/>
      <c r="E33" s="172"/>
      <c r="F33" s="97">
        <v>0</v>
      </c>
      <c r="G33" s="98">
        <v>389326.51</v>
      </c>
      <c r="H33" s="98">
        <v>81758.570000000007</v>
      </c>
      <c r="I33" s="98">
        <v>471085.08</v>
      </c>
      <c r="J33" s="99">
        <f>IF(CenaCelkemVypocet=0,"",I33/CenaCelkemVypocet*100)</f>
        <v>100</v>
      </c>
    </row>
    <row r="34" spans="1:10" ht="25.5" hidden="1" customHeight="1" x14ac:dyDescent="0.2">
      <c r="A34" s="81">
        <v>3</v>
      </c>
      <c r="B34" s="100" t="s">
        <v>38</v>
      </c>
      <c r="C34" s="171" t="s">
        <v>39</v>
      </c>
      <c r="D34" s="171"/>
      <c r="E34" s="171"/>
      <c r="F34" s="101">
        <v>0</v>
      </c>
      <c r="G34" s="94">
        <v>389326.51</v>
      </c>
      <c r="H34" s="94">
        <v>81758.570000000007</v>
      </c>
      <c r="I34" s="94">
        <v>471085.08</v>
      </c>
      <c r="J34" s="95">
        <f>IF(CenaCelkemVypocet=0,"",I34/CenaCelkemVypocet*100)</f>
        <v>100</v>
      </c>
    </row>
    <row r="35" spans="1:10" ht="25.5" hidden="1" customHeight="1" x14ac:dyDescent="0.2">
      <c r="A35" s="81"/>
      <c r="B35" s="173" t="s">
        <v>45</v>
      </c>
      <c r="C35" s="174"/>
      <c r="D35" s="174"/>
      <c r="E35" s="175"/>
      <c r="F35" s="102">
        <f>SUMIF(A32:A34,"=1",F32:F34)</f>
        <v>0</v>
      </c>
      <c r="G35" s="103">
        <f>SUMIF(A32:A34,"=1",G32:G34)</f>
        <v>389326.51</v>
      </c>
      <c r="H35" s="103">
        <f>SUMIF(A32:A34,"=1",H32:H34)</f>
        <v>81758.570000000007</v>
      </c>
      <c r="I35" s="103">
        <f>SUMIF(A32:A34,"=1",I32:I34)</f>
        <v>471085.08</v>
      </c>
      <c r="J35" s="104">
        <f>SUMIF(A32:A34,"=1",J32:J34)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E4:J4"/>
    <mergeCell ref="E13:G13"/>
    <mergeCell ref="B1:J1"/>
    <mergeCell ref="G19:I19"/>
    <mergeCell ref="G20:I20"/>
    <mergeCell ref="E2:J2"/>
    <mergeCell ref="E3:J3"/>
    <mergeCell ref="D11:G11"/>
    <mergeCell ref="C34:E34"/>
    <mergeCell ref="B35:E35"/>
    <mergeCell ref="D28:E28"/>
    <mergeCell ref="G17:I17"/>
    <mergeCell ref="G16:I16"/>
    <mergeCell ref="G22:I22"/>
    <mergeCell ref="G18:I18"/>
    <mergeCell ref="G21:I21"/>
    <mergeCell ref="D27:E27"/>
    <mergeCell ref="G27:I27"/>
    <mergeCell ref="D5:G5"/>
    <mergeCell ref="D6:G6"/>
    <mergeCell ref="E7:G7"/>
    <mergeCell ref="C32:E32"/>
    <mergeCell ref="C33:E33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6" t="s">
        <v>7</v>
      </c>
      <c r="B1" s="206"/>
      <c r="C1" s="207"/>
      <c r="D1" s="206"/>
      <c r="E1" s="206"/>
      <c r="F1" s="206"/>
      <c r="G1" s="206"/>
    </row>
    <row r="2" spans="1:7" ht="24.95" customHeight="1" x14ac:dyDescent="0.2">
      <c r="A2" s="49" t="s">
        <v>8</v>
      </c>
      <c r="B2" s="48"/>
      <c r="C2" s="208"/>
      <c r="D2" s="208"/>
      <c r="E2" s="208"/>
      <c r="F2" s="208"/>
      <c r="G2" s="209"/>
    </row>
    <row r="3" spans="1:7" ht="24.95" customHeight="1" x14ac:dyDescent="0.2">
      <c r="A3" s="49" t="s">
        <v>9</v>
      </c>
      <c r="B3" s="48"/>
      <c r="C3" s="208"/>
      <c r="D3" s="208"/>
      <c r="E3" s="208"/>
      <c r="F3" s="208"/>
      <c r="G3" s="209"/>
    </row>
    <row r="4" spans="1:7" ht="24.95" customHeight="1" x14ac:dyDescent="0.2">
      <c r="A4" s="49" t="s">
        <v>10</v>
      </c>
      <c r="B4" s="48"/>
      <c r="C4" s="208"/>
      <c r="D4" s="208"/>
      <c r="E4" s="208"/>
      <c r="F4" s="208"/>
      <c r="G4" s="20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06D88-3F4C-406C-8919-ABD91042DDB2}">
  <sheetPr>
    <outlinePr summaryBelow="0"/>
  </sheetPr>
  <dimension ref="A1:BH5000"/>
  <sheetViews>
    <sheetView workbookViewId="0">
      <pane ySplit="7" topLeftCell="A8" activePane="bottomLeft" state="frozen"/>
      <selection pane="bottomLeft" activeCell="F15" sqref="F15"/>
    </sheetView>
  </sheetViews>
  <sheetFormatPr defaultRowHeight="12.75" outlineLevelRow="1" x14ac:dyDescent="0.2"/>
  <cols>
    <col min="1" max="1" width="3.42578125" customWidth="1"/>
    <col min="2" max="2" width="12.5703125" style="113" customWidth="1"/>
    <col min="3" max="3" width="38.28515625" style="11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10" t="s">
        <v>7</v>
      </c>
      <c r="B1" s="210"/>
      <c r="C1" s="210"/>
      <c r="D1" s="210"/>
      <c r="E1" s="210"/>
      <c r="F1" s="210"/>
      <c r="G1" s="210"/>
      <c r="AG1" t="s">
        <v>102</v>
      </c>
    </row>
    <row r="2" spans="1:60" ht="24.95" customHeight="1" x14ac:dyDescent="0.2">
      <c r="A2" s="114" t="s">
        <v>8</v>
      </c>
      <c r="B2" s="48"/>
      <c r="C2" s="211" t="s">
        <v>39</v>
      </c>
      <c r="D2" s="212"/>
      <c r="E2" s="212"/>
      <c r="F2" s="212"/>
      <c r="G2" s="213"/>
      <c r="AG2" t="s">
        <v>103</v>
      </c>
    </row>
    <row r="3" spans="1:60" ht="24.95" customHeight="1" x14ac:dyDescent="0.2">
      <c r="A3" s="114" t="s">
        <v>9</v>
      </c>
      <c r="B3" s="48"/>
      <c r="C3" s="211" t="s">
        <v>41</v>
      </c>
      <c r="D3" s="212"/>
      <c r="E3" s="212"/>
      <c r="F3" s="212"/>
      <c r="G3" s="213"/>
      <c r="AC3" s="113" t="s">
        <v>103</v>
      </c>
      <c r="AG3" t="s">
        <v>104</v>
      </c>
    </row>
    <row r="4" spans="1:60" ht="24.95" customHeight="1" x14ac:dyDescent="0.2">
      <c r="A4" s="115" t="s">
        <v>10</v>
      </c>
      <c r="B4" s="116"/>
      <c r="C4" s="214" t="s">
        <v>39</v>
      </c>
      <c r="D4" s="215"/>
      <c r="E4" s="215"/>
      <c r="F4" s="215"/>
      <c r="G4" s="216"/>
      <c r="AG4" t="s">
        <v>105</v>
      </c>
    </row>
    <row r="5" spans="1:60" x14ac:dyDescent="0.2">
      <c r="D5" s="10"/>
    </row>
    <row r="6" spans="1:60" ht="38.25" x14ac:dyDescent="0.2">
      <c r="A6" s="118" t="s">
        <v>106</v>
      </c>
      <c r="B6" s="120" t="s">
        <v>107</v>
      </c>
      <c r="C6" s="120" t="s">
        <v>108</v>
      </c>
      <c r="D6" s="119" t="s">
        <v>109</v>
      </c>
      <c r="E6" s="118" t="s">
        <v>110</v>
      </c>
      <c r="F6" s="117" t="s">
        <v>111</v>
      </c>
      <c r="G6" s="118" t="s">
        <v>27</v>
      </c>
      <c r="H6" s="121" t="s">
        <v>28</v>
      </c>
      <c r="I6" s="121" t="s">
        <v>112</v>
      </c>
      <c r="J6" s="121" t="s">
        <v>29</v>
      </c>
      <c r="K6" s="121" t="s">
        <v>113</v>
      </c>
      <c r="L6" s="121" t="s">
        <v>114</v>
      </c>
      <c r="M6" s="121" t="s">
        <v>115</v>
      </c>
      <c r="N6" s="121" t="s">
        <v>116</v>
      </c>
      <c r="O6" s="121" t="s">
        <v>117</v>
      </c>
      <c r="P6" s="121" t="s">
        <v>118</v>
      </c>
      <c r="Q6" s="121" t="s">
        <v>119</v>
      </c>
      <c r="R6" s="121" t="s">
        <v>120</v>
      </c>
      <c r="S6" s="121" t="s">
        <v>121</v>
      </c>
      <c r="T6" s="121" t="s">
        <v>122</v>
      </c>
      <c r="U6" s="121" t="s">
        <v>123</v>
      </c>
      <c r="V6" s="121" t="s">
        <v>124</v>
      </c>
      <c r="W6" s="121" t="s">
        <v>125</v>
      </c>
      <c r="X6" s="121" t="s">
        <v>126</v>
      </c>
    </row>
    <row r="7" spans="1:60" hidden="1" x14ac:dyDescent="0.2">
      <c r="A7" s="3"/>
      <c r="B7" s="4"/>
      <c r="C7" s="4"/>
      <c r="D7" s="6"/>
      <c r="E7" s="123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60" x14ac:dyDescent="0.2">
      <c r="A8" s="133" t="s">
        <v>127</v>
      </c>
      <c r="B8" s="134" t="s">
        <v>47</v>
      </c>
      <c r="C8" s="151" t="s">
        <v>48</v>
      </c>
      <c r="D8" s="135"/>
      <c r="E8" s="136"/>
      <c r="F8" s="137"/>
      <c r="G8" s="138">
        <f>SUMIF(AG9:AG26,"&lt;&gt;NOR",G9:G26)</f>
        <v>0</v>
      </c>
      <c r="H8" s="132"/>
      <c r="I8" s="132">
        <f>SUM(I9:I26)</f>
        <v>6590.19</v>
      </c>
      <c r="J8" s="132"/>
      <c r="K8" s="132">
        <f>SUM(K9:K26)</f>
        <v>6589.02</v>
      </c>
      <c r="L8" s="132"/>
      <c r="M8" s="132">
        <f>SUM(M9:M26)</f>
        <v>0</v>
      </c>
      <c r="N8" s="132"/>
      <c r="O8" s="132">
        <f>SUM(O9:O26)</f>
        <v>0.82000000000000006</v>
      </c>
      <c r="P8" s="132"/>
      <c r="Q8" s="132">
        <f>SUM(Q9:Q26)</f>
        <v>0</v>
      </c>
      <c r="R8" s="132"/>
      <c r="S8" s="132"/>
      <c r="T8" s="132"/>
      <c r="U8" s="132"/>
      <c r="V8" s="132">
        <f>SUM(V9:V26)</f>
        <v>13.55</v>
      </c>
      <c r="W8" s="132"/>
      <c r="X8" s="132"/>
      <c r="AG8" t="s">
        <v>128</v>
      </c>
    </row>
    <row r="9" spans="1:60" outlineLevel="1" x14ac:dyDescent="0.2">
      <c r="A9" s="139">
        <v>1</v>
      </c>
      <c r="B9" s="140" t="s">
        <v>129</v>
      </c>
      <c r="C9" s="152" t="s">
        <v>130</v>
      </c>
      <c r="D9" s="141" t="s">
        <v>131</v>
      </c>
      <c r="E9" s="142">
        <v>1</v>
      </c>
      <c r="F9" s="143"/>
      <c r="G9" s="144">
        <f>ROUND(E9*F9,2)</f>
        <v>0</v>
      </c>
      <c r="H9" s="127">
        <v>7.79</v>
      </c>
      <c r="I9" s="127">
        <f>ROUND(E9*H9,2)</f>
        <v>7.79</v>
      </c>
      <c r="J9" s="127">
        <v>473.71</v>
      </c>
      <c r="K9" s="127">
        <f>ROUND(E9*J9,2)</f>
        <v>473.71</v>
      </c>
      <c r="L9" s="127">
        <v>21</v>
      </c>
      <c r="M9" s="127">
        <f>G9*(1+L9/100)</f>
        <v>0</v>
      </c>
      <c r="N9" s="127">
        <v>1.6000000000000001E-4</v>
      </c>
      <c r="O9" s="127">
        <f>ROUND(E9*N9,2)</f>
        <v>0</v>
      </c>
      <c r="P9" s="127">
        <v>0</v>
      </c>
      <c r="Q9" s="127">
        <f>ROUND(E9*P9,2)</f>
        <v>0</v>
      </c>
      <c r="R9" s="127"/>
      <c r="S9" s="127" t="s">
        <v>132</v>
      </c>
      <c r="T9" s="127" t="s">
        <v>132</v>
      </c>
      <c r="U9" s="127">
        <v>0.94</v>
      </c>
      <c r="V9" s="127">
        <f>ROUND(E9*U9,2)</f>
        <v>0.94</v>
      </c>
      <c r="W9" s="127"/>
      <c r="X9" s="127" t="s">
        <v>133</v>
      </c>
      <c r="Y9" s="122"/>
      <c r="Z9" s="122"/>
      <c r="AA9" s="122"/>
      <c r="AB9" s="122"/>
      <c r="AC9" s="122"/>
      <c r="AD9" s="122"/>
      <c r="AE9" s="122"/>
      <c r="AF9" s="122"/>
      <c r="AG9" s="122" t="s">
        <v>134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</row>
    <row r="10" spans="1:60" outlineLevel="1" x14ac:dyDescent="0.2">
      <c r="A10" s="125"/>
      <c r="B10" s="126"/>
      <c r="C10" s="153" t="s">
        <v>135</v>
      </c>
      <c r="D10" s="128"/>
      <c r="E10" s="129">
        <v>1</v>
      </c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2"/>
      <c r="Z10" s="122"/>
      <c r="AA10" s="122"/>
      <c r="AB10" s="122"/>
      <c r="AC10" s="122"/>
      <c r="AD10" s="122"/>
      <c r="AE10" s="122"/>
      <c r="AF10" s="122"/>
      <c r="AG10" s="122" t="s">
        <v>136</v>
      </c>
      <c r="AH10" s="122">
        <v>0</v>
      </c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</row>
    <row r="11" spans="1:60" outlineLevel="1" x14ac:dyDescent="0.2">
      <c r="A11" s="139">
        <v>2</v>
      </c>
      <c r="B11" s="140" t="s">
        <v>137</v>
      </c>
      <c r="C11" s="152" t="s">
        <v>138</v>
      </c>
      <c r="D11" s="141" t="s">
        <v>131</v>
      </c>
      <c r="E11" s="142">
        <v>1</v>
      </c>
      <c r="F11" s="143"/>
      <c r="G11" s="144">
        <f>ROUND(E11*F11,2)</f>
        <v>0</v>
      </c>
      <c r="H11" s="127">
        <v>8.81</v>
      </c>
      <c r="I11" s="127">
        <f>ROUND(E11*H11,2)</f>
        <v>8.81</v>
      </c>
      <c r="J11" s="127">
        <v>511.19</v>
      </c>
      <c r="K11" s="127">
        <f>ROUND(E11*J11,2)</f>
        <v>511.19</v>
      </c>
      <c r="L11" s="127">
        <v>21</v>
      </c>
      <c r="M11" s="127">
        <f>G11*(1+L11/100)</f>
        <v>0</v>
      </c>
      <c r="N11" s="127">
        <v>2.4000000000000001E-4</v>
      </c>
      <c r="O11" s="127">
        <f>ROUND(E11*N11,2)</f>
        <v>0</v>
      </c>
      <c r="P11" s="127">
        <v>0</v>
      </c>
      <c r="Q11" s="127">
        <f>ROUND(E11*P11,2)</f>
        <v>0</v>
      </c>
      <c r="R11" s="127"/>
      <c r="S11" s="127" t="s">
        <v>132</v>
      </c>
      <c r="T11" s="127" t="s">
        <v>139</v>
      </c>
      <c r="U11" s="127">
        <v>1.04</v>
      </c>
      <c r="V11" s="127">
        <f>ROUND(E11*U11,2)</f>
        <v>1.04</v>
      </c>
      <c r="W11" s="127"/>
      <c r="X11" s="127" t="s">
        <v>133</v>
      </c>
      <c r="Y11" s="122"/>
      <c r="Z11" s="122"/>
      <c r="AA11" s="122"/>
      <c r="AB11" s="122"/>
      <c r="AC11" s="122"/>
      <c r="AD11" s="122"/>
      <c r="AE11" s="122"/>
      <c r="AF11" s="122"/>
      <c r="AG11" s="122" t="s">
        <v>134</v>
      </c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</row>
    <row r="12" spans="1:60" outlineLevel="1" x14ac:dyDescent="0.2">
      <c r="A12" s="125"/>
      <c r="B12" s="126"/>
      <c r="C12" s="153" t="s">
        <v>140</v>
      </c>
      <c r="D12" s="128"/>
      <c r="E12" s="129">
        <v>1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2"/>
      <c r="Z12" s="122"/>
      <c r="AA12" s="122"/>
      <c r="AB12" s="122"/>
      <c r="AC12" s="122"/>
      <c r="AD12" s="122"/>
      <c r="AE12" s="122"/>
      <c r="AF12" s="122"/>
      <c r="AG12" s="122" t="s">
        <v>136</v>
      </c>
      <c r="AH12" s="122">
        <v>0</v>
      </c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</row>
    <row r="13" spans="1:60" ht="22.5" outlineLevel="1" x14ac:dyDescent="0.2">
      <c r="A13" s="139">
        <v>3</v>
      </c>
      <c r="B13" s="140" t="s">
        <v>141</v>
      </c>
      <c r="C13" s="152" t="s">
        <v>142</v>
      </c>
      <c r="D13" s="141" t="s">
        <v>143</v>
      </c>
      <c r="E13" s="142">
        <v>7.5289999999999999</v>
      </c>
      <c r="F13" s="143"/>
      <c r="G13" s="144">
        <f>ROUND(E13*F13,2)</f>
        <v>0</v>
      </c>
      <c r="H13" s="127">
        <v>490.43</v>
      </c>
      <c r="I13" s="127">
        <f>ROUND(E13*H13,2)</f>
        <v>3692.45</v>
      </c>
      <c r="J13" s="127">
        <v>243.57</v>
      </c>
      <c r="K13" s="127">
        <f>ROUND(E13*J13,2)</f>
        <v>1833.84</v>
      </c>
      <c r="L13" s="127">
        <v>21</v>
      </c>
      <c r="M13" s="127">
        <f>G13*(1+L13/100)</f>
        <v>0</v>
      </c>
      <c r="N13" s="127">
        <v>7.4709999999999999E-2</v>
      </c>
      <c r="O13" s="127">
        <f>ROUND(E13*N13,2)</f>
        <v>0.56000000000000005</v>
      </c>
      <c r="P13" s="127">
        <v>0</v>
      </c>
      <c r="Q13" s="127">
        <f>ROUND(E13*P13,2)</f>
        <v>0</v>
      </c>
      <c r="R13" s="127"/>
      <c r="S13" s="127" t="s">
        <v>132</v>
      </c>
      <c r="T13" s="127" t="s">
        <v>144</v>
      </c>
      <c r="U13" s="127">
        <v>0.52915000000000001</v>
      </c>
      <c r="V13" s="127">
        <f>ROUND(E13*U13,2)</f>
        <v>3.98</v>
      </c>
      <c r="W13" s="127"/>
      <c r="X13" s="127" t="s">
        <v>133</v>
      </c>
      <c r="Y13" s="122"/>
      <c r="Z13" s="122"/>
      <c r="AA13" s="122"/>
      <c r="AB13" s="122"/>
      <c r="AC13" s="122"/>
      <c r="AD13" s="122"/>
      <c r="AE13" s="122"/>
      <c r="AF13" s="122"/>
      <c r="AG13" s="122" t="s">
        <v>134</v>
      </c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</row>
    <row r="14" spans="1:60" outlineLevel="1" x14ac:dyDescent="0.2">
      <c r="A14" s="125"/>
      <c r="B14" s="126"/>
      <c r="C14" s="153" t="s">
        <v>145</v>
      </c>
      <c r="D14" s="128"/>
      <c r="E14" s="129">
        <v>1.379</v>
      </c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2"/>
      <c r="Z14" s="122"/>
      <c r="AA14" s="122"/>
      <c r="AB14" s="122"/>
      <c r="AC14" s="122"/>
      <c r="AD14" s="122"/>
      <c r="AE14" s="122"/>
      <c r="AF14" s="122"/>
      <c r="AG14" s="122" t="s">
        <v>136</v>
      </c>
      <c r="AH14" s="122">
        <v>0</v>
      </c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</row>
    <row r="15" spans="1:60" outlineLevel="1" x14ac:dyDescent="0.2">
      <c r="A15" s="125"/>
      <c r="B15" s="126"/>
      <c r="C15" s="153" t="s">
        <v>146</v>
      </c>
      <c r="D15" s="128"/>
      <c r="E15" s="129">
        <v>6.15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2"/>
      <c r="Z15" s="122"/>
      <c r="AA15" s="122"/>
      <c r="AB15" s="122"/>
      <c r="AC15" s="122"/>
      <c r="AD15" s="122"/>
      <c r="AE15" s="122"/>
      <c r="AF15" s="122"/>
      <c r="AG15" s="122" t="s">
        <v>136</v>
      </c>
      <c r="AH15" s="122">
        <v>0</v>
      </c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</row>
    <row r="16" spans="1:60" outlineLevel="1" x14ac:dyDescent="0.2">
      <c r="A16" s="139">
        <v>4</v>
      </c>
      <c r="B16" s="140" t="s">
        <v>147</v>
      </c>
      <c r="C16" s="152" t="s">
        <v>148</v>
      </c>
      <c r="D16" s="141" t="s">
        <v>149</v>
      </c>
      <c r="E16" s="142">
        <v>6.94</v>
      </c>
      <c r="F16" s="143"/>
      <c r="G16" s="144">
        <f>ROUND(E16*F16,2)</f>
        <v>0</v>
      </c>
      <c r="H16" s="127">
        <v>22.62</v>
      </c>
      <c r="I16" s="127">
        <f>ROUND(E16*H16,2)</f>
        <v>156.97999999999999</v>
      </c>
      <c r="J16" s="127">
        <v>104.38</v>
      </c>
      <c r="K16" s="127">
        <f>ROUND(E16*J16,2)</f>
        <v>724.4</v>
      </c>
      <c r="L16" s="127">
        <v>21</v>
      </c>
      <c r="M16" s="127">
        <f>G16*(1+L16/100)</f>
        <v>0</v>
      </c>
      <c r="N16" s="127">
        <v>1.0200000000000001E-3</v>
      </c>
      <c r="O16" s="127">
        <f>ROUND(E16*N16,2)</f>
        <v>0.01</v>
      </c>
      <c r="P16" s="127">
        <v>0</v>
      </c>
      <c r="Q16" s="127">
        <f>ROUND(E16*P16,2)</f>
        <v>0</v>
      </c>
      <c r="R16" s="127"/>
      <c r="S16" s="127" t="s">
        <v>132</v>
      </c>
      <c r="T16" s="127" t="s">
        <v>144</v>
      </c>
      <c r="U16" s="127">
        <v>0.223</v>
      </c>
      <c r="V16" s="127">
        <f>ROUND(E16*U16,2)</f>
        <v>1.55</v>
      </c>
      <c r="W16" s="127"/>
      <c r="X16" s="127" t="s">
        <v>133</v>
      </c>
      <c r="Y16" s="122"/>
      <c r="Z16" s="122"/>
      <c r="AA16" s="122"/>
      <c r="AB16" s="122"/>
      <c r="AC16" s="122"/>
      <c r="AD16" s="122"/>
      <c r="AE16" s="122"/>
      <c r="AF16" s="122"/>
      <c r="AG16" s="122" t="s">
        <v>134</v>
      </c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</row>
    <row r="17" spans="1:60" outlineLevel="1" x14ac:dyDescent="0.2">
      <c r="A17" s="125"/>
      <c r="B17" s="126"/>
      <c r="C17" s="153" t="s">
        <v>150</v>
      </c>
      <c r="D17" s="128"/>
      <c r="E17" s="129">
        <v>3.94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2"/>
      <c r="Z17" s="122"/>
      <c r="AA17" s="122"/>
      <c r="AB17" s="122"/>
      <c r="AC17" s="122"/>
      <c r="AD17" s="122"/>
      <c r="AE17" s="122"/>
      <c r="AF17" s="122"/>
      <c r="AG17" s="122" t="s">
        <v>136</v>
      </c>
      <c r="AH17" s="122">
        <v>0</v>
      </c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</row>
    <row r="18" spans="1:60" outlineLevel="1" x14ac:dyDescent="0.2">
      <c r="A18" s="125"/>
      <c r="B18" s="126"/>
      <c r="C18" s="153" t="s">
        <v>151</v>
      </c>
      <c r="D18" s="128"/>
      <c r="E18" s="129">
        <v>3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2"/>
      <c r="Z18" s="122"/>
      <c r="AA18" s="122"/>
      <c r="AB18" s="122"/>
      <c r="AC18" s="122"/>
      <c r="AD18" s="122"/>
      <c r="AE18" s="122"/>
      <c r="AF18" s="122"/>
      <c r="AG18" s="122" t="s">
        <v>136</v>
      </c>
      <c r="AH18" s="122">
        <v>0</v>
      </c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</row>
    <row r="19" spans="1:60" ht="22.5" outlineLevel="1" x14ac:dyDescent="0.2">
      <c r="A19" s="139">
        <v>5</v>
      </c>
      <c r="B19" s="140" t="s">
        <v>152</v>
      </c>
      <c r="C19" s="152" t="s">
        <v>153</v>
      </c>
      <c r="D19" s="141" t="s">
        <v>143</v>
      </c>
      <c r="E19" s="142">
        <v>3</v>
      </c>
      <c r="F19" s="143"/>
      <c r="G19" s="144">
        <f>ROUND(E19*F19,2)</f>
        <v>0</v>
      </c>
      <c r="H19" s="127">
        <v>473.03</v>
      </c>
      <c r="I19" s="127">
        <f>ROUND(E19*H19,2)</f>
        <v>1419.09</v>
      </c>
      <c r="J19" s="127">
        <v>371.97</v>
      </c>
      <c r="K19" s="127">
        <f>ROUND(E19*J19,2)</f>
        <v>1115.9100000000001</v>
      </c>
      <c r="L19" s="127">
        <v>21</v>
      </c>
      <c r="M19" s="127">
        <f>G19*(1+L19/100)</f>
        <v>0</v>
      </c>
      <c r="N19" s="127">
        <v>7.392E-2</v>
      </c>
      <c r="O19" s="127">
        <f>ROUND(E19*N19,2)</f>
        <v>0.22</v>
      </c>
      <c r="P19" s="127">
        <v>0</v>
      </c>
      <c r="Q19" s="127">
        <f>ROUND(E19*P19,2)</f>
        <v>0</v>
      </c>
      <c r="R19" s="127"/>
      <c r="S19" s="127" t="s">
        <v>132</v>
      </c>
      <c r="T19" s="127" t="s">
        <v>132</v>
      </c>
      <c r="U19" s="127">
        <v>0.77700000000000002</v>
      </c>
      <c r="V19" s="127">
        <f>ROUND(E19*U19,2)</f>
        <v>2.33</v>
      </c>
      <c r="W19" s="127"/>
      <c r="X19" s="127" t="s">
        <v>133</v>
      </c>
      <c r="Y19" s="122"/>
      <c r="Z19" s="122"/>
      <c r="AA19" s="122"/>
      <c r="AB19" s="122"/>
      <c r="AC19" s="122"/>
      <c r="AD19" s="122"/>
      <c r="AE19" s="122"/>
      <c r="AF19" s="122"/>
      <c r="AG19" s="122" t="s">
        <v>134</v>
      </c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</row>
    <row r="20" spans="1:60" outlineLevel="1" x14ac:dyDescent="0.2">
      <c r="A20" s="125"/>
      <c r="B20" s="126"/>
      <c r="C20" s="153" t="s">
        <v>154</v>
      </c>
      <c r="D20" s="128"/>
      <c r="E20" s="129">
        <v>3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2"/>
      <c r="Z20" s="122"/>
      <c r="AA20" s="122"/>
      <c r="AB20" s="122"/>
      <c r="AC20" s="122"/>
      <c r="AD20" s="122"/>
      <c r="AE20" s="122"/>
      <c r="AF20" s="122"/>
      <c r="AG20" s="122" t="s">
        <v>136</v>
      </c>
      <c r="AH20" s="122">
        <v>0</v>
      </c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</row>
    <row r="21" spans="1:60" ht="22.5" outlineLevel="1" x14ac:dyDescent="0.2">
      <c r="A21" s="139">
        <v>6</v>
      </c>
      <c r="B21" s="140" t="s">
        <v>155</v>
      </c>
      <c r="C21" s="152" t="s">
        <v>156</v>
      </c>
      <c r="D21" s="141" t="s">
        <v>143</v>
      </c>
      <c r="E21" s="142">
        <v>2.25</v>
      </c>
      <c r="F21" s="143"/>
      <c r="G21" s="144">
        <f>ROUND(E21*F21,2)</f>
        <v>0</v>
      </c>
      <c r="H21" s="127">
        <v>173.81</v>
      </c>
      <c r="I21" s="127">
        <f>ROUND(E21*H21,2)</f>
        <v>391.07</v>
      </c>
      <c r="J21" s="127">
        <v>454.19</v>
      </c>
      <c r="K21" s="127">
        <f>ROUND(E21*J21,2)</f>
        <v>1021.93</v>
      </c>
      <c r="L21" s="127">
        <v>21</v>
      </c>
      <c r="M21" s="127">
        <f>G21*(1+L21/100)</f>
        <v>0</v>
      </c>
      <c r="N21" s="127">
        <v>1.1469999999999999E-2</v>
      </c>
      <c r="O21" s="127">
        <f>ROUND(E21*N21,2)</f>
        <v>0.03</v>
      </c>
      <c r="P21" s="127">
        <v>0</v>
      </c>
      <c r="Q21" s="127">
        <f>ROUND(E21*P21,2)</f>
        <v>0</v>
      </c>
      <c r="R21" s="127"/>
      <c r="S21" s="127" t="s">
        <v>132</v>
      </c>
      <c r="T21" s="127" t="s">
        <v>144</v>
      </c>
      <c r="U21" s="127">
        <v>0.85</v>
      </c>
      <c r="V21" s="127">
        <f>ROUND(E21*U21,2)</f>
        <v>1.91</v>
      </c>
      <c r="W21" s="127"/>
      <c r="X21" s="127" t="s">
        <v>133</v>
      </c>
      <c r="Y21" s="122"/>
      <c r="Z21" s="122"/>
      <c r="AA21" s="122"/>
      <c r="AB21" s="122"/>
      <c r="AC21" s="122"/>
      <c r="AD21" s="122"/>
      <c r="AE21" s="122"/>
      <c r="AF21" s="122"/>
      <c r="AG21" s="122" t="s">
        <v>134</v>
      </c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</row>
    <row r="22" spans="1:60" outlineLevel="1" x14ac:dyDescent="0.2">
      <c r="A22" s="125"/>
      <c r="B22" s="126"/>
      <c r="C22" s="153" t="s">
        <v>157</v>
      </c>
      <c r="D22" s="128"/>
      <c r="E22" s="129">
        <v>2.25</v>
      </c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2"/>
      <c r="Z22" s="122"/>
      <c r="AA22" s="122"/>
      <c r="AB22" s="122"/>
      <c r="AC22" s="122"/>
      <c r="AD22" s="122"/>
      <c r="AE22" s="122"/>
      <c r="AF22" s="122"/>
      <c r="AG22" s="122" t="s">
        <v>136</v>
      </c>
      <c r="AH22" s="122">
        <v>0</v>
      </c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</row>
    <row r="23" spans="1:60" ht="22.5" outlineLevel="1" x14ac:dyDescent="0.2">
      <c r="A23" s="139">
        <v>7</v>
      </c>
      <c r="B23" s="140" t="s">
        <v>158</v>
      </c>
      <c r="C23" s="152" t="s">
        <v>159</v>
      </c>
      <c r="D23" s="141" t="s">
        <v>143</v>
      </c>
      <c r="E23" s="142">
        <v>6.44</v>
      </c>
      <c r="F23" s="143"/>
      <c r="G23" s="144">
        <f>ROUND(E23*F23,2)</f>
        <v>0</v>
      </c>
      <c r="H23" s="127">
        <v>0</v>
      </c>
      <c r="I23" s="127">
        <f>ROUND(E23*H23,2)</f>
        <v>0</v>
      </c>
      <c r="J23" s="127">
        <v>141</v>
      </c>
      <c r="K23" s="127">
        <f>ROUND(E23*J23,2)</f>
        <v>908.04</v>
      </c>
      <c r="L23" s="127">
        <v>21</v>
      </c>
      <c r="M23" s="127">
        <f>G23*(1+L23/100)</f>
        <v>0</v>
      </c>
      <c r="N23" s="127">
        <v>0</v>
      </c>
      <c r="O23" s="127">
        <f>ROUND(E23*N23,2)</f>
        <v>0</v>
      </c>
      <c r="P23" s="127">
        <v>0</v>
      </c>
      <c r="Q23" s="127">
        <f>ROUND(E23*P23,2)</f>
        <v>0</v>
      </c>
      <c r="R23" s="127"/>
      <c r="S23" s="127" t="s">
        <v>132</v>
      </c>
      <c r="T23" s="127" t="s">
        <v>132</v>
      </c>
      <c r="U23" s="127">
        <v>0.28000000000000003</v>
      </c>
      <c r="V23" s="127">
        <f>ROUND(E23*U23,2)</f>
        <v>1.8</v>
      </c>
      <c r="W23" s="127"/>
      <c r="X23" s="127" t="s">
        <v>133</v>
      </c>
      <c r="Y23" s="122"/>
      <c r="Z23" s="122"/>
      <c r="AA23" s="122"/>
      <c r="AB23" s="122"/>
      <c r="AC23" s="122"/>
      <c r="AD23" s="122"/>
      <c r="AE23" s="122"/>
      <c r="AF23" s="122"/>
      <c r="AG23" s="122" t="s">
        <v>134</v>
      </c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</row>
    <row r="24" spans="1:60" outlineLevel="1" x14ac:dyDescent="0.2">
      <c r="A24" s="125"/>
      <c r="B24" s="126"/>
      <c r="C24" s="153" t="s">
        <v>160</v>
      </c>
      <c r="D24" s="128"/>
      <c r="E24" s="129">
        <v>6.44</v>
      </c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2"/>
      <c r="Z24" s="122"/>
      <c r="AA24" s="122"/>
      <c r="AB24" s="122"/>
      <c r="AC24" s="122"/>
      <c r="AD24" s="122"/>
      <c r="AE24" s="122"/>
      <c r="AF24" s="122"/>
      <c r="AG24" s="122" t="s">
        <v>136</v>
      </c>
      <c r="AH24" s="122">
        <v>0</v>
      </c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</row>
    <row r="25" spans="1:60" outlineLevel="1" x14ac:dyDescent="0.2">
      <c r="A25" s="145">
        <v>8</v>
      </c>
      <c r="B25" s="146" t="s">
        <v>161</v>
      </c>
      <c r="C25" s="154" t="s">
        <v>162</v>
      </c>
      <c r="D25" s="147" t="s">
        <v>131</v>
      </c>
      <c r="E25" s="148">
        <v>1</v>
      </c>
      <c r="F25" s="149"/>
      <c r="G25" s="150">
        <f>ROUND(E25*F25,2)</f>
        <v>0</v>
      </c>
      <c r="H25" s="127">
        <v>104</v>
      </c>
      <c r="I25" s="127">
        <f>ROUND(E25*H25,2)</f>
        <v>104</v>
      </c>
      <c r="J25" s="127">
        <v>0</v>
      </c>
      <c r="K25" s="127">
        <f>ROUND(E25*J25,2)</f>
        <v>0</v>
      </c>
      <c r="L25" s="127">
        <v>21</v>
      </c>
      <c r="M25" s="127">
        <f>G25*(1+L25/100)</f>
        <v>0</v>
      </c>
      <c r="N25" s="127">
        <v>5.9999999999999995E-4</v>
      </c>
      <c r="O25" s="127">
        <f>ROUND(E25*N25,2)</f>
        <v>0</v>
      </c>
      <c r="P25" s="127">
        <v>0</v>
      </c>
      <c r="Q25" s="127">
        <f>ROUND(E25*P25,2)</f>
        <v>0</v>
      </c>
      <c r="R25" s="127" t="s">
        <v>163</v>
      </c>
      <c r="S25" s="127" t="s">
        <v>132</v>
      </c>
      <c r="T25" s="127" t="s">
        <v>132</v>
      </c>
      <c r="U25" s="127">
        <v>0</v>
      </c>
      <c r="V25" s="127">
        <f>ROUND(E25*U25,2)</f>
        <v>0</v>
      </c>
      <c r="W25" s="127"/>
      <c r="X25" s="127" t="s">
        <v>164</v>
      </c>
      <c r="Y25" s="122"/>
      <c r="Z25" s="122"/>
      <c r="AA25" s="122"/>
      <c r="AB25" s="122"/>
      <c r="AC25" s="122"/>
      <c r="AD25" s="122"/>
      <c r="AE25" s="122"/>
      <c r="AF25" s="122"/>
      <c r="AG25" s="122" t="s">
        <v>165</v>
      </c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</row>
    <row r="26" spans="1:60" ht="22.5" outlineLevel="1" x14ac:dyDescent="0.2">
      <c r="A26" s="145">
        <v>9</v>
      </c>
      <c r="B26" s="146" t="s">
        <v>166</v>
      </c>
      <c r="C26" s="154" t="s">
        <v>167</v>
      </c>
      <c r="D26" s="147" t="s">
        <v>131</v>
      </c>
      <c r="E26" s="148">
        <v>1</v>
      </c>
      <c r="F26" s="149"/>
      <c r="G26" s="150">
        <f>ROUND(E26*F26,2)</f>
        <v>0</v>
      </c>
      <c r="H26" s="127">
        <v>810</v>
      </c>
      <c r="I26" s="127">
        <f>ROUND(E26*H26,2)</f>
        <v>810</v>
      </c>
      <c r="J26" s="127">
        <v>0</v>
      </c>
      <c r="K26" s="127">
        <f>ROUND(E26*J26,2)</f>
        <v>0</v>
      </c>
      <c r="L26" s="127">
        <v>21</v>
      </c>
      <c r="M26" s="127">
        <f>G26*(1+L26/100)</f>
        <v>0</v>
      </c>
      <c r="N26" s="127">
        <v>4.5999999999999999E-3</v>
      </c>
      <c r="O26" s="127">
        <f>ROUND(E26*N26,2)</f>
        <v>0</v>
      </c>
      <c r="P26" s="127">
        <v>0</v>
      </c>
      <c r="Q26" s="127">
        <f>ROUND(E26*P26,2)</f>
        <v>0</v>
      </c>
      <c r="R26" s="127" t="s">
        <v>163</v>
      </c>
      <c r="S26" s="127" t="s">
        <v>132</v>
      </c>
      <c r="T26" s="127" t="s">
        <v>132</v>
      </c>
      <c r="U26" s="127">
        <v>0</v>
      </c>
      <c r="V26" s="127">
        <f>ROUND(E26*U26,2)</f>
        <v>0</v>
      </c>
      <c r="W26" s="127"/>
      <c r="X26" s="127" t="s">
        <v>164</v>
      </c>
      <c r="Y26" s="122"/>
      <c r="Z26" s="122"/>
      <c r="AA26" s="122"/>
      <c r="AB26" s="122"/>
      <c r="AC26" s="122"/>
      <c r="AD26" s="122"/>
      <c r="AE26" s="122"/>
      <c r="AF26" s="122"/>
      <c r="AG26" s="122" t="s">
        <v>165</v>
      </c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</row>
    <row r="27" spans="1:60" x14ac:dyDescent="0.2">
      <c r="A27" s="133" t="s">
        <v>127</v>
      </c>
      <c r="B27" s="134" t="s">
        <v>49</v>
      </c>
      <c r="C27" s="151" t="s">
        <v>50</v>
      </c>
      <c r="D27" s="135"/>
      <c r="E27" s="136"/>
      <c r="F27" s="137"/>
      <c r="G27" s="138">
        <f>SUMIF(AG28:AG29,"&lt;&gt;NOR",G28:G29)</f>
        <v>0</v>
      </c>
      <c r="H27" s="132"/>
      <c r="I27" s="132">
        <f>SUM(I28:I29)</f>
        <v>2169.38</v>
      </c>
      <c r="J27" s="132"/>
      <c r="K27" s="132">
        <f>SUM(K28:K29)</f>
        <v>3343.26</v>
      </c>
      <c r="L27" s="132"/>
      <c r="M27" s="132">
        <f>SUM(M28:M29)</f>
        <v>0</v>
      </c>
      <c r="N27" s="132"/>
      <c r="O27" s="132">
        <f>SUM(O28:O29)</f>
        <v>0.08</v>
      </c>
      <c r="P27" s="132"/>
      <c r="Q27" s="132">
        <f>SUM(Q28:Q29)</f>
        <v>0</v>
      </c>
      <c r="R27" s="132"/>
      <c r="S27" s="132"/>
      <c r="T27" s="132"/>
      <c r="U27" s="132"/>
      <c r="V27" s="132">
        <f>SUM(V28:V29)</f>
        <v>6.12</v>
      </c>
      <c r="W27" s="132"/>
      <c r="X27" s="132"/>
      <c r="AG27" t="s">
        <v>128</v>
      </c>
    </row>
    <row r="28" spans="1:60" ht="22.5" outlineLevel="1" x14ac:dyDescent="0.2">
      <c r="A28" s="139">
        <v>10</v>
      </c>
      <c r="B28" s="140" t="s">
        <v>168</v>
      </c>
      <c r="C28" s="152" t="s">
        <v>169</v>
      </c>
      <c r="D28" s="141" t="s">
        <v>143</v>
      </c>
      <c r="E28" s="142">
        <v>6.44</v>
      </c>
      <c r="F28" s="143"/>
      <c r="G28" s="144">
        <f>ROUND(E28*F28,2)</f>
        <v>0</v>
      </c>
      <c r="H28" s="127">
        <v>336.86</v>
      </c>
      <c r="I28" s="127">
        <f>ROUND(E28*H28,2)</f>
        <v>2169.38</v>
      </c>
      <c r="J28" s="127">
        <v>519.14</v>
      </c>
      <c r="K28" s="127">
        <f>ROUND(E28*J28,2)</f>
        <v>3343.26</v>
      </c>
      <c r="L28" s="127">
        <v>21</v>
      </c>
      <c r="M28" s="127">
        <f>G28*(1+L28/100)</f>
        <v>0</v>
      </c>
      <c r="N28" s="127">
        <v>1.201E-2</v>
      </c>
      <c r="O28" s="127">
        <f>ROUND(E28*N28,2)</f>
        <v>0.08</v>
      </c>
      <c r="P28" s="127">
        <v>0</v>
      </c>
      <c r="Q28" s="127">
        <f>ROUND(E28*P28,2)</f>
        <v>0</v>
      </c>
      <c r="R28" s="127"/>
      <c r="S28" s="127" t="s">
        <v>132</v>
      </c>
      <c r="T28" s="127" t="s">
        <v>132</v>
      </c>
      <c r="U28" s="127">
        <v>0.95</v>
      </c>
      <c r="V28" s="127">
        <f>ROUND(E28*U28,2)</f>
        <v>6.12</v>
      </c>
      <c r="W28" s="127"/>
      <c r="X28" s="127" t="s">
        <v>133</v>
      </c>
      <c r="Y28" s="122"/>
      <c r="Z28" s="122"/>
      <c r="AA28" s="122"/>
      <c r="AB28" s="122"/>
      <c r="AC28" s="122"/>
      <c r="AD28" s="122"/>
      <c r="AE28" s="122"/>
      <c r="AF28" s="122"/>
      <c r="AG28" s="122" t="s">
        <v>134</v>
      </c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</row>
    <row r="29" spans="1:60" outlineLevel="1" x14ac:dyDescent="0.2">
      <c r="A29" s="125"/>
      <c r="B29" s="126"/>
      <c r="C29" s="153" t="s">
        <v>160</v>
      </c>
      <c r="D29" s="128"/>
      <c r="E29" s="129">
        <v>6.44</v>
      </c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2"/>
      <c r="Z29" s="122"/>
      <c r="AA29" s="122"/>
      <c r="AB29" s="122"/>
      <c r="AC29" s="122"/>
      <c r="AD29" s="122"/>
      <c r="AE29" s="122"/>
      <c r="AF29" s="122"/>
      <c r="AG29" s="122" t="s">
        <v>136</v>
      </c>
      <c r="AH29" s="122">
        <v>0</v>
      </c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</row>
    <row r="30" spans="1:60" x14ac:dyDescent="0.2">
      <c r="A30" s="133" t="s">
        <v>127</v>
      </c>
      <c r="B30" s="134" t="s">
        <v>51</v>
      </c>
      <c r="C30" s="151" t="s">
        <v>52</v>
      </c>
      <c r="D30" s="135"/>
      <c r="E30" s="136"/>
      <c r="F30" s="137"/>
      <c r="G30" s="138">
        <f>SUMIF(AG31:AG32,"&lt;&gt;NOR",G31:G32)</f>
        <v>0</v>
      </c>
      <c r="H30" s="132"/>
      <c r="I30" s="132">
        <f>SUM(I31:I32)</f>
        <v>54.52</v>
      </c>
      <c r="J30" s="132"/>
      <c r="K30" s="132">
        <f>SUM(K31:K32)</f>
        <v>253.48</v>
      </c>
      <c r="L30" s="132"/>
      <c r="M30" s="132">
        <f>SUM(M31:M32)</f>
        <v>0</v>
      </c>
      <c r="N30" s="132"/>
      <c r="O30" s="132">
        <f>SUM(O31:O32)</f>
        <v>0.01</v>
      </c>
      <c r="P30" s="132"/>
      <c r="Q30" s="132">
        <f>SUM(Q31:Q32)</f>
        <v>0</v>
      </c>
      <c r="R30" s="132"/>
      <c r="S30" s="132"/>
      <c r="T30" s="132"/>
      <c r="U30" s="132"/>
      <c r="V30" s="132">
        <f>SUM(V31:V32)</f>
        <v>0.55000000000000004</v>
      </c>
      <c r="W30" s="132"/>
      <c r="X30" s="132"/>
      <c r="AG30" t="s">
        <v>128</v>
      </c>
    </row>
    <row r="31" spans="1:60" ht="22.5" outlineLevel="1" x14ac:dyDescent="0.2">
      <c r="A31" s="139">
        <v>11</v>
      </c>
      <c r="B31" s="140" t="s">
        <v>170</v>
      </c>
      <c r="C31" s="152" t="s">
        <v>171</v>
      </c>
      <c r="D31" s="141" t="s">
        <v>143</v>
      </c>
      <c r="E31" s="142">
        <v>2.2000000000000002</v>
      </c>
      <c r="F31" s="143"/>
      <c r="G31" s="144">
        <f>ROUND(E31*F31,2)</f>
        <v>0</v>
      </c>
      <c r="H31" s="127">
        <v>24.78</v>
      </c>
      <c r="I31" s="127">
        <f>ROUND(E31*H31,2)</f>
        <v>54.52</v>
      </c>
      <c r="J31" s="127">
        <v>115.22</v>
      </c>
      <c r="K31" s="127">
        <f>ROUND(E31*J31,2)</f>
        <v>253.48</v>
      </c>
      <c r="L31" s="127">
        <v>21</v>
      </c>
      <c r="M31" s="127">
        <f>G31*(1+L31/100)</f>
        <v>0</v>
      </c>
      <c r="N31" s="127">
        <v>4.8999999999999998E-3</v>
      </c>
      <c r="O31" s="127">
        <f>ROUND(E31*N31,2)</f>
        <v>0.01</v>
      </c>
      <c r="P31" s="127">
        <v>0</v>
      </c>
      <c r="Q31" s="127">
        <f>ROUND(E31*P31,2)</f>
        <v>0</v>
      </c>
      <c r="R31" s="127"/>
      <c r="S31" s="127" t="s">
        <v>132</v>
      </c>
      <c r="T31" s="127" t="s">
        <v>144</v>
      </c>
      <c r="U31" s="127">
        <v>0.25</v>
      </c>
      <c r="V31" s="127">
        <f>ROUND(E31*U31,2)</f>
        <v>0.55000000000000004</v>
      </c>
      <c r="W31" s="127"/>
      <c r="X31" s="127" t="s">
        <v>133</v>
      </c>
      <c r="Y31" s="122"/>
      <c r="Z31" s="122"/>
      <c r="AA31" s="122"/>
      <c r="AB31" s="122"/>
      <c r="AC31" s="122"/>
      <c r="AD31" s="122"/>
      <c r="AE31" s="122"/>
      <c r="AF31" s="122"/>
      <c r="AG31" s="122" t="s">
        <v>134</v>
      </c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</row>
    <row r="32" spans="1:60" outlineLevel="1" x14ac:dyDescent="0.2">
      <c r="A32" s="125"/>
      <c r="B32" s="126"/>
      <c r="C32" s="153" t="s">
        <v>172</v>
      </c>
      <c r="D32" s="128"/>
      <c r="E32" s="129">
        <v>2.2000000000000002</v>
      </c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2"/>
      <c r="Z32" s="122"/>
      <c r="AA32" s="122"/>
      <c r="AB32" s="122"/>
      <c r="AC32" s="122"/>
      <c r="AD32" s="122"/>
      <c r="AE32" s="122"/>
      <c r="AF32" s="122"/>
      <c r="AG32" s="122" t="s">
        <v>136</v>
      </c>
      <c r="AH32" s="122">
        <v>0</v>
      </c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</row>
    <row r="33" spans="1:60" x14ac:dyDescent="0.2">
      <c r="A33" s="133" t="s">
        <v>127</v>
      </c>
      <c r="B33" s="134" t="s">
        <v>53</v>
      </c>
      <c r="C33" s="151" t="s">
        <v>54</v>
      </c>
      <c r="D33" s="135"/>
      <c r="E33" s="136"/>
      <c r="F33" s="137"/>
      <c r="G33" s="138">
        <f>SUMIF(AG34:AG67,"&lt;&gt;NOR",G34:G67)</f>
        <v>0</v>
      </c>
      <c r="H33" s="132"/>
      <c r="I33" s="132">
        <f>SUM(I34:I67)</f>
        <v>6018.47</v>
      </c>
      <c r="J33" s="132"/>
      <c r="K33" s="132">
        <f>SUM(K34:K67)</f>
        <v>29610.73</v>
      </c>
      <c r="L33" s="132"/>
      <c r="M33" s="132">
        <f>SUM(M34:M67)</f>
        <v>0</v>
      </c>
      <c r="N33" s="132"/>
      <c r="O33" s="132">
        <f>SUM(O34:O67)</f>
        <v>2.9399999999999995</v>
      </c>
      <c r="P33" s="132"/>
      <c r="Q33" s="132">
        <f>SUM(Q34:Q67)</f>
        <v>0</v>
      </c>
      <c r="R33" s="132"/>
      <c r="S33" s="132"/>
      <c r="T33" s="132"/>
      <c r="U33" s="132"/>
      <c r="V33" s="132">
        <f>SUM(V34:V67)</f>
        <v>59.539999999999992</v>
      </c>
      <c r="W33" s="132"/>
      <c r="X33" s="132"/>
      <c r="AG33" t="s">
        <v>128</v>
      </c>
    </row>
    <row r="34" spans="1:60" outlineLevel="1" x14ac:dyDescent="0.2">
      <c r="A34" s="139">
        <v>12</v>
      </c>
      <c r="B34" s="140" t="s">
        <v>173</v>
      </c>
      <c r="C34" s="152" t="s">
        <v>174</v>
      </c>
      <c r="D34" s="141" t="s">
        <v>143</v>
      </c>
      <c r="E34" s="142">
        <v>5.6</v>
      </c>
      <c r="F34" s="143"/>
      <c r="G34" s="144">
        <f>ROUND(E34*F34,2)</f>
        <v>0</v>
      </c>
      <c r="H34" s="127">
        <v>13.56</v>
      </c>
      <c r="I34" s="127">
        <f>ROUND(E34*H34,2)</f>
        <v>75.94</v>
      </c>
      <c r="J34" s="127">
        <v>33.04</v>
      </c>
      <c r="K34" s="127">
        <f>ROUND(E34*J34,2)</f>
        <v>185.02</v>
      </c>
      <c r="L34" s="127">
        <v>21</v>
      </c>
      <c r="M34" s="127">
        <f>G34*(1+L34/100)</f>
        <v>0</v>
      </c>
      <c r="N34" s="127">
        <v>4.0000000000000003E-5</v>
      </c>
      <c r="O34" s="127">
        <f>ROUND(E34*N34,2)</f>
        <v>0</v>
      </c>
      <c r="P34" s="127">
        <v>0</v>
      </c>
      <c r="Q34" s="127">
        <f>ROUND(E34*P34,2)</f>
        <v>0</v>
      </c>
      <c r="R34" s="127"/>
      <c r="S34" s="127" t="s">
        <v>132</v>
      </c>
      <c r="T34" s="127" t="s">
        <v>144</v>
      </c>
      <c r="U34" s="127">
        <v>7.8E-2</v>
      </c>
      <c r="V34" s="127">
        <f>ROUND(E34*U34,2)</f>
        <v>0.44</v>
      </c>
      <c r="W34" s="127"/>
      <c r="X34" s="127" t="s">
        <v>133</v>
      </c>
      <c r="Y34" s="122"/>
      <c r="Z34" s="122"/>
      <c r="AA34" s="122"/>
      <c r="AB34" s="122"/>
      <c r="AC34" s="122"/>
      <c r="AD34" s="122"/>
      <c r="AE34" s="122"/>
      <c r="AF34" s="122"/>
      <c r="AG34" s="122" t="s">
        <v>134</v>
      </c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</row>
    <row r="35" spans="1:60" outlineLevel="1" x14ac:dyDescent="0.2">
      <c r="A35" s="125"/>
      <c r="B35" s="126"/>
      <c r="C35" s="153" t="s">
        <v>175</v>
      </c>
      <c r="D35" s="128"/>
      <c r="E35" s="129">
        <v>5.6</v>
      </c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2"/>
      <c r="Z35" s="122"/>
      <c r="AA35" s="122"/>
      <c r="AB35" s="122"/>
      <c r="AC35" s="122"/>
      <c r="AD35" s="122"/>
      <c r="AE35" s="122"/>
      <c r="AF35" s="122"/>
      <c r="AG35" s="122" t="s">
        <v>136</v>
      </c>
      <c r="AH35" s="122">
        <v>0</v>
      </c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</row>
    <row r="36" spans="1:60" ht="22.5" outlineLevel="1" x14ac:dyDescent="0.2">
      <c r="A36" s="139">
        <v>13</v>
      </c>
      <c r="B36" s="140" t="s">
        <v>176</v>
      </c>
      <c r="C36" s="152" t="s">
        <v>177</v>
      </c>
      <c r="D36" s="141" t="s">
        <v>143</v>
      </c>
      <c r="E36" s="142">
        <v>30.42</v>
      </c>
      <c r="F36" s="143"/>
      <c r="G36" s="144">
        <f>ROUND(E36*F36,2)</f>
        <v>0</v>
      </c>
      <c r="H36" s="127">
        <v>34.17</v>
      </c>
      <c r="I36" s="127">
        <f>ROUND(E36*H36,2)</f>
        <v>1039.45</v>
      </c>
      <c r="J36" s="127">
        <v>194.33</v>
      </c>
      <c r="K36" s="127">
        <f>ROUND(E36*J36,2)</f>
        <v>5911.52</v>
      </c>
      <c r="L36" s="127">
        <v>21</v>
      </c>
      <c r="M36" s="127">
        <f>G36*(1+L36/100)</f>
        <v>0</v>
      </c>
      <c r="N36" s="127">
        <v>1.7680000000000001E-2</v>
      </c>
      <c r="O36" s="127">
        <f>ROUND(E36*N36,2)</f>
        <v>0.54</v>
      </c>
      <c r="P36" s="127">
        <v>0</v>
      </c>
      <c r="Q36" s="127">
        <f>ROUND(E36*P36,2)</f>
        <v>0</v>
      </c>
      <c r="R36" s="127"/>
      <c r="S36" s="127" t="s">
        <v>132</v>
      </c>
      <c r="T36" s="127" t="s">
        <v>132</v>
      </c>
      <c r="U36" s="127">
        <v>0.38716</v>
      </c>
      <c r="V36" s="127">
        <f>ROUND(E36*U36,2)</f>
        <v>11.78</v>
      </c>
      <c r="W36" s="127"/>
      <c r="X36" s="127" t="s">
        <v>133</v>
      </c>
      <c r="Y36" s="122"/>
      <c r="Z36" s="122"/>
      <c r="AA36" s="122"/>
      <c r="AB36" s="122"/>
      <c r="AC36" s="122"/>
      <c r="AD36" s="122"/>
      <c r="AE36" s="122"/>
      <c r="AF36" s="122"/>
      <c r="AG36" s="122" t="s">
        <v>134</v>
      </c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</row>
    <row r="37" spans="1:60" outlineLevel="1" x14ac:dyDescent="0.2">
      <c r="A37" s="125"/>
      <c r="B37" s="126"/>
      <c r="C37" s="153" t="s">
        <v>178</v>
      </c>
      <c r="D37" s="128"/>
      <c r="E37" s="129">
        <v>3.99</v>
      </c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2"/>
      <c r="Z37" s="122"/>
      <c r="AA37" s="122"/>
      <c r="AB37" s="122"/>
      <c r="AC37" s="122"/>
      <c r="AD37" s="122"/>
      <c r="AE37" s="122"/>
      <c r="AF37" s="122"/>
      <c r="AG37" s="122" t="s">
        <v>136</v>
      </c>
      <c r="AH37" s="122">
        <v>0</v>
      </c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</row>
    <row r="38" spans="1:60" outlineLevel="1" x14ac:dyDescent="0.2">
      <c r="A38" s="125"/>
      <c r="B38" s="126"/>
      <c r="C38" s="153" t="s">
        <v>179</v>
      </c>
      <c r="D38" s="128"/>
      <c r="E38" s="129">
        <v>1.08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2"/>
      <c r="Z38" s="122"/>
      <c r="AA38" s="122"/>
      <c r="AB38" s="122"/>
      <c r="AC38" s="122"/>
      <c r="AD38" s="122"/>
      <c r="AE38" s="122"/>
      <c r="AF38" s="122"/>
      <c r="AG38" s="122" t="s">
        <v>136</v>
      </c>
      <c r="AH38" s="122">
        <v>0</v>
      </c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</row>
    <row r="39" spans="1:60" outlineLevel="1" x14ac:dyDescent="0.2">
      <c r="A39" s="125"/>
      <c r="B39" s="126"/>
      <c r="C39" s="153" t="s">
        <v>180</v>
      </c>
      <c r="D39" s="128"/>
      <c r="E39" s="129">
        <v>0.98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2"/>
      <c r="Z39" s="122"/>
      <c r="AA39" s="122"/>
      <c r="AB39" s="122"/>
      <c r="AC39" s="122"/>
      <c r="AD39" s="122"/>
      <c r="AE39" s="122"/>
      <c r="AF39" s="122"/>
      <c r="AG39" s="122" t="s">
        <v>136</v>
      </c>
      <c r="AH39" s="122">
        <v>0</v>
      </c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</row>
    <row r="40" spans="1:60" outlineLevel="1" x14ac:dyDescent="0.2">
      <c r="A40" s="125"/>
      <c r="B40" s="126"/>
      <c r="C40" s="153" t="s">
        <v>181</v>
      </c>
      <c r="D40" s="128"/>
      <c r="E40" s="129">
        <v>16.25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2"/>
      <c r="Z40" s="122"/>
      <c r="AA40" s="122"/>
      <c r="AB40" s="122"/>
      <c r="AC40" s="122"/>
      <c r="AD40" s="122"/>
      <c r="AE40" s="122"/>
      <c r="AF40" s="122"/>
      <c r="AG40" s="122" t="s">
        <v>136</v>
      </c>
      <c r="AH40" s="122">
        <v>0</v>
      </c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</row>
    <row r="41" spans="1:60" outlineLevel="1" x14ac:dyDescent="0.2">
      <c r="A41" s="125"/>
      <c r="B41" s="126"/>
      <c r="C41" s="153" t="s">
        <v>182</v>
      </c>
      <c r="D41" s="128"/>
      <c r="E41" s="129">
        <v>8.1199999999999992</v>
      </c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2"/>
      <c r="Z41" s="122"/>
      <c r="AA41" s="122"/>
      <c r="AB41" s="122"/>
      <c r="AC41" s="122"/>
      <c r="AD41" s="122"/>
      <c r="AE41" s="122"/>
      <c r="AF41" s="122"/>
      <c r="AG41" s="122" t="s">
        <v>136</v>
      </c>
      <c r="AH41" s="122">
        <v>0</v>
      </c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</row>
    <row r="42" spans="1:60" outlineLevel="1" x14ac:dyDescent="0.2">
      <c r="A42" s="139">
        <v>14</v>
      </c>
      <c r="B42" s="140" t="s">
        <v>183</v>
      </c>
      <c r="C42" s="152" t="s">
        <v>184</v>
      </c>
      <c r="D42" s="141" t="s">
        <v>143</v>
      </c>
      <c r="E42" s="142">
        <v>18</v>
      </c>
      <c r="F42" s="143"/>
      <c r="G42" s="144">
        <f>ROUND(E42*F42,2)</f>
        <v>0</v>
      </c>
      <c r="H42" s="127">
        <v>43.02</v>
      </c>
      <c r="I42" s="127">
        <f>ROUND(E42*H42,2)</f>
        <v>774.36</v>
      </c>
      <c r="J42" s="127">
        <v>288.48</v>
      </c>
      <c r="K42" s="127">
        <f>ROUND(E42*J42,2)</f>
        <v>5192.6400000000003</v>
      </c>
      <c r="L42" s="127">
        <v>21</v>
      </c>
      <c r="M42" s="127">
        <f>G42*(1+L42/100)</f>
        <v>0</v>
      </c>
      <c r="N42" s="127">
        <v>4.4139999999999999E-2</v>
      </c>
      <c r="O42" s="127">
        <f>ROUND(E42*N42,2)</f>
        <v>0.79</v>
      </c>
      <c r="P42" s="127">
        <v>0</v>
      </c>
      <c r="Q42" s="127">
        <f>ROUND(E42*P42,2)</f>
        <v>0</v>
      </c>
      <c r="R42" s="127"/>
      <c r="S42" s="127" t="s">
        <v>132</v>
      </c>
      <c r="T42" s="127" t="s">
        <v>132</v>
      </c>
      <c r="U42" s="127">
        <v>0.6</v>
      </c>
      <c r="V42" s="127">
        <f>ROUND(E42*U42,2)</f>
        <v>10.8</v>
      </c>
      <c r="W42" s="127"/>
      <c r="X42" s="127" t="s">
        <v>133</v>
      </c>
      <c r="Y42" s="122"/>
      <c r="Z42" s="122"/>
      <c r="AA42" s="122"/>
      <c r="AB42" s="122"/>
      <c r="AC42" s="122"/>
      <c r="AD42" s="122"/>
      <c r="AE42" s="122"/>
      <c r="AF42" s="122"/>
      <c r="AG42" s="122" t="s">
        <v>134</v>
      </c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</row>
    <row r="43" spans="1:60" outlineLevel="1" x14ac:dyDescent="0.2">
      <c r="A43" s="125"/>
      <c r="B43" s="126"/>
      <c r="C43" s="153" t="s">
        <v>185</v>
      </c>
      <c r="D43" s="128"/>
      <c r="E43" s="129">
        <v>18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2"/>
      <c r="Z43" s="122"/>
      <c r="AA43" s="122"/>
      <c r="AB43" s="122"/>
      <c r="AC43" s="122"/>
      <c r="AD43" s="122"/>
      <c r="AE43" s="122"/>
      <c r="AF43" s="122"/>
      <c r="AG43" s="122" t="s">
        <v>136</v>
      </c>
      <c r="AH43" s="122">
        <v>0</v>
      </c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</row>
    <row r="44" spans="1:60" ht="22.5" outlineLevel="1" x14ac:dyDescent="0.2">
      <c r="A44" s="139">
        <v>15</v>
      </c>
      <c r="B44" s="140" t="s">
        <v>186</v>
      </c>
      <c r="C44" s="152" t="s">
        <v>187</v>
      </c>
      <c r="D44" s="141" t="s">
        <v>143</v>
      </c>
      <c r="E44" s="142">
        <v>100.143</v>
      </c>
      <c r="F44" s="143"/>
      <c r="G44" s="144">
        <f>ROUND(E44*F44,2)</f>
        <v>0</v>
      </c>
      <c r="H44" s="127">
        <v>30.64</v>
      </c>
      <c r="I44" s="127">
        <f>ROUND(E44*H44,2)</f>
        <v>3068.38</v>
      </c>
      <c r="J44" s="127">
        <v>168.86</v>
      </c>
      <c r="K44" s="127">
        <f>ROUND(E44*J44,2)</f>
        <v>16910.150000000001</v>
      </c>
      <c r="L44" s="127">
        <v>21</v>
      </c>
      <c r="M44" s="127">
        <f>G44*(1+L44/100)</f>
        <v>0</v>
      </c>
      <c r="N44" s="127">
        <v>1.5740000000000001E-2</v>
      </c>
      <c r="O44" s="127">
        <f>ROUND(E44*N44,2)</f>
        <v>1.58</v>
      </c>
      <c r="P44" s="127">
        <v>0</v>
      </c>
      <c r="Q44" s="127">
        <f>ROUND(E44*P44,2)</f>
        <v>0</v>
      </c>
      <c r="R44" s="127"/>
      <c r="S44" s="127" t="s">
        <v>132</v>
      </c>
      <c r="T44" s="127" t="s">
        <v>132</v>
      </c>
      <c r="U44" s="127">
        <v>0.33481</v>
      </c>
      <c r="V44" s="127">
        <f>ROUND(E44*U44,2)</f>
        <v>33.53</v>
      </c>
      <c r="W44" s="127"/>
      <c r="X44" s="127" t="s">
        <v>133</v>
      </c>
      <c r="Y44" s="122"/>
      <c r="Z44" s="122"/>
      <c r="AA44" s="122"/>
      <c r="AB44" s="122"/>
      <c r="AC44" s="122"/>
      <c r="AD44" s="122"/>
      <c r="AE44" s="122"/>
      <c r="AF44" s="122"/>
      <c r="AG44" s="122" t="s">
        <v>134</v>
      </c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</row>
    <row r="45" spans="1:60" outlineLevel="1" x14ac:dyDescent="0.2">
      <c r="A45" s="125"/>
      <c r="B45" s="126"/>
      <c r="C45" s="153" t="s">
        <v>188</v>
      </c>
      <c r="D45" s="128"/>
      <c r="E45" s="129">
        <v>30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2"/>
      <c r="Z45" s="122"/>
      <c r="AA45" s="122"/>
      <c r="AB45" s="122"/>
      <c r="AC45" s="122"/>
      <c r="AD45" s="122"/>
      <c r="AE45" s="122"/>
      <c r="AF45" s="122"/>
      <c r="AG45" s="122" t="s">
        <v>136</v>
      </c>
      <c r="AH45" s="122">
        <v>0</v>
      </c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</row>
    <row r="46" spans="1:60" outlineLevel="1" x14ac:dyDescent="0.2">
      <c r="A46" s="125"/>
      <c r="B46" s="126"/>
      <c r="C46" s="153" t="s">
        <v>189</v>
      </c>
      <c r="D46" s="128"/>
      <c r="E46" s="129">
        <v>-1.7729999999999999</v>
      </c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2"/>
      <c r="Z46" s="122"/>
      <c r="AA46" s="122"/>
      <c r="AB46" s="122"/>
      <c r="AC46" s="122"/>
      <c r="AD46" s="122"/>
      <c r="AE46" s="122"/>
      <c r="AF46" s="122"/>
      <c r="AG46" s="122" t="s">
        <v>136</v>
      </c>
      <c r="AH46" s="122">
        <v>0</v>
      </c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</row>
    <row r="47" spans="1:60" outlineLevel="1" x14ac:dyDescent="0.2">
      <c r="A47" s="125"/>
      <c r="B47" s="126"/>
      <c r="C47" s="153" t="s">
        <v>190</v>
      </c>
      <c r="D47" s="128"/>
      <c r="E47" s="129">
        <v>-3.5459999999999998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2"/>
      <c r="Z47" s="122"/>
      <c r="AA47" s="122"/>
      <c r="AB47" s="122"/>
      <c r="AC47" s="122"/>
      <c r="AD47" s="122"/>
      <c r="AE47" s="122"/>
      <c r="AF47" s="122"/>
      <c r="AG47" s="122" t="s">
        <v>136</v>
      </c>
      <c r="AH47" s="122">
        <v>0</v>
      </c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</row>
    <row r="48" spans="1:60" outlineLevel="1" x14ac:dyDescent="0.2">
      <c r="A48" s="125"/>
      <c r="B48" s="126"/>
      <c r="C48" s="153" t="s">
        <v>191</v>
      </c>
      <c r="D48" s="128"/>
      <c r="E48" s="129">
        <v>-2.5609999999999999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2"/>
      <c r="Z48" s="122"/>
      <c r="AA48" s="122"/>
      <c r="AB48" s="122"/>
      <c r="AC48" s="122"/>
      <c r="AD48" s="122"/>
      <c r="AE48" s="122"/>
      <c r="AF48" s="122"/>
      <c r="AG48" s="122" t="s">
        <v>136</v>
      </c>
      <c r="AH48" s="122">
        <v>0</v>
      </c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</row>
    <row r="49" spans="1:60" outlineLevel="1" x14ac:dyDescent="0.2">
      <c r="A49" s="125"/>
      <c r="B49" s="126"/>
      <c r="C49" s="153" t="s">
        <v>192</v>
      </c>
      <c r="D49" s="128"/>
      <c r="E49" s="129">
        <v>3.2</v>
      </c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2"/>
      <c r="Z49" s="122"/>
      <c r="AA49" s="122"/>
      <c r="AB49" s="122"/>
      <c r="AC49" s="122"/>
      <c r="AD49" s="122"/>
      <c r="AE49" s="122"/>
      <c r="AF49" s="122"/>
      <c r="AG49" s="122" t="s">
        <v>136</v>
      </c>
      <c r="AH49" s="122">
        <v>0</v>
      </c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</row>
    <row r="50" spans="1:60" outlineLevel="1" x14ac:dyDescent="0.2">
      <c r="A50" s="125"/>
      <c r="B50" s="126"/>
      <c r="C50" s="153" t="s">
        <v>193</v>
      </c>
      <c r="D50" s="128"/>
      <c r="E50" s="129">
        <v>8.25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2"/>
      <c r="Z50" s="122"/>
      <c r="AA50" s="122"/>
      <c r="AB50" s="122"/>
      <c r="AC50" s="122"/>
      <c r="AD50" s="122"/>
      <c r="AE50" s="122"/>
      <c r="AF50" s="122"/>
      <c r="AG50" s="122" t="s">
        <v>136</v>
      </c>
      <c r="AH50" s="122">
        <v>0</v>
      </c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</row>
    <row r="51" spans="1:60" outlineLevel="1" x14ac:dyDescent="0.2">
      <c r="A51" s="125"/>
      <c r="B51" s="126"/>
      <c r="C51" s="153" t="s">
        <v>194</v>
      </c>
      <c r="D51" s="128"/>
      <c r="E51" s="129">
        <v>-1.1819999999999999</v>
      </c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2"/>
      <c r="Z51" s="122"/>
      <c r="AA51" s="122"/>
      <c r="AB51" s="122"/>
      <c r="AC51" s="122"/>
      <c r="AD51" s="122"/>
      <c r="AE51" s="122"/>
      <c r="AF51" s="122"/>
      <c r="AG51" s="122" t="s">
        <v>136</v>
      </c>
      <c r="AH51" s="122">
        <v>0</v>
      </c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</row>
    <row r="52" spans="1:60" outlineLevel="1" x14ac:dyDescent="0.2">
      <c r="A52" s="125"/>
      <c r="B52" s="126"/>
      <c r="C52" s="153" t="s">
        <v>195</v>
      </c>
      <c r="D52" s="128"/>
      <c r="E52" s="129">
        <v>10.5</v>
      </c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2"/>
      <c r="Z52" s="122"/>
      <c r="AA52" s="122"/>
      <c r="AB52" s="122"/>
      <c r="AC52" s="122"/>
      <c r="AD52" s="122"/>
      <c r="AE52" s="122"/>
      <c r="AF52" s="122"/>
      <c r="AG52" s="122" t="s">
        <v>136</v>
      </c>
      <c r="AH52" s="122">
        <v>0</v>
      </c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</row>
    <row r="53" spans="1:60" outlineLevel="1" x14ac:dyDescent="0.2">
      <c r="A53" s="125"/>
      <c r="B53" s="126"/>
      <c r="C53" s="153" t="s">
        <v>194</v>
      </c>
      <c r="D53" s="128"/>
      <c r="E53" s="129">
        <v>-1.1819999999999999</v>
      </c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2"/>
      <c r="Z53" s="122"/>
      <c r="AA53" s="122"/>
      <c r="AB53" s="122"/>
      <c r="AC53" s="122"/>
      <c r="AD53" s="122"/>
      <c r="AE53" s="122"/>
      <c r="AF53" s="122"/>
      <c r="AG53" s="122" t="s">
        <v>136</v>
      </c>
      <c r="AH53" s="122">
        <v>0</v>
      </c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</row>
    <row r="54" spans="1:60" outlineLevel="1" x14ac:dyDescent="0.2">
      <c r="A54" s="125"/>
      <c r="B54" s="126"/>
      <c r="C54" s="153" t="s">
        <v>196</v>
      </c>
      <c r="D54" s="128"/>
      <c r="E54" s="129">
        <v>41.25</v>
      </c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2"/>
      <c r="Z54" s="122"/>
      <c r="AA54" s="122"/>
      <c r="AB54" s="122"/>
      <c r="AC54" s="122"/>
      <c r="AD54" s="122"/>
      <c r="AE54" s="122"/>
      <c r="AF54" s="122"/>
      <c r="AG54" s="122" t="s">
        <v>136</v>
      </c>
      <c r="AH54" s="122">
        <v>0</v>
      </c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</row>
    <row r="55" spans="1:60" outlineLevel="1" x14ac:dyDescent="0.2">
      <c r="A55" s="125"/>
      <c r="B55" s="126"/>
      <c r="C55" s="153" t="s">
        <v>197</v>
      </c>
      <c r="D55" s="128"/>
      <c r="E55" s="129">
        <v>-1.5760000000000001</v>
      </c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2"/>
      <c r="Z55" s="122"/>
      <c r="AA55" s="122"/>
      <c r="AB55" s="122"/>
      <c r="AC55" s="122"/>
      <c r="AD55" s="122"/>
      <c r="AE55" s="122"/>
      <c r="AF55" s="122"/>
      <c r="AG55" s="122" t="s">
        <v>136</v>
      </c>
      <c r="AH55" s="122">
        <v>0</v>
      </c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</row>
    <row r="56" spans="1:60" outlineLevel="1" x14ac:dyDescent="0.2">
      <c r="A56" s="125"/>
      <c r="B56" s="126"/>
      <c r="C56" s="153" t="s">
        <v>191</v>
      </c>
      <c r="D56" s="128"/>
      <c r="E56" s="129">
        <v>-2.5609999999999999</v>
      </c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2"/>
      <c r="Z56" s="122"/>
      <c r="AA56" s="122"/>
      <c r="AB56" s="122"/>
      <c r="AC56" s="122"/>
      <c r="AD56" s="122"/>
      <c r="AE56" s="122"/>
      <c r="AF56" s="122"/>
      <c r="AG56" s="122" t="s">
        <v>136</v>
      </c>
      <c r="AH56" s="122">
        <v>0</v>
      </c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</row>
    <row r="57" spans="1:60" outlineLevel="1" x14ac:dyDescent="0.2">
      <c r="A57" s="125"/>
      <c r="B57" s="126"/>
      <c r="C57" s="153" t="s">
        <v>198</v>
      </c>
      <c r="D57" s="128"/>
      <c r="E57" s="129">
        <v>-2.8</v>
      </c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2"/>
      <c r="Z57" s="122"/>
      <c r="AA57" s="122"/>
      <c r="AB57" s="122"/>
      <c r="AC57" s="122"/>
      <c r="AD57" s="122"/>
      <c r="AE57" s="122"/>
      <c r="AF57" s="122"/>
      <c r="AG57" s="122" t="s">
        <v>136</v>
      </c>
      <c r="AH57" s="122">
        <v>0</v>
      </c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</row>
    <row r="58" spans="1:60" outlineLevel="1" x14ac:dyDescent="0.2">
      <c r="A58" s="125"/>
      <c r="B58" s="126"/>
      <c r="C58" s="153" t="s">
        <v>199</v>
      </c>
      <c r="D58" s="128"/>
      <c r="E58" s="129">
        <v>28.5</v>
      </c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2"/>
      <c r="Z58" s="122"/>
      <c r="AA58" s="122"/>
      <c r="AB58" s="122"/>
      <c r="AC58" s="122"/>
      <c r="AD58" s="122"/>
      <c r="AE58" s="122"/>
      <c r="AF58" s="122"/>
      <c r="AG58" s="122" t="s">
        <v>136</v>
      </c>
      <c r="AH58" s="122">
        <v>0</v>
      </c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</row>
    <row r="59" spans="1:60" outlineLevel="1" x14ac:dyDescent="0.2">
      <c r="A59" s="125"/>
      <c r="B59" s="126"/>
      <c r="C59" s="153" t="s">
        <v>197</v>
      </c>
      <c r="D59" s="128"/>
      <c r="E59" s="129">
        <v>-1.5760000000000001</v>
      </c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2"/>
      <c r="Z59" s="122"/>
      <c r="AA59" s="122"/>
      <c r="AB59" s="122"/>
      <c r="AC59" s="122"/>
      <c r="AD59" s="122"/>
      <c r="AE59" s="122"/>
      <c r="AF59" s="122"/>
      <c r="AG59" s="122" t="s">
        <v>136</v>
      </c>
      <c r="AH59" s="122">
        <v>0</v>
      </c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</row>
    <row r="60" spans="1:60" outlineLevel="1" x14ac:dyDescent="0.2">
      <c r="A60" s="125"/>
      <c r="B60" s="126"/>
      <c r="C60" s="153" t="s">
        <v>198</v>
      </c>
      <c r="D60" s="128"/>
      <c r="E60" s="129">
        <v>-2.8</v>
      </c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2"/>
      <c r="Z60" s="122"/>
      <c r="AA60" s="122"/>
      <c r="AB60" s="122"/>
      <c r="AC60" s="122"/>
      <c r="AD60" s="122"/>
      <c r="AE60" s="122"/>
      <c r="AF60" s="122"/>
      <c r="AG60" s="122" t="s">
        <v>136</v>
      </c>
      <c r="AH60" s="122">
        <v>0</v>
      </c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</row>
    <row r="61" spans="1:60" outlineLevel="1" x14ac:dyDescent="0.2">
      <c r="A61" s="139">
        <v>16</v>
      </c>
      <c r="B61" s="140" t="s">
        <v>200</v>
      </c>
      <c r="C61" s="152" t="s">
        <v>201</v>
      </c>
      <c r="D61" s="141" t="s">
        <v>143</v>
      </c>
      <c r="E61" s="142">
        <v>0.2</v>
      </c>
      <c r="F61" s="143"/>
      <c r="G61" s="144">
        <f>ROUND(E61*F61,2)</f>
        <v>0</v>
      </c>
      <c r="H61" s="127">
        <v>147.57</v>
      </c>
      <c r="I61" s="127">
        <f>ROUND(E61*H61,2)</f>
        <v>29.51</v>
      </c>
      <c r="J61" s="127">
        <v>898.43</v>
      </c>
      <c r="K61" s="127">
        <f>ROUND(E61*J61,2)</f>
        <v>179.69</v>
      </c>
      <c r="L61" s="127">
        <v>21</v>
      </c>
      <c r="M61" s="127">
        <f>G61*(1+L61/100)</f>
        <v>0</v>
      </c>
      <c r="N61" s="127">
        <v>5.8500000000000003E-2</v>
      </c>
      <c r="O61" s="127">
        <f>ROUND(E61*N61,2)</f>
        <v>0.01</v>
      </c>
      <c r="P61" s="127">
        <v>0</v>
      </c>
      <c r="Q61" s="127">
        <f>ROUND(E61*P61,2)</f>
        <v>0</v>
      </c>
      <c r="R61" s="127"/>
      <c r="S61" s="127" t="s">
        <v>132</v>
      </c>
      <c r="T61" s="127" t="s">
        <v>144</v>
      </c>
      <c r="U61" s="127">
        <v>1.86904</v>
      </c>
      <c r="V61" s="127">
        <f>ROUND(E61*U61,2)</f>
        <v>0.37</v>
      </c>
      <c r="W61" s="127"/>
      <c r="X61" s="127" t="s">
        <v>133</v>
      </c>
      <c r="Y61" s="122"/>
      <c r="Z61" s="122"/>
      <c r="AA61" s="122"/>
      <c r="AB61" s="122"/>
      <c r="AC61" s="122"/>
      <c r="AD61" s="122"/>
      <c r="AE61" s="122"/>
      <c r="AF61" s="122"/>
      <c r="AG61" s="122" t="s">
        <v>134</v>
      </c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</row>
    <row r="62" spans="1:60" outlineLevel="1" x14ac:dyDescent="0.2">
      <c r="A62" s="125"/>
      <c r="B62" s="126"/>
      <c r="C62" s="153" t="s">
        <v>202</v>
      </c>
      <c r="D62" s="128"/>
      <c r="E62" s="129">
        <v>0.2</v>
      </c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2"/>
      <c r="Z62" s="122"/>
      <c r="AA62" s="122"/>
      <c r="AB62" s="122"/>
      <c r="AC62" s="122"/>
      <c r="AD62" s="122"/>
      <c r="AE62" s="122"/>
      <c r="AF62" s="122"/>
      <c r="AG62" s="122" t="s">
        <v>136</v>
      </c>
      <c r="AH62" s="122">
        <v>0</v>
      </c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</row>
    <row r="63" spans="1:60" ht="22.5" outlineLevel="1" x14ac:dyDescent="0.2">
      <c r="A63" s="139">
        <v>17</v>
      </c>
      <c r="B63" s="140" t="s">
        <v>203</v>
      </c>
      <c r="C63" s="152" t="s">
        <v>204</v>
      </c>
      <c r="D63" s="141" t="s">
        <v>143</v>
      </c>
      <c r="E63" s="142">
        <v>2.2000000000000002</v>
      </c>
      <c r="F63" s="143"/>
      <c r="G63" s="144">
        <f>ROUND(E63*F63,2)</f>
        <v>0</v>
      </c>
      <c r="H63" s="127">
        <v>84.48</v>
      </c>
      <c r="I63" s="127">
        <f>ROUND(E63*H63,2)</f>
        <v>185.86</v>
      </c>
      <c r="J63" s="127">
        <v>180.02</v>
      </c>
      <c r="K63" s="127">
        <f>ROUND(E63*J63,2)</f>
        <v>396.04</v>
      </c>
      <c r="L63" s="127">
        <v>21</v>
      </c>
      <c r="M63" s="127">
        <f>G63*(1+L63/100)</f>
        <v>0</v>
      </c>
      <c r="N63" s="127">
        <v>3.6099999999999999E-3</v>
      </c>
      <c r="O63" s="127">
        <f>ROUND(E63*N63,2)</f>
        <v>0.01</v>
      </c>
      <c r="P63" s="127">
        <v>0</v>
      </c>
      <c r="Q63" s="127">
        <f>ROUND(E63*P63,2)</f>
        <v>0</v>
      </c>
      <c r="R63" s="127"/>
      <c r="S63" s="127" t="s">
        <v>132</v>
      </c>
      <c r="T63" s="127" t="s">
        <v>144</v>
      </c>
      <c r="U63" s="127">
        <v>0.36199999999999999</v>
      </c>
      <c r="V63" s="127">
        <f>ROUND(E63*U63,2)</f>
        <v>0.8</v>
      </c>
      <c r="W63" s="127"/>
      <c r="X63" s="127" t="s">
        <v>133</v>
      </c>
      <c r="Y63" s="122"/>
      <c r="Z63" s="122"/>
      <c r="AA63" s="122"/>
      <c r="AB63" s="122"/>
      <c r="AC63" s="122"/>
      <c r="AD63" s="122"/>
      <c r="AE63" s="122"/>
      <c r="AF63" s="122"/>
      <c r="AG63" s="122" t="s">
        <v>134</v>
      </c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</row>
    <row r="64" spans="1:60" outlineLevel="1" x14ac:dyDescent="0.2">
      <c r="A64" s="125"/>
      <c r="B64" s="126"/>
      <c r="C64" s="153" t="s">
        <v>172</v>
      </c>
      <c r="D64" s="128"/>
      <c r="E64" s="129">
        <v>2.2000000000000002</v>
      </c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2"/>
      <c r="Z64" s="122"/>
      <c r="AA64" s="122"/>
      <c r="AB64" s="122"/>
      <c r="AC64" s="122"/>
      <c r="AD64" s="122"/>
      <c r="AE64" s="122"/>
      <c r="AF64" s="122"/>
      <c r="AG64" s="122" t="s">
        <v>136</v>
      </c>
      <c r="AH64" s="122">
        <v>0</v>
      </c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</row>
    <row r="65" spans="1:60" outlineLevel="1" x14ac:dyDescent="0.2">
      <c r="A65" s="139">
        <v>18</v>
      </c>
      <c r="B65" s="140" t="s">
        <v>205</v>
      </c>
      <c r="C65" s="152" t="s">
        <v>206</v>
      </c>
      <c r="D65" s="141" t="s">
        <v>143</v>
      </c>
      <c r="E65" s="142">
        <v>20.2</v>
      </c>
      <c r="F65" s="143"/>
      <c r="G65" s="144">
        <f>ROUND(E65*F65,2)</f>
        <v>0</v>
      </c>
      <c r="H65" s="127">
        <v>41.83</v>
      </c>
      <c r="I65" s="127">
        <f>ROUND(E65*H65,2)</f>
        <v>844.97</v>
      </c>
      <c r="J65" s="127">
        <v>41.37</v>
      </c>
      <c r="K65" s="127">
        <f>ROUND(E65*J65,2)</f>
        <v>835.67</v>
      </c>
      <c r="L65" s="127">
        <v>21</v>
      </c>
      <c r="M65" s="127">
        <f>G65*(1+L65/100)</f>
        <v>0</v>
      </c>
      <c r="N65" s="127">
        <v>2.5999999999999998E-4</v>
      </c>
      <c r="O65" s="127">
        <f>ROUND(E65*N65,2)</f>
        <v>0.01</v>
      </c>
      <c r="P65" s="127">
        <v>0</v>
      </c>
      <c r="Q65" s="127">
        <f>ROUND(E65*P65,2)</f>
        <v>0</v>
      </c>
      <c r="R65" s="127"/>
      <c r="S65" s="127" t="s">
        <v>132</v>
      </c>
      <c r="T65" s="127" t="s">
        <v>132</v>
      </c>
      <c r="U65" s="127">
        <v>0.09</v>
      </c>
      <c r="V65" s="127">
        <f>ROUND(E65*U65,2)</f>
        <v>1.82</v>
      </c>
      <c r="W65" s="127"/>
      <c r="X65" s="127" t="s">
        <v>133</v>
      </c>
      <c r="Y65" s="122"/>
      <c r="Z65" s="122"/>
      <c r="AA65" s="122"/>
      <c r="AB65" s="122"/>
      <c r="AC65" s="122"/>
      <c r="AD65" s="122"/>
      <c r="AE65" s="122"/>
      <c r="AF65" s="122"/>
      <c r="AG65" s="122" t="s">
        <v>134</v>
      </c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</row>
    <row r="66" spans="1:60" outlineLevel="1" x14ac:dyDescent="0.2">
      <c r="A66" s="125"/>
      <c r="B66" s="126"/>
      <c r="C66" s="153" t="s">
        <v>185</v>
      </c>
      <c r="D66" s="128"/>
      <c r="E66" s="129">
        <v>18</v>
      </c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2"/>
      <c r="Z66" s="122"/>
      <c r="AA66" s="122"/>
      <c r="AB66" s="122"/>
      <c r="AC66" s="122"/>
      <c r="AD66" s="122"/>
      <c r="AE66" s="122"/>
      <c r="AF66" s="122"/>
      <c r="AG66" s="122" t="s">
        <v>136</v>
      </c>
      <c r="AH66" s="122">
        <v>0</v>
      </c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</row>
    <row r="67" spans="1:60" outlineLevel="1" x14ac:dyDescent="0.2">
      <c r="A67" s="125"/>
      <c r="B67" s="126"/>
      <c r="C67" s="153" t="s">
        <v>172</v>
      </c>
      <c r="D67" s="128"/>
      <c r="E67" s="129">
        <v>2.2000000000000002</v>
      </c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2"/>
      <c r="Z67" s="122"/>
      <c r="AA67" s="122"/>
      <c r="AB67" s="122"/>
      <c r="AC67" s="122"/>
      <c r="AD67" s="122"/>
      <c r="AE67" s="122"/>
      <c r="AF67" s="122"/>
      <c r="AG67" s="122" t="s">
        <v>136</v>
      </c>
      <c r="AH67" s="122">
        <v>0</v>
      </c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</row>
    <row r="68" spans="1:60" x14ac:dyDescent="0.2">
      <c r="A68" s="133" t="s">
        <v>127</v>
      </c>
      <c r="B68" s="134" t="s">
        <v>55</v>
      </c>
      <c r="C68" s="151" t="s">
        <v>56</v>
      </c>
      <c r="D68" s="135"/>
      <c r="E68" s="136"/>
      <c r="F68" s="137"/>
      <c r="G68" s="138">
        <f>SUMIF(AG69:AG81,"&lt;&gt;NOR",G69:G81)</f>
        <v>0</v>
      </c>
      <c r="H68" s="132"/>
      <c r="I68" s="132">
        <f>SUM(I69:I81)</f>
        <v>11514.52</v>
      </c>
      <c r="J68" s="132"/>
      <c r="K68" s="132">
        <f>SUM(K69:K81)</f>
        <v>5192.67</v>
      </c>
      <c r="L68" s="132"/>
      <c r="M68" s="132">
        <f>SUM(M69:M81)</f>
        <v>0</v>
      </c>
      <c r="N68" s="132"/>
      <c r="O68" s="132">
        <f>SUM(O69:O81)</f>
        <v>0.43999999999999995</v>
      </c>
      <c r="P68" s="132"/>
      <c r="Q68" s="132">
        <f>SUM(Q69:Q81)</f>
        <v>0</v>
      </c>
      <c r="R68" s="132"/>
      <c r="S68" s="132"/>
      <c r="T68" s="132"/>
      <c r="U68" s="132"/>
      <c r="V68" s="132">
        <f>SUM(V69:V81)</f>
        <v>10.85</v>
      </c>
      <c r="W68" s="132"/>
      <c r="X68" s="132"/>
      <c r="AG68" t="s">
        <v>128</v>
      </c>
    </row>
    <row r="69" spans="1:60" outlineLevel="1" x14ac:dyDescent="0.2">
      <c r="A69" s="139">
        <v>19</v>
      </c>
      <c r="B69" s="140" t="s">
        <v>207</v>
      </c>
      <c r="C69" s="152" t="s">
        <v>208</v>
      </c>
      <c r="D69" s="141" t="s">
        <v>143</v>
      </c>
      <c r="E69" s="142">
        <v>12.49</v>
      </c>
      <c r="F69" s="143"/>
      <c r="G69" s="144">
        <f>ROUND(E69*F69,2)</f>
        <v>0</v>
      </c>
      <c r="H69" s="127">
        <v>131.35</v>
      </c>
      <c r="I69" s="127">
        <f>ROUND(E69*H69,2)</f>
        <v>1640.56</v>
      </c>
      <c r="J69" s="127">
        <v>122.15</v>
      </c>
      <c r="K69" s="127">
        <f>ROUND(E69*J69,2)</f>
        <v>1525.65</v>
      </c>
      <c r="L69" s="127">
        <v>21</v>
      </c>
      <c r="M69" s="127">
        <f>G69*(1+L69/100)</f>
        <v>0</v>
      </c>
      <c r="N69" s="127">
        <v>7.0000000000000001E-3</v>
      </c>
      <c r="O69" s="127">
        <f>ROUND(E69*N69,2)</f>
        <v>0.09</v>
      </c>
      <c r="P69" s="127">
        <v>0</v>
      </c>
      <c r="Q69" s="127">
        <f>ROUND(E69*P69,2)</f>
        <v>0</v>
      </c>
      <c r="R69" s="127"/>
      <c r="S69" s="127" t="s">
        <v>132</v>
      </c>
      <c r="T69" s="127" t="s">
        <v>132</v>
      </c>
      <c r="U69" s="127">
        <v>0.254</v>
      </c>
      <c r="V69" s="127">
        <f>ROUND(E69*U69,2)</f>
        <v>3.17</v>
      </c>
      <c r="W69" s="127"/>
      <c r="X69" s="127" t="s">
        <v>133</v>
      </c>
      <c r="Y69" s="122"/>
      <c r="Z69" s="122"/>
      <c r="AA69" s="122"/>
      <c r="AB69" s="122"/>
      <c r="AC69" s="122"/>
      <c r="AD69" s="122"/>
      <c r="AE69" s="122"/>
      <c r="AF69" s="122"/>
      <c r="AG69" s="122" t="s">
        <v>134</v>
      </c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</row>
    <row r="70" spans="1:60" outlineLevel="1" x14ac:dyDescent="0.2">
      <c r="A70" s="125"/>
      <c r="B70" s="126"/>
      <c r="C70" s="153" t="s">
        <v>160</v>
      </c>
      <c r="D70" s="128"/>
      <c r="E70" s="129">
        <v>6.44</v>
      </c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2"/>
      <c r="Z70" s="122"/>
      <c r="AA70" s="122"/>
      <c r="AB70" s="122"/>
      <c r="AC70" s="122"/>
      <c r="AD70" s="122"/>
      <c r="AE70" s="122"/>
      <c r="AF70" s="122"/>
      <c r="AG70" s="122" t="s">
        <v>136</v>
      </c>
      <c r="AH70" s="122">
        <v>0</v>
      </c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</row>
    <row r="71" spans="1:60" outlineLevel="1" x14ac:dyDescent="0.2">
      <c r="A71" s="125"/>
      <c r="B71" s="126"/>
      <c r="C71" s="153" t="s">
        <v>209</v>
      </c>
      <c r="D71" s="128"/>
      <c r="E71" s="129">
        <v>1.08</v>
      </c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2"/>
      <c r="Z71" s="122"/>
      <c r="AA71" s="122"/>
      <c r="AB71" s="122"/>
      <c r="AC71" s="122"/>
      <c r="AD71" s="122"/>
      <c r="AE71" s="122"/>
      <c r="AF71" s="122"/>
      <c r="AG71" s="122" t="s">
        <v>136</v>
      </c>
      <c r="AH71" s="122">
        <v>0</v>
      </c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</row>
    <row r="72" spans="1:60" outlineLevel="1" x14ac:dyDescent="0.2">
      <c r="A72" s="125"/>
      <c r="B72" s="126"/>
      <c r="C72" s="153" t="s">
        <v>178</v>
      </c>
      <c r="D72" s="128"/>
      <c r="E72" s="129">
        <v>3.99</v>
      </c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2"/>
      <c r="Z72" s="122"/>
      <c r="AA72" s="122"/>
      <c r="AB72" s="122"/>
      <c r="AC72" s="122"/>
      <c r="AD72" s="122"/>
      <c r="AE72" s="122"/>
      <c r="AF72" s="122"/>
      <c r="AG72" s="122" t="s">
        <v>136</v>
      </c>
      <c r="AH72" s="122">
        <v>0</v>
      </c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</row>
    <row r="73" spans="1:60" outlineLevel="1" x14ac:dyDescent="0.2">
      <c r="A73" s="125"/>
      <c r="B73" s="126"/>
      <c r="C73" s="153" t="s">
        <v>180</v>
      </c>
      <c r="D73" s="128"/>
      <c r="E73" s="129">
        <v>0.98</v>
      </c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2"/>
      <c r="Z73" s="122"/>
      <c r="AA73" s="122"/>
      <c r="AB73" s="122"/>
      <c r="AC73" s="122"/>
      <c r="AD73" s="122"/>
      <c r="AE73" s="122"/>
      <c r="AF73" s="122"/>
      <c r="AG73" s="122" t="s">
        <v>136</v>
      </c>
      <c r="AH73" s="122">
        <v>0</v>
      </c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</row>
    <row r="74" spans="1:60" outlineLevel="1" x14ac:dyDescent="0.2">
      <c r="A74" s="139">
        <v>20</v>
      </c>
      <c r="B74" s="140" t="s">
        <v>205</v>
      </c>
      <c r="C74" s="152" t="s">
        <v>206</v>
      </c>
      <c r="D74" s="141" t="s">
        <v>143</v>
      </c>
      <c r="E74" s="142">
        <v>12.49</v>
      </c>
      <c r="F74" s="143"/>
      <c r="G74" s="144">
        <f>ROUND(E74*F74,2)</f>
        <v>0</v>
      </c>
      <c r="H74" s="127">
        <v>41.83</v>
      </c>
      <c r="I74" s="127">
        <f>ROUND(E74*H74,2)</f>
        <v>522.46</v>
      </c>
      <c r="J74" s="127">
        <v>41.37</v>
      </c>
      <c r="K74" s="127">
        <f>ROUND(E74*J74,2)</f>
        <v>516.71</v>
      </c>
      <c r="L74" s="127">
        <v>21</v>
      </c>
      <c r="M74" s="127">
        <f>G74*(1+L74/100)</f>
        <v>0</v>
      </c>
      <c r="N74" s="127">
        <v>2.5999999999999998E-4</v>
      </c>
      <c r="O74" s="127">
        <f>ROUND(E74*N74,2)</f>
        <v>0</v>
      </c>
      <c r="P74" s="127">
        <v>0</v>
      </c>
      <c r="Q74" s="127">
        <f>ROUND(E74*P74,2)</f>
        <v>0</v>
      </c>
      <c r="R74" s="127"/>
      <c r="S74" s="127" t="s">
        <v>132</v>
      </c>
      <c r="T74" s="127" t="s">
        <v>132</v>
      </c>
      <c r="U74" s="127">
        <v>0.09</v>
      </c>
      <c r="V74" s="127">
        <f>ROUND(E74*U74,2)</f>
        <v>1.1200000000000001</v>
      </c>
      <c r="W74" s="127"/>
      <c r="X74" s="127" t="s">
        <v>133</v>
      </c>
      <c r="Y74" s="122"/>
      <c r="Z74" s="122"/>
      <c r="AA74" s="122"/>
      <c r="AB74" s="122"/>
      <c r="AC74" s="122"/>
      <c r="AD74" s="122"/>
      <c r="AE74" s="122"/>
      <c r="AF74" s="122"/>
      <c r="AG74" s="122" t="s">
        <v>134</v>
      </c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</row>
    <row r="75" spans="1:60" outlineLevel="1" x14ac:dyDescent="0.2">
      <c r="A75" s="125"/>
      <c r="B75" s="126"/>
      <c r="C75" s="153" t="s">
        <v>160</v>
      </c>
      <c r="D75" s="128"/>
      <c r="E75" s="129">
        <v>6.44</v>
      </c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2"/>
      <c r="Z75" s="122"/>
      <c r="AA75" s="122"/>
      <c r="AB75" s="122"/>
      <c r="AC75" s="122"/>
      <c r="AD75" s="122"/>
      <c r="AE75" s="122"/>
      <c r="AF75" s="122"/>
      <c r="AG75" s="122" t="s">
        <v>136</v>
      </c>
      <c r="AH75" s="122">
        <v>0</v>
      </c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</row>
    <row r="76" spans="1:60" outlineLevel="1" x14ac:dyDescent="0.2">
      <c r="A76" s="125"/>
      <c r="B76" s="126"/>
      <c r="C76" s="153" t="s">
        <v>209</v>
      </c>
      <c r="D76" s="128"/>
      <c r="E76" s="129">
        <v>1.08</v>
      </c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2"/>
      <c r="Z76" s="122"/>
      <c r="AA76" s="122"/>
      <c r="AB76" s="122"/>
      <c r="AC76" s="122"/>
      <c r="AD76" s="122"/>
      <c r="AE76" s="122"/>
      <c r="AF76" s="122"/>
      <c r="AG76" s="122" t="s">
        <v>136</v>
      </c>
      <c r="AH76" s="122">
        <v>0</v>
      </c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</row>
    <row r="77" spans="1:60" outlineLevel="1" x14ac:dyDescent="0.2">
      <c r="A77" s="125"/>
      <c r="B77" s="126"/>
      <c r="C77" s="153" t="s">
        <v>178</v>
      </c>
      <c r="D77" s="128"/>
      <c r="E77" s="129">
        <v>3.99</v>
      </c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2"/>
      <c r="Z77" s="122"/>
      <c r="AA77" s="122"/>
      <c r="AB77" s="122"/>
      <c r="AC77" s="122"/>
      <c r="AD77" s="122"/>
      <c r="AE77" s="122"/>
      <c r="AF77" s="122"/>
      <c r="AG77" s="122" t="s">
        <v>136</v>
      </c>
      <c r="AH77" s="122">
        <v>0</v>
      </c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</row>
    <row r="78" spans="1:60" outlineLevel="1" x14ac:dyDescent="0.2">
      <c r="A78" s="125"/>
      <c r="B78" s="126"/>
      <c r="C78" s="153" t="s">
        <v>180</v>
      </c>
      <c r="D78" s="128"/>
      <c r="E78" s="129">
        <v>0.98</v>
      </c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2"/>
      <c r="Z78" s="122"/>
      <c r="AA78" s="122"/>
      <c r="AB78" s="122"/>
      <c r="AC78" s="122"/>
      <c r="AD78" s="122"/>
      <c r="AE78" s="122"/>
      <c r="AF78" s="122"/>
      <c r="AG78" s="122" t="s">
        <v>136</v>
      </c>
      <c r="AH78" s="122">
        <v>0</v>
      </c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</row>
    <row r="79" spans="1:60" ht="22.5" outlineLevel="1" x14ac:dyDescent="0.2">
      <c r="A79" s="139">
        <v>21</v>
      </c>
      <c r="B79" s="140" t="s">
        <v>210</v>
      </c>
      <c r="C79" s="152" t="s">
        <v>211</v>
      </c>
      <c r="D79" s="141" t="s">
        <v>143</v>
      </c>
      <c r="E79" s="142">
        <v>24.37</v>
      </c>
      <c r="F79" s="143"/>
      <c r="G79" s="144">
        <f>ROUND(E79*F79,2)</f>
        <v>0</v>
      </c>
      <c r="H79" s="127">
        <v>383.73</v>
      </c>
      <c r="I79" s="127">
        <f>ROUND(E79*H79,2)</f>
        <v>9351.5</v>
      </c>
      <c r="J79" s="127">
        <v>129.27000000000001</v>
      </c>
      <c r="K79" s="127">
        <f>ROUND(E79*J79,2)</f>
        <v>3150.31</v>
      </c>
      <c r="L79" s="127">
        <v>21</v>
      </c>
      <c r="M79" s="127">
        <f>G79*(1+L79/100)</f>
        <v>0</v>
      </c>
      <c r="N79" s="127">
        <v>1.4279999999999999E-2</v>
      </c>
      <c r="O79" s="127">
        <f>ROUND(E79*N79,2)</f>
        <v>0.35</v>
      </c>
      <c r="P79" s="127">
        <v>0</v>
      </c>
      <c r="Q79" s="127">
        <f>ROUND(E79*P79,2)</f>
        <v>0</v>
      </c>
      <c r="R79" s="127"/>
      <c r="S79" s="127" t="s">
        <v>132</v>
      </c>
      <c r="T79" s="127" t="s">
        <v>132</v>
      </c>
      <c r="U79" s="127">
        <v>0.26900000000000002</v>
      </c>
      <c r="V79" s="127">
        <f>ROUND(E79*U79,2)</f>
        <v>6.56</v>
      </c>
      <c r="W79" s="127"/>
      <c r="X79" s="127" t="s">
        <v>133</v>
      </c>
      <c r="Y79" s="122"/>
      <c r="Z79" s="122"/>
      <c r="AA79" s="122"/>
      <c r="AB79" s="122"/>
      <c r="AC79" s="122"/>
      <c r="AD79" s="122"/>
      <c r="AE79" s="122"/>
      <c r="AF79" s="122"/>
      <c r="AG79" s="122" t="s">
        <v>134</v>
      </c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</row>
    <row r="80" spans="1:60" outlineLevel="1" x14ac:dyDescent="0.2">
      <c r="A80" s="125"/>
      <c r="B80" s="126"/>
      <c r="C80" s="153" t="s">
        <v>181</v>
      </c>
      <c r="D80" s="128"/>
      <c r="E80" s="129">
        <v>16.25</v>
      </c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2"/>
      <c r="Z80" s="122"/>
      <c r="AA80" s="122"/>
      <c r="AB80" s="122"/>
      <c r="AC80" s="122"/>
      <c r="AD80" s="122"/>
      <c r="AE80" s="122"/>
      <c r="AF80" s="122"/>
      <c r="AG80" s="122" t="s">
        <v>136</v>
      </c>
      <c r="AH80" s="122">
        <v>0</v>
      </c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</row>
    <row r="81" spans="1:60" outlineLevel="1" x14ac:dyDescent="0.2">
      <c r="A81" s="125"/>
      <c r="B81" s="126"/>
      <c r="C81" s="153" t="s">
        <v>182</v>
      </c>
      <c r="D81" s="128"/>
      <c r="E81" s="129">
        <v>8.1199999999999992</v>
      </c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2"/>
      <c r="Z81" s="122"/>
      <c r="AA81" s="122"/>
      <c r="AB81" s="122"/>
      <c r="AC81" s="122"/>
      <c r="AD81" s="122"/>
      <c r="AE81" s="122"/>
      <c r="AF81" s="122"/>
      <c r="AG81" s="122" t="s">
        <v>136</v>
      </c>
      <c r="AH81" s="122">
        <v>0</v>
      </c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</row>
    <row r="82" spans="1:60" ht="25.5" x14ac:dyDescent="0.2">
      <c r="A82" s="133" t="s">
        <v>127</v>
      </c>
      <c r="B82" s="134" t="s">
        <v>57</v>
      </c>
      <c r="C82" s="151" t="s">
        <v>58</v>
      </c>
      <c r="D82" s="135"/>
      <c r="E82" s="136"/>
      <c r="F82" s="137"/>
      <c r="G82" s="138">
        <f>SUMIF(AG83:AG90,"&lt;&gt;NOR",G83:G90)</f>
        <v>0</v>
      </c>
      <c r="H82" s="132"/>
      <c r="I82" s="132">
        <f>SUM(I83:I90)</f>
        <v>231.27999999999997</v>
      </c>
      <c r="J82" s="132"/>
      <c r="K82" s="132">
        <f>SUM(K83:K90)</f>
        <v>5636.63</v>
      </c>
      <c r="L82" s="132"/>
      <c r="M82" s="132">
        <f>SUM(M83:M90)</f>
        <v>0</v>
      </c>
      <c r="N82" s="132"/>
      <c r="O82" s="132">
        <f>SUM(O83:O90)</f>
        <v>0</v>
      </c>
      <c r="P82" s="132"/>
      <c r="Q82" s="132">
        <f>SUM(Q83:Q90)</f>
        <v>0</v>
      </c>
      <c r="R82" s="132"/>
      <c r="S82" s="132"/>
      <c r="T82" s="132"/>
      <c r="U82" s="132"/>
      <c r="V82" s="132">
        <f>SUM(V83:V90)</f>
        <v>12.209999999999999</v>
      </c>
      <c r="W82" s="132"/>
      <c r="X82" s="132"/>
      <c r="AG82" t="s">
        <v>128</v>
      </c>
    </row>
    <row r="83" spans="1:60" outlineLevel="1" x14ac:dyDescent="0.2">
      <c r="A83" s="139">
        <v>22</v>
      </c>
      <c r="B83" s="140" t="s">
        <v>212</v>
      </c>
      <c r="C83" s="152" t="s">
        <v>213</v>
      </c>
      <c r="D83" s="141" t="s">
        <v>143</v>
      </c>
      <c r="E83" s="142">
        <v>36.86</v>
      </c>
      <c r="F83" s="143"/>
      <c r="G83" s="144">
        <f>ROUND(E83*F83,2)</f>
        <v>0</v>
      </c>
      <c r="H83" s="127">
        <v>1.44</v>
      </c>
      <c r="I83" s="127">
        <f>ROUND(E83*H83,2)</f>
        <v>53.08</v>
      </c>
      <c r="J83" s="127">
        <v>117.06</v>
      </c>
      <c r="K83" s="127">
        <f>ROUND(E83*J83,2)</f>
        <v>4314.83</v>
      </c>
      <c r="L83" s="127">
        <v>21</v>
      </c>
      <c r="M83" s="127">
        <f>G83*(1+L83/100)</f>
        <v>0</v>
      </c>
      <c r="N83" s="127">
        <v>4.0000000000000003E-5</v>
      </c>
      <c r="O83" s="127">
        <f>ROUND(E83*N83,2)</f>
        <v>0</v>
      </c>
      <c r="P83" s="127">
        <v>0</v>
      </c>
      <c r="Q83" s="127">
        <f>ROUND(E83*P83,2)</f>
        <v>0</v>
      </c>
      <c r="R83" s="127"/>
      <c r="S83" s="127" t="s">
        <v>132</v>
      </c>
      <c r="T83" s="127" t="s">
        <v>144</v>
      </c>
      <c r="U83" s="127">
        <v>0.308</v>
      </c>
      <c r="V83" s="127">
        <f>ROUND(E83*U83,2)</f>
        <v>11.35</v>
      </c>
      <c r="W83" s="127"/>
      <c r="X83" s="127" t="s">
        <v>133</v>
      </c>
      <c r="Y83" s="122"/>
      <c r="Z83" s="122"/>
      <c r="AA83" s="122"/>
      <c r="AB83" s="122"/>
      <c r="AC83" s="122"/>
      <c r="AD83" s="122"/>
      <c r="AE83" s="122"/>
      <c r="AF83" s="122"/>
      <c r="AG83" s="122" t="s">
        <v>134</v>
      </c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</row>
    <row r="84" spans="1:60" outlineLevel="1" x14ac:dyDescent="0.2">
      <c r="A84" s="125"/>
      <c r="B84" s="126"/>
      <c r="C84" s="153" t="s">
        <v>160</v>
      </c>
      <c r="D84" s="128"/>
      <c r="E84" s="129">
        <v>6.44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2"/>
      <c r="Z84" s="122"/>
      <c r="AA84" s="122"/>
      <c r="AB84" s="122"/>
      <c r="AC84" s="122"/>
      <c r="AD84" s="122"/>
      <c r="AE84" s="122"/>
      <c r="AF84" s="122"/>
      <c r="AG84" s="122" t="s">
        <v>136</v>
      </c>
      <c r="AH84" s="122">
        <v>0</v>
      </c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</row>
    <row r="85" spans="1:60" outlineLevel="1" x14ac:dyDescent="0.2">
      <c r="A85" s="125"/>
      <c r="B85" s="126"/>
      <c r="C85" s="153" t="s">
        <v>178</v>
      </c>
      <c r="D85" s="128"/>
      <c r="E85" s="129">
        <v>3.99</v>
      </c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2"/>
      <c r="Z85" s="122"/>
      <c r="AA85" s="122"/>
      <c r="AB85" s="122"/>
      <c r="AC85" s="122"/>
      <c r="AD85" s="122"/>
      <c r="AE85" s="122"/>
      <c r="AF85" s="122"/>
      <c r="AG85" s="122" t="s">
        <v>136</v>
      </c>
      <c r="AH85" s="122">
        <v>0</v>
      </c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</row>
    <row r="86" spans="1:60" outlineLevel="1" x14ac:dyDescent="0.2">
      <c r="A86" s="125"/>
      <c r="B86" s="126"/>
      <c r="C86" s="153" t="s">
        <v>179</v>
      </c>
      <c r="D86" s="128"/>
      <c r="E86" s="129">
        <v>1.08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2"/>
      <c r="Z86" s="122"/>
      <c r="AA86" s="122"/>
      <c r="AB86" s="122"/>
      <c r="AC86" s="122"/>
      <c r="AD86" s="122"/>
      <c r="AE86" s="122"/>
      <c r="AF86" s="122"/>
      <c r="AG86" s="122" t="s">
        <v>136</v>
      </c>
      <c r="AH86" s="122">
        <v>0</v>
      </c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</row>
    <row r="87" spans="1:60" outlineLevel="1" x14ac:dyDescent="0.2">
      <c r="A87" s="125"/>
      <c r="B87" s="126"/>
      <c r="C87" s="153" t="s">
        <v>180</v>
      </c>
      <c r="D87" s="128"/>
      <c r="E87" s="129">
        <v>0.98</v>
      </c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2"/>
      <c r="Z87" s="122"/>
      <c r="AA87" s="122"/>
      <c r="AB87" s="122"/>
      <c r="AC87" s="122"/>
      <c r="AD87" s="122"/>
      <c r="AE87" s="122"/>
      <c r="AF87" s="122"/>
      <c r="AG87" s="122" t="s">
        <v>136</v>
      </c>
      <c r="AH87" s="122">
        <v>0</v>
      </c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</row>
    <row r="88" spans="1:60" outlineLevel="1" x14ac:dyDescent="0.2">
      <c r="A88" s="125"/>
      <c r="B88" s="126"/>
      <c r="C88" s="153" t="s">
        <v>181</v>
      </c>
      <c r="D88" s="128"/>
      <c r="E88" s="129">
        <v>16.25</v>
      </c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2"/>
      <c r="Z88" s="122"/>
      <c r="AA88" s="122"/>
      <c r="AB88" s="122"/>
      <c r="AC88" s="122"/>
      <c r="AD88" s="122"/>
      <c r="AE88" s="122"/>
      <c r="AF88" s="122"/>
      <c r="AG88" s="122" t="s">
        <v>136</v>
      </c>
      <c r="AH88" s="122">
        <v>0</v>
      </c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</row>
    <row r="89" spans="1:60" outlineLevel="1" x14ac:dyDescent="0.2">
      <c r="A89" s="125"/>
      <c r="B89" s="126"/>
      <c r="C89" s="153" t="s">
        <v>182</v>
      </c>
      <c r="D89" s="128"/>
      <c r="E89" s="129">
        <v>8.1199999999999992</v>
      </c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2"/>
      <c r="Z89" s="122"/>
      <c r="AA89" s="122"/>
      <c r="AB89" s="122"/>
      <c r="AC89" s="122"/>
      <c r="AD89" s="122"/>
      <c r="AE89" s="122"/>
      <c r="AF89" s="122"/>
      <c r="AG89" s="122" t="s">
        <v>136</v>
      </c>
      <c r="AH89" s="122">
        <v>0</v>
      </c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</row>
    <row r="90" spans="1:60" outlineLevel="1" x14ac:dyDescent="0.2">
      <c r="A90" s="145">
        <v>23</v>
      </c>
      <c r="B90" s="146" t="s">
        <v>214</v>
      </c>
      <c r="C90" s="154" t="s">
        <v>215</v>
      </c>
      <c r="D90" s="147" t="s">
        <v>216</v>
      </c>
      <c r="E90" s="148">
        <v>10</v>
      </c>
      <c r="F90" s="149"/>
      <c r="G90" s="150">
        <f>ROUND(E90*F90,2)</f>
        <v>0</v>
      </c>
      <c r="H90" s="127">
        <v>17.82</v>
      </c>
      <c r="I90" s="127">
        <f>ROUND(E90*H90,2)</f>
        <v>178.2</v>
      </c>
      <c r="J90" s="127">
        <v>132.18</v>
      </c>
      <c r="K90" s="127">
        <f>ROUND(E90*J90,2)</f>
        <v>1321.8</v>
      </c>
      <c r="L90" s="127">
        <v>21</v>
      </c>
      <c r="M90" s="127">
        <f>G90*(1+L90/100)</f>
        <v>0</v>
      </c>
      <c r="N90" s="127">
        <v>2.0000000000000001E-4</v>
      </c>
      <c r="O90" s="127">
        <f>ROUND(E90*N90,2)</f>
        <v>0</v>
      </c>
      <c r="P90" s="127">
        <v>0</v>
      </c>
      <c r="Q90" s="127">
        <f>ROUND(E90*P90,2)</f>
        <v>0</v>
      </c>
      <c r="R90" s="127"/>
      <c r="S90" s="127" t="s">
        <v>217</v>
      </c>
      <c r="T90" s="127" t="s">
        <v>218</v>
      </c>
      <c r="U90" s="127">
        <v>8.5999999999999993E-2</v>
      </c>
      <c r="V90" s="127">
        <f>ROUND(E90*U90,2)</f>
        <v>0.86</v>
      </c>
      <c r="W90" s="127"/>
      <c r="X90" s="127" t="s">
        <v>133</v>
      </c>
      <c r="Y90" s="122"/>
      <c r="Z90" s="122"/>
      <c r="AA90" s="122"/>
      <c r="AB90" s="122"/>
      <c r="AC90" s="122"/>
      <c r="AD90" s="122"/>
      <c r="AE90" s="122"/>
      <c r="AF90" s="122"/>
      <c r="AG90" s="122" t="s">
        <v>134</v>
      </c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</row>
    <row r="91" spans="1:60" x14ac:dyDescent="0.2">
      <c r="A91" s="133" t="s">
        <v>127</v>
      </c>
      <c r="B91" s="134" t="s">
        <v>59</v>
      </c>
      <c r="C91" s="151" t="s">
        <v>60</v>
      </c>
      <c r="D91" s="135"/>
      <c r="E91" s="136"/>
      <c r="F91" s="137"/>
      <c r="G91" s="138">
        <f>SUMIF(AG92:AG140,"&lt;&gt;NOR",G92:G140)</f>
        <v>0</v>
      </c>
      <c r="H91" s="132"/>
      <c r="I91" s="132">
        <f>SUM(I92:I140)</f>
        <v>992.92</v>
      </c>
      <c r="J91" s="132"/>
      <c r="K91" s="132">
        <f>SUM(K92:K140)</f>
        <v>24571.37</v>
      </c>
      <c r="L91" s="132"/>
      <c r="M91" s="132">
        <f>SUM(M92:M140)</f>
        <v>0</v>
      </c>
      <c r="N91" s="132"/>
      <c r="O91" s="132">
        <f>SUM(O92:O140)</f>
        <v>0.03</v>
      </c>
      <c r="P91" s="132"/>
      <c r="Q91" s="132">
        <f>SUM(Q92:Q140)</f>
        <v>3.5</v>
      </c>
      <c r="R91" s="132"/>
      <c r="S91" s="132"/>
      <c r="T91" s="132"/>
      <c r="U91" s="132"/>
      <c r="V91" s="132">
        <f>SUM(V92:V140)</f>
        <v>60.15</v>
      </c>
      <c r="W91" s="132"/>
      <c r="X91" s="132"/>
      <c r="AG91" t="s">
        <v>128</v>
      </c>
    </row>
    <row r="92" spans="1:60" outlineLevel="1" x14ac:dyDescent="0.2">
      <c r="A92" s="139">
        <v>24</v>
      </c>
      <c r="B92" s="140" t="s">
        <v>219</v>
      </c>
      <c r="C92" s="152" t="s">
        <v>220</v>
      </c>
      <c r="D92" s="141" t="s">
        <v>143</v>
      </c>
      <c r="E92" s="142">
        <v>5.07</v>
      </c>
      <c r="F92" s="143"/>
      <c r="G92" s="144">
        <f>ROUND(E92*F92,2)</f>
        <v>0</v>
      </c>
      <c r="H92" s="127">
        <v>0</v>
      </c>
      <c r="I92" s="127">
        <f>ROUND(E92*H92,2)</f>
        <v>0</v>
      </c>
      <c r="J92" s="127">
        <v>59.5</v>
      </c>
      <c r="K92" s="127">
        <f>ROUND(E92*J92,2)</f>
        <v>301.67</v>
      </c>
      <c r="L92" s="127">
        <v>21</v>
      </c>
      <c r="M92" s="127">
        <f>G92*(1+L92/100)</f>
        <v>0</v>
      </c>
      <c r="N92" s="127">
        <v>0</v>
      </c>
      <c r="O92" s="127">
        <f>ROUND(E92*N92,2)</f>
        <v>0</v>
      </c>
      <c r="P92" s="127">
        <v>1.75E-3</v>
      </c>
      <c r="Q92" s="127">
        <f>ROUND(E92*P92,2)</f>
        <v>0.01</v>
      </c>
      <c r="R92" s="127"/>
      <c r="S92" s="127" t="s">
        <v>132</v>
      </c>
      <c r="T92" s="127" t="s">
        <v>132</v>
      </c>
      <c r="U92" s="127">
        <v>0.16500000000000001</v>
      </c>
      <c r="V92" s="127">
        <f>ROUND(E92*U92,2)</f>
        <v>0.84</v>
      </c>
      <c r="W92" s="127"/>
      <c r="X92" s="127" t="s">
        <v>133</v>
      </c>
      <c r="Y92" s="122"/>
      <c r="Z92" s="122"/>
      <c r="AA92" s="122"/>
      <c r="AB92" s="122"/>
      <c r="AC92" s="122"/>
      <c r="AD92" s="122"/>
      <c r="AE92" s="122"/>
      <c r="AF92" s="122"/>
      <c r="AG92" s="122" t="s">
        <v>134</v>
      </c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</row>
    <row r="93" spans="1:60" outlineLevel="1" x14ac:dyDescent="0.2">
      <c r="A93" s="125"/>
      <c r="B93" s="126"/>
      <c r="C93" s="153" t="s">
        <v>178</v>
      </c>
      <c r="D93" s="128"/>
      <c r="E93" s="129">
        <v>3.99</v>
      </c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2"/>
      <c r="Z93" s="122"/>
      <c r="AA93" s="122"/>
      <c r="AB93" s="122"/>
      <c r="AC93" s="122"/>
      <c r="AD93" s="122"/>
      <c r="AE93" s="122"/>
      <c r="AF93" s="122"/>
      <c r="AG93" s="122" t="s">
        <v>136</v>
      </c>
      <c r="AH93" s="122">
        <v>0</v>
      </c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</row>
    <row r="94" spans="1:60" outlineLevel="1" x14ac:dyDescent="0.2">
      <c r="A94" s="125"/>
      <c r="B94" s="126"/>
      <c r="C94" s="153" t="s">
        <v>209</v>
      </c>
      <c r="D94" s="128"/>
      <c r="E94" s="129">
        <v>1.08</v>
      </c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2"/>
      <c r="Z94" s="122"/>
      <c r="AA94" s="122"/>
      <c r="AB94" s="122"/>
      <c r="AC94" s="122"/>
      <c r="AD94" s="122"/>
      <c r="AE94" s="122"/>
      <c r="AF94" s="122"/>
      <c r="AG94" s="122" t="s">
        <v>136</v>
      </c>
      <c r="AH94" s="122">
        <v>0</v>
      </c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</row>
    <row r="95" spans="1:60" outlineLevel="1" x14ac:dyDescent="0.2">
      <c r="A95" s="139">
        <v>25</v>
      </c>
      <c r="B95" s="140" t="s">
        <v>221</v>
      </c>
      <c r="C95" s="152" t="s">
        <v>222</v>
      </c>
      <c r="D95" s="141" t="s">
        <v>143</v>
      </c>
      <c r="E95" s="142">
        <v>12.49</v>
      </c>
      <c r="F95" s="143"/>
      <c r="G95" s="144">
        <f>ROUND(E95*F95,2)</f>
        <v>0</v>
      </c>
      <c r="H95" s="127">
        <v>0</v>
      </c>
      <c r="I95" s="127">
        <f>ROUND(E95*H95,2)</f>
        <v>0</v>
      </c>
      <c r="J95" s="127">
        <v>310</v>
      </c>
      <c r="K95" s="127">
        <f>ROUND(E95*J95,2)</f>
        <v>3871.9</v>
      </c>
      <c r="L95" s="127">
        <v>21</v>
      </c>
      <c r="M95" s="127">
        <f>G95*(1+L95/100)</f>
        <v>0</v>
      </c>
      <c r="N95" s="127">
        <v>0</v>
      </c>
      <c r="O95" s="127">
        <f>ROUND(E95*N95,2)</f>
        <v>0</v>
      </c>
      <c r="P95" s="127">
        <v>1.26E-2</v>
      </c>
      <c r="Q95" s="127">
        <f>ROUND(E95*P95,2)</f>
        <v>0.16</v>
      </c>
      <c r="R95" s="127"/>
      <c r="S95" s="127" t="s">
        <v>132</v>
      </c>
      <c r="T95" s="127" t="s">
        <v>144</v>
      </c>
      <c r="U95" s="127">
        <v>0.33</v>
      </c>
      <c r="V95" s="127">
        <f>ROUND(E95*U95,2)</f>
        <v>4.12</v>
      </c>
      <c r="W95" s="127"/>
      <c r="X95" s="127" t="s">
        <v>133</v>
      </c>
      <c r="Y95" s="122"/>
      <c r="Z95" s="122"/>
      <c r="AA95" s="122"/>
      <c r="AB95" s="122"/>
      <c r="AC95" s="122"/>
      <c r="AD95" s="122"/>
      <c r="AE95" s="122"/>
      <c r="AF95" s="122"/>
      <c r="AG95" s="122" t="s">
        <v>134</v>
      </c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</row>
    <row r="96" spans="1:60" outlineLevel="1" x14ac:dyDescent="0.2">
      <c r="A96" s="125"/>
      <c r="B96" s="126"/>
      <c r="C96" s="153" t="s">
        <v>160</v>
      </c>
      <c r="D96" s="128"/>
      <c r="E96" s="129">
        <v>6.44</v>
      </c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2"/>
      <c r="Z96" s="122"/>
      <c r="AA96" s="122"/>
      <c r="AB96" s="122"/>
      <c r="AC96" s="122"/>
      <c r="AD96" s="122"/>
      <c r="AE96" s="122"/>
      <c r="AF96" s="122"/>
      <c r="AG96" s="122" t="s">
        <v>136</v>
      </c>
      <c r="AH96" s="122">
        <v>0</v>
      </c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</row>
    <row r="97" spans="1:60" outlineLevel="1" x14ac:dyDescent="0.2">
      <c r="A97" s="125"/>
      <c r="B97" s="126"/>
      <c r="C97" s="153" t="s">
        <v>178</v>
      </c>
      <c r="D97" s="128"/>
      <c r="E97" s="129">
        <v>3.99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2"/>
      <c r="Z97" s="122"/>
      <c r="AA97" s="122"/>
      <c r="AB97" s="122"/>
      <c r="AC97" s="122"/>
      <c r="AD97" s="122"/>
      <c r="AE97" s="122"/>
      <c r="AF97" s="122"/>
      <c r="AG97" s="122" t="s">
        <v>136</v>
      </c>
      <c r="AH97" s="122">
        <v>0</v>
      </c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</row>
    <row r="98" spans="1:60" outlineLevel="1" x14ac:dyDescent="0.2">
      <c r="A98" s="125"/>
      <c r="B98" s="126"/>
      <c r="C98" s="153" t="s">
        <v>179</v>
      </c>
      <c r="D98" s="128"/>
      <c r="E98" s="129">
        <v>1.08</v>
      </c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2"/>
      <c r="Z98" s="122"/>
      <c r="AA98" s="122"/>
      <c r="AB98" s="122"/>
      <c r="AC98" s="122"/>
      <c r="AD98" s="122"/>
      <c r="AE98" s="122"/>
      <c r="AF98" s="122"/>
      <c r="AG98" s="122" t="s">
        <v>136</v>
      </c>
      <c r="AH98" s="122">
        <v>0</v>
      </c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</row>
    <row r="99" spans="1:60" outlineLevel="1" x14ac:dyDescent="0.2">
      <c r="A99" s="125"/>
      <c r="B99" s="126"/>
      <c r="C99" s="153" t="s">
        <v>180</v>
      </c>
      <c r="D99" s="128"/>
      <c r="E99" s="129">
        <v>0.98</v>
      </c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2"/>
      <c r="Z99" s="122"/>
      <c r="AA99" s="122"/>
      <c r="AB99" s="122"/>
      <c r="AC99" s="122"/>
      <c r="AD99" s="122"/>
      <c r="AE99" s="122"/>
      <c r="AF99" s="122"/>
      <c r="AG99" s="122" t="s">
        <v>136</v>
      </c>
      <c r="AH99" s="122">
        <v>0</v>
      </c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</row>
    <row r="100" spans="1:60" outlineLevel="1" x14ac:dyDescent="0.2">
      <c r="A100" s="139">
        <v>26</v>
      </c>
      <c r="B100" s="140" t="s">
        <v>223</v>
      </c>
      <c r="C100" s="152" t="s">
        <v>224</v>
      </c>
      <c r="D100" s="141" t="s">
        <v>143</v>
      </c>
      <c r="E100" s="142">
        <v>5.07</v>
      </c>
      <c r="F100" s="143"/>
      <c r="G100" s="144">
        <f>ROUND(E100*F100,2)</f>
        <v>0</v>
      </c>
      <c r="H100" s="127">
        <v>0</v>
      </c>
      <c r="I100" s="127">
        <f>ROUND(E100*H100,2)</f>
        <v>0</v>
      </c>
      <c r="J100" s="127">
        <v>64.7</v>
      </c>
      <c r="K100" s="127">
        <f>ROUND(E100*J100,2)</f>
        <v>328.03</v>
      </c>
      <c r="L100" s="127">
        <v>21</v>
      </c>
      <c r="M100" s="127">
        <f>G100*(1+L100/100)</f>
        <v>0</v>
      </c>
      <c r="N100" s="127">
        <v>0</v>
      </c>
      <c r="O100" s="127">
        <f>ROUND(E100*N100,2)</f>
        <v>0</v>
      </c>
      <c r="P100" s="127">
        <v>0.02</v>
      </c>
      <c r="Q100" s="127">
        <f>ROUND(E100*P100,2)</f>
        <v>0.1</v>
      </c>
      <c r="R100" s="127"/>
      <c r="S100" s="127" t="s">
        <v>132</v>
      </c>
      <c r="T100" s="127" t="s">
        <v>144</v>
      </c>
      <c r="U100" s="127">
        <v>0.14699999999999999</v>
      </c>
      <c r="V100" s="127">
        <f>ROUND(E100*U100,2)</f>
        <v>0.75</v>
      </c>
      <c r="W100" s="127"/>
      <c r="X100" s="127" t="s">
        <v>133</v>
      </c>
      <c r="Y100" s="122"/>
      <c r="Z100" s="122"/>
      <c r="AA100" s="122"/>
      <c r="AB100" s="122"/>
      <c r="AC100" s="122"/>
      <c r="AD100" s="122"/>
      <c r="AE100" s="122"/>
      <c r="AF100" s="122"/>
      <c r="AG100" s="122" t="s">
        <v>134</v>
      </c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</row>
    <row r="101" spans="1:60" outlineLevel="1" x14ac:dyDescent="0.2">
      <c r="A101" s="125"/>
      <c r="B101" s="126"/>
      <c r="C101" s="153" t="s">
        <v>178</v>
      </c>
      <c r="D101" s="128"/>
      <c r="E101" s="129">
        <v>3.99</v>
      </c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2"/>
      <c r="Z101" s="122"/>
      <c r="AA101" s="122"/>
      <c r="AB101" s="122"/>
      <c r="AC101" s="122"/>
      <c r="AD101" s="122"/>
      <c r="AE101" s="122"/>
      <c r="AF101" s="122"/>
      <c r="AG101" s="122" t="s">
        <v>136</v>
      </c>
      <c r="AH101" s="122">
        <v>0</v>
      </c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</row>
    <row r="102" spans="1:60" outlineLevel="1" x14ac:dyDescent="0.2">
      <c r="A102" s="125"/>
      <c r="B102" s="126"/>
      <c r="C102" s="153" t="s">
        <v>209</v>
      </c>
      <c r="D102" s="128"/>
      <c r="E102" s="129">
        <v>1.08</v>
      </c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2"/>
      <c r="Z102" s="122"/>
      <c r="AA102" s="122"/>
      <c r="AB102" s="122"/>
      <c r="AC102" s="122"/>
      <c r="AD102" s="122"/>
      <c r="AE102" s="122"/>
      <c r="AF102" s="122"/>
      <c r="AG102" s="122" t="s">
        <v>136</v>
      </c>
      <c r="AH102" s="122">
        <v>0</v>
      </c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</row>
    <row r="103" spans="1:60" outlineLevel="1" x14ac:dyDescent="0.2">
      <c r="A103" s="139">
        <v>27</v>
      </c>
      <c r="B103" s="140" t="s">
        <v>225</v>
      </c>
      <c r="C103" s="152" t="s">
        <v>226</v>
      </c>
      <c r="D103" s="141" t="s">
        <v>149</v>
      </c>
      <c r="E103" s="142">
        <v>2.7</v>
      </c>
      <c r="F103" s="143"/>
      <c r="G103" s="144">
        <f>ROUND(E103*F103,2)</f>
        <v>0</v>
      </c>
      <c r="H103" s="127">
        <v>0</v>
      </c>
      <c r="I103" s="127">
        <f>ROUND(E103*H103,2)</f>
        <v>0</v>
      </c>
      <c r="J103" s="127">
        <v>25.7</v>
      </c>
      <c r="K103" s="127">
        <f>ROUND(E103*J103,2)</f>
        <v>69.39</v>
      </c>
      <c r="L103" s="127">
        <v>21</v>
      </c>
      <c r="M103" s="127">
        <f>G103*(1+L103/100)</f>
        <v>0</v>
      </c>
      <c r="N103" s="127">
        <v>0</v>
      </c>
      <c r="O103" s="127">
        <f>ROUND(E103*N103,2)</f>
        <v>0</v>
      </c>
      <c r="P103" s="127">
        <v>4.0000000000000002E-4</v>
      </c>
      <c r="Q103" s="127">
        <f>ROUND(E103*P103,2)</f>
        <v>0</v>
      </c>
      <c r="R103" s="127"/>
      <c r="S103" s="127" t="s">
        <v>132</v>
      </c>
      <c r="T103" s="127" t="s">
        <v>144</v>
      </c>
      <c r="U103" s="127">
        <v>7.0000000000000007E-2</v>
      </c>
      <c r="V103" s="127">
        <f>ROUND(E103*U103,2)</f>
        <v>0.19</v>
      </c>
      <c r="W103" s="127"/>
      <c r="X103" s="127" t="s">
        <v>133</v>
      </c>
      <c r="Y103" s="122"/>
      <c r="Z103" s="122"/>
      <c r="AA103" s="122"/>
      <c r="AB103" s="122"/>
      <c r="AC103" s="122"/>
      <c r="AD103" s="122"/>
      <c r="AE103" s="122"/>
      <c r="AF103" s="122"/>
      <c r="AG103" s="122" t="s">
        <v>134</v>
      </c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</row>
    <row r="104" spans="1:60" outlineLevel="1" x14ac:dyDescent="0.2">
      <c r="A104" s="125"/>
      <c r="B104" s="126"/>
      <c r="C104" s="153" t="s">
        <v>227</v>
      </c>
      <c r="D104" s="128"/>
      <c r="E104" s="129">
        <v>2.7</v>
      </c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2"/>
      <c r="Z104" s="122"/>
      <c r="AA104" s="122"/>
      <c r="AB104" s="122"/>
      <c r="AC104" s="122"/>
      <c r="AD104" s="122"/>
      <c r="AE104" s="122"/>
      <c r="AF104" s="122"/>
      <c r="AG104" s="122" t="s">
        <v>136</v>
      </c>
      <c r="AH104" s="122">
        <v>0</v>
      </c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</row>
    <row r="105" spans="1:60" outlineLevel="1" x14ac:dyDescent="0.2">
      <c r="A105" s="145">
        <v>28</v>
      </c>
      <c r="B105" s="146" t="s">
        <v>228</v>
      </c>
      <c r="C105" s="154" t="s">
        <v>229</v>
      </c>
      <c r="D105" s="147" t="s">
        <v>131</v>
      </c>
      <c r="E105" s="148">
        <v>6</v>
      </c>
      <c r="F105" s="149"/>
      <c r="G105" s="150">
        <f>ROUND(E105*F105,2)</f>
        <v>0</v>
      </c>
      <c r="H105" s="127">
        <v>0</v>
      </c>
      <c r="I105" s="127">
        <f>ROUND(E105*H105,2)</f>
        <v>0</v>
      </c>
      <c r="J105" s="127">
        <v>17.600000000000001</v>
      </c>
      <c r="K105" s="127">
        <f>ROUND(E105*J105,2)</f>
        <v>105.6</v>
      </c>
      <c r="L105" s="127">
        <v>21</v>
      </c>
      <c r="M105" s="127">
        <f>G105*(1+L105/100)</f>
        <v>0</v>
      </c>
      <c r="N105" s="127">
        <v>0</v>
      </c>
      <c r="O105" s="127">
        <f>ROUND(E105*N105,2)</f>
        <v>0</v>
      </c>
      <c r="P105" s="127">
        <v>0</v>
      </c>
      <c r="Q105" s="127">
        <f>ROUND(E105*P105,2)</f>
        <v>0</v>
      </c>
      <c r="R105" s="127"/>
      <c r="S105" s="127" t="s">
        <v>132</v>
      </c>
      <c r="T105" s="127" t="s">
        <v>132</v>
      </c>
      <c r="U105" s="127">
        <v>0.05</v>
      </c>
      <c r="V105" s="127">
        <f>ROUND(E105*U105,2)</f>
        <v>0.3</v>
      </c>
      <c r="W105" s="127"/>
      <c r="X105" s="127" t="s">
        <v>133</v>
      </c>
      <c r="Y105" s="122"/>
      <c r="Z105" s="122"/>
      <c r="AA105" s="122"/>
      <c r="AB105" s="122"/>
      <c r="AC105" s="122"/>
      <c r="AD105" s="122"/>
      <c r="AE105" s="122"/>
      <c r="AF105" s="122"/>
      <c r="AG105" s="122" t="s">
        <v>134</v>
      </c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</row>
    <row r="106" spans="1:60" outlineLevel="1" x14ac:dyDescent="0.2">
      <c r="A106" s="139">
        <v>29</v>
      </c>
      <c r="B106" s="140" t="s">
        <v>230</v>
      </c>
      <c r="C106" s="152" t="s">
        <v>231</v>
      </c>
      <c r="D106" s="141" t="s">
        <v>143</v>
      </c>
      <c r="E106" s="142">
        <v>2.758</v>
      </c>
      <c r="F106" s="143"/>
      <c r="G106" s="144">
        <f>ROUND(E106*F106,2)</f>
        <v>0</v>
      </c>
      <c r="H106" s="127">
        <v>31.09</v>
      </c>
      <c r="I106" s="127">
        <f>ROUND(E106*H106,2)</f>
        <v>85.75</v>
      </c>
      <c r="J106" s="127">
        <v>367.41</v>
      </c>
      <c r="K106" s="127">
        <f>ROUND(E106*J106,2)</f>
        <v>1013.32</v>
      </c>
      <c r="L106" s="127">
        <v>21</v>
      </c>
      <c r="M106" s="127">
        <f>G106*(1+L106/100)</f>
        <v>0</v>
      </c>
      <c r="N106" s="127">
        <v>1.17E-3</v>
      </c>
      <c r="O106" s="127">
        <f>ROUND(E106*N106,2)</f>
        <v>0</v>
      </c>
      <c r="P106" s="127">
        <v>7.5999999999999998E-2</v>
      </c>
      <c r="Q106" s="127">
        <f>ROUND(E106*P106,2)</f>
        <v>0.21</v>
      </c>
      <c r="R106" s="127"/>
      <c r="S106" s="127" t="s">
        <v>132</v>
      </c>
      <c r="T106" s="127" t="s">
        <v>132</v>
      </c>
      <c r="U106" s="127">
        <v>0.93899999999999995</v>
      </c>
      <c r="V106" s="127">
        <f>ROUND(E106*U106,2)</f>
        <v>2.59</v>
      </c>
      <c r="W106" s="127"/>
      <c r="X106" s="127" t="s">
        <v>133</v>
      </c>
      <c r="Y106" s="122"/>
      <c r="Z106" s="122"/>
      <c r="AA106" s="122"/>
      <c r="AB106" s="122"/>
      <c r="AC106" s="122"/>
      <c r="AD106" s="122"/>
      <c r="AE106" s="122"/>
      <c r="AF106" s="122"/>
      <c r="AG106" s="122" t="s">
        <v>134</v>
      </c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</row>
    <row r="107" spans="1:60" outlineLevel="1" x14ac:dyDescent="0.2">
      <c r="A107" s="125"/>
      <c r="B107" s="126"/>
      <c r="C107" s="153" t="s">
        <v>232</v>
      </c>
      <c r="D107" s="128"/>
      <c r="E107" s="129">
        <v>1.1819999999999999</v>
      </c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2"/>
      <c r="Z107" s="122"/>
      <c r="AA107" s="122"/>
      <c r="AB107" s="122"/>
      <c r="AC107" s="122"/>
      <c r="AD107" s="122"/>
      <c r="AE107" s="122"/>
      <c r="AF107" s="122"/>
      <c r="AG107" s="122" t="s">
        <v>136</v>
      </c>
      <c r="AH107" s="122">
        <v>0</v>
      </c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</row>
    <row r="108" spans="1:60" outlineLevel="1" x14ac:dyDescent="0.2">
      <c r="A108" s="125"/>
      <c r="B108" s="126"/>
      <c r="C108" s="153" t="s">
        <v>233</v>
      </c>
      <c r="D108" s="128"/>
      <c r="E108" s="129">
        <v>1.5760000000000001</v>
      </c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2"/>
      <c r="Z108" s="122"/>
      <c r="AA108" s="122"/>
      <c r="AB108" s="122"/>
      <c r="AC108" s="122"/>
      <c r="AD108" s="122"/>
      <c r="AE108" s="122"/>
      <c r="AF108" s="122"/>
      <c r="AG108" s="122" t="s">
        <v>136</v>
      </c>
      <c r="AH108" s="122">
        <v>0</v>
      </c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</row>
    <row r="109" spans="1:60" outlineLevel="1" x14ac:dyDescent="0.2">
      <c r="A109" s="145">
        <v>30</v>
      </c>
      <c r="B109" s="146" t="s">
        <v>234</v>
      </c>
      <c r="C109" s="154" t="s">
        <v>235</v>
      </c>
      <c r="D109" s="147" t="s">
        <v>149</v>
      </c>
      <c r="E109" s="148">
        <v>1</v>
      </c>
      <c r="F109" s="149"/>
      <c r="G109" s="150">
        <f>ROUND(E109*F109,2)</f>
        <v>0</v>
      </c>
      <c r="H109" s="127">
        <v>11.3</v>
      </c>
      <c r="I109" s="127">
        <f>ROUND(E109*H109,2)</f>
        <v>11.3</v>
      </c>
      <c r="J109" s="127">
        <v>95.2</v>
      </c>
      <c r="K109" s="127">
        <f>ROUND(E109*J109,2)</f>
        <v>95.2</v>
      </c>
      <c r="L109" s="127">
        <v>21</v>
      </c>
      <c r="M109" s="127">
        <f>G109*(1+L109/100)</f>
        <v>0</v>
      </c>
      <c r="N109" s="127">
        <v>4.8999999999999998E-4</v>
      </c>
      <c r="O109" s="127">
        <f>ROUND(E109*N109,2)</f>
        <v>0</v>
      </c>
      <c r="P109" s="127">
        <v>6.0000000000000001E-3</v>
      </c>
      <c r="Q109" s="127">
        <f>ROUND(E109*P109,2)</f>
        <v>0.01</v>
      </c>
      <c r="R109" s="127"/>
      <c r="S109" s="127" t="s">
        <v>132</v>
      </c>
      <c r="T109" s="127" t="s">
        <v>144</v>
      </c>
      <c r="U109" s="127">
        <v>0.27400000000000002</v>
      </c>
      <c r="V109" s="127">
        <f>ROUND(E109*U109,2)</f>
        <v>0.27</v>
      </c>
      <c r="W109" s="127"/>
      <c r="X109" s="127" t="s">
        <v>133</v>
      </c>
      <c r="Y109" s="122"/>
      <c r="Z109" s="122"/>
      <c r="AA109" s="122"/>
      <c r="AB109" s="122"/>
      <c r="AC109" s="122"/>
      <c r="AD109" s="122"/>
      <c r="AE109" s="122"/>
      <c r="AF109" s="122"/>
      <c r="AG109" s="122" t="s">
        <v>134</v>
      </c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</row>
    <row r="110" spans="1:60" outlineLevel="1" x14ac:dyDescent="0.2">
      <c r="A110" s="145">
        <v>31</v>
      </c>
      <c r="B110" s="146" t="s">
        <v>236</v>
      </c>
      <c r="C110" s="154" t="s">
        <v>237</v>
      </c>
      <c r="D110" s="147" t="s">
        <v>149</v>
      </c>
      <c r="E110" s="148">
        <v>1.2</v>
      </c>
      <c r="F110" s="149"/>
      <c r="G110" s="150">
        <f>ROUND(E110*F110,2)</f>
        <v>0</v>
      </c>
      <c r="H110" s="127">
        <v>13.06</v>
      </c>
      <c r="I110" s="127">
        <f>ROUND(E110*H110,2)</f>
        <v>15.67</v>
      </c>
      <c r="J110" s="127">
        <v>151.94</v>
      </c>
      <c r="K110" s="127">
        <f>ROUND(E110*J110,2)</f>
        <v>182.33</v>
      </c>
      <c r="L110" s="127">
        <v>21</v>
      </c>
      <c r="M110" s="127">
        <f>G110*(1+L110/100)</f>
        <v>0</v>
      </c>
      <c r="N110" s="127">
        <v>4.8999999999999998E-4</v>
      </c>
      <c r="O110" s="127">
        <f>ROUND(E110*N110,2)</f>
        <v>0</v>
      </c>
      <c r="P110" s="127">
        <v>2.7E-2</v>
      </c>
      <c r="Q110" s="127">
        <f>ROUND(E110*P110,2)</f>
        <v>0.03</v>
      </c>
      <c r="R110" s="127"/>
      <c r="S110" s="127" t="s">
        <v>132</v>
      </c>
      <c r="T110" s="127" t="s">
        <v>132</v>
      </c>
      <c r="U110" s="127">
        <v>0.42199999999999999</v>
      </c>
      <c r="V110" s="127">
        <f>ROUND(E110*U110,2)</f>
        <v>0.51</v>
      </c>
      <c r="W110" s="127"/>
      <c r="X110" s="127" t="s">
        <v>133</v>
      </c>
      <c r="Y110" s="122"/>
      <c r="Z110" s="122"/>
      <c r="AA110" s="122"/>
      <c r="AB110" s="122"/>
      <c r="AC110" s="122"/>
      <c r="AD110" s="122"/>
      <c r="AE110" s="122"/>
      <c r="AF110" s="122"/>
      <c r="AG110" s="122" t="s">
        <v>134</v>
      </c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</row>
    <row r="111" spans="1:60" outlineLevel="1" x14ac:dyDescent="0.2">
      <c r="A111" s="145">
        <v>32</v>
      </c>
      <c r="B111" s="146" t="s">
        <v>238</v>
      </c>
      <c r="C111" s="154" t="s">
        <v>239</v>
      </c>
      <c r="D111" s="147" t="s">
        <v>149</v>
      </c>
      <c r="E111" s="148">
        <v>65</v>
      </c>
      <c r="F111" s="149"/>
      <c r="G111" s="150">
        <f>ROUND(E111*F111,2)</f>
        <v>0</v>
      </c>
      <c r="H111" s="127">
        <v>13.02</v>
      </c>
      <c r="I111" s="127">
        <f>ROUND(E111*H111,2)</f>
        <v>846.3</v>
      </c>
      <c r="J111" s="127">
        <v>97.48</v>
      </c>
      <c r="K111" s="127">
        <f>ROUND(E111*J111,2)</f>
        <v>6336.2</v>
      </c>
      <c r="L111" s="127">
        <v>21</v>
      </c>
      <c r="M111" s="127">
        <f>G111*(1+L111/100)</f>
        <v>0</v>
      </c>
      <c r="N111" s="127">
        <v>0</v>
      </c>
      <c r="O111" s="127">
        <f>ROUND(E111*N111,2)</f>
        <v>0</v>
      </c>
      <c r="P111" s="127">
        <v>2.16E-3</v>
      </c>
      <c r="Q111" s="127">
        <f>ROUND(E111*P111,2)</f>
        <v>0.14000000000000001</v>
      </c>
      <c r="R111" s="127"/>
      <c r="S111" s="127" t="s">
        <v>132</v>
      </c>
      <c r="T111" s="127" t="s">
        <v>144</v>
      </c>
      <c r="U111" s="127">
        <v>0.26500000000000001</v>
      </c>
      <c r="V111" s="127">
        <f>ROUND(E111*U111,2)</f>
        <v>17.23</v>
      </c>
      <c r="W111" s="127"/>
      <c r="X111" s="127" t="s">
        <v>133</v>
      </c>
      <c r="Y111" s="122"/>
      <c r="Z111" s="122"/>
      <c r="AA111" s="122"/>
      <c r="AB111" s="122"/>
      <c r="AC111" s="122"/>
      <c r="AD111" s="122"/>
      <c r="AE111" s="122"/>
      <c r="AF111" s="122"/>
      <c r="AG111" s="122" t="s">
        <v>134</v>
      </c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</row>
    <row r="112" spans="1:60" outlineLevel="1" x14ac:dyDescent="0.2">
      <c r="A112" s="139">
        <v>33</v>
      </c>
      <c r="B112" s="140" t="s">
        <v>240</v>
      </c>
      <c r="C112" s="152" t="s">
        <v>241</v>
      </c>
      <c r="D112" s="141" t="s">
        <v>143</v>
      </c>
      <c r="E112" s="142">
        <v>30.42</v>
      </c>
      <c r="F112" s="143"/>
      <c r="G112" s="144">
        <f>ROUND(E112*F112,2)</f>
        <v>0</v>
      </c>
      <c r="H112" s="127">
        <v>0</v>
      </c>
      <c r="I112" s="127">
        <f>ROUND(E112*H112,2)</f>
        <v>0</v>
      </c>
      <c r="J112" s="127">
        <v>10</v>
      </c>
      <c r="K112" s="127">
        <f>ROUND(E112*J112,2)</f>
        <v>304.2</v>
      </c>
      <c r="L112" s="127">
        <v>21</v>
      </c>
      <c r="M112" s="127">
        <f>G112*(1+L112/100)</f>
        <v>0</v>
      </c>
      <c r="N112" s="127">
        <v>0</v>
      </c>
      <c r="O112" s="127">
        <f>ROUND(E112*N112,2)</f>
        <v>0</v>
      </c>
      <c r="P112" s="127">
        <v>4.0000000000000001E-3</v>
      </c>
      <c r="Q112" s="127">
        <f>ROUND(E112*P112,2)</f>
        <v>0.12</v>
      </c>
      <c r="R112" s="127"/>
      <c r="S112" s="127" t="s">
        <v>132</v>
      </c>
      <c r="T112" s="127" t="s">
        <v>144</v>
      </c>
      <c r="U112" s="127">
        <v>0.03</v>
      </c>
      <c r="V112" s="127">
        <f>ROUND(E112*U112,2)</f>
        <v>0.91</v>
      </c>
      <c r="W112" s="127"/>
      <c r="X112" s="127" t="s">
        <v>133</v>
      </c>
      <c r="Y112" s="122"/>
      <c r="Z112" s="122"/>
      <c r="AA112" s="122"/>
      <c r="AB112" s="122"/>
      <c r="AC112" s="122"/>
      <c r="AD112" s="122"/>
      <c r="AE112" s="122"/>
      <c r="AF112" s="122"/>
      <c r="AG112" s="122" t="s">
        <v>134</v>
      </c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</row>
    <row r="113" spans="1:60" outlineLevel="1" x14ac:dyDescent="0.2">
      <c r="A113" s="125"/>
      <c r="B113" s="126"/>
      <c r="C113" s="153" t="s">
        <v>178</v>
      </c>
      <c r="D113" s="128"/>
      <c r="E113" s="129">
        <v>3.99</v>
      </c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2"/>
      <c r="Z113" s="122"/>
      <c r="AA113" s="122"/>
      <c r="AB113" s="122"/>
      <c r="AC113" s="122"/>
      <c r="AD113" s="122"/>
      <c r="AE113" s="122"/>
      <c r="AF113" s="122"/>
      <c r="AG113" s="122" t="s">
        <v>136</v>
      </c>
      <c r="AH113" s="122">
        <v>0</v>
      </c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</row>
    <row r="114" spans="1:60" outlineLevel="1" x14ac:dyDescent="0.2">
      <c r="A114" s="125"/>
      <c r="B114" s="126"/>
      <c r="C114" s="153" t="s">
        <v>179</v>
      </c>
      <c r="D114" s="128"/>
      <c r="E114" s="129">
        <v>1.08</v>
      </c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2"/>
      <c r="Z114" s="122"/>
      <c r="AA114" s="122"/>
      <c r="AB114" s="122"/>
      <c r="AC114" s="122"/>
      <c r="AD114" s="122"/>
      <c r="AE114" s="122"/>
      <c r="AF114" s="122"/>
      <c r="AG114" s="122" t="s">
        <v>136</v>
      </c>
      <c r="AH114" s="122">
        <v>0</v>
      </c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</row>
    <row r="115" spans="1:60" outlineLevel="1" x14ac:dyDescent="0.2">
      <c r="A115" s="125"/>
      <c r="B115" s="126"/>
      <c r="C115" s="153" t="s">
        <v>180</v>
      </c>
      <c r="D115" s="128"/>
      <c r="E115" s="129">
        <v>0.98</v>
      </c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2"/>
      <c r="Z115" s="122"/>
      <c r="AA115" s="122"/>
      <c r="AB115" s="122"/>
      <c r="AC115" s="122"/>
      <c r="AD115" s="122"/>
      <c r="AE115" s="122"/>
      <c r="AF115" s="122"/>
      <c r="AG115" s="122" t="s">
        <v>136</v>
      </c>
      <c r="AH115" s="122">
        <v>0</v>
      </c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</row>
    <row r="116" spans="1:60" outlineLevel="1" x14ac:dyDescent="0.2">
      <c r="A116" s="125"/>
      <c r="B116" s="126"/>
      <c r="C116" s="153" t="s">
        <v>181</v>
      </c>
      <c r="D116" s="128"/>
      <c r="E116" s="129">
        <v>16.25</v>
      </c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2"/>
      <c r="Z116" s="122"/>
      <c r="AA116" s="122"/>
      <c r="AB116" s="122"/>
      <c r="AC116" s="122"/>
      <c r="AD116" s="122"/>
      <c r="AE116" s="122"/>
      <c r="AF116" s="122"/>
      <c r="AG116" s="122" t="s">
        <v>136</v>
      </c>
      <c r="AH116" s="122">
        <v>0</v>
      </c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</row>
    <row r="117" spans="1:60" outlineLevel="1" x14ac:dyDescent="0.2">
      <c r="A117" s="125"/>
      <c r="B117" s="126"/>
      <c r="C117" s="153" t="s">
        <v>182</v>
      </c>
      <c r="D117" s="128"/>
      <c r="E117" s="129">
        <v>8.1199999999999992</v>
      </c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2"/>
      <c r="Z117" s="122"/>
      <c r="AA117" s="122"/>
      <c r="AB117" s="122"/>
      <c r="AC117" s="122"/>
      <c r="AD117" s="122"/>
      <c r="AE117" s="122"/>
      <c r="AF117" s="122"/>
      <c r="AG117" s="122" t="s">
        <v>136</v>
      </c>
      <c r="AH117" s="122">
        <v>0</v>
      </c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</row>
    <row r="118" spans="1:60" outlineLevel="1" x14ac:dyDescent="0.2">
      <c r="A118" s="139">
        <v>34</v>
      </c>
      <c r="B118" s="140" t="s">
        <v>242</v>
      </c>
      <c r="C118" s="152" t="s">
        <v>243</v>
      </c>
      <c r="D118" s="141" t="s">
        <v>143</v>
      </c>
      <c r="E118" s="142">
        <v>100.143</v>
      </c>
      <c r="F118" s="143"/>
      <c r="G118" s="144">
        <f>ROUND(E118*F118,2)</f>
        <v>0</v>
      </c>
      <c r="H118" s="127">
        <v>0</v>
      </c>
      <c r="I118" s="127">
        <f>ROUND(E118*H118,2)</f>
        <v>0</v>
      </c>
      <c r="J118" s="127">
        <v>10</v>
      </c>
      <c r="K118" s="127">
        <f>ROUND(E118*J118,2)</f>
        <v>1001.43</v>
      </c>
      <c r="L118" s="127">
        <v>21</v>
      </c>
      <c r="M118" s="127">
        <f>G118*(1+L118/100)</f>
        <v>0</v>
      </c>
      <c r="N118" s="127">
        <v>0</v>
      </c>
      <c r="O118" s="127">
        <f>ROUND(E118*N118,2)</f>
        <v>0</v>
      </c>
      <c r="P118" s="127">
        <v>4.0000000000000001E-3</v>
      </c>
      <c r="Q118" s="127">
        <f>ROUND(E118*P118,2)</f>
        <v>0.4</v>
      </c>
      <c r="R118" s="127"/>
      <c r="S118" s="127" t="s">
        <v>132</v>
      </c>
      <c r="T118" s="127" t="s">
        <v>144</v>
      </c>
      <c r="U118" s="127">
        <v>0.03</v>
      </c>
      <c r="V118" s="127">
        <f>ROUND(E118*U118,2)</f>
        <v>3</v>
      </c>
      <c r="W118" s="127"/>
      <c r="X118" s="127" t="s">
        <v>133</v>
      </c>
      <c r="Y118" s="122"/>
      <c r="Z118" s="122"/>
      <c r="AA118" s="122"/>
      <c r="AB118" s="122"/>
      <c r="AC118" s="122"/>
      <c r="AD118" s="122"/>
      <c r="AE118" s="122"/>
      <c r="AF118" s="122"/>
      <c r="AG118" s="122" t="s">
        <v>134</v>
      </c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</row>
    <row r="119" spans="1:60" outlineLevel="1" x14ac:dyDescent="0.2">
      <c r="A119" s="125"/>
      <c r="B119" s="126"/>
      <c r="C119" s="153" t="s">
        <v>188</v>
      </c>
      <c r="D119" s="128"/>
      <c r="E119" s="129">
        <v>30</v>
      </c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2"/>
      <c r="Z119" s="122"/>
      <c r="AA119" s="122"/>
      <c r="AB119" s="122"/>
      <c r="AC119" s="122"/>
      <c r="AD119" s="122"/>
      <c r="AE119" s="122"/>
      <c r="AF119" s="122"/>
      <c r="AG119" s="122" t="s">
        <v>136</v>
      </c>
      <c r="AH119" s="122">
        <v>0</v>
      </c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</row>
    <row r="120" spans="1:60" outlineLevel="1" x14ac:dyDescent="0.2">
      <c r="A120" s="125"/>
      <c r="B120" s="126"/>
      <c r="C120" s="153" t="s">
        <v>189</v>
      </c>
      <c r="D120" s="128"/>
      <c r="E120" s="129">
        <v>-1.7729999999999999</v>
      </c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2"/>
      <c r="Z120" s="122"/>
      <c r="AA120" s="122"/>
      <c r="AB120" s="122"/>
      <c r="AC120" s="122"/>
      <c r="AD120" s="122"/>
      <c r="AE120" s="122"/>
      <c r="AF120" s="122"/>
      <c r="AG120" s="122" t="s">
        <v>136</v>
      </c>
      <c r="AH120" s="122">
        <v>0</v>
      </c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</row>
    <row r="121" spans="1:60" outlineLevel="1" x14ac:dyDescent="0.2">
      <c r="A121" s="125"/>
      <c r="B121" s="126"/>
      <c r="C121" s="153" t="s">
        <v>190</v>
      </c>
      <c r="D121" s="128"/>
      <c r="E121" s="129">
        <v>-3.5459999999999998</v>
      </c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2"/>
      <c r="Z121" s="122"/>
      <c r="AA121" s="122"/>
      <c r="AB121" s="122"/>
      <c r="AC121" s="122"/>
      <c r="AD121" s="122"/>
      <c r="AE121" s="122"/>
      <c r="AF121" s="122"/>
      <c r="AG121" s="122" t="s">
        <v>136</v>
      </c>
      <c r="AH121" s="122">
        <v>0</v>
      </c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</row>
    <row r="122" spans="1:60" outlineLevel="1" x14ac:dyDescent="0.2">
      <c r="A122" s="125"/>
      <c r="B122" s="126"/>
      <c r="C122" s="153" t="s">
        <v>191</v>
      </c>
      <c r="D122" s="128"/>
      <c r="E122" s="129">
        <v>-2.5609999999999999</v>
      </c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2"/>
      <c r="Z122" s="122"/>
      <c r="AA122" s="122"/>
      <c r="AB122" s="122"/>
      <c r="AC122" s="122"/>
      <c r="AD122" s="122"/>
      <c r="AE122" s="122"/>
      <c r="AF122" s="122"/>
      <c r="AG122" s="122" t="s">
        <v>136</v>
      </c>
      <c r="AH122" s="122">
        <v>0</v>
      </c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</row>
    <row r="123" spans="1:60" outlineLevel="1" x14ac:dyDescent="0.2">
      <c r="A123" s="125"/>
      <c r="B123" s="126"/>
      <c r="C123" s="153" t="s">
        <v>192</v>
      </c>
      <c r="D123" s="128"/>
      <c r="E123" s="129">
        <v>3.2</v>
      </c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2"/>
      <c r="Z123" s="122"/>
      <c r="AA123" s="122"/>
      <c r="AB123" s="122"/>
      <c r="AC123" s="122"/>
      <c r="AD123" s="122"/>
      <c r="AE123" s="122"/>
      <c r="AF123" s="122"/>
      <c r="AG123" s="122" t="s">
        <v>136</v>
      </c>
      <c r="AH123" s="122">
        <v>0</v>
      </c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</row>
    <row r="124" spans="1:60" outlineLevel="1" x14ac:dyDescent="0.2">
      <c r="A124" s="125"/>
      <c r="B124" s="126"/>
      <c r="C124" s="153" t="s">
        <v>193</v>
      </c>
      <c r="D124" s="128"/>
      <c r="E124" s="129">
        <v>8.25</v>
      </c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2"/>
      <c r="Z124" s="122"/>
      <c r="AA124" s="122"/>
      <c r="AB124" s="122"/>
      <c r="AC124" s="122"/>
      <c r="AD124" s="122"/>
      <c r="AE124" s="122"/>
      <c r="AF124" s="122"/>
      <c r="AG124" s="122" t="s">
        <v>136</v>
      </c>
      <c r="AH124" s="122">
        <v>0</v>
      </c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</row>
    <row r="125" spans="1:60" outlineLevel="1" x14ac:dyDescent="0.2">
      <c r="A125" s="125"/>
      <c r="B125" s="126"/>
      <c r="C125" s="153" t="s">
        <v>194</v>
      </c>
      <c r="D125" s="128"/>
      <c r="E125" s="129">
        <v>-1.1819999999999999</v>
      </c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2"/>
      <c r="Z125" s="122"/>
      <c r="AA125" s="122"/>
      <c r="AB125" s="122"/>
      <c r="AC125" s="122"/>
      <c r="AD125" s="122"/>
      <c r="AE125" s="122"/>
      <c r="AF125" s="122"/>
      <c r="AG125" s="122" t="s">
        <v>136</v>
      </c>
      <c r="AH125" s="122">
        <v>0</v>
      </c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</row>
    <row r="126" spans="1:60" outlineLevel="1" x14ac:dyDescent="0.2">
      <c r="A126" s="125"/>
      <c r="B126" s="126"/>
      <c r="C126" s="153" t="s">
        <v>195</v>
      </c>
      <c r="D126" s="128"/>
      <c r="E126" s="129">
        <v>10.5</v>
      </c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2"/>
      <c r="Z126" s="122"/>
      <c r="AA126" s="122"/>
      <c r="AB126" s="122"/>
      <c r="AC126" s="122"/>
      <c r="AD126" s="122"/>
      <c r="AE126" s="122"/>
      <c r="AF126" s="122"/>
      <c r="AG126" s="122" t="s">
        <v>136</v>
      </c>
      <c r="AH126" s="122">
        <v>0</v>
      </c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</row>
    <row r="127" spans="1:60" outlineLevel="1" x14ac:dyDescent="0.2">
      <c r="A127" s="125"/>
      <c r="B127" s="126"/>
      <c r="C127" s="153" t="s">
        <v>194</v>
      </c>
      <c r="D127" s="128"/>
      <c r="E127" s="129">
        <v>-1.1819999999999999</v>
      </c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2"/>
      <c r="Z127" s="122"/>
      <c r="AA127" s="122"/>
      <c r="AB127" s="122"/>
      <c r="AC127" s="122"/>
      <c r="AD127" s="122"/>
      <c r="AE127" s="122"/>
      <c r="AF127" s="122"/>
      <c r="AG127" s="122" t="s">
        <v>136</v>
      </c>
      <c r="AH127" s="122">
        <v>0</v>
      </c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</row>
    <row r="128" spans="1:60" outlineLevel="1" x14ac:dyDescent="0.2">
      <c r="A128" s="125"/>
      <c r="B128" s="126"/>
      <c r="C128" s="153" t="s">
        <v>196</v>
      </c>
      <c r="D128" s="128"/>
      <c r="E128" s="129">
        <v>41.25</v>
      </c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2"/>
      <c r="Z128" s="122"/>
      <c r="AA128" s="122"/>
      <c r="AB128" s="122"/>
      <c r="AC128" s="122"/>
      <c r="AD128" s="122"/>
      <c r="AE128" s="122"/>
      <c r="AF128" s="122"/>
      <c r="AG128" s="122" t="s">
        <v>136</v>
      </c>
      <c r="AH128" s="122">
        <v>0</v>
      </c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</row>
    <row r="129" spans="1:60" outlineLevel="1" x14ac:dyDescent="0.2">
      <c r="A129" s="125"/>
      <c r="B129" s="126"/>
      <c r="C129" s="153" t="s">
        <v>197</v>
      </c>
      <c r="D129" s="128"/>
      <c r="E129" s="129">
        <v>-1.5760000000000001</v>
      </c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2"/>
      <c r="Z129" s="122"/>
      <c r="AA129" s="122"/>
      <c r="AB129" s="122"/>
      <c r="AC129" s="122"/>
      <c r="AD129" s="122"/>
      <c r="AE129" s="122"/>
      <c r="AF129" s="122"/>
      <c r="AG129" s="122" t="s">
        <v>136</v>
      </c>
      <c r="AH129" s="122">
        <v>0</v>
      </c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</row>
    <row r="130" spans="1:60" outlineLevel="1" x14ac:dyDescent="0.2">
      <c r="A130" s="125"/>
      <c r="B130" s="126"/>
      <c r="C130" s="153" t="s">
        <v>191</v>
      </c>
      <c r="D130" s="128"/>
      <c r="E130" s="129">
        <v>-2.5609999999999999</v>
      </c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2"/>
      <c r="Z130" s="122"/>
      <c r="AA130" s="122"/>
      <c r="AB130" s="122"/>
      <c r="AC130" s="122"/>
      <c r="AD130" s="122"/>
      <c r="AE130" s="122"/>
      <c r="AF130" s="122"/>
      <c r="AG130" s="122" t="s">
        <v>136</v>
      </c>
      <c r="AH130" s="122">
        <v>0</v>
      </c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</row>
    <row r="131" spans="1:60" outlineLevel="1" x14ac:dyDescent="0.2">
      <c r="A131" s="125"/>
      <c r="B131" s="126"/>
      <c r="C131" s="153" t="s">
        <v>198</v>
      </c>
      <c r="D131" s="128"/>
      <c r="E131" s="129">
        <v>-2.8</v>
      </c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2"/>
      <c r="Z131" s="122"/>
      <c r="AA131" s="122"/>
      <c r="AB131" s="122"/>
      <c r="AC131" s="122"/>
      <c r="AD131" s="122"/>
      <c r="AE131" s="122"/>
      <c r="AF131" s="122"/>
      <c r="AG131" s="122" t="s">
        <v>136</v>
      </c>
      <c r="AH131" s="122">
        <v>0</v>
      </c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</row>
    <row r="132" spans="1:60" outlineLevel="1" x14ac:dyDescent="0.2">
      <c r="A132" s="125"/>
      <c r="B132" s="126"/>
      <c r="C132" s="153" t="s">
        <v>199</v>
      </c>
      <c r="D132" s="128"/>
      <c r="E132" s="129">
        <v>28.5</v>
      </c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2"/>
      <c r="Z132" s="122"/>
      <c r="AA132" s="122"/>
      <c r="AB132" s="122"/>
      <c r="AC132" s="122"/>
      <c r="AD132" s="122"/>
      <c r="AE132" s="122"/>
      <c r="AF132" s="122"/>
      <c r="AG132" s="122" t="s">
        <v>136</v>
      </c>
      <c r="AH132" s="122">
        <v>0</v>
      </c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</row>
    <row r="133" spans="1:60" outlineLevel="1" x14ac:dyDescent="0.2">
      <c r="A133" s="125"/>
      <c r="B133" s="126"/>
      <c r="C133" s="153" t="s">
        <v>197</v>
      </c>
      <c r="D133" s="128"/>
      <c r="E133" s="129">
        <v>-1.5760000000000001</v>
      </c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2"/>
      <c r="Z133" s="122"/>
      <c r="AA133" s="122"/>
      <c r="AB133" s="122"/>
      <c r="AC133" s="122"/>
      <c r="AD133" s="122"/>
      <c r="AE133" s="122"/>
      <c r="AF133" s="122"/>
      <c r="AG133" s="122" t="s">
        <v>136</v>
      </c>
      <c r="AH133" s="122">
        <v>0</v>
      </c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</row>
    <row r="134" spans="1:60" outlineLevel="1" x14ac:dyDescent="0.2">
      <c r="A134" s="125"/>
      <c r="B134" s="126"/>
      <c r="C134" s="153" t="s">
        <v>198</v>
      </c>
      <c r="D134" s="128"/>
      <c r="E134" s="129">
        <v>-2.8</v>
      </c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2"/>
      <c r="Z134" s="122"/>
      <c r="AA134" s="122"/>
      <c r="AB134" s="122"/>
      <c r="AC134" s="122"/>
      <c r="AD134" s="122"/>
      <c r="AE134" s="122"/>
      <c r="AF134" s="122"/>
      <c r="AG134" s="122" t="s">
        <v>136</v>
      </c>
      <c r="AH134" s="122">
        <v>0</v>
      </c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</row>
    <row r="135" spans="1:60" outlineLevel="1" x14ac:dyDescent="0.2">
      <c r="A135" s="139">
        <v>35</v>
      </c>
      <c r="B135" s="140" t="s">
        <v>244</v>
      </c>
      <c r="C135" s="152" t="s">
        <v>245</v>
      </c>
      <c r="D135" s="141" t="s">
        <v>143</v>
      </c>
      <c r="E135" s="142">
        <v>18</v>
      </c>
      <c r="F135" s="143"/>
      <c r="G135" s="144">
        <f>ROUND(E135*F135,2)</f>
        <v>0</v>
      </c>
      <c r="H135" s="127">
        <v>0</v>
      </c>
      <c r="I135" s="127">
        <f>ROUND(E135*H135,2)</f>
        <v>0</v>
      </c>
      <c r="J135" s="127">
        <v>235.5</v>
      </c>
      <c r="K135" s="127">
        <f>ROUND(E135*J135,2)</f>
        <v>4239</v>
      </c>
      <c r="L135" s="127">
        <v>21</v>
      </c>
      <c r="M135" s="127">
        <f>G135*(1+L135/100)</f>
        <v>0</v>
      </c>
      <c r="N135" s="127">
        <v>0</v>
      </c>
      <c r="O135" s="127">
        <f>ROUND(E135*N135,2)</f>
        <v>0</v>
      </c>
      <c r="P135" s="127">
        <v>6.0999999999999999E-2</v>
      </c>
      <c r="Q135" s="127">
        <f>ROUND(E135*P135,2)</f>
        <v>1.1000000000000001</v>
      </c>
      <c r="R135" s="127"/>
      <c r="S135" s="127" t="s">
        <v>132</v>
      </c>
      <c r="T135" s="127" t="s">
        <v>132</v>
      </c>
      <c r="U135" s="127">
        <v>0.67</v>
      </c>
      <c r="V135" s="127">
        <f>ROUND(E135*U135,2)</f>
        <v>12.06</v>
      </c>
      <c r="W135" s="127"/>
      <c r="X135" s="127" t="s">
        <v>133</v>
      </c>
      <c r="Y135" s="122"/>
      <c r="Z135" s="122"/>
      <c r="AA135" s="122"/>
      <c r="AB135" s="122"/>
      <c r="AC135" s="122"/>
      <c r="AD135" s="122"/>
      <c r="AE135" s="122"/>
      <c r="AF135" s="122"/>
      <c r="AG135" s="122" t="s">
        <v>134</v>
      </c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</row>
    <row r="136" spans="1:60" outlineLevel="1" x14ac:dyDescent="0.2">
      <c r="A136" s="125"/>
      <c r="B136" s="126"/>
      <c r="C136" s="153" t="s">
        <v>185</v>
      </c>
      <c r="D136" s="128"/>
      <c r="E136" s="129">
        <v>18</v>
      </c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2"/>
      <c r="Z136" s="122"/>
      <c r="AA136" s="122"/>
      <c r="AB136" s="122"/>
      <c r="AC136" s="122"/>
      <c r="AD136" s="122"/>
      <c r="AE136" s="122"/>
      <c r="AF136" s="122"/>
      <c r="AG136" s="122" t="s">
        <v>136</v>
      </c>
      <c r="AH136" s="122">
        <v>0</v>
      </c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</row>
    <row r="137" spans="1:60" outlineLevel="1" x14ac:dyDescent="0.2">
      <c r="A137" s="139">
        <v>36</v>
      </c>
      <c r="B137" s="140" t="s">
        <v>246</v>
      </c>
      <c r="C137" s="152" t="s">
        <v>247</v>
      </c>
      <c r="D137" s="141" t="s">
        <v>143</v>
      </c>
      <c r="E137" s="142">
        <v>18</v>
      </c>
      <c r="F137" s="143"/>
      <c r="G137" s="144">
        <f>ROUND(E137*F137,2)</f>
        <v>0</v>
      </c>
      <c r="H137" s="127">
        <v>0</v>
      </c>
      <c r="I137" s="127">
        <f>ROUND(E137*H137,2)</f>
        <v>0</v>
      </c>
      <c r="J137" s="127">
        <v>254</v>
      </c>
      <c r="K137" s="127">
        <f>ROUND(E137*J137,2)</f>
        <v>4572</v>
      </c>
      <c r="L137" s="127">
        <v>21</v>
      </c>
      <c r="M137" s="127">
        <f>G137*(1+L137/100)</f>
        <v>0</v>
      </c>
      <c r="N137" s="127">
        <v>0</v>
      </c>
      <c r="O137" s="127">
        <f>ROUND(E137*N137,2)</f>
        <v>0</v>
      </c>
      <c r="P137" s="127">
        <v>6.8000000000000005E-2</v>
      </c>
      <c r="Q137" s="127">
        <f>ROUND(E137*P137,2)</f>
        <v>1.22</v>
      </c>
      <c r="R137" s="127"/>
      <c r="S137" s="127" t="s">
        <v>132</v>
      </c>
      <c r="T137" s="127" t="s">
        <v>144</v>
      </c>
      <c r="U137" s="127">
        <v>0.69</v>
      </c>
      <c r="V137" s="127">
        <f>ROUND(E137*U137,2)</f>
        <v>12.42</v>
      </c>
      <c r="W137" s="127"/>
      <c r="X137" s="127" t="s">
        <v>133</v>
      </c>
      <c r="Y137" s="122"/>
      <c r="Z137" s="122"/>
      <c r="AA137" s="122"/>
      <c r="AB137" s="122"/>
      <c r="AC137" s="122"/>
      <c r="AD137" s="122"/>
      <c r="AE137" s="122"/>
      <c r="AF137" s="122"/>
      <c r="AG137" s="122" t="s">
        <v>134</v>
      </c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</row>
    <row r="138" spans="1:60" outlineLevel="1" x14ac:dyDescent="0.2">
      <c r="A138" s="125"/>
      <c r="B138" s="126"/>
      <c r="C138" s="153" t="s">
        <v>185</v>
      </c>
      <c r="D138" s="128"/>
      <c r="E138" s="129">
        <v>18</v>
      </c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2"/>
      <c r="Z138" s="122"/>
      <c r="AA138" s="122"/>
      <c r="AB138" s="122"/>
      <c r="AC138" s="122"/>
      <c r="AD138" s="122"/>
      <c r="AE138" s="122"/>
      <c r="AF138" s="122"/>
      <c r="AG138" s="122" t="s">
        <v>136</v>
      </c>
      <c r="AH138" s="122">
        <v>0</v>
      </c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</row>
    <row r="139" spans="1:60" ht="22.5" outlineLevel="1" x14ac:dyDescent="0.2">
      <c r="A139" s="145">
        <v>37</v>
      </c>
      <c r="B139" s="146" t="s">
        <v>248</v>
      </c>
      <c r="C139" s="154" t="s">
        <v>249</v>
      </c>
      <c r="D139" s="147" t="s">
        <v>131</v>
      </c>
      <c r="E139" s="148">
        <v>5</v>
      </c>
      <c r="F139" s="149"/>
      <c r="G139" s="150">
        <f>ROUND(E139*F139,2)</f>
        <v>0</v>
      </c>
      <c r="H139" s="127">
        <v>2.5499999999999998</v>
      </c>
      <c r="I139" s="127">
        <f>ROUND(E139*H139,2)</f>
        <v>12.75</v>
      </c>
      <c r="J139" s="127">
        <v>236.45</v>
      </c>
      <c r="K139" s="127">
        <f>ROUND(E139*J139,2)</f>
        <v>1182.25</v>
      </c>
      <c r="L139" s="127">
        <v>21</v>
      </c>
      <c r="M139" s="127">
        <f>G139*(1+L139/100)</f>
        <v>0</v>
      </c>
      <c r="N139" s="127">
        <v>2.7200000000000002E-3</v>
      </c>
      <c r="O139" s="127">
        <f>ROUND(E139*N139,2)</f>
        <v>0.01</v>
      </c>
      <c r="P139" s="127">
        <v>0</v>
      </c>
      <c r="Q139" s="127">
        <f>ROUND(E139*P139,2)</f>
        <v>0</v>
      </c>
      <c r="R139" s="127"/>
      <c r="S139" s="127" t="s">
        <v>132</v>
      </c>
      <c r="T139" s="127" t="s">
        <v>144</v>
      </c>
      <c r="U139" s="127">
        <v>0.55800000000000005</v>
      </c>
      <c r="V139" s="127">
        <f>ROUND(E139*U139,2)</f>
        <v>2.79</v>
      </c>
      <c r="W139" s="127"/>
      <c r="X139" s="127" t="s">
        <v>133</v>
      </c>
      <c r="Y139" s="122"/>
      <c r="Z139" s="122"/>
      <c r="AA139" s="122"/>
      <c r="AB139" s="122"/>
      <c r="AC139" s="122"/>
      <c r="AD139" s="122"/>
      <c r="AE139" s="122"/>
      <c r="AF139" s="122"/>
      <c r="AG139" s="122" t="s">
        <v>134</v>
      </c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</row>
    <row r="140" spans="1:60" ht="22.5" outlineLevel="1" x14ac:dyDescent="0.2">
      <c r="A140" s="145">
        <v>38</v>
      </c>
      <c r="B140" s="146" t="s">
        <v>250</v>
      </c>
      <c r="C140" s="154" t="s">
        <v>251</v>
      </c>
      <c r="D140" s="147" t="s">
        <v>131</v>
      </c>
      <c r="E140" s="148">
        <v>5</v>
      </c>
      <c r="F140" s="149"/>
      <c r="G140" s="150">
        <f>ROUND(E140*F140,2)</f>
        <v>0</v>
      </c>
      <c r="H140" s="127">
        <v>4.2300000000000004</v>
      </c>
      <c r="I140" s="127">
        <f>ROUND(E140*H140,2)</f>
        <v>21.15</v>
      </c>
      <c r="J140" s="127">
        <v>193.77</v>
      </c>
      <c r="K140" s="127">
        <f>ROUND(E140*J140,2)</f>
        <v>968.85</v>
      </c>
      <c r="L140" s="127">
        <v>21</v>
      </c>
      <c r="M140" s="127">
        <f>G140*(1+L140/100)</f>
        <v>0</v>
      </c>
      <c r="N140" s="127">
        <v>3.6700000000000001E-3</v>
      </c>
      <c r="O140" s="127">
        <f>ROUND(E140*N140,2)</f>
        <v>0.02</v>
      </c>
      <c r="P140" s="127">
        <v>0</v>
      </c>
      <c r="Q140" s="127">
        <f>ROUND(E140*P140,2)</f>
        <v>0</v>
      </c>
      <c r="R140" s="127"/>
      <c r="S140" s="127" t="s">
        <v>132</v>
      </c>
      <c r="T140" s="127" t="s">
        <v>132</v>
      </c>
      <c r="U140" s="127">
        <v>0.433</v>
      </c>
      <c r="V140" s="127">
        <f>ROUND(E140*U140,2)</f>
        <v>2.17</v>
      </c>
      <c r="W140" s="127"/>
      <c r="X140" s="127" t="s">
        <v>133</v>
      </c>
      <c r="Y140" s="122"/>
      <c r="Z140" s="122"/>
      <c r="AA140" s="122"/>
      <c r="AB140" s="122"/>
      <c r="AC140" s="122"/>
      <c r="AD140" s="122"/>
      <c r="AE140" s="122"/>
      <c r="AF140" s="122"/>
      <c r="AG140" s="122" t="s">
        <v>134</v>
      </c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</row>
    <row r="141" spans="1:60" x14ac:dyDescent="0.2">
      <c r="A141" s="133" t="s">
        <v>127</v>
      </c>
      <c r="B141" s="134" t="s">
        <v>61</v>
      </c>
      <c r="C141" s="151" t="s">
        <v>62</v>
      </c>
      <c r="D141" s="135"/>
      <c r="E141" s="136"/>
      <c r="F141" s="137"/>
      <c r="G141" s="138">
        <f>SUMIF(AG142:AG142,"&lt;&gt;NOR",G142:G142)</f>
        <v>0</v>
      </c>
      <c r="H141" s="132"/>
      <c r="I141" s="132">
        <f>SUM(I142:I142)</f>
        <v>0</v>
      </c>
      <c r="J141" s="132"/>
      <c r="K141" s="132">
        <f>SUM(K142:K142)</f>
        <v>4884.9799999999996</v>
      </c>
      <c r="L141" s="132"/>
      <c r="M141" s="132">
        <f>SUM(M142:M142)</f>
        <v>0</v>
      </c>
      <c r="N141" s="132"/>
      <c r="O141" s="132">
        <f>SUM(O142:O142)</f>
        <v>0</v>
      </c>
      <c r="P141" s="132"/>
      <c r="Q141" s="132">
        <f>SUM(Q142:Q142)</f>
        <v>0</v>
      </c>
      <c r="R141" s="132"/>
      <c r="S141" s="132"/>
      <c r="T141" s="132"/>
      <c r="U141" s="132"/>
      <c r="V141" s="132">
        <f>SUM(V142:V142)</f>
        <v>11.14</v>
      </c>
      <c r="W141" s="132"/>
      <c r="X141" s="132"/>
      <c r="AG141" t="s">
        <v>128</v>
      </c>
    </row>
    <row r="142" spans="1:60" outlineLevel="1" x14ac:dyDescent="0.2">
      <c r="A142" s="145">
        <v>39</v>
      </c>
      <c r="B142" s="146" t="s">
        <v>252</v>
      </c>
      <c r="C142" s="154" t="s">
        <v>253</v>
      </c>
      <c r="D142" s="147" t="s">
        <v>254</v>
      </c>
      <c r="E142" s="148">
        <v>4.3229899999999999</v>
      </c>
      <c r="F142" s="149"/>
      <c r="G142" s="150">
        <f>ROUND(E142*F142,2)</f>
        <v>0</v>
      </c>
      <c r="H142" s="127">
        <v>0</v>
      </c>
      <c r="I142" s="127">
        <f>ROUND(E142*H142,2)</f>
        <v>0</v>
      </c>
      <c r="J142" s="127">
        <v>1130</v>
      </c>
      <c r="K142" s="127">
        <f>ROUND(E142*J142,2)</f>
        <v>4884.9799999999996</v>
      </c>
      <c r="L142" s="127">
        <v>21</v>
      </c>
      <c r="M142" s="127">
        <f>G142*(1+L142/100)</f>
        <v>0</v>
      </c>
      <c r="N142" s="127">
        <v>0</v>
      </c>
      <c r="O142" s="127">
        <f>ROUND(E142*N142,2)</f>
        <v>0</v>
      </c>
      <c r="P142" s="127">
        <v>0</v>
      </c>
      <c r="Q142" s="127">
        <f>ROUND(E142*P142,2)</f>
        <v>0</v>
      </c>
      <c r="R142" s="127"/>
      <c r="S142" s="127" t="s">
        <v>132</v>
      </c>
      <c r="T142" s="127" t="s">
        <v>144</v>
      </c>
      <c r="U142" s="127">
        <v>2.577</v>
      </c>
      <c r="V142" s="127">
        <f>ROUND(E142*U142,2)</f>
        <v>11.14</v>
      </c>
      <c r="W142" s="127"/>
      <c r="X142" s="127" t="s">
        <v>255</v>
      </c>
      <c r="Y142" s="122"/>
      <c r="Z142" s="122"/>
      <c r="AA142" s="122"/>
      <c r="AB142" s="122"/>
      <c r="AC142" s="122"/>
      <c r="AD142" s="122"/>
      <c r="AE142" s="122"/>
      <c r="AF142" s="122"/>
      <c r="AG142" s="122" t="s">
        <v>256</v>
      </c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</row>
    <row r="143" spans="1:60" x14ac:dyDescent="0.2">
      <c r="A143" s="133" t="s">
        <v>127</v>
      </c>
      <c r="B143" s="134" t="s">
        <v>63</v>
      </c>
      <c r="C143" s="151" t="s">
        <v>64</v>
      </c>
      <c r="D143" s="135"/>
      <c r="E143" s="136"/>
      <c r="F143" s="137"/>
      <c r="G143" s="138">
        <f>SUMIF(AG144:AG153,"&lt;&gt;NOR",G144:G153)</f>
        <v>0</v>
      </c>
      <c r="H143" s="132"/>
      <c r="I143" s="132">
        <f>SUM(I144:I153)</f>
        <v>3483.2000000000003</v>
      </c>
      <c r="J143" s="132"/>
      <c r="K143" s="132">
        <f>SUM(K144:K153)</f>
        <v>2359.75</v>
      </c>
      <c r="L143" s="132"/>
      <c r="M143" s="132">
        <f>SUM(M144:M153)</f>
        <v>0</v>
      </c>
      <c r="N143" s="132"/>
      <c r="O143" s="132">
        <f>SUM(O144:O153)</f>
        <v>0.03</v>
      </c>
      <c r="P143" s="132"/>
      <c r="Q143" s="132">
        <f>SUM(Q144:Q153)</f>
        <v>0</v>
      </c>
      <c r="R143" s="132"/>
      <c r="S143" s="132"/>
      <c r="T143" s="132"/>
      <c r="U143" s="132"/>
      <c r="V143" s="132">
        <f>SUM(V144:V153)</f>
        <v>4.22</v>
      </c>
      <c r="W143" s="132"/>
      <c r="X143" s="132"/>
      <c r="AG143" t="s">
        <v>128</v>
      </c>
    </row>
    <row r="144" spans="1:60" outlineLevel="1" x14ac:dyDescent="0.2">
      <c r="A144" s="139">
        <v>40</v>
      </c>
      <c r="B144" s="140" t="s">
        <v>257</v>
      </c>
      <c r="C144" s="152" t="s">
        <v>258</v>
      </c>
      <c r="D144" s="141" t="s">
        <v>143</v>
      </c>
      <c r="E144" s="142">
        <v>7.782</v>
      </c>
      <c r="F144" s="143"/>
      <c r="G144" s="144">
        <f>ROUND(E144*F144,2)</f>
        <v>0</v>
      </c>
      <c r="H144" s="127">
        <v>318.92</v>
      </c>
      <c r="I144" s="127">
        <f>ROUND(E144*H144,2)</f>
        <v>2481.84</v>
      </c>
      <c r="J144" s="127">
        <v>194.08</v>
      </c>
      <c r="K144" s="127">
        <f>ROUND(E144*J144,2)</f>
        <v>1510.33</v>
      </c>
      <c r="L144" s="127">
        <v>21</v>
      </c>
      <c r="M144" s="127">
        <f>G144*(1+L144/100)</f>
        <v>0</v>
      </c>
      <c r="N144" s="127">
        <v>3.6800000000000001E-3</v>
      </c>
      <c r="O144" s="127">
        <f>ROUND(E144*N144,2)</f>
        <v>0.03</v>
      </c>
      <c r="P144" s="127">
        <v>0</v>
      </c>
      <c r="Q144" s="127">
        <f>ROUND(E144*P144,2)</f>
        <v>0</v>
      </c>
      <c r="R144" s="127"/>
      <c r="S144" s="127" t="s">
        <v>132</v>
      </c>
      <c r="T144" s="127" t="s">
        <v>132</v>
      </c>
      <c r="U144" s="127">
        <v>0.38500000000000001</v>
      </c>
      <c r="V144" s="127">
        <f>ROUND(E144*U144,2)</f>
        <v>3</v>
      </c>
      <c r="W144" s="127"/>
      <c r="X144" s="127" t="s">
        <v>133</v>
      </c>
      <c r="Y144" s="122"/>
      <c r="Z144" s="122"/>
      <c r="AA144" s="122"/>
      <c r="AB144" s="122"/>
      <c r="AC144" s="122"/>
      <c r="AD144" s="122"/>
      <c r="AE144" s="122"/>
      <c r="AF144" s="122"/>
      <c r="AG144" s="122" t="s">
        <v>134</v>
      </c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</row>
    <row r="145" spans="1:60" outlineLevel="1" x14ac:dyDescent="0.2">
      <c r="A145" s="125"/>
      <c r="B145" s="126"/>
      <c r="C145" s="153" t="s">
        <v>259</v>
      </c>
      <c r="D145" s="128"/>
      <c r="E145" s="129">
        <v>3.99</v>
      </c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2"/>
      <c r="Z145" s="122"/>
      <c r="AA145" s="122"/>
      <c r="AB145" s="122"/>
      <c r="AC145" s="122"/>
      <c r="AD145" s="122"/>
      <c r="AE145" s="122"/>
      <c r="AF145" s="122"/>
      <c r="AG145" s="122" t="s">
        <v>136</v>
      </c>
      <c r="AH145" s="122">
        <v>0</v>
      </c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</row>
    <row r="146" spans="1:60" outlineLevel="1" x14ac:dyDescent="0.2">
      <c r="A146" s="125"/>
      <c r="B146" s="126"/>
      <c r="C146" s="153" t="s">
        <v>260</v>
      </c>
      <c r="D146" s="128"/>
      <c r="E146" s="129">
        <v>1.6</v>
      </c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2"/>
      <c r="Z146" s="122"/>
      <c r="AA146" s="122"/>
      <c r="AB146" s="122"/>
      <c r="AC146" s="122"/>
      <c r="AD146" s="122"/>
      <c r="AE146" s="122"/>
      <c r="AF146" s="122"/>
      <c r="AG146" s="122" t="s">
        <v>136</v>
      </c>
      <c r="AH146" s="122">
        <v>0</v>
      </c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</row>
    <row r="147" spans="1:60" outlineLevel="1" x14ac:dyDescent="0.2">
      <c r="A147" s="125"/>
      <c r="B147" s="126"/>
      <c r="C147" s="153" t="s">
        <v>261</v>
      </c>
      <c r="D147" s="128"/>
      <c r="E147" s="129">
        <v>0.74</v>
      </c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2"/>
      <c r="Z147" s="122"/>
      <c r="AA147" s="122"/>
      <c r="AB147" s="122"/>
      <c r="AC147" s="122"/>
      <c r="AD147" s="122"/>
      <c r="AE147" s="122"/>
      <c r="AF147" s="122"/>
      <c r="AG147" s="122" t="s">
        <v>136</v>
      </c>
      <c r="AH147" s="122">
        <v>0</v>
      </c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</row>
    <row r="148" spans="1:60" outlineLevel="1" x14ac:dyDescent="0.2">
      <c r="A148" s="125"/>
      <c r="B148" s="126"/>
      <c r="C148" s="153" t="s">
        <v>179</v>
      </c>
      <c r="D148" s="128"/>
      <c r="E148" s="129">
        <v>1.08</v>
      </c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2"/>
      <c r="Z148" s="122"/>
      <c r="AA148" s="122"/>
      <c r="AB148" s="122"/>
      <c r="AC148" s="122"/>
      <c r="AD148" s="122"/>
      <c r="AE148" s="122"/>
      <c r="AF148" s="122"/>
      <c r="AG148" s="122" t="s">
        <v>136</v>
      </c>
      <c r="AH148" s="122">
        <v>0</v>
      </c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</row>
    <row r="149" spans="1:60" outlineLevel="1" x14ac:dyDescent="0.2">
      <c r="A149" s="125"/>
      <c r="B149" s="126"/>
      <c r="C149" s="153" t="s">
        <v>262</v>
      </c>
      <c r="D149" s="128"/>
      <c r="E149" s="129">
        <v>0.372</v>
      </c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2"/>
      <c r="Z149" s="122"/>
      <c r="AA149" s="122"/>
      <c r="AB149" s="122"/>
      <c r="AC149" s="122"/>
      <c r="AD149" s="122"/>
      <c r="AE149" s="122"/>
      <c r="AF149" s="122"/>
      <c r="AG149" s="122" t="s">
        <v>136</v>
      </c>
      <c r="AH149" s="122">
        <v>0</v>
      </c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</row>
    <row r="150" spans="1:60" outlineLevel="1" x14ac:dyDescent="0.2">
      <c r="A150" s="139">
        <v>41</v>
      </c>
      <c r="B150" s="140" t="s">
        <v>263</v>
      </c>
      <c r="C150" s="152" t="s">
        <v>264</v>
      </c>
      <c r="D150" s="141" t="s">
        <v>149</v>
      </c>
      <c r="E150" s="142">
        <v>11.12</v>
      </c>
      <c r="F150" s="143"/>
      <c r="G150" s="144">
        <f>ROUND(E150*F150,2)</f>
        <v>0</v>
      </c>
      <c r="H150" s="127">
        <v>90.05</v>
      </c>
      <c r="I150" s="127">
        <f>ROUND(E150*H150,2)</f>
        <v>1001.36</v>
      </c>
      <c r="J150" s="127">
        <v>55.45</v>
      </c>
      <c r="K150" s="127">
        <f>ROUND(E150*J150,2)</f>
        <v>616.6</v>
      </c>
      <c r="L150" s="127">
        <v>21</v>
      </c>
      <c r="M150" s="127">
        <f>G150*(1+L150/100)</f>
        <v>0</v>
      </c>
      <c r="N150" s="127">
        <v>3.2000000000000003E-4</v>
      </c>
      <c r="O150" s="127">
        <f>ROUND(E150*N150,2)</f>
        <v>0</v>
      </c>
      <c r="P150" s="127">
        <v>0</v>
      </c>
      <c r="Q150" s="127">
        <f>ROUND(E150*P150,2)</f>
        <v>0</v>
      </c>
      <c r="R150" s="127"/>
      <c r="S150" s="127" t="s">
        <v>132</v>
      </c>
      <c r="T150" s="127" t="s">
        <v>132</v>
      </c>
      <c r="U150" s="127">
        <v>0.11</v>
      </c>
      <c r="V150" s="127">
        <f>ROUND(E150*U150,2)</f>
        <v>1.22</v>
      </c>
      <c r="W150" s="127"/>
      <c r="X150" s="127" t="s">
        <v>133</v>
      </c>
      <c r="Y150" s="122"/>
      <c r="Z150" s="122"/>
      <c r="AA150" s="122"/>
      <c r="AB150" s="122"/>
      <c r="AC150" s="122"/>
      <c r="AD150" s="122"/>
      <c r="AE150" s="122"/>
      <c r="AF150" s="122"/>
      <c r="AG150" s="122" t="s">
        <v>134</v>
      </c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</row>
    <row r="151" spans="1:60" outlineLevel="1" x14ac:dyDescent="0.2">
      <c r="A151" s="125"/>
      <c r="B151" s="126"/>
      <c r="C151" s="153" t="s">
        <v>265</v>
      </c>
      <c r="D151" s="128"/>
      <c r="E151" s="129">
        <v>7.4</v>
      </c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2"/>
      <c r="Z151" s="122"/>
      <c r="AA151" s="122"/>
      <c r="AB151" s="122"/>
      <c r="AC151" s="122"/>
      <c r="AD151" s="122"/>
      <c r="AE151" s="122"/>
      <c r="AF151" s="122"/>
      <c r="AG151" s="122" t="s">
        <v>136</v>
      </c>
      <c r="AH151" s="122">
        <v>0</v>
      </c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</row>
    <row r="152" spans="1:60" outlineLevel="1" x14ac:dyDescent="0.2">
      <c r="A152" s="125"/>
      <c r="B152" s="126"/>
      <c r="C152" s="153" t="s">
        <v>266</v>
      </c>
      <c r="D152" s="128"/>
      <c r="E152" s="129">
        <v>3.72</v>
      </c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2"/>
      <c r="Z152" s="122"/>
      <c r="AA152" s="122"/>
      <c r="AB152" s="122"/>
      <c r="AC152" s="122"/>
      <c r="AD152" s="122"/>
      <c r="AE152" s="122"/>
      <c r="AF152" s="122"/>
      <c r="AG152" s="122" t="s">
        <v>136</v>
      </c>
      <c r="AH152" s="122">
        <v>0</v>
      </c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</row>
    <row r="153" spans="1:60" outlineLevel="1" x14ac:dyDescent="0.2">
      <c r="A153" s="145">
        <v>42</v>
      </c>
      <c r="B153" s="146" t="s">
        <v>267</v>
      </c>
      <c r="C153" s="154" t="s">
        <v>268</v>
      </c>
      <c r="D153" s="147" t="s">
        <v>0</v>
      </c>
      <c r="E153" s="148">
        <v>56.101300000000002</v>
      </c>
      <c r="F153" s="149"/>
      <c r="G153" s="150">
        <f>ROUND(E153*F153,2)</f>
        <v>0</v>
      </c>
      <c r="H153" s="127">
        <v>0</v>
      </c>
      <c r="I153" s="127">
        <f>ROUND(E153*H153,2)</f>
        <v>0</v>
      </c>
      <c r="J153" s="127">
        <v>4.1500000000000004</v>
      </c>
      <c r="K153" s="127">
        <f>ROUND(E153*J153,2)</f>
        <v>232.82</v>
      </c>
      <c r="L153" s="127">
        <v>21</v>
      </c>
      <c r="M153" s="127">
        <f>G153*(1+L153/100)</f>
        <v>0</v>
      </c>
      <c r="N153" s="127">
        <v>0</v>
      </c>
      <c r="O153" s="127">
        <f>ROUND(E153*N153,2)</f>
        <v>0</v>
      </c>
      <c r="P153" s="127">
        <v>0</v>
      </c>
      <c r="Q153" s="127">
        <f>ROUND(E153*P153,2)</f>
        <v>0</v>
      </c>
      <c r="R153" s="127"/>
      <c r="S153" s="127" t="s">
        <v>132</v>
      </c>
      <c r="T153" s="127" t="s">
        <v>132</v>
      </c>
      <c r="U153" s="127">
        <v>0</v>
      </c>
      <c r="V153" s="127">
        <f>ROUND(E153*U153,2)</f>
        <v>0</v>
      </c>
      <c r="W153" s="127"/>
      <c r="X153" s="127" t="s">
        <v>255</v>
      </c>
      <c r="Y153" s="122"/>
      <c r="Z153" s="122"/>
      <c r="AA153" s="122"/>
      <c r="AB153" s="122"/>
      <c r="AC153" s="122"/>
      <c r="AD153" s="122"/>
      <c r="AE153" s="122"/>
      <c r="AF153" s="122"/>
      <c r="AG153" s="122" t="s">
        <v>256</v>
      </c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</row>
    <row r="154" spans="1:60" x14ac:dyDescent="0.2">
      <c r="A154" s="133" t="s">
        <v>127</v>
      </c>
      <c r="B154" s="134" t="s">
        <v>65</v>
      </c>
      <c r="C154" s="151" t="s">
        <v>66</v>
      </c>
      <c r="D154" s="135"/>
      <c r="E154" s="136"/>
      <c r="F154" s="137"/>
      <c r="G154" s="138">
        <f>SUMIF(AG155:AG155,"&lt;&gt;NOR",G155:G155)</f>
        <v>0</v>
      </c>
      <c r="H154" s="132"/>
      <c r="I154" s="132">
        <f>SUM(I155:I155)</f>
        <v>0</v>
      </c>
      <c r="J154" s="132"/>
      <c r="K154" s="132">
        <f>SUM(K155:K155)</f>
        <v>3000</v>
      </c>
      <c r="L154" s="132"/>
      <c r="M154" s="132">
        <f>SUM(M155:M155)</f>
        <v>0</v>
      </c>
      <c r="N154" s="132"/>
      <c r="O154" s="132">
        <f>SUM(O155:O155)</f>
        <v>0</v>
      </c>
      <c r="P154" s="132"/>
      <c r="Q154" s="132">
        <f>SUM(Q155:Q155)</f>
        <v>0</v>
      </c>
      <c r="R154" s="132"/>
      <c r="S154" s="132"/>
      <c r="T154" s="132"/>
      <c r="U154" s="132"/>
      <c r="V154" s="132">
        <f>SUM(V155:V155)</f>
        <v>0.16</v>
      </c>
      <c r="W154" s="132"/>
      <c r="X154" s="132"/>
      <c r="AG154" t="s">
        <v>128</v>
      </c>
    </row>
    <row r="155" spans="1:60" ht="22.5" outlineLevel="1" x14ac:dyDescent="0.2">
      <c r="A155" s="145">
        <v>43</v>
      </c>
      <c r="B155" s="146" t="s">
        <v>269</v>
      </c>
      <c r="C155" s="154" t="s">
        <v>270</v>
      </c>
      <c r="D155" s="147" t="s">
        <v>271</v>
      </c>
      <c r="E155" s="148">
        <v>1</v>
      </c>
      <c r="F155" s="149"/>
      <c r="G155" s="150">
        <f>ROUND(E155*F155,2)</f>
        <v>0</v>
      </c>
      <c r="H155" s="127">
        <v>0</v>
      </c>
      <c r="I155" s="127">
        <f>ROUND(E155*H155,2)</f>
        <v>0</v>
      </c>
      <c r="J155" s="127">
        <v>3000</v>
      </c>
      <c r="K155" s="127">
        <f>ROUND(E155*J155,2)</f>
        <v>3000</v>
      </c>
      <c r="L155" s="127">
        <v>21</v>
      </c>
      <c r="M155" s="127">
        <f>G155*(1+L155/100)</f>
        <v>0</v>
      </c>
      <c r="N155" s="127">
        <v>0</v>
      </c>
      <c r="O155" s="127">
        <f>ROUND(E155*N155,2)</f>
        <v>0</v>
      </c>
      <c r="P155" s="127">
        <v>0</v>
      </c>
      <c r="Q155" s="127">
        <f>ROUND(E155*P155,2)</f>
        <v>0</v>
      </c>
      <c r="R155" s="127"/>
      <c r="S155" s="127" t="s">
        <v>217</v>
      </c>
      <c r="T155" s="127" t="s">
        <v>218</v>
      </c>
      <c r="U155" s="127">
        <v>0.157</v>
      </c>
      <c r="V155" s="127">
        <f>ROUND(E155*U155,2)</f>
        <v>0.16</v>
      </c>
      <c r="W155" s="127"/>
      <c r="X155" s="127" t="s">
        <v>133</v>
      </c>
      <c r="Y155" s="122"/>
      <c r="Z155" s="122"/>
      <c r="AA155" s="122"/>
      <c r="AB155" s="122"/>
      <c r="AC155" s="122"/>
      <c r="AD155" s="122"/>
      <c r="AE155" s="122"/>
      <c r="AF155" s="122"/>
      <c r="AG155" s="122" t="s">
        <v>134</v>
      </c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22"/>
    </row>
    <row r="156" spans="1:60" x14ac:dyDescent="0.2">
      <c r="A156" s="133" t="s">
        <v>127</v>
      </c>
      <c r="B156" s="134" t="s">
        <v>67</v>
      </c>
      <c r="C156" s="151" t="s">
        <v>68</v>
      </c>
      <c r="D156" s="135"/>
      <c r="E156" s="136"/>
      <c r="F156" s="137"/>
      <c r="G156" s="138">
        <f>SUMIF(AG157:AG165,"&lt;&gt;NOR",G157:G165)</f>
        <v>0</v>
      </c>
      <c r="H156" s="132"/>
      <c r="I156" s="132">
        <f>SUM(I157:I165)</f>
        <v>726.07999999999993</v>
      </c>
      <c r="J156" s="132"/>
      <c r="K156" s="132">
        <f>SUM(K157:K165)</f>
        <v>5822.48</v>
      </c>
      <c r="L156" s="132"/>
      <c r="M156" s="132">
        <f>SUM(M157:M165)</f>
        <v>0</v>
      </c>
      <c r="N156" s="132"/>
      <c r="O156" s="132">
        <f>SUM(O157:O165)</f>
        <v>0</v>
      </c>
      <c r="P156" s="132"/>
      <c r="Q156" s="132">
        <f>SUM(Q157:Q165)</f>
        <v>0</v>
      </c>
      <c r="R156" s="132"/>
      <c r="S156" s="132"/>
      <c r="T156" s="132"/>
      <c r="U156" s="132"/>
      <c r="V156" s="132">
        <f>SUM(V157:V165)</f>
        <v>4.580000000000001</v>
      </c>
      <c r="W156" s="132"/>
      <c r="X156" s="132"/>
      <c r="AG156" t="s">
        <v>128</v>
      </c>
    </row>
    <row r="157" spans="1:60" outlineLevel="1" x14ac:dyDescent="0.2">
      <c r="A157" s="145">
        <v>44</v>
      </c>
      <c r="B157" s="146" t="s">
        <v>272</v>
      </c>
      <c r="C157" s="154" t="s">
        <v>273</v>
      </c>
      <c r="D157" s="147" t="s">
        <v>149</v>
      </c>
      <c r="E157" s="148">
        <v>1.5</v>
      </c>
      <c r="F157" s="149"/>
      <c r="G157" s="150">
        <f t="shared" ref="G157:G165" si="0">ROUND(E157*F157,2)</f>
        <v>0</v>
      </c>
      <c r="H157" s="127">
        <v>112.19</v>
      </c>
      <c r="I157" s="127">
        <f t="shared" ref="I157:I165" si="1">ROUND(E157*H157,2)</f>
        <v>168.29</v>
      </c>
      <c r="J157" s="127">
        <v>161.31</v>
      </c>
      <c r="K157" s="127">
        <f t="shared" ref="K157:K165" si="2">ROUND(E157*J157,2)</f>
        <v>241.97</v>
      </c>
      <c r="L157" s="127">
        <v>21</v>
      </c>
      <c r="M157" s="127">
        <f t="shared" ref="M157:M165" si="3">G157*(1+L157/100)</f>
        <v>0</v>
      </c>
      <c r="N157" s="127">
        <v>3.4000000000000002E-4</v>
      </c>
      <c r="O157" s="127">
        <f t="shared" ref="O157:O165" si="4">ROUND(E157*N157,2)</f>
        <v>0</v>
      </c>
      <c r="P157" s="127">
        <v>0</v>
      </c>
      <c r="Q157" s="127">
        <f t="shared" ref="Q157:Q165" si="5">ROUND(E157*P157,2)</f>
        <v>0</v>
      </c>
      <c r="R157" s="127"/>
      <c r="S157" s="127" t="s">
        <v>132</v>
      </c>
      <c r="T157" s="127" t="s">
        <v>132</v>
      </c>
      <c r="U157" s="127">
        <v>0.32</v>
      </c>
      <c r="V157" s="127">
        <f t="shared" ref="V157:V165" si="6">ROUND(E157*U157,2)</f>
        <v>0.48</v>
      </c>
      <c r="W157" s="127"/>
      <c r="X157" s="127" t="s">
        <v>133</v>
      </c>
      <c r="Y157" s="122"/>
      <c r="Z157" s="122"/>
      <c r="AA157" s="122"/>
      <c r="AB157" s="122"/>
      <c r="AC157" s="122"/>
      <c r="AD157" s="122"/>
      <c r="AE157" s="122"/>
      <c r="AF157" s="122"/>
      <c r="AG157" s="122" t="s">
        <v>134</v>
      </c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  <c r="BF157" s="122"/>
      <c r="BG157" s="122"/>
      <c r="BH157" s="122"/>
    </row>
    <row r="158" spans="1:60" outlineLevel="1" x14ac:dyDescent="0.2">
      <c r="A158" s="145">
        <v>45</v>
      </c>
      <c r="B158" s="146" t="s">
        <v>274</v>
      </c>
      <c r="C158" s="154" t="s">
        <v>275</v>
      </c>
      <c r="D158" s="147" t="s">
        <v>149</v>
      </c>
      <c r="E158" s="148">
        <v>3</v>
      </c>
      <c r="F158" s="149"/>
      <c r="G158" s="150">
        <f t="shared" si="0"/>
        <v>0</v>
      </c>
      <c r="H158" s="127">
        <v>184.91</v>
      </c>
      <c r="I158" s="127">
        <f t="shared" si="1"/>
        <v>554.73</v>
      </c>
      <c r="J158" s="127">
        <v>266.08999999999997</v>
      </c>
      <c r="K158" s="127">
        <f t="shared" si="2"/>
        <v>798.27</v>
      </c>
      <c r="L158" s="127">
        <v>21</v>
      </c>
      <c r="M158" s="127">
        <f t="shared" si="3"/>
        <v>0</v>
      </c>
      <c r="N158" s="127">
        <v>5.1999999999999995E-4</v>
      </c>
      <c r="O158" s="127">
        <f t="shared" si="4"/>
        <v>0</v>
      </c>
      <c r="P158" s="127">
        <v>0</v>
      </c>
      <c r="Q158" s="127">
        <f t="shared" si="5"/>
        <v>0</v>
      </c>
      <c r="R158" s="127"/>
      <c r="S158" s="127" t="s">
        <v>132</v>
      </c>
      <c r="T158" s="127" t="s">
        <v>132</v>
      </c>
      <c r="U158" s="127">
        <v>0.52900000000000003</v>
      </c>
      <c r="V158" s="127">
        <f t="shared" si="6"/>
        <v>1.59</v>
      </c>
      <c r="W158" s="127"/>
      <c r="X158" s="127" t="s">
        <v>133</v>
      </c>
      <c r="Y158" s="122"/>
      <c r="Z158" s="122"/>
      <c r="AA158" s="122"/>
      <c r="AB158" s="122"/>
      <c r="AC158" s="122"/>
      <c r="AD158" s="122"/>
      <c r="AE158" s="122"/>
      <c r="AF158" s="122"/>
      <c r="AG158" s="122" t="s">
        <v>134</v>
      </c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  <c r="BF158" s="122"/>
      <c r="BG158" s="122"/>
      <c r="BH158" s="122"/>
    </row>
    <row r="159" spans="1:60" outlineLevel="1" x14ac:dyDescent="0.2">
      <c r="A159" s="145">
        <v>46</v>
      </c>
      <c r="B159" s="146" t="s">
        <v>276</v>
      </c>
      <c r="C159" s="154" t="s">
        <v>277</v>
      </c>
      <c r="D159" s="147" t="s">
        <v>131</v>
      </c>
      <c r="E159" s="148">
        <v>1</v>
      </c>
      <c r="F159" s="149"/>
      <c r="G159" s="150">
        <f t="shared" si="0"/>
        <v>0</v>
      </c>
      <c r="H159" s="127">
        <v>0</v>
      </c>
      <c r="I159" s="127">
        <f t="shared" si="1"/>
        <v>0</v>
      </c>
      <c r="J159" s="127">
        <v>79.2</v>
      </c>
      <c r="K159" s="127">
        <f t="shared" si="2"/>
        <v>79.2</v>
      </c>
      <c r="L159" s="127">
        <v>21</v>
      </c>
      <c r="M159" s="127">
        <f t="shared" si="3"/>
        <v>0</v>
      </c>
      <c r="N159" s="127">
        <v>0</v>
      </c>
      <c r="O159" s="127">
        <f t="shared" si="4"/>
        <v>0</v>
      </c>
      <c r="P159" s="127">
        <v>0</v>
      </c>
      <c r="Q159" s="127">
        <f t="shared" si="5"/>
        <v>0</v>
      </c>
      <c r="R159" s="127"/>
      <c r="S159" s="127" t="s">
        <v>132</v>
      </c>
      <c r="T159" s="127" t="s">
        <v>132</v>
      </c>
      <c r="U159" s="127">
        <v>0.157</v>
      </c>
      <c r="V159" s="127">
        <f t="shared" si="6"/>
        <v>0.16</v>
      </c>
      <c r="W159" s="127"/>
      <c r="X159" s="127" t="s">
        <v>133</v>
      </c>
      <c r="Y159" s="122"/>
      <c r="Z159" s="122"/>
      <c r="AA159" s="122"/>
      <c r="AB159" s="122"/>
      <c r="AC159" s="122"/>
      <c r="AD159" s="122"/>
      <c r="AE159" s="122"/>
      <c r="AF159" s="122"/>
      <c r="AG159" s="122" t="s">
        <v>134</v>
      </c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  <c r="BD159" s="122"/>
      <c r="BE159" s="122"/>
      <c r="BF159" s="122"/>
      <c r="BG159" s="122"/>
      <c r="BH159" s="122"/>
    </row>
    <row r="160" spans="1:60" outlineLevel="1" x14ac:dyDescent="0.2">
      <c r="A160" s="145">
        <v>47</v>
      </c>
      <c r="B160" s="146" t="s">
        <v>278</v>
      </c>
      <c r="C160" s="154" t="s">
        <v>279</v>
      </c>
      <c r="D160" s="147" t="s">
        <v>131</v>
      </c>
      <c r="E160" s="148">
        <v>3</v>
      </c>
      <c r="F160" s="149"/>
      <c r="G160" s="150">
        <f t="shared" si="0"/>
        <v>0</v>
      </c>
      <c r="H160" s="127">
        <v>0</v>
      </c>
      <c r="I160" s="127">
        <f t="shared" si="1"/>
        <v>0</v>
      </c>
      <c r="J160" s="127">
        <v>87.7</v>
      </c>
      <c r="K160" s="127">
        <f t="shared" si="2"/>
        <v>263.10000000000002</v>
      </c>
      <c r="L160" s="127">
        <v>21</v>
      </c>
      <c r="M160" s="127">
        <f t="shared" si="3"/>
        <v>0</v>
      </c>
      <c r="N160" s="127">
        <v>0</v>
      </c>
      <c r="O160" s="127">
        <f t="shared" si="4"/>
        <v>0</v>
      </c>
      <c r="P160" s="127">
        <v>0</v>
      </c>
      <c r="Q160" s="127">
        <f t="shared" si="5"/>
        <v>0</v>
      </c>
      <c r="R160" s="127"/>
      <c r="S160" s="127" t="s">
        <v>132</v>
      </c>
      <c r="T160" s="127" t="s">
        <v>132</v>
      </c>
      <c r="U160" s="127">
        <v>0.17399999999999999</v>
      </c>
      <c r="V160" s="127">
        <f t="shared" si="6"/>
        <v>0.52</v>
      </c>
      <c r="W160" s="127"/>
      <c r="X160" s="127" t="s">
        <v>133</v>
      </c>
      <c r="Y160" s="122"/>
      <c r="Z160" s="122"/>
      <c r="AA160" s="122"/>
      <c r="AB160" s="122"/>
      <c r="AC160" s="122"/>
      <c r="AD160" s="122"/>
      <c r="AE160" s="122"/>
      <c r="AF160" s="122"/>
      <c r="AG160" s="122" t="s">
        <v>134</v>
      </c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22"/>
      <c r="BE160" s="122"/>
      <c r="BF160" s="122"/>
      <c r="BG160" s="122"/>
      <c r="BH160" s="122"/>
    </row>
    <row r="161" spans="1:60" outlineLevel="1" x14ac:dyDescent="0.2">
      <c r="A161" s="145">
        <v>48</v>
      </c>
      <c r="B161" s="146" t="s">
        <v>280</v>
      </c>
      <c r="C161" s="154" t="s">
        <v>281</v>
      </c>
      <c r="D161" s="147" t="s">
        <v>131</v>
      </c>
      <c r="E161" s="148">
        <v>1</v>
      </c>
      <c r="F161" s="149"/>
      <c r="G161" s="150">
        <f t="shared" si="0"/>
        <v>0</v>
      </c>
      <c r="H161" s="127">
        <v>0</v>
      </c>
      <c r="I161" s="127">
        <f t="shared" si="1"/>
        <v>0</v>
      </c>
      <c r="J161" s="127">
        <v>130.5</v>
      </c>
      <c r="K161" s="127">
        <f t="shared" si="2"/>
        <v>130.5</v>
      </c>
      <c r="L161" s="127">
        <v>21</v>
      </c>
      <c r="M161" s="127">
        <f t="shared" si="3"/>
        <v>0</v>
      </c>
      <c r="N161" s="127">
        <v>0</v>
      </c>
      <c r="O161" s="127">
        <f t="shared" si="4"/>
        <v>0</v>
      </c>
      <c r="P161" s="127">
        <v>0</v>
      </c>
      <c r="Q161" s="127">
        <f t="shared" si="5"/>
        <v>0</v>
      </c>
      <c r="R161" s="127"/>
      <c r="S161" s="127" t="s">
        <v>132</v>
      </c>
      <c r="T161" s="127" t="s">
        <v>132</v>
      </c>
      <c r="U161" s="127">
        <v>0.25900000000000001</v>
      </c>
      <c r="V161" s="127">
        <f t="shared" si="6"/>
        <v>0.26</v>
      </c>
      <c r="W161" s="127"/>
      <c r="X161" s="127" t="s">
        <v>133</v>
      </c>
      <c r="Y161" s="122"/>
      <c r="Z161" s="122"/>
      <c r="AA161" s="122"/>
      <c r="AB161" s="122"/>
      <c r="AC161" s="122"/>
      <c r="AD161" s="122"/>
      <c r="AE161" s="122"/>
      <c r="AF161" s="122"/>
      <c r="AG161" s="122" t="s">
        <v>134</v>
      </c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</row>
    <row r="162" spans="1:60" outlineLevel="1" x14ac:dyDescent="0.2">
      <c r="A162" s="145">
        <v>49</v>
      </c>
      <c r="B162" s="146" t="s">
        <v>282</v>
      </c>
      <c r="C162" s="154" t="s">
        <v>283</v>
      </c>
      <c r="D162" s="147" t="s">
        <v>149</v>
      </c>
      <c r="E162" s="148">
        <v>4.5</v>
      </c>
      <c r="F162" s="149"/>
      <c r="G162" s="150">
        <f t="shared" si="0"/>
        <v>0</v>
      </c>
      <c r="H162" s="127">
        <v>0.68</v>
      </c>
      <c r="I162" s="127">
        <f t="shared" si="1"/>
        <v>3.06</v>
      </c>
      <c r="J162" s="127">
        <v>24.22</v>
      </c>
      <c r="K162" s="127">
        <f t="shared" si="2"/>
        <v>108.99</v>
      </c>
      <c r="L162" s="127">
        <v>21</v>
      </c>
      <c r="M162" s="127">
        <f t="shared" si="3"/>
        <v>0</v>
      </c>
      <c r="N162" s="127">
        <v>0</v>
      </c>
      <c r="O162" s="127">
        <f t="shared" si="4"/>
        <v>0</v>
      </c>
      <c r="P162" s="127">
        <v>0</v>
      </c>
      <c r="Q162" s="127">
        <f t="shared" si="5"/>
        <v>0</v>
      </c>
      <c r="R162" s="127"/>
      <c r="S162" s="127" t="s">
        <v>132</v>
      </c>
      <c r="T162" s="127" t="s">
        <v>132</v>
      </c>
      <c r="U162" s="127">
        <v>4.8000000000000001E-2</v>
      </c>
      <c r="V162" s="127">
        <f t="shared" si="6"/>
        <v>0.22</v>
      </c>
      <c r="W162" s="127"/>
      <c r="X162" s="127" t="s">
        <v>133</v>
      </c>
      <c r="Y162" s="122"/>
      <c r="Z162" s="122"/>
      <c r="AA162" s="122"/>
      <c r="AB162" s="122"/>
      <c r="AC162" s="122"/>
      <c r="AD162" s="122"/>
      <c r="AE162" s="122"/>
      <c r="AF162" s="122"/>
      <c r="AG162" s="122" t="s">
        <v>134</v>
      </c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</row>
    <row r="163" spans="1:60" outlineLevel="1" x14ac:dyDescent="0.2">
      <c r="A163" s="145">
        <v>50</v>
      </c>
      <c r="B163" s="146" t="s">
        <v>284</v>
      </c>
      <c r="C163" s="154" t="s">
        <v>285</v>
      </c>
      <c r="D163" s="147" t="s">
        <v>131</v>
      </c>
      <c r="E163" s="148">
        <v>3</v>
      </c>
      <c r="F163" s="149"/>
      <c r="G163" s="150">
        <f t="shared" si="0"/>
        <v>0</v>
      </c>
      <c r="H163" s="127">
        <v>0</v>
      </c>
      <c r="I163" s="127">
        <f t="shared" si="1"/>
        <v>0</v>
      </c>
      <c r="J163" s="127">
        <v>238.5</v>
      </c>
      <c r="K163" s="127">
        <f t="shared" si="2"/>
        <v>715.5</v>
      </c>
      <c r="L163" s="127">
        <v>21</v>
      </c>
      <c r="M163" s="127">
        <f t="shared" si="3"/>
        <v>0</v>
      </c>
      <c r="N163" s="127">
        <v>0</v>
      </c>
      <c r="O163" s="127">
        <f t="shared" si="4"/>
        <v>0</v>
      </c>
      <c r="P163" s="127">
        <v>0</v>
      </c>
      <c r="Q163" s="127">
        <f t="shared" si="5"/>
        <v>0</v>
      </c>
      <c r="R163" s="127"/>
      <c r="S163" s="127" t="s">
        <v>132</v>
      </c>
      <c r="T163" s="127" t="s">
        <v>144</v>
      </c>
      <c r="U163" s="127">
        <v>0.45</v>
      </c>
      <c r="V163" s="127">
        <f t="shared" si="6"/>
        <v>1.35</v>
      </c>
      <c r="W163" s="127"/>
      <c r="X163" s="127" t="s">
        <v>133</v>
      </c>
      <c r="Y163" s="122"/>
      <c r="Z163" s="122"/>
      <c r="AA163" s="122"/>
      <c r="AB163" s="122"/>
      <c r="AC163" s="122"/>
      <c r="AD163" s="122"/>
      <c r="AE163" s="122"/>
      <c r="AF163" s="122"/>
      <c r="AG163" s="122" t="s">
        <v>134</v>
      </c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</row>
    <row r="164" spans="1:60" ht="22.5" outlineLevel="1" x14ac:dyDescent="0.2">
      <c r="A164" s="145">
        <v>51</v>
      </c>
      <c r="B164" s="146" t="s">
        <v>286</v>
      </c>
      <c r="C164" s="154" t="s">
        <v>287</v>
      </c>
      <c r="D164" s="147" t="s">
        <v>216</v>
      </c>
      <c r="E164" s="148">
        <v>6</v>
      </c>
      <c r="F164" s="149"/>
      <c r="G164" s="150">
        <f t="shared" si="0"/>
        <v>0</v>
      </c>
      <c r="H164" s="127">
        <v>0</v>
      </c>
      <c r="I164" s="127">
        <f t="shared" si="1"/>
        <v>0</v>
      </c>
      <c r="J164" s="127">
        <v>561</v>
      </c>
      <c r="K164" s="127">
        <f t="shared" si="2"/>
        <v>3366</v>
      </c>
      <c r="L164" s="127">
        <v>21</v>
      </c>
      <c r="M164" s="127">
        <f t="shared" si="3"/>
        <v>0</v>
      </c>
      <c r="N164" s="127">
        <v>0</v>
      </c>
      <c r="O164" s="127">
        <f t="shared" si="4"/>
        <v>0</v>
      </c>
      <c r="P164" s="127">
        <v>0</v>
      </c>
      <c r="Q164" s="127">
        <f t="shared" si="5"/>
        <v>0</v>
      </c>
      <c r="R164" s="127"/>
      <c r="S164" s="127" t="s">
        <v>217</v>
      </c>
      <c r="T164" s="127" t="s">
        <v>218</v>
      </c>
      <c r="U164" s="127">
        <v>0</v>
      </c>
      <c r="V164" s="127">
        <f t="shared" si="6"/>
        <v>0</v>
      </c>
      <c r="W164" s="127"/>
      <c r="X164" s="127" t="s">
        <v>133</v>
      </c>
      <c r="Y164" s="122"/>
      <c r="Z164" s="122"/>
      <c r="AA164" s="122"/>
      <c r="AB164" s="122"/>
      <c r="AC164" s="122"/>
      <c r="AD164" s="122"/>
      <c r="AE164" s="122"/>
      <c r="AF164" s="122"/>
      <c r="AG164" s="122" t="s">
        <v>134</v>
      </c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</row>
    <row r="165" spans="1:60" outlineLevel="1" x14ac:dyDescent="0.2">
      <c r="A165" s="145">
        <v>52</v>
      </c>
      <c r="B165" s="146" t="s">
        <v>288</v>
      </c>
      <c r="C165" s="154" t="s">
        <v>289</v>
      </c>
      <c r="D165" s="147" t="s">
        <v>0</v>
      </c>
      <c r="E165" s="148">
        <v>64.296000000000006</v>
      </c>
      <c r="F165" s="149"/>
      <c r="G165" s="150">
        <f t="shared" si="0"/>
        <v>0</v>
      </c>
      <c r="H165" s="127">
        <v>0</v>
      </c>
      <c r="I165" s="127">
        <f t="shared" si="1"/>
        <v>0</v>
      </c>
      <c r="J165" s="127">
        <v>1.85</v>
      </c>
      <c r="K165" s="127">
        <f t="shared" si="2"/>
        <v>118.95</v>
      </c>
      <c r="L165" s="127">
        <v>21</v>
      </c>
      <c r="M165" s="127">
        <f t="shared" si="3"/>
        <v>0</v>
      </c>
      <c r="N165" s="127">
        <v>0</v>
      </c>
      <c r="O165" s="127">
        <f t="shared" si="4"/>
        <v>0</v>
      </c>
      <c r="P165" s="127">
        <v>0</v>
      </c>
      <c r="Q165" s="127">
        <f t="shared" si="5"/>
        <v>0</v>
      </c>
      <c r="R165" s="127"/>
      <c r="S165" s="127" t="s">
        <v>132</v>
      </c>
      <c r="T165" s="127" t="s">
        <v>144</v>
      </c>
      <c r="U165" s="127">
        <v>0</v>
      </c>
      <c r="V165" s="127">
        <f t="shared" si="6"/>
        <v>0</v>
      </c>
      <c r="W165" s="127"/>
      <c r="X165" s="127" t="s">
        <v>255</v>
      </c>
      <c r="Y165" s="122"/>
      <c r="Z165" s="122"/>
      <c r="AA165" s="122"/>
      <c r="AB165" s="122"/>
      <c r="AC165" s="122"/>
      <c r="AD165" s="122"/>
      <c r="AE165" s="122"/>
      <c r="AF165" s="122"/>
      <c r="AG165" s="122" t="s">
        <v>256</v>
      </c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/>
      <c r="BF165" s="122"/>
      <c r="BG165" s="122"/>
      <c r="BH165" s="122"/>
    </row>
    <row r="166" spans="1:60" x14ac:dyDescent="0.2">
      <c r="A166" s="133" t="s">
        <v>127</v>
      </c>
      <c r="B166" s="134" t="s">
        <v>69</v>
      </c>
      <c r="C166" s="151" t="s">
        <v>70</v>
      </c>
      <c r="D166" s="135"/>
      <c r="E166" s="136"/>
      <c r="F166" s="137"/>
      <c r="G166" s="138">
        <f>SUMIF(AG167:AG172,"&lt;&gt;NOR",G167:G172)</f>
        <v>0</v>
      </c>
      <c r="H166" s="132"/>
      <c r="I166" s="132">
        <f>SUM(I167:I172)</f>
        <v>2085.9499999999998</v>
      </c>
      <c r="J166" s="132"/>
      <c r="K166" s="132">
        <f>SUM(K167:K172)</f>
        <v>4416.6599999999989</v>
      </c>
      <c r="L166" s="132"/>
      <c r="M166" s="132">
        <f>SUM(M167:M172)</f>
        <v>0</v>
      </c>
      <c r="N166" s="132"/>
      <c r="O166" s="132">
        <f>SUM(O167:O172)</f>
        <v>0.04</v>
      </c>
      <c r="P166" s="132"/>
      <c r="Q166" s="132">
        <f>SUM(Q167:Q172)</f>
        <v>0</v>
      </c>
      <c r="R166" s="132"/>
      <c r="S166" s="132"/>
      <c r="T166" s="132"/>
      <c r="U166" s="132"/>
      <c r="V166" s="132">
        <f>SUM(V167:V172)</f>
        <v>9.370000000000001</v>
      </c>
      <c r="W166" s="132"/>
      <c r="X166" s="132"/>
      <c r="AG166" t="s">
        <v>128</v>
      </c>
    </row>
    <row r="167" spans="1:60" outlineLevel="1" x14ac:dyDescent="0.2">
      <c r="A167" s="145">
        <v>53</v>
      </c>
      <c r="B167" s="146" t="s">
        <v>290</v>
      </c>
      <c r="C167" s="154" t="s">
        <v>291</v>
      </c>
      <c r="D167" s="147" t="s">
        <v>149</v>
      </c>
      <c r="E167" s="148">
        <v>10</v>
      </c>
      <c r="F167" s="149"/>
      <c r="G167" s="150">
        <f t="shared" ref="G167:G172" si="7">ROUND(E167*F167,2)</f>
        <v>0</v>
      </c>
      <c r="H167" s="127">
        <v>78.180000000000007</v>
      </c>
      <c r="I167" s="127">
        <f t="shared" ref="I167:I172" si="8">ROUND(E167*H167,2)</f>
        <v>781.8</v>
      </c>
      <c r="J167" s="127">
        <v>257.82</v>
      </c>
      <c r="K167" s="127">
        <f t="shared" ref="K167:K172" si="9">ROUND(E167*J167,2)</f>
        <v>2578.1999999999998</v>
      </c>
      <c r="L167" s="127">
        <v>21</v>
      </c>
      <c r="M167" s="127">
        <f t="shared" ref="M167:M172" si="10">G167*(1+L167/100)</f>
        <v>0</v>
      </c>
      <c r="N167" s="127">
        <v>3.9899999999999996E-3</v>
      </c>
      <c r="O167" s="127">
        <f t="shared" ref="O167:O172" si="11">ROUND(E167*N167,2)</f>
        <v>0.04</v>
      </c>
      <c r="P167" s="127">
        <v>0</v>
      </c>
      <c r="Q167" s="127">
        <f t="shared" ref="Q167:Q172" si="12">ROUND(E167*P167,2)</f>
        <v>0</v>
      </c>
      <c r="R167" s="127"/>
      <c r="S167" s="127" t="s">
        <v>132</v>
      </c>
      <c r="T167" s="127" t="s">
        <v>132</v>
      </c>
      <c r="U167" s="127">
        <v>0.54290000000000005</v>
      </c>
      <c r="V167" s="127">
        <f t="shared" ref="V167:V172" si="13">ROUND(E167*U167,2)</f>
        <v>5.43</v>
      </c>
      <c r="W167" s="127"/>
      <c r="X167" s="127" t="s">
        <v>133</v>
      </c>
      <c r="Y167" s="122"/>
      <c r="Z167" s="122"/>
      <c r="AA167" s="122"/>
      <c r="AB167" s="122"/>
      <c r="AC167" s="122"/>
      <c r="AD167" s="122"/>
      <c r="AE167" s="122"/>
      <c r="AF167" s="122"/>
      <c r="AG167" s="122" t="s">
        <v>134</v>
      </c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22"/>
      <c r="BD167" s="122"/>
      <c r="BE167" s="122"/>
      <c r="BF167" s="122"/>
      <c r="BG167" s="122"/>
      <c r="BH167" s="122"/>
    </row>
    <row r="168" spans="1:60" ht="22.5" outlineLevel="1" x14ac:dyDescent="0.2">
      <c r="A168" s="145">
        <v>54</v>
      </c>
      <c r="B168" s="146" t="s">
        <v>292</v>
      </c>
      <c r="C168" s="154" t="s">
        <v>293</v>
      </c>
      <c r="D168" s="147" t="s">
        <v>149</v>
      </c>
      <c r="E168" s="148">
        <v>10</v>
      </c>
      <c r="F168" s="149"/>
      <c r="G168" s="150">
        <f t="shared" si="7"/>
        <v>0</v>
      </c>
      <c r="H168" s="127">
        <v>27.39</v>
      </c>
      <c r="I168" s="127">
        <f t="shared" si="8"/>
        <v>273.89999999999998</v>
      </c>
      <c r="J168" s="127">
        <v>59.31</v>
      </c>
      <c r="K168" s="127">
        <f t="shared" si="9"/>
        <v>593.1</v>
      </c>
      <c r="L168" s="127">
        <v>21</v>
      </c>
      <c r="M168" s="127">
        <f t="shared" si="10"/>
        <v>0</v>
      </c>
      <c r="N168" s="127">
        <v>4.0000000000000003E-5</v>
      </c>
      <c r="O168" s="127">
        <f t="shared" si="11"/>
        <v>0</v>
      </c>
      <c r="P168" s="127">
        <v>0</v>
      </c>
      <c r="Q168" s="127">
        <f t="shared" si="12"/>
        <v>0</v>
      </c>
      <c r="R168" s="127"/>
      <c r="S168" s="127" t="s">
        <v>132</v>
      </c>
      <c r="T168" s="127" t="s">
        <v>132</v>
      </c>
      <c r="U168" s="127">
        <v>0.129</v>
      </c>
      <c r="V168" s="127">
        <f t="shared" si="13"/>
        <v>1.29</v>
      </c>
      <c r="W168" s="127"/>
      <c r="X168" s="127" t="s">
        <v>133</v>
      </c>
      <c r="Y168" s="122"/>
      <c r="Z168" s="122"/>
      <c r="AA168" s="122"/>
      <c r="AB168" s="122"/>
      <c r="AC168" s="122"/>
      <c r="AD168" s="122"/>
      <c r="AE168" s="122"/>
      <c r="AF168" s="122"/>
      <c r="AG168" s="122" t="s">
        <v>134</v>
      </c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</row>
    <row r="169" spans="1:60" outlineLevel="1" x14ac:dyDescent="0.2">
      <c r="A169" s="145">
        <v>55</v>
      </c>
      <c r="B169" s="146" t="s">
        <v>294</v>
      </c>
      <c r="C169" s="154" t="s">
        <v>295</v>
      </c>
      <c r="D169" s="147" t="s">
        <v>131</v>
      </c>
      <c r="E169" s="148">
        <v>3</v>
      </c>
      <c r="F169" s="149"/>
      <c r="G169" s="150">
        <f t="shared" si="7"/>
        <v>0</v>
      </c>
      <c r="H169" s="127">
        <v>112.43</v>
      </c>
      <c r="I169" s="127">
        <f t="shared" si="8"/>
        <v>337.29</v>
      </c>
      <c r="J169" s="127">
        <v>118.57</v>
      </c>
      <c r="K169" s="127">
        <f t="shared" si="9"/>
        <v>355.71</v>
      </c>
      <c r="L169" s="127">
        <v>21</v>
      </c>
      <c r="M169" s="127">
        <f t="shared" si="10"/>
        <v>0</v>
      </c>
      <c r="N169" s="127">
        <v>6.3000000000000003E-4</v>
      </c>
      <c r="O169" s="127">
        <f t="shared" si="11"/>
        <v>0</v>
      </c>
      <c r="P169" s="127">
        <v>0</v>
      </c>
      <c r="Q169" s="127">
        <f t="shared" si="12"/>
        <v>0</v>
      </c>
      <c r="R169" s="127"/>
      <c r="S169" s="127" t="s">
        <v>132</v>
      </c>
      <c r="T169" s="127" t="s">
        <v>132</v>
      </c>
      <c r="U169" s="127">
        <v>0.27200000000000002</v>
      </c>
      <c r="V169" s="127">
        <f t="shared" si="13"/>
        <v>0.82</v>
      </c>
      <c r="W169" s="127"/>
      <c r="X169" s="127" t="s">
        <v>133</v>
      </c>
      <c r="Y169" s="122"/>
      <c r="Z169" s="122"/>
      <c r="AA169" s="122"/>
      <c r="AB169" s="122"/>
      <c r="AC169" s="122"/>
      <c r="AD169" s="122"/>
      <c r="AE169" s="122"/>
      <c r="AF169" s="122"/>
      <c r="AG169" s="122" t="s">
        <v>134</v>
      </c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22"/>
      <c r="BF169" s="122"/>
      <c r="BG169" s="122"/>
      <c r="BH169" s="122"/>
    </row>
    <row r="170" spans="1:60" outlineLevel="1" x14ac:dyDescent="0.2">
      <c r="A170" s="145">
        <v>56</v>
      </c>
      <c r="B170" s="146" t="s">
        <v>296</v>
      </c>
      <c r="C170" s="154" t="s">
        <v>297</v>
      </c>
      <c r="D170" s="147" t="s">
        <v>298</v>
      </c>
      <c r="E170" s="148">
        <v>3</v>
      </c>
      <c r="F170" s="149"/>
      <c r="G170" s="150">
        <f t="shared" si="7"/>
        <v>0</v>
      </c>
      <c r="H170" s="127">
        <v>230.12</v>
      </c>
      <c r="I170" s="127">
        <f t="shared" si="8"/>
        <v>690.36</v>
      </c>
      <c r="J170" s="127">
        <v>235.38</v>
      </c>
      <c r="K170" s="127">
        <f t="shared" si="9"/>
        <v>706.14</v>
      </c>
      <c r="L170" s="127">
        <v>21</v>
      </c>
      <c r="M170" s="127">
        <f t="shared" si="10"/>
        <v>0</v>
      </c>
      <c r="N170" s="127">
        <v>1.48E-3</v>
      </c>
      <c r="O170" s="127">
        <f t="shared" si="11"/>
        <v>0</v>
      </c>
      <c r="P170" s="127">
        <v>0</v>
      </c>
      <c r="Q170" s="127">
        <f t="shared" si="12"/>
        <v>0</v>
      </c>
      <c r="R170" s="127"/>
      <c r="S170" s="127" t="s">
        <v>132</v>
      </c>
      <c r="T170" s="127" t="s">
        <v>132</v>
      </c>
      <c r="U170" s="127">
        <v>0.54</v>
      </c>
      <c r="V170" s="127">
        <f t="shared" si="13"/>
        <v>1.62</v>
      </c>
      <c r="W170" s="127"/>
      <c r="X170" s="127" t="s">
        <v>133</v>
      </c>
      <c r="Y170" s="122"/>
      <c r="Z170" s="122"/>
      <c r="AA170" s="122"/>
      <c r="AB170" s="122"/>
      <c r="AC170" s="122"/>
      <c r="AD170" s="122"/>
      <c r="AE170" s="122"/>
      <c r="AF170" s="122"/>
      <c r="AG170" s="122" t="s">
        <v>134</v>
      </c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  <c r="BF170" s="122"/>
      <c r="BG170" s="122"/>
      <c r="BH170" s="122"/>
    </row>
    <row r="171" spans="1:60" outlineLevel="1" x14ac:dyDescent="0.2">
      <c r="A171" s="145">
        <v>57</v>
      </c>
      <c r="B171" s="146" t="s">
        <v>299</v>
      </c>
      <c r="C171" s="154" t="s">
        <v>300</v>
      </c>
      <c r="D171" s="147" t="s">
        <v>149</v>
      </c>
      <c r="E171" s="148">
        <v>10</v>
      </c>
      <c r="F171" s="149"/>
      <c r="G171" s="150">
        <f t="shared" si="7"/>
        <v>0</v>
      </c>
      <c r="H171" s="127">
        <v>0.26</v>
      </c>
      <c r="I171" s="127">
        <f t="shared" si="8"/>
        <v>2.6</v>
      </c>
      <c r="J171" s="127">
        <v>10.64</v>
      </c>
      <c r="K171" s="127">
        <f t="shared" si="9"/>
        <v>106.4</v>
      </c>
      <c r="L171" s="127">
        <v>21</v>
      </c>
      <c r="M171" s="127">
        <f t="shared" si="10"/>
        <v>0</v>
      </c>
      <c r="N171" s="127">
        <v>0</v>
      </c>
      <c r="O171" s="127">
        <f t="shared" si="11"/>
        <v>0</v>
      </c>
      <c r="P171" s="127">
        <v>0</v>
      </c>
      <c r="Q171" s="127">
        <f t="shared" si="12"/>
        <v>0</v>
      </c>
      <c r="R171" s="127"/>
      <c r="S171" s="127" t="s">
        <v>132</v>
      </c>
      <c r="T171" s="127" t="s">
        <v>132</v>
      </c>
      <c r="U171" s="127">
        <v>2.1000000000000001E-2</v>
      </c>
      <c r="V171" s="127">
        <f t="shared" si="13"/>
        <v>0.21</v>
      </c>
      <c r="W171" s="127"/>
      <c r="X171" s="127" t="s">
        <v>133</v>
      </c>
      <c r="Y171" s="122"/>
      <c r="Z171" s="122"/>
      <c r="AA171" s="122"/>
      <c r="AB171" s="122"/>
      <c r="AC171" s="122"/>
      <c r="AD171" s="122"/>
      <c r="AE171" s="122"/>
      <c r="AF171" s="122"/>
      <c r="AG171" s="122" t="s">
        <v>134</v>
      </c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  <c r="BF171" s="122"/>
      <c r="BG171" s="122"/>
      <c r="BH171" s="122"/>
    </row>
    <row r="172" spans="1:60" outlineLevel="1" x14ac:dyDescent="0.2">
      <c r="A172" s="145">
        <v>58</v>
      </c>
      <c r="B172" s="146" t="s">
        <v>301</v>
      </c>
      <c r="C172" s="154" t="s">
        <v>302</v>
      </c>
      <c r="D172" s="147" t="s">
        <v>0</v>
      </c>
      <c r="E172" s="148">
        <v>64.254999999999995</v>
      </c>
      <c r="F172" s="149"/>
      <c r="G172" s="150">
        <f t="shared" si="7"/>
        <v>0</v>
      </c>
      <c r="H172" s="127">
        <v>0</v>
      </c>
      <c r="I172" s="127">
        <f t="shared" si="8"/>
        <v>0</v>
      </c>
      <c r="J172" s="127">
        <v>1.2</v>
      </c>
      <c r="K172" s="127">
        <f t="shared" si="9"/>
        <v>77.11</v>
      </c>
      <c r="L172" s="127">
        <v>21</v>
      </c>
      <c r="M172" s="127">
        <f t="shared" si="10"/>
        <v>0</v>
      </c>
      <c r="N172" s="127">
        <v>0</v>
      </c>
      <c r="O172" s="127">
        <f t="shared" si="11"/>
        <v>0</v>
      </c>
      <c r="P172" s="127">
        <v>0</v>
      </c>
      <c r="Q172" s="127">
        <f t="shared" si="12"/>
        <v>0</v>
      </c>
      <c r="R172" s="127"/>
      <c r="S172" s="127" t="s">
        <v>132</v>
      </c>
      <c r="T172" s="127" t="s">
        <v>144</v>
      </c>
      <c r="U172" s="127">
        <v>0</v>
      </c>
      <c r="V172" s="127">
        <f t="shared" si="13"/>
        <v>0</v>
      </c>
      <c r="W172" s="127"/>
      <c r="X172" s="127" t="s">
        <v>255</v>
      </c>
      <c r="Y172" s="122"/>
      <c r="Z172" s="122"/>
      <c r="AA172" s="122"/>
      <c r="AB172" s="122"/>
      <c r="AC172" s="122"/>
      <c r="AD172" s="122"/>
      <c r="AE172" s="122"/>
      <c r="AF172" s="122"/>
      <c r="AG172" s="122" t="s">
        <v>256</v>
      </c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/>
      <c r="AZ172" s="122"/>
      <c r="BA172" s="122"/>
      <c r="BB172" s="122"/>
      <c r="BC172" s="122"/>
      <c r="BD172" s="122"/>
      <c r="BE172" s="122"/>
      <c r="BF172" s="122"/>
      <c r="BG172" s="122"/>
      <c r="BH172" s="122"/>
    </row>
    <row r="173" spans="1:60" x14ac:dyDescent="0.2">
      <c r="A173" s="133" t="s">
        <v>127</v>
      </c>
      <c r="B173" s="134" t="s">
        <v>71</v>
      </c>
      <c r="C173" s="151" t="s">
        <v>72</v>
      </c>
      <c r="D173" s="135"/>
      <c r="E173" s="136"/>
      <c r="F173" s="137"/>
      <c r="G173" s="138">
        <f>SUMIF(AG174:AG174,"&lt;&gt;NOR",G174:G174)</f>
        <v>0</v>
      </c>
      <c r="H173" s="132"/>
      <c r="I173" s="132">
        <f>SUM(I174:I174)</f>
        <v>341.72</v>
      </c>
      <c r="J173" s="132"/>
      <c r="K173" s="132">
        <f>SUM(K174:K174)</f>
        <v>758.28</v>
      </c>
      <c r="L173" s="132"/>
      <c r="M173" s="132">
        <f>SUM(M174:M174)</f>
        <v>0</v>
      </c>
      <c r="N173" s="132"/>
      <c r="O173" s="132">
        <f>SUM(O174:O174)</f>
        <v>0.02</v>
      </c>
      <c r="P173" s="132"/>
      <c r="Q173" s="132">
        <f>SUM(Q174:Q174)</f>
        <v>0</v>
      </c>
      <c r="R173" s="132"/>
      <c r="S173" s="132"/>
      <c r="T173" s="132"/>
      <c r="U173" s="132"/>
      <c r="V173" s="132">
        <f>SUM(V174:V174)</f>
        <v>1.3</v>
      </c>
      <c r="W173" s="132"/>
      <c r="X173" s="132"/>
      <c r="AG173" t="s">
        <v>128</v>
      </c>
    </row>
    <row r="174" spans="1:60" ht="22.5" outlineLevel="1" x14ac:dyDescent="0.2">
      <c r="A174" s="145">
        <v>59</v>
      </c>
      <c r="B174" s="146" t="s">
        <v>303</v>
      </c>
      <c r="C174" s="154" t="s">
        <v>304</v>
      </c>
      <c r="D174" s="147" t="s">
        <v>216</v>
      </c>
      <c r="E174" s="148">
        <v>2</v>
      </c>
      <c r="F174" s="149"/>
      <c r="G174" s="150">
        <f>ROUND(E174*F174,2)</f>
        <v>0</v>
      </c>
      <c r="H174" s="127">
        <v>170.86</v>
      </c>
      <c r="I174" s="127">
        <f>ROUND(E174*H174,2)</f>
        <v>341.72</v>
      </c>
      <c r="J174" s="127">
        <v>379.14</v>
      </c>
      <c r="K174" s="127">
        <f>ROUND(E174*J174,2)</f>
        <v>758.28</v>
      </c>
      <c r="L174" s="127">
        <v>21</v>
      </c>
      <c r="M174" s="127">
        <f>G174*(1+L174/100)</f>
        <v>0</v>
      </c>
      <c r="N174" s="127">
        <v>8.1799999999999998E-3</v>
      </c>
      <c r="O174" s="127">
        <f>ROUND(E174*N174,2)</f>
        <v>0.02</v>
      </c>
      <c r="P174" s="127">
        <v>0</v>
      </c>
      <c r="Q174" s="127">
        <f>ROUND(E174*P174,2)</f>
        <v>0</v>
      </c>
      <c r="R174" s="127"/>
      <c r="S174" s="127" t="s">
        <v>217</v>
      </c>
      <c r="T174" s="127" t="s">
        <v>218</v>
      </c>
      <c r="U174" s="127">
        <v>0.65</v>
      </c>
      <c r="V174" s="127">
        <f>ROUND(E174*U174,2)</f>
        <v>1.3</v>
      </c>
      <c r="W174" s="127"/>
      <c r="X174" s="127" t="s">
        <v>133</v>
      </c>
      <c r="Y174" s="122"/>
      <c r="Z174" s="122"/>
      <c r="AA174" s="122"/>
      <c r="AB174" s="122"/>
      <c r="AC174" s="122"/>
      <c r="AD174" s="122"/>
      <c r="AE174" s="122"/>
      <c r="AF174" s="122"/>
      <c r="AG174" s="122" t="s">
        <v>134</v>
      </c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</row>
    <row r="175" spans="1:60" x14ac:dyDescent="0.2">
      <c r="A175" s="133" t="s">
        <v>127</v>
      </c>
      <c r="B175" s="134" t="s">
        <v>73</v>
      </c>
      <c r="C175" s="151" t="s">
        <v>74</v>
      </c>
      <c r="D175" s="135"/>
      <c r="E175" s="136"/>
      <c r="F175" s="137"/>
      <c r="G175" s="138">
        <f>SUMIF(AG176:AG206,"&lt;&gt;NOR",G176:G206)</f>
        <v>0</v>
      </c>
      <c r="H175" s="132"/>
      <c r="I175" s="132">
        <f>SUM(I176:I206)</f>
        <v>28411.889999999996</v>
      </c>
      <c r="J175" s="132"/>
      <c r="K175" s="132">
        <f>SUM(K176:K206)</f>
        <v>7670.0600000000013</v>
      </c>
      <c r="L175" s="132"/>
      <c r="M175" s="132">
        <f>SUM(M176:M206)</f>
        <v>0</v>
      </c>
      <c r="N175" s="132"/>
      <c r="O175" s="132">
        <f>SUM(O176:O206)</f>
        <v>0.11</v>
      </c>
      <c r="P175" s="132"/>
      <c r="Q175" s="132">
        <f>SUM(Q176:Q206)</f>
        <v>0.11000000000000001</v>
      </c>
      <c r="R175" s="132"/>
      <c r="S175" s="132"/>
      <c r="T175" s="132"/>
      <c r="U175" s="132"/>
      <c r="V175" s="132">
        <f>SUM(V176:V206)</f>
        <v>16.560000000000002</v>
      </c>
      <c r="W175" s="132"/>
      <c r="X175" s="132"/>
      <c r="AG175" t="s">
        <v>128</v>
      </c>
    </row>
    <row r="176" spans="1:60" outlineLevel="1" x14ac:dyDescent="0.2">
      <c r="A176" s="145">
        <v>60</v>
      </c>
      <c r="B176" s="146" t="s">
        <v>305</v>
      </c>
      <c r="C176" s="154" t="s">
        <v>306</v>
      </c>
      <c r="D176" s="147" t="s">
        <v>307</v>
      </c>
      <c r="E176" s="148">
        <v>1</v>
      </c>
      <c r="F176" s="149"/>
      <c r="G176" s="150">
        <f t="shared" ref="G176:G197" si="14">ROUND(E176*F176,2)</f>
        <v>0</v>
      </c>
      <c r="H176" s="127">
        <v>0</v>
      </c>
      <c r="I176" s="127">
        <f t="shared" ref="I176:I197" si="15">ROUND(E176*H176,2)</f>
        <v>0</v>
      </c>
      <c r="J176" s="127">
        <v>225</v>
      </c>
      <c r="K176" s="127">
        <f t="shared" ref="K176:K197" si="16">ROUND(E176*J176,2)</f>
        <v>225</v>
      </c>
      <c r="L176" s="127">
        <v>21</v>
      </c>
      <c r="M176" s="127">
        <f t="shared" ref="M176:M197" si="17">G176*(1+L176/100)</f>
        <v>0</v>
      </c>
      <c r="N176" s="127">
        <v>0</v>
      </c>
      <c r="O176" s="127">
        <f t="shared" ref="O176:O197" si="18">ROUND(E176*N176,2)</f>
        <v>0</v>
      </c>
      <c r="P176" s="127">
        <v>1.933E-2</v>
      </c>
      <c r="Q176" s="127">
        <f t="shared" ref="Q176:Q197" si="19">ROUND(E176*P176,2)</f>
        <v>0.02</v>
      </c>
      <c r="R176" s="127"/>
      <c r="S176" s="127" t="s">
        <v>132</v>
      </c>
      <c r="T176" s="127" t="s">
        <v>144</v>
      </c>
      <c r="U176" s="127">
        <v>0.59</v>
      </c>
      <c r="V176" s="127">
        <f t="shared" ref="V176:V197" si="20">ROUND(E176*U176,2)</f>
        <v>0.59</v>
      </c>
      <c r="W176" s="127"/>
      <c r="X176" s="127" t="s">
        <v>133</v>
      </c>
      <c r="Y176" s="122"/>
      <c r="Z176" s="122"/>
      <c r="AA176" s="122"/>
      <c r="AB176" s="122"/>
      <c r="AC176" s="122"/>
      <c r="AD176" s="122"/>
      <c r="AE176" s="122"/>
      <c r="AF176" s="122"/>
      <c r="AG176" s="122" t="s">
        <v>134</v>
      </c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  <c r="BF176" s="122"/>
      <c r="BG176" s="122"/>
      <c r="BH176" s="122"/>
    </row>
    <row r="177" spans="1:60" ht="22.5" outlineLevel="1" x14ac:dyDescent="0.2">
      <c r="A177" s="145">
        <v>61</v>
      </c>
      <c r="B177" s="146" t="s">
        <v>308</v>
      </c>
      <c r="C177" s="154" t="s">
        <v>309</v>
      </c>
      <c r="D177" s="147" t="s">
        <v>307</v>
      </c>
      <c r="E177" s="148">
        <v>1</v>
      </c>
      <c r="F177" s="149"/>
      <c r="G177" s="150">
        <f t="shared" si="14"/>
        <v>0</v>
      </c>
      <c r="H177" s="127">
        <v>5750.34</v>
      </c>
      <c r="I177" s="127">
        <f t="shared" si="15"/>
        <v>5750.34</v>
      </c>
      <c r="J177" s="127">
        <v>794.66</v>
      </c>
      <c r="K177" s="127">
        <f t="shared" si="16"/>
        <v>794.66</v>
      </c>
      <c r="L177" s="127">
        <v>21</v>
      </c>
      <c r="M177" s="127">
        <f t="shared" si="17"/>
        <v>0</v>
      </c>
      <c r="N177" s="127">
        <v>2.8719999999999999E-2</v>
      </c>
      <c r="O177" s="127">
        <f t="shared" si="18"/>
        <v>0.03</v>
      </c>
      <c r="P177" s="127">
        <v>0</v>
      </c>
      <c r="Q177" s="127">
        <f t="shared" si="19"/>
        <v>0</v>
      </c>
      <c r="R177" s="127"/>
      <c r="S177" s="127" t="s">
        <v>132</v>
      </c>
      <c r="T177" s="127" t="s">
        <v>144</v>
      </c>
      <c r="U177" s="127">
        <v>1.5</v>
      </c>
      <c r="V177" s="127">
        <f t="shared" si="20"/>
        <v>1.5</v>
      </c>
      <c r="W177" s="127"/>
      <c r="X177" s="127" t="s">
        <v>133</v>
      </c>
      <c r="Y177" s="122"/>
      <c r="Z177" s="122"/>
      <c r="AA177" s="122"/>
      <c r="AB177" s="122"/>
      <c r="AC177" s="122"/>
      <c r="AD177" s="122"/>
      <c r="AE177" s="122"/>
      <c r="AF177" s="122"/>
      <c r="AG177" s="122" t="s">
        <v>134</v>
      </c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22"/>
      <c r="BD177" s="122"/>
      <c r="BE177" s="122"/>
      <c r="BF177" s="122"/>
      <c r="BG177" s="122"/>
      <c r="BH177" s="122"/>
    </row>
    <row r="178" spans="1:60" outlineLevel="1" x14ac:dyDescent="0.2">
      <c r="A178" s="145">
        <v>62</v>
      </c>
      <c r="B178" s="146" t="s">
        <v>310</v>
      </c>
      <c r="C178" s="154" t="s">
        <v>311</v>
      </c>
      <c r="D178" s="147" t="s">
        <v>307</v>
      </c>
      <c r="E178" s="148">
        <v>1</v>
      </c>
      <c r="F178" s="149"/>
      <c r="G178" s="150">
        <f t="shared" si="14"/>
        <v>0</v>
      </c>
      <c r="H178" s="127">
        <v>563.53</v>
      </c>
      <c r="I178" s="127">
        <f t="shared" si="15"/>
        <v>563.53</v>
      </c>
      <c r="J178" s="127">
        <v>672.47</v>
      </c>
      <c r="K178" s="127">
        <f t="shared" si="16"/>
        <v>672.47</v>
      </c>
      <c r="L178" s="127">
        <v>21</v>
      </c>
      <c r="M178" s="127">
        <f t="shared" si="17"/>
        <v>0</v>
      </c>
      <c r="N178" s="127">
        <v>1.8600000000000001E-3</v>
      </c>
      <c r="O178" s="127">
        <f t="shared" si="18"/>
        <v>0</v>
      </c>
      <c r="P178" s="127">
        <v>0</v>
      </c>
      <c r="Q178" s="127">
        <f t="shared" si="19"/>
        <v>0</v>
      </c>
      <c r="R178" s="127"/>
      <c r="S178" s="127" t="s">
        <v>132</v>
      </c>
      <c r="T178" s="127" t="s">
        <v>132</v>
      </c>
      <c r="U178" s="127">
        <v>1.3340000000000001</v>
      </c>
      <c r="V178" s="127">
        <f t="shared" si="20"/>
        <v>1.33</v>
      </c>
      <c r="W178" s="127"/>
      <c r="X178" s="127" t="s">
        <v>133</v>
      </c>
      <c r="Y178" s="122"/>
      <c r="Z178" s="122"/>
      <c r="AA178" s="122"/>
      <c r="AB178" s="122"/>
      <c r="AC178" s="122"/>
      <c r="AD178" s="122"/>
      <c r="AE178" s="122"/>
      <c r="AF178" s="122"/>
      <c r="AG178" s="122" t="s">
        <v>134</v>
      </c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22"/>
      <c r="BD178" s="122"/>
      <c r="BE178" s="122"/>
      <c r="BF178" s="122"/>
      <c r="BG178" s="122"/>
      <c r="BH178" s="122"/>
    </row>
    <row r="179" spans="1:60" outlineLevel="1" x14ac:dyDescent="0.2">
      <c r="A179" s="145">
        <v>63</v>
      </c>
      <c r="B179" s="146" t="s">
        <v>312</v>
      </c>
      <c r="C179" s="154" t="s">
        <v>313</v>
      </c>
      <c r="D179" s="147" t="s">
        <v>307</v>
      </c>
      <c r="E179" s="148">
        <v>1</v>
      </c>
      <c r="F179" s="149"/>
      <c r="G179" s="150">
        <f t="shared" si="14"/>
        <v>0</v>
      </c>
      <c r="H179" s="127">
        <v>0</v>
      </c>
      <c r="I179" s="127">
        <f t="shared" si="15"/>
        <v>0</v>
      </c>
      <c r="J179" s="127">
        <v>145.5</v>
      </c>
      <c r="K179" s="127">
        <f t="shared" si="16"/>
        <v>145.5</v>
      </c>
      <c r="L179" s="127">
        <v>21</v>
      </c>
      <c r="M179" s="127">
        <f t="shared" si="17"/>
        <v>0</v>
      </c>
      <c r="N179" s="127">
        <v>0</v>
      </c>
      <c r="O179" s="127">
        <f t="shared" si="18"/>
        <v>0</v>
      </c>
      <c r="P179" s="127">
        <v>1.9460000000000002E-2</v>
      </c>
      <c r="Q179" s="127">
        <f t="shared" si="19"/>
        <v>0.02</v>
      </c>
      <c r="R179" s="127"/>
      <c r="S179" s="127" t="s">
        <v>132</v>
      </c>
      <c r="T179" s="127" t="s">
        <v>144</v>
      </c>
      <c r="U179" s="127">
        <v>0.38200000000000001</v>
      </c>
      <c r="V179" s="127">
        <f t="shared" si="20"/>
        <v>0.38</v>
      </c>
      <c r="W179" s="127"/>
      <c r="X179" s="127" t="s">
        <v>133</v>
      </c>
      <c r="Y179" s="122"/>
      <c r="Z179" s="122"/>
      <c r="AA179" s="122"/>
      <c r="AB179" s="122"/>
      <c r="AC179" s="122"/>
      <c r="AD179" s="122"/>
      <c r="AE179" s="122"/>
      <c r="AF179" s="122"/>
      <c r="AG179" s="122" t="s">
        <v>134</v>
      </c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22"/>
      <c r="AV179" s="122"/>
      <c r="AW179" s="122"/>
      <c r="AX179" s="122"/>
      <c r="AY179" s="122"/>
      <c r="AZ179" s="122"/>
      <c r="BA179" s="122"/>
      <c r="BB179" s="122"/>
      <c r="BC179" s="122"/>
      <c r="BD179" s="122"/>
      <c r="BE179" s="122"/>
      <c r="BF179" s="122"/>
      <c r="BG179" s="122"/>
      <c r="BH179" s="122"/>
    </row>
    <row r="180" spans="1:60" outlineLevel="1" x14ac:dyDescent="0.2">
      <c r="A180" s="145">
        <v>64</v>
      </c>
      <c r="B180" s="146" t="s">
        <v>314</v>
      </c>
      <c r="C180" s="154" t="s">
        <v>315</v>
      </c>
      <c r="D180" s="147" t="s">
        <v>307</v>
      </c>
      <c r="E180" s="148">
        <v>1</v>
      </c>
      <c r="F180" s="149"/>
      <c r="G180" s="150">
        <f t="shared" si="14"/>
        <v>0</v>
      </c>
      <c r="H180" s="127">
        <v>95.29</v>
      </c>
      <c r="I180" s="127">
        <f t="shared" si="15"/>
        <v>95.29</v>
      </c>
      <c r="J180" s="127">
        <v>731.71</v>
      </c>
      <c r="K180" s="127">
        <f t="shared" si="16"/>
        <v>731.71</v>
      </c>
      <c r="L180" s="127">
        <v>21</v>
      </c>
      <c r="M180" s="127">
        <f t="shared" si="17"/>
        <v>0</v>
      </c>
      <c r="N180" s="127">
        <v>1.41E-3</v>
      </c>
      <c r="O180" s="127">
        <f t="shared" si="18"/>
        <v>0</v>
      </c>
      <c r="P180" s="127">
        <v>0</v>
      </c>
      <c r="Q180" s="127">
        <f t="shared" si="19"/>
        <v>0</v>
      </c>
      <c r="R180" s="127"/>
      <c r="S180" s="127" t="s">
        <v>132</v>
      </c>
      <c r="T180" s="127" t="s">
        <v>144</v>
      </c>
      <c r="U180" s="127">
        <v>1.575</v>
      </c>
      <c r="V180" s="127">
        <f t="shared" si="20"/>
        <v>1.58</v>
      </c>
      <c r="W180" s="127"/>
      <c r="X180" s="127" t="s">
        <v>133</v>
      </c>
      <c r="Y180" s="122"/>
      <c r="Z180" s="122"/>
      <c r="AA180" s="122"/>
      <c r="AB180" s="122"/>
      <c r="AC180" s="122"/>
      <c r="AD180" s="122"/>
      <c r="AE180" s="122"/>
      <c r="AF180" s="122"/>
      <c r="AG180" s="122" t="s">
        <v>134</v>
      </c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22"/>
      <c r="BD180" s="122"/>
      <c r="BE180" s="122"/>
      <c r="BF180" s="122"/>
      <c r="BG180" s="122"/>
      <c r="BH180" s="122"/>
    </row>
    <row r="181" spans="1:60" outlineLevel="1" x14ac:dyDescent="0.2">
      <c r="A181" s="145">
        <v>65</v>
      </c>
      <c r="B181" s="146" t="s">
        <v>316</v>
      </c>
      <c r="C181" s="154" t="s">
        <v>317</v>
      </c>
      <c r="D181" s="147" t="s">
        <v>307</v>
      </c>
      <c r="E181" s="148">
        <v>1</v>
      </c>
      <c r="F181" s="149"/>
      <c r="G181" s="150">
        <f t="shared" si="14"/>
        <v>0</v>
      </c>
      <c r="H181" s="127">
        <v>0</v>
      </c>
      <c r="I181" s="127">
        <f t="shared" si="15"/>
        <v>0</v>
      </c>
      <c r="J181" s="127">
        <v>164.5</v>
      </c>
      <c r="K181" s="127">
        <f t="shared" si="16"/>
        <v>164.5</v>
      </c>
      <c r="L181" s="127">
        <v>21</v>
      </c>
      <c r="M181" s="127">
        <f t="shared" si="17"/>
        <v>0</v>
      </c>
      <c r="N181" s="127">
        <v>0</v>
      </c>
      <c r="O181" s="127">
        <f t="shared" si="18"/>
        <v>0</v>
      </c>
      <c r="P181" s="127">
        <v>3.2899999999999999E-2</v>
      </c>
      <c r="Q181" s="127">
        <f t="shared" si="19"/>
        <v>0.03</v>
      </c>
      <c r="R181" s="127"/>
      <c r="S181" s="127" t="s">
        <v>132</v>
      </c>
      <c r="T181" s="127" t="s">
        <v>144</v>
      </c>
      <c r="U181" s="127">
        <v>0.432</v>
      </c>
      <c r="V181" s="127">
        <f t="shared" si="20"/>
        <v>0.43</v>
      </c>
      <c r="W181" s="127"/>
      <c r="X181" s="127" t="s">
        <v>133</v>
      </c>
      <c r="Y181" s="122"/>
      <c r="Z181" s="122"/>
      <c r="AA181" s="122"/>
      <c r="AB181" s="122"/>
      <c r="AC181" s="122"/>
      <c r="AD181" s="122"/>
      <c r="AE181" s="122"/>
      <c r="AF181" s="122"/>
      <c r="AG181" s="122" t="s">
        <v>134</v>
      </c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  <c r="AV181" s="122"/>
      <c r="AW181" s="122"/>
      <c r="AX181" s="122"/>
      <c r="AY181" s="122"/>
      <c r="AZ181" s="122"/>
      <c r="BA181" s="122"/>
      <c r="BB181" s="122"/>
      <c r="BC181" s="122"/>
      <c r="BD181" s="122"/>
      <c r="BE181" s="122"/>
      <c r="BF181" s="122"/>
      <c r="BG181" s="122"/>
      <c r="BH181" s="122"/>
    </row>
    <row r="182" spans="1:60" ht="22.5" outlineLevel="1" x14ac:dyDescent="0.2">
      <c r="A182" s="145">
        <v>66</v>
      </c>
      <c r="B182" s="146" t="s">
        <v>318</v>
      </c>
      <c r="C182" s="154" t="s">
        <v>319</v>
      </c>
      <c r="D182" s="147" t="s">
        <v>307</v>
      </c>
      <c r="E182" s="148">
        <v>2</v>
      </c>
      <c r="F182" s="149"/>
      <c r="G182" s="150">
        <f t="shared" si="14"/>
        <v>0</v>
      </c>
      <c r="H182" s="127">
        <v>23.85</v>
      </c>
      <c r="I182" s="127">
        <f t="shared" si="15"/>
        <v>47.7</v>
      </c>
      <c r="J182" s="127">
        <v>166.15</v>
      </c>
      <c r="K182" s="127">
        <f t="shared" si="16"/>
        <v>332.3</v>
      </c>
      <c r="L182" s="127">
        <v>21</v>
      </c>
      <c r="M182" s="127">
        <f t="shared" si="17"/>
        <v>0</v>
      </c>
      <c r="N182" s="127">
        <v>3.0000000000000001E-5</v>
      </c>
      <c r="O182" s="127">
        <f t="shared" si="18"/>
        <v>0</v>
      </c>
      <c r="P182" s="127">
        <v>0</v>
      </c>
      <c r="Q182" s="127">
        <f t="shared" si="19"/>
        <v>0</v>
      </c>
      <c r="R182" s="127"/>
      <c r="S182" s="127" t="s">
        <v>132</v>
      </c>
      <c r="T182" s="127" t="s">
        <v>132</v>
      </c>
      <c r="U182" s="127">
        <v>0.33</v>
      </c>
      <c r="V182" s="127">
        <f t="shared" si="20"/>
        <v>0.66</v>
      </c>
      <c r="W182" s="127"/>
      <c r="X182" s="127" t="s">
        <v>133</v>
      </c>
      <c r="Y182" s="122"/>
      <c r="Z182" s="122"/>
      <c r="AA182" s="122"/>
      <c r="AB182" s="122"/>
      <c r="AC182" s="122"/>
      <c r="AD182" s="122"/>
      <c r="AE182" s="122"/>
      <c r="AF182" s="122"/>
      <c r="AG182" s="122" t="s">
        <v>134</v>
      </c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22"/>
      <c r="BD182" s="122"/>
      <c r="BE182" s="122"/>
      <c r="BF182" s="122"/>
      <c r="BG182" s="122"/>
      <c r="BH182" s="122"/>
    </row>
    <row r="183" spans="1:60" outlineLevel="1" x14ac:dyDescent="0.2">
      <c r="A183" s="145">
        <v>67</v>
      </c>
      <c r="B183" s="146" t="s">
        <v>320</v>
      </c>
      <c r="C183" s="154" t="s">
        <v>321</v>
      </c>
      <c r="D183" s="147" t="s">
        <v>307</v>
      </c>
      <c r="E183" s="148">
        <v>6</v>
      </c>
      <c r="F183" s="149"/>
      <c r="G183" s="150">
        <f t="shared" si="14"/>
        <v>0</v>
      </c>
      <c r="H183" s="127">
        <v>129.06</v>
      </c>
      <c r="I183" s="127">
        <f t="shared" si="15"/>
        <v>774.36</v>
      </c>
      <c r="J183" s="127">
        <v>114.44</v>
      </c>
      <c r="K183" s="127">
        <f t="shared" si="16"/>
        <v>686.64</v>
      </c>
      <c r="L183" s="127">
        <v>21</v>
      </c>
      <c r="M183" s="127">
        <f t="shared" si="17"/>
        <v>0</v>
      </c>
      <c r="N183" s="127">
        <v>1.7000000000000001E-4</v>
      </c>
      <c r="O183" s="127">
        <f t="shared" si="18"/>
        <v>0</v>
      </c>
      <c r="P183" s="127">
        <v>0</v>
      </c>
      <c r="Q183" s="127">
        <f t="shared" si="19"/>
        <v>0</v>
      </c>
      <c r="R183" s="127"/>
      <c r="S183" s="127" t="s">
        <v>132</v>
      </c>
      <c r="T183" s="127" t="s">
        <v>132</v>
      </c>
      <c r="U183" s="127">
        <v>0.22700000000000001</v>
      </c>
      <c r="V183" s="127">
        <f t="shared" si="20"/>
        <v>1.36</v>
      </c>
      <c r="W183" s="127"/>
      <c r="X183" s="127" t="s">
        <v>133</v>
      </c>
      <c r="Y183" s="122"/>
      <c r="Z183" s="122"/>
      <c r="AA183" s="122"/>
      <c r="AB183" s="122"/>
      <c r="AC183" s="122"/>
      <c r="AD183" s="122"/>
      <c r="AE183" s="122"/>
      <c r="AF183" s="122"/>
      <c r="AG183" s="122" t="s">
        <v>134</v>
      </c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22"/>
      <c r="BD183" s="122"/>
      <c r="BE183" s="122"/>
      <c r="BF183" s="122"/>
      <c r="BG183" s="122"/>
      <c r="BH183" s="122"/>
    </row>
    <row r="184" spans="1:60" ht="22.5" outlineLevel="1" x14ac:dyDescent="0.2">
      <c r="A184" s="145">
        <v>68</v>
      </c>
      <c r="B184" s="146" t="s">
        <v>322</v>
      </c>
      <c r="C184" s="154" t="s">
        <v>323</v>
      </c>
      <c r="D184" s="147" t="s">
        <v>307</v>
      </c>
      <c r="E184" s="148">
        <v>1</v>
      </c>
      <c r="F184" s="149"/>
      <c r="G184" s="150">
        <f t="shared" si="14"/>
        <v>0</v>
      </c>
      <c r="H184" s="127">
        <v>196.5</v>
      </c>
      <c r="I184" s="127">
        <f t="shared" si="15"/>
        <v>196.5</v>
      </c>
      <c r="J184" s="127">
        <v>62.5</v>
      </c>
      <c r="K184" s="127">
        <f t="shared" si="16"/>
        <v>62.5</v>
      </c>
      <c r="L184" s="127">
        <v>21</v>
      </c>
      <c r="M184" s="127">
        <f t="shared" si="17"/>
        <v>0</v>
      </c>
      <c r="N184" s="127">
        <v>2.4000000000000001E-4</v>
      </c>
      <c r="O184" s="127">
        <f t="shared" si="18"/>
        <v>0</v>
      </c>
      <c r="P184" s="127">
        <v>0</v>
      </c>
      <c r="Q184" s="127">
        <f t="shared" si="19"/>
        <v>0</v>
      </c>
      <c r="R184" s="127"/>
      <c r="S184" s="127" t="s">
        <v>132</v>
      </c>
      <c r="T184" s="127" t="s">
        <v>132</v>
      </c>
      <c r="U184" s="127">
        <v>0.124</v>
      </c>
      <c r="V184" s="127">
        <f t="shared" si="20"/>
        <v>0.12</v>
      </c>
      <c r="W184" s="127"/>
      <c r="X184" s="127" t="s">
        <v>133</v>
      </c>
      <c r="Y184" s="122"/>
      <c r="Z184" s="122"/>
      <c r="AA184" s="122"/>
      <c r="AB184" s="122"/>
      <c r="AC184" s="122"/>
      <c r="AD184" s="122"/>
      <c r="AE184" s="122"/>
      <c r="AF184" s="122"/>
      <c r="AG184" s="122" t="s">
        <v>134</v>
      </c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22"/>
      <c r="AW184" s="122"/>
      <c r="AX184" s="122"/>
      <c r="AY184" s="122"/>
      <c r="AZ184" s="122"/>
      <c r="BA184" s="122"/>
      <c r="BB184" s="122"/>
      <c r="BC184" s="122"/>
      <c r="BD184" s="122"/>
      <c r="BE184" s="122"/>
      <c r="BF184" s="122"/>
      <c r="BG184" s="122"/>
      <c r="BH184" s="122"/>
    </row>
    <row r="185" spans="1:60" ht="22.5" outlineLevel="1" x14ac:dyDescent="0.2">
      <c r="A185" s="145">
        <v>69</v>
      </c>
      <c r="B185" s="146" t="s">
        <v>324</v>
      </c>
      <c r="C185" s="154" t="s">
        <v>325</v>
      </c>
      <c r="D185" s="147" t="s">
        <v>131</v>
      </c>
      <c r="E185" s="148">
        <v>1</v>
      </c>
      <c r="F185" s="149"/>
      <c r="G185" s="150">
        <f t="shared" si="14"/>
        <v>0</v>
      </c>
      <c r="H185" s="127">
        <v>1800.68</v>
      </c>
      <c r="I185" s="127">
        <f t="shared" si="15"/>
        <v>1800.68</v>
      </c>
      <c r="J185" s="127">
        <v>224.32</v>
      </c>
      <c r="K185" s="127">
        <f t="shared" si="16"/>
        <v>224.32</v>
      </c>
      <c r="L185" s="127">
        <v>21</v>
      </c>
      <c r="M185" s="127">
        <f t="shared" si="17"/>
        <v>0</v>
      </c>
      <c r="N185" s="127">
        <v>1.64E-3</v>
      </c>
      <c r="O185" s="127">
        <f t="shared" si="18"/>
        <v>0</v>
      </c>
      <c r="P185" s="127">
        <v>0</v>
      </c>
      <c r="Q185" s="127">
        <f t="shared" si="19"/>
        <v>0</v>
      </c>
      <c r="R185" s="127"/>
      <c r="S185" s="127" t="s">
        <v>132</v>
      </c>
      <c r="T185" s="127" t="s">
        <v>132</v>
      </c>
      <c r="U185" s="127">
        <v>0.44500000000000001</v>
      </c>
      <c r="V185" s="127">
        <f t="shared" si="20"/>
        <v>0.45</v>
      </c>
      <c r="W185" s="127"/>
      <c r="X185" s="127" t="s">
        <v>133</v>
      </c>
      <c r="Y185" s="122"/>
      <c r="Z185" s="122"/>
      <c r="AA185" s="122"/>
      <c r="AB185" s="122"/>
      <c r="AC185" s="122"/>
      <c r="AD185" s="122"/>
      <c r="AE185" s="122"/>
      <c r="AF185" s="122"/>
      <c r="AG185" s="122" t="s">
        <v>134</v>
      </c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22"/>
      <c r="AY185" s="122"/>
      <c r="AZ185" s="122"/>
      <c r="BA185" s="122"/>
      <c r="BB185" s="122"/>
      <c r="BC185" s="122"/>
      <c r="BD185" s="122"/>
      <c r="BE185" s="122"/>
      <c r="BF185" s="122"/>
      <c r="BG185" s="122"/>
      <c r="BH185" s="122"/>
    </row>
    <row r="186" spans="1:60" outlineLevel="1" x14ac:dyDescent="0.2">
      <c r="A186" s="145">
        <v>70</v>
      </c>
      <c r="B186" s="146" t="s">
        <v>326</v>
      </c>
      <c r="C186" s="154" t="s">
        <v>327</v>
      </c>
      <c r="D186" s="147" t="s">
        <v>131</v>
      </c>
      <c r="E186" s="148">
        <v>1</v>
      </c>
      <c r="F186" s="149"/>
      <c r="G186" s="150">
        <f t="shared" si="14"/>
        <v>0</v>
      </c>
      <c r="H186" s="127">
        <v>2038.95</v>
      </c>
      <c r="I186" s="127">
        <f t="shared" si="15"/>
        <v>2038.95</v>
      </c>
      <c r="J186" s="127">
        <v>236.05</v>
      </c>
      <c r="K186" s="127">
        <f t="shared" si="16"/>
        <v>236.05</v>
      </c>
      <c r="L186" s="127">
        <v>21</v>
      </c>
      <c r="M186" s="127">
        <f t="shared" si="17"/>
        <v>0</v>
      </c>
      <c r="N186" s="127">
        <v>8.4999999999999995E-4</v>
      </c>
      <c r="O186" s="127">
        <f t="shared" si="18"/>
        <v>0</v>
      </c>
      <c r="P186" s="127">
        <v>0</v>
      </c>
      <c r="Q186" s="127">
        <f t="shared" si="19"/>
        <v>0</v>
      </c>
      <c r="R186" s="127"/>
      <c r="S186" s="127" t="s">
        <v>132</v>
      </c>
      <c r="T186" s="127" t="s">
        <v>144</v>
      </c>
      <c r="U186" s="127">
        <v>0.48499999999999999</v>
      </c>
      <c r="V186" s="127">
        <f t="shared" si="20"/>
        <v>0.49</v>
      </c>
      <c r="W186" s="127"/>
      <c r="X186" s="127" t="s">
        <v>133</v>
      </c>
      <c r="Y186" s="122"/>
      <c r="Z186" s="122"/>
      <c r="AA186" s="122"/>
      <c r="AB186" s="122"/>
      <c r="AC186" s="122"/>
      <c r="AD186" s="122"/>
      <c r="AE186" s="122"/>
      <c r="AF186" s="122"/>
      <c r="AG186" s="122" t="s">
        <v>134</v>
      </c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  <c r="BF186" s="122"/>
      <c r="BG186" s="122"/>
      <c r="BH186" s="122"/>
    </row>
    <row r="187" spans="1:60" outlineLevel="1" x14ac:dyDescent="0.2">
      <c r="A187" s="145">
        <v>71</v>
      </c>
      <c r="B187" s="146" t="s">
        <v>328</v>
      </c>
      <c r="C187" s="154" t="s">
        <v>329</v>
      </c>
      <c r="D187" s="147" t="s">
        <v>131</v>
      </c>
      <c r="E187" s="148">
        <v>2</v>
      </c>
      <c r="F187" s="149"/>
      <c r="G187" s="150">
        <f t="shared" si="14"/>
        <v>0</v>
      </c>
      <c r="H187" s="127">
        <v>7.11</v>
      </c>
      <c r="I187" s="127">
        <f t="shared" si="15"/>
        <v>14.22</v>
      </c>
      <c r="J187" s="127">
        <v>224.39</v>
      </c>
      <c r="K187" s="127">
        <f t="shared" si="16"/>
        <v>448.78</v>
      </c>
      <c r="L187" s="127">
        <v>21</v>
      </c>
      <c r="M187" s="127">
        <f t="shared" si="17"/>
        <v>0</v>
      </c>
      <c r="N187" s="127">
        <v>4.0000000000000003E-5</v>
      </c>
      <c r="O187" s="127">
        <f t="shared" si="18"/>
        <v>0</v>
      </c>
      <c r="P187" s="127">
        <v>0</v>
      </c>
      <c r="Q187" s="127">
        <f t="shared" si="19"/>
        <v>0</v>
      </c>
      <c r="R187" s="127"/>
      <c r="S187" s="127" t="s">
        <v>132</v>
      </c>
      <c r="T187" s="127" t="s">
        <v>132</v>
      </c>
      <c r="U187" s="127">
        <v>0.44500000000000001</v>
      </c>
      <c r="V187" s="127">
        <f t="shared" si="20"/>
        <v>0.89</v>
      </c>
      <c r="W187" s="127"/>
      <c r="X187" s="127" t="s">
        <v>133</v>
      </c>
      <c r="Y187" s="122"/>
      <c r="Z187" s="122"/>
      <c r="AA187" s="122"/>
      <c r="AB187" s="122"/>
      <c r="AC187" s="122"/>
      <c r="AD187" s="122"/>
      <c r="AE187" s="122"/>
      <c r="AF187" s="122"/>
      <c r="AG187" s="122" t="s">
        <v>134</v>
      </c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2"/>
      <c r="AT187" s="122"/>
      <c r="AU187" s="122"/>
      <c r="AV187" s="122"/>
      <c r="AW187" s="122"/>
      <c r="AX187" s="122"/>
      <c r="AY187" s="122"/>
      <c r="AZ187" s="122"/>
      <c r="BA187" s="122"/>
      <c r="BB187" s="122"/>
      <c r="BC187" s="122"/>
      <c r="BD187" s="122"/>
      <c r="BE187" s="122"/>
      <c r="BF187" s="122"/>
      <c r="BG187" s="122"/>
      <c r="BH187" s="122"/>
    </row>
    <row r="188" spans="1:60" ht="22.5" outlineLevel="1" x14ac:dyDescent="0.2">
      <c r="A188" s="145">
        <v>72</v>
      </c>
      <c r="B188" s="146" t="s">
        <v>330</v>
      </c>
      <c r="C188" s="154" t="s">
        <v>331</v>
      </c>
      <c r="D188" s="147" t="s">
        <v>307</v>
      </c>
      <c r="E188" s="148">
        <v>1</v>
      </c>
      <c r="F188" s="149"/>
      <c r="G188" s="150">
        <f t="shared" si="14"/>
        <v>0</v>
      </c>
      <c r="H188" s="127">
        <v>2297.81</v>
      </c>
      <c r="I188" s="127">
        <f t="shared" si="15"/>
        <v>2297.81</v>
      </c>
      <c r="J188" s="127">
        <v>317.19</v>
      </c>
      <c r="K188" s="127">
        <f t="shared" si="16"/>
        <v>317.19</v>
      </c>
      <c r="L188" s="127">
        <v>21</v>
      </c>
      <c r="M188" s="127">
        <f t="shared" si="17"/>
        <v>0</v>
      </c>
      <c r="N188" s="127">
        <v>1.5299999999999999E-3</v>
      </c>
      <c r="O188" s="127">
        <f t="shared" si="18"/>
        <v>0</v>
      </c>
      <c r="P188" s="127">
        <v>0</v>
      </c>
      <c r="Q188" s="127">
        <f t="shared" si="19"/>
        <v>0</v>
      </c>
      <c r="R188" s="127"/>
      <c r="S188" s="127" t="s">
        <v>132</v>
      </c>
      <c r="T188" s="127" t="s">
        <v>144</v>
      </c>
      <c r="U188" s="127">
        <v>0.65500000000000003</v>
      </c>
      <c r="V188" s="127">
        <f t="shared" si="20"/>
        <v>0.66</v>
      </c>
      <c r="W188" s="127"/>
      <c r="X188" s="127" t="s">
        <v>133</v>
      </c>
      <c r="Y188" s="122"/>
      <c r="Z188" s="122"/>
      <c r="AA188" s="122"/>
      <c r="AB188" s="122"/>
      <c r="AC188" s="122"/>
      <c r="AD188" s="122"/>
      <c r="AE188" s="122"/>
      <c r="AF188" s="122"/>
      <c r="AG188" s="122" t="s">
        <v>134</v>
      </c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  <c r="AU188" s="122"/>
      <c r="AV188" s="122"/>
      <c r="AW188" s="122"/>
      <c r="AX188" s="122"/>
      <c r="AY188" s="122"/>
      <c r="AZ188" s="122"/>
      <c r="BA188" s="122"/>
      <c r="BB188" s="122"/>
      <c r="BC188" s="122"/>
      <c r="BD188" s="122"/>
      <c r="BE188" s="122"/>
      <c r="BF188" s="122"/>
      <c r="BG188" s="122"/>
      <c r="BH188" s="122"/>
    </row>
    <row r="189" spans="1:60" outlineLevel="1" x14ac:dyDescent="0.2">
      <c r="A189" s="145">
        <v>73</v>
      </c>
      <c r="B189" s="146" t="s">
        <v>332</v>
      </c>
      <c r="C189" s="154" t="s">
        <v>333</v>
      </c>
      <c r="D189" s="147" t="s">
        <v>307</v>
      </c>
      <c r="E189" s="148">
        <v>1</v>
      </c>
      <c r="F189" s="149"/>
      <c r="G189" s="150">
        <f t="shared" si="14"/>
        <v>0</v>
      </c>
      <c r="H189" s="127">
        <v>68.86</v>
      </c>
      <c r="I189" s="127">
        <f t="shared" si="15"/>
        <v>68.86</v>
      </c>
      <c r="J189" s="127">
        <v>260.64</v>
      </c>
      <c r="K189" s="127">
        <f t="shared" si="16"/>
        <v>260.64</v>
      </c>
      <c r="L189" s="127">
        <v>21</v>
      </c>
      <c r="M189" s="127">
        <f t="shared" si="17"/>
        <v>0</v>
      </c>
      <c r="N189" s="127">
        <v>1.2E-4</v>
      </c>
      <c r="O189" s="127">
        <f t="shared" si="18"/>
        <v>0</v>
      </c>
      <c r="P189" s="127">
        <v>0</v>
      </c>
      <c r="Q189" s="127">
        <f t="shared" si="19"/>
        <v>0</v>
      </c>
      <c r="R189" s="127"/>
      <c r="S189" s="127" t="s">
        <v>132</v>
      </c>
      <c r="T189" s="127" t="s">
        <v>132</v>
      </c>
      <c r="U189" s="127">
        <v>0.51700000000000002</v>
      </c>
      <c r="V189" s="127">
        <f t="shared" si="20"/>
        <v>0.52</v>
      </c>
      <c r="W189" s="127"/>
      <c r="X189" s="127" t="s">
        <v>133</v>
      </c>
      <c r="Y189" s="122"/>
      <c r="Z189" s="122"/>
      <c r="AA189" s="122"/>
      <c r="AB189" s="122"/>
      <c r="AC189" s="122"/>
      <c r="AD189" s="122"/>
      <c r="AE189" s="122"/>
      <c r="AF189" s="122"/>
      <c r="AG189" s="122" t="s">
        <v>134</v>
      </c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  <c r="BF189" s="122"/>
      <c r="BG189" s="122"/>
      <c r="BH189" s="122"/>
    </row>
    <row r="190" spans="1:60" ht="22.5" outlineLevel="1" x14ac:dyDescent="0.2">
      <c r="A190" s="145">
        <v>74</v>
      </c>
      <c r="B190" s="146" t="s">
        <v>334</v>
      </c>
      <c r="C190" s="154" t="s">
        <v>335</v>
      </c>
      <c r="D190" s="147" t="s">
        <v>131</v>
      </c>
      <c r="E190" s="148">
        <v>2</v>
      </c>
      <c r="F190" s="149"/>
      <c r="G190" s="150">
        <f t="shared" si="14"/>
        <v>0</v>
      </c>
      <c r="H190" s="127">
        <v>125.99</v>
      </c>
      <c r="I190" s="127">
        <f t="shared" si="15"/>
        <v>251.98</v>
      </c>
      <c r="J190" s="127">
        <v>124.01</v>
      </c>
      <c r="K190" s="127">
        <f t="shared" si="16"/>
        <v>248.02</v>
      </c>
      <c r="L190" s="127">
        <v>21</v>
      </c>
      <c r="M190" s="127">
        <f t="shared" si="17"/>
        <v>0</v>
      </c>
      <c r="N190" s="127">
        <v>4.2000000000000002E-4</v>
      </c>
      <c r="O190" s="127">
        <f t="shared" si="18"/>
        <v>0</v>
      </c>
      <c r="P190" s="127">
        <v>0</v>
      </c>
      <c r="Q190" s="127">
        <f t="shared" si="19"/>
        <v>0</v>
      </c>
      <c r="R190" s="127"/>
      <c r="S190" s="127" t="s">
        <v>132</v>
      </c>
      <c r="T190" s="127" t="s">
        <v>132</v>
      </c>
      <c r="U190" s="127">
        <v>0.246</v>
      </c>
      <c r="V190" s="127">
        <f t="shared" si="20"/>
        <v>0.49</v>
      </c>
      <c r="W190" s="127"/>
      <c r="X190" s="127" t="s">
        <v>133</v>
      </c>
      <c r="Y190" s="122"/>
      <c r="Z190" s="122"/>
      <c r="AA190" s="122"/>
      <c r="AB190" s="122"/>
      <c r="AC190" s="122"/>
      <c r="AD190" s="122"/>
      <c r="AE190" s="122"/>
      <c r="AF190" s="122"/>
      <c r="AG190" s="122" t="s">
        <v>134</v>
      </c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2"/>
      <c r="AY190" s="122"/>
      <c r="AZ190" s="122"/>
      <c r="BA190" s="122"/>
      <c r="BB190" s="122"/>
      <c r="BC190" s="122"/>
      <c r="BD190" s="122"/>
      <c r="BE190" s="122"/>
      <c r="BF190" s="122"/>
      <c r="BG190" s="122"/>
      <c r="BH190" s="122"/>
    </row>
    <row r="191" spans="1:60" ht="22.5" outlineLevel="1" x14ac:dyDescent="0.2">
      <c r="A191" s="145">
        <v>75</v>
      </c>
      <c r="B191" s="146" t="s">
        <v>336</v>
      </c>
      <c r="C191" s="154" t="s">
        <v>337</v>
      </c>
      <c r="D191" s="147" t="s">
        <v>131</v>
      </c>
      <c r="E191" s="148">
        <v>1</v>
      </c>
      <c r="F191" s="149"/>
      <c r="G191" s="150">
        <f t="shared" si="14"/>
        <v>0</v>
      </c>
      <c r="H191" s="127">
        <v>435.99</v>
      </c>
      <c r="I191" s="127">
        <f t="shared" si="15"/>
        <v>435.99</v>
      </c>
      <c r="J191" s="127">
        <v>124.01</v>
      </c>
      <c r="K191" s="127">
        <f t="shared" si="16"/>
        <v>124.01</v>
      </c>
      <c r="L191" s="127">
        <v>21</v>
      </c>
      <c r="M191" s="127">
        <f t="shared" si="17"/>
        <v>0</v>
      </c>
      <c r="N191" s="127">
        <v>2.0000000000000001E-4</v>
      </c>
      <c r="O191" s="127">
        <f t="shared" si="18"/>
        <v>0</v>
      </c>
      <c r="P191" s="127">
        <v>0</v>
      </c>
      <c r="Q191" s="127">
        <f t="shared" si="19"/>
        <v>0</v>
      </c>
      <c r="R191" s="127"/>
      <c r="S191" s="127" t="s">
        <v>132</v>
      </c>
      <c r="T191" s="127" t="s">
        <v>132</v>
      </c>
      <c r="U191" s="127">
        <v>0.246</v>
      </c>
      <c r="V191" s="127">
        <f t="shared" si="20"/>
        <v>0.25</v>
      </c>
      <c r="W191" s="127"/>
      <c r="X191" s="127" t="s">
        <v>133</v>
      </c>
      <c r="Y191" s="122"/>
      <c r="Z191" s="122"/>
      <c r="AA191" s="122"/>
      <c r="AB191" s="122"/>
      <c r="AC191" s="122"/>
      <c r="AD191" s="122"/>
      <c r="AE191" s="122"/>
      <c r="AF191" s="122"/>
      <c r="AG191" s="122" t="s">
        <v>134</v>
      </c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</row>
    <row r="192" spans="1:60" ht="22.5" outlineLevel="1" x14ac:dyDescent="0.2">
      <c r="A192" s="145">
        <v>76</v>
      </c>
      <c r="B192" s="146" t="s">
        <v>338</v>
      </c>
      <c r="C192" s="154" t="s">
        <v>339</v>
      </c>
      <c r="D192" s="147" t="s">
        <v>131</v>
      </c>
      <c r="E192" s="148">
        <v>1</v>
      </c>
      <c r="F192" s="149"/>
      <c r="G192" s="150">
        <f t="shared" si="14"/>
        <v>0</v>
      </c>
      <c r="H192" s="127">
        <v>308.99</v>
      </c>
      <c r="I192" s="127">
        <f t="shared" si="15"/>
        <v>308.99</v>
      </c>
      <c r="J192" s="127">
        <v>124.01</v>
      </c>
      <c r="K192" s="127">
        <f t="shared" si="16"/>
        <v>124.01</v>
      </c>
      <c r="L192" s="127">
        <v>21</v>
      </c>
      <c r="M192" s="127">
        <f t="shared" si="17"/>
        <v>0</v>
      </c>
      <c r="N192" s="127">
        <v>9.0000000000000006E-5</v>
      </c>
      <c r="O192" s="127">
        <f t="shared" si="18"/>
        <v>0</v>
      </c>
      <c r="P192" s="127">
        <v>0</v>
      </c>
      <c r="Q192" s="127">
        <f t="shared" si="19"/>
        <v>0</v>
      </c>
      <c r="R192" s="127"/>
      <c r="S192" s="127" t="s">
        <v>132</v>
      </c>
      <c r="T192" s="127" t="s">
        <v>132</v>
      </c>
      <c r="U192" s="127">
        <v>0.246</v>
      </c>
      <c r="V192" s="127">
        <f t="shared" si="20"/>
        <v>0.25</v>
      </c>
      <c r="W192" s="127"/>
      <c r="X192" s="127" t="s">
        <v>133</v>
      </c>
      <c r="Y192" s="122"/>
      <c r="Z192" s="122"/>
      <c r="AA192" s="122"/>
      <c r="AB192" s="122"/>
      <c r="AC192" s="122"/>
      <c r="AD192" s="122"/>
      <c r="AE192" s="122"/>
      <c r="AF192" s="122"/>
      <c r="AG192" s="122" t="s">
        <v>134</v>
      </c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  <c r="AZ192" s="122"/>
      <c r="BA192" s="122"/>
      <c r="BB192" s="122"/>
      <c r="BC192" s="122"/>
      <c r="BD192" s="122"/>
      <c r="BE192" s="122"/>
      <c r="BF192" s="122"/>
      <c r="BG192" s="122"/>
      <c r="BH192" s="122"/>
    </row>
    <row r="193" spans="1:60" outlineLevel="1" x14ac:dyDescent="0.2">
      <c r="A193" s="145">
        <v>77</v>
      </c>
      <c r="B193" s="146" t="s">
        <v>340</v>
      </c>
      <c r="C193" s="154" t="s">
        <v>341</v>
      </c>
      <c r="D193" s="147" t="s">
        <v>131</v>
      </c>
      <c r="E193" s="148">
        <v>1</v>
      </c>
      <c r="F193" s="149"/>
      <c r="G193" s="150">
        <f t="shared" si="14"/>
        <v>0</v>
      </c>
      <c r="H193" s="127">
        <v>358.49</v>
      </c>
      <c r="I193" s="127">
        <f t="shared" si="15"/>
        <v>358.49</v>
      </c>
      <c r="J193" s="127">
        <v>124.01</v>
      </c>
      <c r="K193" s="127">
        <f t="shared" si="16"/>
        <v>124.01</v>
      </c>
      <c r="L193" s="127">
        <v>21</v>
      </c>
      <c r="M193" s="127">
        <f t="shared" si="17"/>
        <v>0</v>
      </c>
      <c r="N193" s="127">
        <v>2.5999999999999998E-4</v>
      </c>
      <c r="O193" s="127">
        <f t="shared" si="18"/>
        <v>0</v>
      </c>
      <c r="P193" s="127">
        <v>0</v>
      </c>
      <c r="Q193" s="127">
        <f t="shared" si="19"/>
        <v>0</v>
      </c>
      <c r="R193" s="127"/>
      <c r="S193" s="127" t="s">
        <v>132</v>
      </c>
      <c r="T193" s="127" t="s">
        <v>132</v>
      </c>
      <c r="U193" s="127">
        <v>0.246</v>
      </c>
      <c r="V193" s="127">
        <f t="shared" si="20"/>
        <v>0.25</v>
      </c>
      <c r="W193" s="127"/>
      <c r="X193" s="127" t="s">
        <v>133</v>
      </c>
      <c r="Y193" s="122"/>
      <c r="Z193" s="122"/>
      <c r="AA193" s="122"/>
      <c r="AB193" s="122"/>
      <c r="AC193" s="122"/>
      <c r="AD193" s="122"/>
      <c r="AE193" s="122"/>
      <c r="AF193" s="122"/>
      <c r="AG193" s="122" t="s">
        <v>134</v>
      </c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  <c r="AZ193" s="122"/>
      <c r="BA193" s="122"/>
      <c r="BB193" s="122"/>
      <c r="BC193" s="122"/>
      <c r="BD193" s="122"/>
      <c r="BE193" s="122"/>
      <c r="BF193" s="122"/>
      <c r="BG193" s="122"/>
      <c r="BH193" s="122"/>
    </row>
    <row r="194" spans="1:60" outlineLevel="1" x14ac:dyDescent="0.2">
      <c r="A194" s="145">
        <v>78</v>
      </c>
      <c r="B194" s="146" t="s">
        <v>342</v>
      </c>
      <c r="C194" s="154" t="s">
        <v>343</v>
      </c>
      <c r="D194" s="147" t="s">
        <v>131</v>
      </c>
      <c r="E194" s="148">
        <v>2</v>
      </c>
      <c r="F194" s="149"/>
      <c r="G194" s="150">
        <f t="shared" si="14"/>
        <v>0</v>
      </c>
      <c r="H194" s="127">
        <v>110.58</v>
      </c>
      <c r="I194" s="127">
        <f t="shared" si="15"/>
        <v>221.16</v>
      </c>
      <c r="J194" s="127">
        <v>52.42</v>
      </c>
      <c r="K194" s="127">
        <f t="shared" si="16"/>
        <v>104.84</v>
      </c>
      <c r="L194" s="127">
        <v>21</v>
      </c>
      <c r="M194" s="127">
        <f t="shared" si="17"/>
        <v>0</v>
      </c>
      <c r="N194" s="127">
        <v>2.0000000000000002E-5</v>
      </c>
      <c r="O194" s="127">
        <f t="shared" si="18"/>
        <v>0</v>
      </c>
      <c r="P194" s="127">
        <v>0</v>
      </c>
      <c r="Q194" s="127">
        <f t="shared" si="19"/>
        <v>0</v>
      </c>
      <c r="R194" s="127"/>
      <c r="S194" s="127" t="s">
        <v>132</v>
      </c>
      <c r="T194" s="127" t="s">
        <v>132</v>
      </c>
      <c r="U194" s="127">
        <v>0.104</v>
      </c>
      <c r="V194" s="127">
        <f t="shared" si="20"/>
        <v>0.21</v>
      </c>
      <c r="W194" s="127"/>
      <c r="X194" s="127" t="s">
        <v>133</v>
      </c>
      <c r="Y194" s="122"/>
      <c r="Z194" s="122"/>
      <c r="AA194" s="122"/>
      <c r="AB194" s="122"/>
      <c r="AC194" s="122"/>
      <c r="AD194" s="122"/>
      <c r="AE194" s="122"/>
      <c r="AF194" s="122"/>
      <c r="AG194" s="122" t="s">
        <v>134</v>
      </c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22"/>
      <c r="AY194" s="122"/>
      <c r="AZ194" s="122"/>
      <c r="BA194" s="122"/>
      <c r="BB194" s="122"/>
      <c r="BC194" s="122"/>
      <c r="BD194" s="122"/>
      <c r="BE194" s="122"/>
      <c r="BF194" s="122"/>
      <c r="BG194" s="122"/>
      <c r="BH194" s="122"/>
    </row>
    <row r="195" spans="1:60" outlineLevel="1" x14ac:dyDescent="0.2">
      <c r="A195" s="145">
        <v>79</v>
      </c>
      <c r="B195" s="146" t="s">
        <v>344</v>
      </c>
      <c r="C195" s="154" t="s">
        <v>345</v>
      </c>
      <c r="D195" s="147" t="s">
        <v>131</v>
      </c>
      <c r="E195" s="148">
        <v>1</v>
      </c>
      <c r="F195" s="149"/>
      <c r="G195" s="150">
        <f t="shared" si="14"/>
        <v>0</v>
      </c>
      <c r="H195" s="127">
        <v>2306.71</v>
      </c>
      <c r="I195" s="127">
        <f t="shared" si="15"/>
        <v>2306.71</v>
      </c>
      <c r="J195" s="127">
        <v>318.29000000000002</v>
      </c>
      <c r="K195" s="127">
        <f t="shared" si="16"/>
        <v>318.29000000000002</v>
      </c>
      <c r="L195" s="127">
        <v>21</v>
      </c>
      <c r="M195" s="127">
        <f t="shared" si="17"/>
        <v>0</v>
      </c>
      <c r="N195" s="127">
        <v>4.453E-2</v>
      </c>
      <c r="O195" s="127">
        <f t="shared" si="18"/>
        <v>0.04</v>
      </c>
      <c r="P195" s="127">
        <v>4.2529999999999998E-2</v>
      </c>
      <c r="Q195" s="127">
        <f t="shared" si="19"/>
        <v>0.04</v>
      </c>
      <c r="R195" s="127"/>
      <c r="S195" s="127" t="s">
        <v>132</v>
      </c>
      <c r="T195" s="127" t="s">
        <v>144</v>
      </c>
      <c r="U195" s="127">
        <v>0.65400000000000003</v>
      </c>
      <c r="V195" s="127">
        <f t="shared" si="20"/>
        <v>0.65</v>
      </c>
      <c r="W195" s="127"/>
      <c r="X195" s="127" t="s">
        <v>133</v>
      </c>
      <c r="Y195" s="122"/>
      <c r="Z195" s="122"/>
      <c r="AA195" s="122"/>
      <c r="AB195" s="122"/>
      <c r="AC195" s="122"/>
      <c r="AD195" s="122"/>
      <c r="AE195" s="122"/>
      <c r="AF195" s="122"/>
      <c r="AG195" s="122" t="s">
        <v>134</v>
      </c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  <c r="BF195" s="122"/>
      <c r="BG195" s="122"/>
      <c r="BH195" s="122"/>
    </row>
    <row r="196" spans="1:60" outlineLevel="1" x14ac:dyDescent="0.2">
      <c r="A196" s="145">
        <v>80</v>
      </c>
      <c r="B196" s="146" t="s">
        <v>284</v>
      </c>
      <c r="C196" s="154" t="s">
        <v>285</v>
      </c>
      <c r="D196" s="147" t="s">
        <v>131</v>
      </c>
      <c r="E196" s="148">
        <v>3</v>
      </c>
      <c r="F196" s="149"/>
      <c r="G196" s="150">
        <f t="shared" si="14"/>
        <v>0</v>
      </c>
      <c r="H196" s="127">
        <v>0</v>
      </c>
      <c r="I196" s="127">
        <f t="shared" si="15"/>
        <v>0</v>
      </c>
      <c r="J196" s="127">
        <v>246</v>
      </c>
      <c r="K196" s="127">
        <f t="shared" si="16"/>
        <v>738</v>
      </c>
      <c r="L196" s="127">
        <v>21</v>
      </c>
      <c r="M196" s="127">
        <f t="shared" si="17"/>
        <v>0</v>
      </c>
      <c r="N196" s="127">
        <v>0</v>
      </c>
      <c r="O196" s="127">
        <f t="shared" si="18"/>
        <v>0</v>
      </c>
      <c r="P196" s="127">
        <v>0</v>
      </c>
      <c r="Q196" s="127">
        <f t="shared" si="19"/>
        <v>0</v>
      </c>
      <c r="R196" s="127"/>
      <c r="S196" s="127" t="s">
        <v>132</v>
      </c>
      <c r="T196" s="127" t="s">
        <v>132</v>
      </c>
      <c r="U196" s="127">
        <v>0.45</v>
      </c>
      <c r="V196" s="127">
        <f t="shared" si="20"/>
        <v>1.35</v>
      </c>
      <c r="W196" s="127"/>
      <c r="X196" s="127" t="s">
        <v>133</v>
      </c>
      <c r="Y196" s="122"/>
      <c r="Z196" s="122"/>
      <c r="AA196" s="122"/>
      <c r="AB196" s="122"/>
      <c r="AC196" s="122"/>
      <c r="AD196" s="122"/>
      <c r="AE196" s="122"/>
      <c r="AF196" s="122"/>
      <c r="AG196" s="122" t="s">
        <v>134</v>
      </c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2"/>
      <c r="AT196" s="122"/>
      <c r="AU196" s="122"/>
      <c r="AV196" s="122"/>
      <c r="AW196" s="122"/>
      <c r="AX196" s="122"/>
      <c r="AY196" s="122"/>
      <c r="AZ196" s="122"/>
      <c r="BA196" s="122"/>
      <c r="BB196" s="122"/>
      <c r="BC196" s="122"/>
      <c r="BD196" s="122"/>
      <c r="BE196" s="122"/>
      <c r="BF196" s="122"/>
      <c r="BG196" s="122"/>
      <c r="BH196" s="122"/>
    </row>
    <row r="197" spans="1:60" outlineLevel="1" x14ac:dyDescent="0.2">
      <c r="A197" s="139">
        <v>81</v>
      </c>
      <c r="B197" s="140" t="s">
        <v>346</v>
      </c>
      <c r="C197" s="152" t="s">
        <v>347</v>
      </c>
      <c r="D197" s="141" t="s">
        <v>143</v>
      </c>
      <c r="E197" s="142">
        <v>0.24</v>
      </c>
      <c r="F197" s="143"/>
      <c r="G197" s="144">
        <f t="shared" si="14"/>
        <v>0</v>
      </c>
      <c r="H197" s="127">
        <v>30.35</v>
      </c>
      <c r="I197" s="127">
        <f t="shared" si="15"/>
        <v>7.28</v>
      </c>
      <c r="J197" s="127">
        <v>1075.6500000000001</v>
      </c>
      <c r="K197" s="127">
        <f t="shared" si="16"/>
        <v>258.16000000000003</v>
      </c>
      <c r="L197" s="127">
        <v>21</v>
      </c>
      <c r="M197" s="127">
        <f t="shared" si="17"/>
        <v>0</v>
      </c>
      <c r="N197" s="127">
        <v>8.0000000000000007E-5</v>
      </c>
      <c r="O197" s="127">
        <f t="shared" si="18"/>
        <v>0</v>
      </c>
      <c r="P197" s="127">
        <v>0</v>
      </c>
      <c r="Q197" s="127">
        <f t="shared" si="19"/>
        <v>0</v>
      </c>
      <c r="R197" s="127"/>
      <c r="S197" s="127" t="s">
        <v>132</v>
      </c>
      <c r="T197" s="127" t="s">
        <v>132</v>
      </c>
      <c r="U197" s="127">
        <v>2.1</v>
      </c>
      <c r="V197" s="127">
        <f t="shared" si="20"/>
        <v>0.5</v>
      </c>
      <c r="W197" s="127"/>
      <c r="X197" s="127" t="s">
        <v>133</v>
      </c>
      <c r="Y197" s="122"/>
      <c r="Z197" s="122"/>
      <c r="AA197" s="122"/>
      <c r="AB197" s="122"/>
      <c r="AC197" s="122"/>
      <c r="AD197" s="122"/>
      <c r="AE197" s="122"/>
      <c r="AF197" s="122"/>
      <c r="AG197" s="122" t="s">
        <v>134</v>
      </c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  <c r="BF197" s="122"/>
      <c r="BG197" s="122"/>
      <c r="BH197" s="122"/>
    </row>
    <row r="198" spans="1:60" outlineLevel="1" x14ac:dyDescent="0.2">
      <c r="A198" s="125"/>
      <c r="B198" s="126"/>
      <c r="C198" s="153" t="s">
        <v>348</v>
      </c>
      <c r="D198" s="128"/>
      <c r="E198" s="129">
        <v>0.24</v>
      </c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2"/>
      <c r="Z198" s="122"/>
      <c r="AA198" s="122"/>
      <c r="AB198" s="122"/>
      <c r="AC198" s="122"/>
      <c r="AD198" s="122"/>
      <c r="AE198" s="122"/>
      <c r="AF198" s="122"/>
      <c r="AG198" s="122" t="s">
        <v>136</v>
      </c>
      <c r="AH198" s="122">
        <v>0</v>
      </c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</row>
    <row r="199" spans="1:60" ht="22.5" outlineLevel="1" x14ac:dyDescent="0.2">
      <c r="A199" s="145">
        <v>82</v>
      </c>
      <c r="B199" s="146" t="s">
        <v>349</v>
      </c>
      <c r="C199" s="154" t="s">
        <v>350</v>
      </c>
      <c r="D199" s="147" t="s">
        <v>307</v>
      </c>
      <c r="E199" s="148">
        <v>5</v>
      </c>
      <c r="F199" s="149"/>
      <c r="G199" s="150">
        <f t="shared" ref="G199:G206" si="21">ROUND(E199*F199,2)</f>
        <v>0</v>
      </c>
      <c r="H199" s="127">
        <v>4.6100000000000003</v>
      </c>
      <c r="I199" s="127">
        <f t="shared" ref="I199:I206" si="22">ROUND(E199*H199,2)</f>
        <v>23.05</v>
      </c>
      <c r="J199" s="127">
        <v>43.39</v>
      </c>
      <c r="K199" s="127">
        <f t="shared" ref="K199:K206" si="23">ROUND(E199*J199,2)</f>
        <v>216.95</v>
      </c>
      <c r="L199" s="127">
        <v>21</v>
      </c>
      <c r="M199" s="127">
        <f t="shared" ref="M199:M206" si="24">G199*(1+L199/100)</f>
        <v>0</v>
      </c>
      <c r="N199" s="127">
        <v>3.0000000000000001E-5</v>
      </c>
      <c r="O199" s="127">
        <f t="shared" ref="O199:O206" si="25">ROUND(E199*N199,2)</f>
        <v>0</v>
      </c>
      <c r="P199" s="127">
        <v>0</v>
      </c>
      <c r="Q199" s="127">
        <f t="shared" ref="Q199:Q206" si="26">ROUND(E199*P199,2)</f>
        <v>0</v>
      </c>
      <c r="R199" s="127"/>
      <c r="S199" s="127" t="s">
        <v>217</v>
      </c>
      <c r="T199" s="127" t="s">
        <v>218</v>
      </c>
      <c r="U199" s="127">
        <v>0.33</v>
      </c>
      <c r="V199" s="127">
        <f t="shared" ref="V199:V206" si="27">ROUND(E199*U199,2)</f>
        <v>1.65</v>
      </c>
      <c r="W199" s="127"/>
      <c r="X199" s="127" t="s">
        <v>133</v>
      </c>
      <c r="Y199" s="122"/>
      <c r="Z199" s="122"/>
      <c r="AA199" s="122"/>
      <c r="AB199" s="122"/>
      <c r="AC199" s="122"/>
      <c r="AD199" s="122"/>
      <c r="AE199" s="122"/>
      <c r="AF199" s="122"/>
      <c r="AG199" s="122" t="s">
        <v>134</v>
      </c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22"/>
      <c r="AY199" s="122"/>
      <c r="AZ199" s="122"/>
      <c r="BA199" s="122"/>
      <c r="BB199" s="122"/>
      <c r="BC199" s="122"/>
      <c r="BD199" s="122"/>
      <c r="BE199" s="122"/>
      <c r="BF199" s="122"/>
      <c r="BG199" s="122"/>
      <c r="BH199" s="122"/>
    </row>
    <row r="200" spans="1:60" outlineLevel="1" x14ac:dyDescent="0.2">
      <c r="A200" s="145">
        <v>83</v>
      </c>
      <c r="B200" s="146" t="s">
        <v>351</v>
      </c>
      <c r="C200" s="154" t="s">
        <v>352</v>
      </c>
      <c r="D200" s="147" t="s">
        <v>131</v>
      </c>
      <c r="E200" s="148">
        <v>1</v>
      </c>
      <c r="F200" s="149"/>
      <c r="G200" s="150">
        <f t="shared" si="21"/>
        <v>0</v>
      </c>
      <c r="H200" s="127">
        <v>77</v>
      </c>
      <c r="I200" s="127">
        <f t="shared" si="22"/>
        <v>77</v>
      </c>
      <c r="J200" s="127">
        <v>0</v>
      </c>
      <c r="K200" s="127">
        <f t="shared" si="23"/>
        <v>0</v>
      </c>
      <c r="L200" s="127">
        <v>21</v>
      </c>
      <c r="M200" s="127">
        <f t="shared" si="24"/>
        <v>0</v>
      </c>
      <c r="N200" s="127">
        <v>8.9999999999999998E-4</v>
      </c>
      <c r="O200" s="127">
        <f t="shared" si="25"/>
        <v>0</v>
      </c>
      <c r="P200" s="127">
        <v>0</v>
      </c>
      <c r="Q200" s="127">
        <f t="shared" si="26"/>
        <v>0</v>
      </c>
      <c r="R200" s="127"/>
      <c r="S200" s="127" t="s">
        <v>217</v>
      </c>
      <c r="T200" s="127" t="s">
        <v>218</v>
      </c>
      <c r="U200" s="127">
        <v>0</v>
      </c>
      <c r="V200" s="127">
        <f t="shared" si="27"/>
        <v>0</v>
      </c>
      <c r="W200" s="127"/>
      <c r="X200" s="127" t="s">
        <v>164</v>
      </c>
      <c r="Y200" s="122"/>
      <c r="Z200" s="122"/>
      <c r="AA200" s="122"/>
      <c r="AB200" s="122"/>
      <c r="AC200" s="122"/>
      <c r="AD200" s="122"/>
      <c r="AE200" s="122"/>
      <c r="AF200" s="122"/>
      <c r="AG200" s="122" t="s">
        <v>165</v>
      </c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2"/>
      <c r="AT200" s="122"/>
      <c r="AU200" s="122"/>
      <c r="AV200" s="122"/>
      <c r="AW200" s="122"/>
      <c r="AX200" s="122"/>
      <c r="AY200" s="122"/>
      <c r="AZ200" s="122"/>
      <c r="BA200" s="122"/>
      <c r="BB200" s="122"/>
      <c r="BC200" s="122"/>
      <c r="BD200" s="122"/>
      <c r="BE200" s="122"/>
      <c r="BF200" s="122"/>
      <c r="BG200" s="122"/>
      <c r="BH200" s="122"/>
    </row>
    <row r="201" spans="1:60" outlineLevel="1" x14ac:dyDescent="0.2">
      <c r="A201" s="145">
        <v>84</v>
      </c>
      <c r="B201" s="146" t="s">
        <v>353</v>
      </c>
      <c r="C201" s="154" t="s">
        <v>354</v>
      </c>
      <c r="D201" s="147" t="s">
        <v>131</v>
      </c>
      <c r="E201" s="148">
        <v>1</v>
      </c>
      <c r="F201" s="149"/>
      <c r="G201" s="150">
        <f t="shared" si="21"/>
        <v>0</v>
      </c>
      <c r="H201" s="127">
        <v>1670</v>
      </c>
      <c r="I201" s="127">
        <f t="shared" si="22"/>
        <v>1670</v>
      </c>
      <c r="J201" s="127">
        <v>0</v>
      </c>
      <c r="K201" s="127">
        <f t="shared" si="23"/>
        <v>0</v>
      </c>
      <c r="L201" s="127">
        <v>21</v>
      </c>
      <c r="M201" s="127">
        <f t="shared" si="24"/>
        <v>0</v>
      </c>
      <c r="N201" s="127">
        <v>8.0000000000000004E-4</v>
      </c>
      <c r="O201" s="127">
        <f t="shared" si="25"/>
        <v>0</v>
      </c>
      <c r="P201" s="127">
        <v>0</v>
      </c>
      <c r="Q201" s="127">
        <f t="shared" si="26"/>
        <v>0</v>
      </c>
      <c r="R201" s="127" t="s">
        <v>163</v>
      </c>
      <c r="S201" s="127" t="s">
        <v>132</v>
      </c>
      <c r="T201" s="127" t="s">
        <v>132</v>
      </c>
      <c r="U201" s="127">
        <v>0</v>
      </c>
      <c r="V201" s="127">
        <f t="shared" si="27"/>
        <v>0</v>
      </c>
      <c r="W201" s="127"/>
      <c r="X201" s="127" t="s">
        <v>164</v>
      </c>
      <c r="Y201" s="122"/>
      <c r="Z201" s="122"/>
      <c r="AA201" s="122"/>
      <c r="AB201" s="122"/>
      <c r="AC201" s="122"/>
      <c r="AD201" s="122"/>
      <c r="AE201" s="122"/>
      <c r="AF201" s="122"/>
      <c r="AG201" s="122" t="s">
        <v>165</v>
      </c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</row>
    <row r="202" spans="1:60" outlineLevel="1" x14ac:dyDescent="0.2">
      <c r="A202" s="145">
        <v>85</v>
      </c>
      <c r="B202" s="146" t="s">
        <v>355</v>
      </c>
      <c r="C202" s="154" t="s">
        <v>356</v>
      </c>
      <c r="D202" s="147" t="s">
        <v>131</v>
      </c>
      <c r="E202" s="148">
        <v>1</v>
      </c>
      <c r="F202" s="149"/>
      <c r="G202" s="150">
        <f t="shared" si="21"/>
        <v>0</v>
      </c>
      <c r="H202" s="127">
        <v>415</v>
      </c>
      <c r="I202" s="127">
        <f t="shared" si="22"/>
        <v>415</v>
      </c>
      <c r="J202" s="127">
        <v>0</v>
      </c>
      <c r="K202" s="127">
        <f t="shared" si="23"/>
        <v>0</v>
      </c>
      <c r="L202" s="127">
        <v>21</v>
      </c>
      <c r="M202" s="127">
        <f t="shared" si="24"/>
        <v>0</v>
      </c>
      <c r="N202" s="127">
        <v>2E-3</v>
      </c>
      <c r="O202" s="127">
        <f t="shared" si="25"/>
        <v>0</v>
      </c>
      <c r="P202" s="127">
        <v>0</v>
      </c>
      <c r="Q202" s="127">
        <f t="shared" si="26"/>
        <v>0</v>
      </c>
      <c r="R202" s="127"/>
      <c r="S202" s="127" t="s">
        <v>217</v>
      </c>
      <c r="T202" s="127" t="s">
        <v>218</v>
      </c>
      <c r="U202" s="127">
        <v>0</v>
      </c>
      <c r="V202" s="127">
        <f t="shared" si="27"/>
        <v>0</v>
      </c>
      <c r="W202" s="127"/>
      <c r="X202" s="127" t="s">
        <v>164</v>
      </c>
      <c r="Y202" s="122"/>
      <c r="Z202" s="122"/>
      <c r="AA202" s="122"/>
      <c r="AB202" s="122"/>
      <c r="AC202" s="122"/>
      <c r="AD202" s="122"/>
      <c r="AE202" s="122"/>
      <c r="AF202" s="122"/>
      <c r="AG202" s="122" t="s">
        <v>165</v>
      </c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</row>
    <row r="203" spans="1:60" outlineLevel="1" x14ac:dyDescent="0.2">
      <c r="A203" s="145">
        <v>86</v>
      </c>
      <c r="B203" s="146" t="s">
        <v>357</v>
      </c>
      <c r="C203" s="154" t="s">
        <v>358</v>
      </c>
      <c r="D203" s="147" t="s">
        <v>131</v>
      </c>
      <c r="E203" s="148">
        <v>1</v>
      </c>
      <c r="F203" s="149"/>
      <c r="G203" s="150">
        <f t="shared" si="21"/>
        <v>0</v>
      </c>
      <c r="H203" s="127">
        <v>6765</v>
      </c>
      <c r="I203" s="127">
        <f t="shared" si="22"/>
        <v>6765</v>
      </c>
      <c r="J203" s="127">
        <v>0</v>
      </c>
      <c r="K203" s="127">
        <f t="shared" si="23"/>
        <v>0</v>
      </c>
      <c r="L203" s="127">
        <v>21</v>
      </c>
      <c r="M203" s="127">
        <f t="shared" si="24"/>
        <v>0</v>
      </c>
      <c r="N203" s="127">
        <v>1.7999999999999999E-2</v>
      </c>
      <c r="O203" s="127">
        <f t="shared" si="25"/>
        <v>0.02</v>
      </c>
      <c r="P203" s="127">
        <v>0</v>
      </c>
      <c r="Q203" s="127">
        <f t="shared" si="26"/>
        <v>0</v>
      </c>
      <c r="R203" s="127" t="s">
        <v>163</v>
      </c>
      <c r="S203" s="127" t="s">
        <v>132</v>
      </c>
      <c r="T203" s="127" t="s">
        <v>132</v>
      </c>
      <c r="U203" s="127">
        <v>0</v>
      </c>
      <c r="V203" s="127">
        <f t="shared" si="27"/>
        <v>0</v>
      </c>
      <c r="W203" s="127"/>
      <c r="X203" s="127" t="s">
        <v>164</v>
      </c>
      <c r="Y203" s="122"/>
      <c r="Z203" s="122"/>
      <c r="AA203" s="122"/>
      <c r="AB203" s="122"/>
      <c r="AC203" s="122"/>
      <c r="AD203" s="122"/>
      <c r="AE203" s="122"/>
      <c r="AF203" s="122"/>
      <c r="AG203" s="122" t="s">
        <v>165</v>
      </c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</row>
    <row r="204" spans="1:60" outlineLevel="1" x14ac:dyDescent="0.2">
      <c r="A204" s="145">
        <v>87</v>
      </c>
      <c r="B204" s="146" t="s">
        <v>359</v>
      </c>
      <c r="C204" s="154" t="s">
        <v>360</v>
      </c>
      <c r="D204" s="147" t="s">
        <v>361</v>
      </c>
      <c r="E204" s="148">
        <v>1</v>
      </c>
      <c r="F204" s="149"/>
      <c r="G204" s="150">
        <f t="shared" si="21"/>
        <v>0</v>
      </c>
      <c r="H204" s="127">
        <v>850</v>
      </c>
      <c r="I204" s="127">
        <f t="shared" si="22"/>
        <v>850</v>
      </c>
      <c r="J204" s="127">
        <v>0</v>
      </c>
      <c r="K204" s="127">
        <f t="shared" si="23"/>
        <v>0</v>
      </c>
      <c r="L204" s="127">
        <v>21</v>
      </c>
      <c r="M204" s="127">
        <f t="shared" si="24"/>
        <v>0</v>
      </c>
      <c r="N204" s="127">
        <v>0.01</v>
      </c>
      <c r="O204" s="127">
        <f t="shared" si="25"/>
        <v>0.01</v>
      </c>
      <c r="P204" s="127">
        <v>0</v>
      </c>
      <c r="Q204" s="127">
        <f t="shared" si="26"/>
        <v>0</v>
      </c>
      <c r="R204" s="127" t="s">
        <v>163</v>
      </c>
      <c r="S204" s="127" t="s">
        <v>132</v>
      </c>
      <c r="T204" s="127" t="s">
        <v>218</v>
      </c>
      <c r="U204" s="127">
        <v>0</v>
      </c>
      <c r="V204" s="127">
        <f t="shared" si="27"/>
        <v>0</v>
      </c>
      <c r="W204" s="127"/>
      <c r="X204" s="127" t="s">
        <v>164</v>
      </c>
      <c r="Y204" s="122"/>
      <c r="Z204" s="122"/>
      <c r="AA204" s="122"/>
      <c r="AB204" s="122"/>
      <c r="AC204" s="122"/>
      <c r="AD204" s="122"/>
      <c r="AE204" s="122"/>
      <c r="AF204" s="122"/>
      <c r="AG204" s="122" t="s">
        <v>165</v>
      </c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  <c r="BF204" s="122"/>
      <c r="BG204" s="122"/>
      <c r="BH204" s="122"/>
    </row>
    <row r="205" spans="1:60" ht="22.5" outlineLevel="1" x14ac:dyDescent="0.2">
      <c r="A205" s="145">
        <v>88</v>
      </c>
      <c r="B205" s="146" t="s">
        <v>362</v>
      </c>
      <c r="C205" s="154" t="s">
        <v>363</v>
      </c>
      <c r="D205" s="147" t="s">
        <v>131</v>
      </c>
      <c r="E205" s="148">
        <v>1</v>
      </c>
      <c r="F205" s="149"/>
      <c r="G205" s="150">
        <f t="shared" si="21"/>
        <v>0</v>
      </c>
      <c r="H205" s="127">
        <v>1073</v>
      </c>
      <c r="I205" s="127">
        <f t="shared" si="22"/>
        <v>1073</v>
      </c>
      <c r="J205" s="127">
        <v>0</v>
      </c>
      <c r="K205" s="127">
        <f t="shared" si="23"/>
        <v>0</v>
      </c>
      <c r="L205" s="127">
        <v>21</v>
      </c>
      <c r="M205" s="127">
        <f t="shared" si="24"/>
        <v>0</v>
      </c>
      <c r="N205" s="127">
        <v>1.2999999999999999E-2</v>
      </c>
      <c r="O205" s="127">
        <f t="shared" si="25"/>
        <v>0.01</v>
      </c>
      <c r="P205" s="127">
        <v>0</v>
      </c>
      <c r="Q205" s="127">
        <f t="shared" si="26"/>
        <v>0</v>
      </c>
      <c r="R205" s="127" t="s">
        <v>163</v>
      </c>
      <c r="S205" s="127" t="s">
        <v>132</v>
      </c>
      <c r="T205" s="127" t="s">
        <v>132</v>
      </c>
      <c r="U205" s="127">
        <v>0</v>
      </c>
      <c r="V205" s="127">
        <f t="shared" si="27"/>
        <v>0</v>
      </c>
      <c r="W205" s="127"/>
      <c r="X205" s="127" t="s">
        <v>164</v>
      </c>
      <c r="Y205" s="122"/>
      <c r="Z205" s="122"/>
      <c r="AA205" s="122"/>
      <c r="AB205" s="122"/>
      <c r="AC205" s="122"/>
      <c r="AD205" s="122"/>
      <c r="AE205" s="122"/>
      <c r="AF205" s="122"/>
      <c r="AG205" s="122" t="s">
        <v>165</v>
      </c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  <c r="AU205" s="122"/>
      <c r="AV205" s="122"/>
      <c r="AW205" s="122"/>
      <c r="AX205" s="122"/>
      <c r="AY205" s="122"/>
      <c r="AZ205" s="122"/>
      <c r="BA205" s="122"/>
      <c r="BB205" s="122"/>
      <c r="BC205" s="122"/>
      <c r="BD205" s="122"/>
      <c r="BE205" s="122"/>
      <c r="BF205" s="122"/>
      <c r="BG205" s="122"/>
      <c r="BH205" s="122"/>
    </row>
    <row r="206" spans="1:60" ht="22.5" outlineLevel="1" x14ac:dyDescent="0.2">
      <c r="A206" s="145">
        <v>89</v>
      </c>
      <c r="B206" s="146" t="s">
        <v>364</v>
      </c>
      <c r="C206" s="154" t="s">
        <v>365</v>
      </c>
      <c r="D206" s="147" t="s">
        <v>0</v>
      </c>
      <c r="E206" s="148">
        <v>359.70440000000002</v>
      </c>
      <c r="F206" s="149"/>
      <c r="G206" s="150">
        <f t="shared" si="21"/>
        <v>0</v>
      </c>
      <c r="H206" s="127">
        <v>0</v>
      </c>
      <c r="I206" s="127">
        <f t="shared" si="22"/>
        <v>0</v>
      </c>
      <c r="J206" s="127">
        <v>0.31</v>
      </c>
      <c r="K206" s="127">
        <f t="shared" si="23"/>
        <v>111.51</v>
      </c>
      <c r="L206" s="127">
        <v>21</v>
      </c>
      <c r="M206" s="127">
        <f t="shared" si="24"/>
        <v>0</v>
      </c>
      <c r="N206" s="127">
        <v>0</v>
      </c>
      <c r="O206" s="127">
        <f t="shared" si="25"/>
        <v>0</v>
      </c>
      <c r="P206" s="127">
        <v>0</v>
      </c>
      <c r="Q206" s="127">
        <f t="shared" si="26"/>
        <v>0</v>
      </c>
      <c r="R206" s="127"/>
      <c r="S206" s="127" t="s">
        <v>132</v>
      </c>
      <c r="T206" s="127" t="s">
        <v>144</v>
      </c>
      <c r="U206" s="127">
        <v>0</v>
      </c>
      <c r="V206" s="127">
        <f t="shared" si="27"/>
        <v>0</v>
      </c>
      <c r="W206" s="127"/>
      <c r="X206" s="127" t="s">
        <v>255</v>
      </c>
      <c r="Y206" s="122"/>
      <c r="Z206" s="122"/>
      <c r="AA206" s="122"/>
      <c r="AB206" s="122"/>
      <c r="AC206" s="122"/>
      <c r="AD206" s="122"/>
      <c r="AE206" s="122"/>
      <c r="AF206" s="122"/>
      <c r="AG206" s="122" t="s">
        <v>256</v>
      </c>
      <c r="AH206" s="122"/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2"/>
      <c r="AT206" s="122"/>
      <c r="AU206" s="122"/>
      <c r="AV206" s="122"/>
      <c r="AW206" s="122"/>
      <c r="AX206" s="122"/>
      <c r="AY206" s="122"/>
      <c r="AZ206" s="122"/>
      <c r="BA206" s="122"/>
      <c r="BB206" s="122"/>
      <c r="BC206" s="122"/>
      <c r="BD206" s="122"/>
      <c r="BE206" s="122"/>
      <c r="BF206" s="122"/>
      <c r="BG206" s="122"/>
      <c r="BH206" s="122"/>
    </row>
    <row r="207" spans="1:60" x14ac:dyDescent="0.2">
      <c r="A207" s="133" t="s">
        <v>127</v>
      </c>
      <c r="B207" s="134" t="s">
        <v>75</v>
      </c>
      <c r="C207" s="151" t="s">
        <v>76</v>
      </c>
      <c r="D207" s="135"/>
      <c r="E207" s="136"/>
      <c r="F207" s="137"/>
      <c r="G207" s="138">
        <f>SUMIF(AG208:AG210,"&lt;&gt;NOR",G208:G210)</f>
        <v>0</v>
      </c>
      <c r="H207" s="132"/>
      <c r="I207" s="132">
        <f>SUM(I208:I210)</f>
        <v>544</v>
      </c>
      <c r="J207" s="132"/>
      <c r="K207" s="132">
        <f>SUM(K208:K210)</f>
        <v>234.18</v>
      </c>
      <c r="L207" s="132"/>
      <c r="M207" s="132">
        <f>SUM(M208:M210)</f>
        <v>0</v>
      </c>
      <c r="N207" s="132"/>
      <c r="O207" s="132">
        <f>SUM(O208:O210)</f>
        <v>0</v>
      </c>
      <c r="P207" s="132"/>
      <c r="Q207" s="132">
        <f>SUM(Q208:Q210)</f>
        <v>0</v>
      </c>
      <c r="R207" s="132"/>
      <c r="S207" s="132"/>
      <c r="T207" s="132"/>
      <c r="U207" s="132"/>
      <c r="V207" s="132">
        <f>SUM(V208:V210)</f>
        <v>0.5</v>
      </c>
      <c r="W207" s="132"/>
      <c r="X207" s="132"/>
      <c r="AG207" t="s">
        <v>128</v>
      </c>
    </row>
    <row r="208" spans="1:60" ht="22.5" outlineLevel="1" x14ac:dyDescent="0.2">
      <c r="A208" s="145">
        <v>90</v>
      </c>
      <c r="B208" s="146" t="s">
        <v>366</v>
      </c>
      <c r="C208" s="154" t="s">
        <v>367</v>
      </c>
      <c r="D208" s="147" t="s">
        <v>131</v>
      </c>
      <c r="E208" s="148">
        <v>1</v>
      </c>
      <c r="F208" s="149"/>
      <c r="G208" s="150">
        <f>ROUND(E208*F208,2)</f>
        <v>0</v>
      </c>
      <c r="H208" s="127">
        <v>0</v>
      </c>
      <c r="I208" s="127">
        <f>ROUND(E208*H208,2)</f>
        <v>0</v>
      </c>
      <c r="J208" s="127">
        <v>230</v>
      </c>
      <c r="K208" s="127">
        <f>ROUND(E208*J208,2)</f>
        <v>230</v>
      </c>
      <c r="L208" s="127">
        <v>21</v>
      </c>
      <c r="M208" s="127">
        <f>G208*(1+L208/100)</f>
        <v>0</v>
      </c>
      <c r="N208" s="127">
        <v>0</v>
      </c>
      <c r="O208" s="127">
        <f>ROUND(E208*N208,2)</f>
        <v>0</v>
      </c>
      <c r="P208" s="127">
        <v>0</v>
      </c>
      <c r="Q208" s="127">
        <f>ROUND(E208*P208,2)</f>
        <v>0</v>
      </c>
      <c r="R208" s="127"/>
      <c r="S208" s="127" t="s">
        <v>132</v>
      </c>
      <c r="T208" s="127" t="s">
        <v>132</v>
      </c>
      <c r="U208" s="127">
        <v>0.5</v>
      </c>
      <c r="V208" s="127">
        <f>ROUND(E208*U208,2)</f>
        <v>0.5</v>
      </c>
      <c r="W208" s="127"/>
      <c r="X208" s="127" t="s">
        <v>133</v>
      </c>
      <c r="Y208" s="122"/>
      <c r="Z208" s="122"/>
      <c r="AA208" s="122"/>
      <c r="AB208" s="122"/>
      <c r="AC208" s="122"/>
      <c r="AD208" s="122"/>
      <c r="AE208" s="122"/>
      <c r="AF208" s="122"/>
      <c r="AG208" s="122" t="s">
        <v>134</v>
      </c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</row>
    <row r="209" spans="1:60" outlineLevel="1" x14ac:dyDescent="0.2">
      <c r="A209" s="145">
        <v>91</v>
      </c>
      <c r="B209" s="146" t="s">
        <v>368</v>
      </c>
      <c r="C209" s="154" t="s">
        <v>369</v>
      </c>
      <c r="D209" s="147" t="s">
        <v>131</v>
      </c>
      <c r="E209" s="148">
        <v>1</v>
      </c>
      <c r="F209" s="149"/>
      <c r="G209" s="150">
        <f>ROUND(E209*F209,2)</f>
        <v>0</v>
      </c>
      <c r="H209" s="127">
        <v>544</v>
      </c>
      <c r="I209" s="127">
        <f>ROUND(E209*H209,2)</f>
        <v>544</v>
      </c>
      <c r="J209" s="127">
        <v>0</v>
      </c>
      <c r="K209" s="127">
        <f>ROUND(E209*J209,2)</f>
        <v>0</v>
      </c>
      <c r="L209" s="127">
        <v>21</v>
      </c>
      <c r="M209" s="127">
        <f>G209*(1+L209/100)</f>
        <v>0</v>
      </c>
      <c r="N209" s="127">
        <v>5.9000000000000003E-4</v>
      </c>
      <c r="O209" s="127">
        <f>ROUND(E209*N209,2)</f>
        <v>0</v>
      </c>
      <c r="P209" s="127">
        <v>0</v>
      </c>
      <c r="Q209" s="127">
        <f>ROUND(E209*P209,2)</f>
        <v>0</v>
      </c>
      <c r="R209" s="127" t="s">
        <v>163</v>
      </c>
      <c r="S209" s="127" t="s">
        <v>132</v>
      </c>
      <c r="T209" s="127" t="s">
        <v>132</v>
      </c>
      <c r="U209" s="127">
        <v>0</v>
      </c>
      <c r="V209" s="127">
        <f>ROUND(E209*U209,2)</f>
        <v>0</v>
      </c>
      <c r="W209" s="127"/>
      <c r="X209" s="127" t="s">
        <v>164</v>
      </c>
      <c r="Y209" s="122"/>
      <c r="Z209" s="122"/>
      <c r="AA209" s="122"/>
      <c r="AB209" s="122"/>
      <c r="AC209" s="122"/>
      <c r="AD209" s="122"/>
      <c r="AE209" s="122"/>
      <c r="AF209" s="122"/>
      <c r="AG209" s="122" t="s">
        <v>165</v>
      </c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  <c r="BF209" s="122"/>
      <c r="BG209" s="122"/>
      <c r="BH209" s="122"/>
    </row>
    <row r="210" spans="1:60" outlineLevel="1" x14ac:dyDescent="0.2">
      <c r="A210" s="145">
        <v>92</v>
      </c>
      <c r="B210" s="146" t="s">
        <v>370</v>
      </c>
      <c r="C210" s="154" t="s">
        <v>371</v>
      </c>
      <c r="D210" s="147" t="s">
        <v>0</v>
      </c>
      <c r="E210" s="148">
        <v>7.74</v>
      </c>
      <c r="F210" s="149"/>
      <c r="G210" s="150">
        <f>ROUND(E210*F210,2)</f>
        <v>0</v>
      </c>
      <c r="H210" s="127">
        <v>0</v>
      </c>
      <c r="I210" s="127">
        <f>ROUND(E210*H210,2)</f>
        <v>0</v>
      </c>
      <c r="J210" s="127">
        <v>0.54</v>
      </c>
      <c r="K210" s="127">
        <f>ROUND(E210*J210,2)</f>
        <v>4.18</v>
      </c>
      <c r="L210" s="127">
        <v>21</v>
      </c>
      <c r="M210" s="127">
        <f>G210*(1+L210/100)</f>
        <v>0</v>
      </c>
      <c r="N210" s="127">
        <v>0</v>
      </c>
      <c r="O210" s="127">
        <f>ROUND(E210*N210,2)</f>
        <v>0</v>
      </c>
      <c r="P210" s="127">
        <v>0</v>
      </c>
      <c r="Q210" s="127">
        <f>ROUND(E210*P210,2)</f>
        <v>0</v>
      </c>
      <c r="R210" s="127"/>
      <c r="S210" s="127" t="s">
        <v>132</v>
      </c>
      <c r="T210" s="127" t="s">
        <v>132</v>
      </c>
      <c r="U210" s="127">
        <v>0</v>
      </c>
      <c r="V210" s="127">
        <f>ROUND(E210*U210,2)</f>
        <v>0</v>
      </c>
      <c r="W210" s="127"/>
      <c r="X210" s="127" t="s">
        <v>255</v>
      </c>
      <c r="Y210" s="122"/>
      <c r="Z210" s="122"/>
      <c r="AA210" s="122"/>
      <c r="AB210" s="122"/>
      <c r="AC210" s="122"/>
      <c r="AD210" s="122"/>
      <c r="AE210" s="122"/>
      <c r="AF210" s="122"/>
      <c r="AG210" s="122" t="s">
        <v>256</v>
      </c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  <c r="BF210" s="122"/>
      <c r="BG210" s="122"/>
      <c r="BH210" s="122"/>
    </row>
    <row r="211" spans="1:60" x14ac:dyDescent="0.2">
      <c r="A211" s="133" t="s">
        <v>127</v>
      </c>
      <c r="B211" s="134" t="s">
        <v>77</v>
      </c>
      <c r="C211" s="151" t="s">
        <v>78</v>
      </c>
      <c r="D211" s="135"/>
      <c r="E211" s="136"/>
      <c r="F211" s="137"/>
      <c r="G211" s="138">
        <f>SUMIF(AG212:AG214,"&lt;&gt;NOR",G212:G214)</f>
        <v>0</v>
      </c>
      <c r="H211" s="132"/>
      <c r="I211" s="132">
        <f>SUM(I212:I214)</f>
        <v>14650.84</v>
      </c>
      <c r="J211" s="132"/>
      <c r="K211" s="132">
        <f>SUM(K212:K214)</f>
        <v>3326.11</v>
      </c>
      <c r="L211" s="132"/>
      <c r="M211" s="132">
        <f>SUM(M212:M214)</f>
        <v>0</v>
      </c>
      <c r="N211" s="132"/>
      <c r="O211" s="132">
        <f>SUM(O212:O214)</f>
        <v>0.17</v>
      </c>
      <c r="P211" s="132"/>
      <c r="Q211" s="132">
        <f>SUM(Q212:Q214)</f>
        <v>0</v>
      </c>
      <c r="R211" s="132"/>
      <c r="S211" s="132"/>
      <c r="T211" s="132"/>
      <c r="U211" s="132"/>
      <c r="V211" s="132">
        <f>SUM(V212:V214)</f>
        <v>3.62</v>
      </c>
      <c r="W211" s="132"/>
      <c r="X211" s="132"/>
      <c r="AG211" t="s">
        <v>128</v>
      </c>
    </row>
    <row r="212" spans="1:60" ht="22.5" outlineLevel="1" x14ac:dyDescent="0.2">
      <c r="A212" s="139">
        <v>93</v>
      </c>
      <c r="B212" s="140" t="s">
        <v>372</v>
      </c>
      <c r="C212" s="152" t="s">
        <v>373</v>
      </c>
      <c r="D212" s="141" t="s">
        <v>143</v>
      </c>
      <c r="E212" s="142">
        <v>16.25</v>
      </c>
      <c r="F212" s="143"/>
      <c r="G212" s="144">
        <f>ROUND(E212*F212,2)</f>
        <v>0</v>
      </c>
      <c r="H212" s="127">
        <v>901.59</v>
      </c>
      <c r="I212" s="127">
        <f>ROUND(E212*H212,2)</f>
        <v>14650.84</v>
      </c>
      <c r="J212" s="127">
        <v>112.41</v>
      </c>
      <c r="K212" s="127">
        <f>ROUND(E212*J212,2)</f>
        <v>1826.66</v>
      </c>
      <c r="L212" s="127">
        <v>21</v>
      </c>
      <c r="M212" s="127">
        <f>G212*(1+L212/100)</f>
        <v>0</v>
      </c>
      <c r="N212" s="127">
        <v>1.043E-2</v>
      </c>
      <c r="O212" s="127">
        <f>ROUND(E212*N212,2)</f>
        <v>0.17</v>
      </c>
      <c r="P212" s="127">
        <v>0</v>
      </c>
      <c r="Q212" s="127">
        <f>ROUND(E212*P212,2)</f>
        <v>0</v>
      </c>
      <c r="R212" s="127"/>
      <c r="S212" s="127" t="s">
        <v>132</v>
      </c>
      <c r="T212" s="127" t="s">
        <v>132</v>
      </c>
      <c r="U212" s="127">
        <v>0.223</v>
      </c>
      <c r="V212" s="127">
        <f>ROUND(E212*U212,2)</f>
        <v>3.62</v>
      </c>
      <c r="W212" s="127"/>
      <c r="X212" s="127" t="s">
        <v>133</v>
      </c>
      <c r="Y212" s="122"/>
      <c r="Z212" s="122"/>
      <c r="AA212" s="122"/>
      <c r="AB212" s="122"/>
      <c r="AC212" s="122"/>
      <c r="AD212" s="122"/>
      <c r="AE212" s="122"/>
      <c r="AF212" s="122"/>
      <c r="AG212" s="122" t="s">
        <v>134</v>
      </c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</row>
    <row r="213" spans="1:60" outlineLevel="1" x14ac:dyDescent="0.2">
      <c r="A213" s="125"/>
      <c r="B213" s="126"/>
      <c r="C213" s="153" t="s">
        <v>374</v>
      </c>
      <c r="D213" s="128"/>
      <c r="E213" s="129">
        <v>16.25</v>
      </c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2"/>
      <c r="Z213" s="122"/>
      <c r="AA213" s="122"/>
      <c r="AB213" s="122"/>
      <c r="AC213" s="122"/>
      <c r="AD213" s="122"/>
      <c r="AE213" s="122"/>
      <c r="AF213" s="122"/>
      <c r="AG213" s="122" t="s">
        <v>136</v>
      </c>
      <c r="AH213" s="122">
        <v>0</v>
      </c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</row>
    <row r="214" spans="1:60" outlineLevel="1" x14ac:dyDescent="0.2">
      <c r="A214" s="145">
        <v>94</v>
      </c>
      <c r="B214" s="146" t="s">
        <v>375</v>
      </c>
      <c r="C214" s="154" t="s">
        <v>376</v>
      </c>
      <c r="D214" s="147" t="s">
        <v>0</v>
      </c>
      <c r="E214" s="148">
        <v>164.77500000000001</v>
      </c>
      <c r="F214" s="149"/>
      <c r="G214" s="150">
        <f>ROUND(E214*F214,2)</f>
        <v>0</v>
      </c>
      <c r="H214" s="127">
        <v>0</v>
      </c>
      <c r="I214" s="127">
        <f>ROUND(E214*H214,2)</f>
        <v>0</v>
      </c>
      <c r="J214" s="127">
        <v>9.1</v>
      </c>
      <c r="K214" s="127">
        <f>ROUND(E214*J214,2)</f>
        <v>1499.45</v>
      </c>
      <c r="L214" s="127">
        <v>21</v>
      </c>
      <c r="M214" s="127">
        <f>G214*(1+L214/100)</f>
        <v>0</v>
      </c>
      <c r="N214" s="127">
        <v>0</v>
      </c>
      <c r="O214" s="127">
        <f>ROUND(E214*N214,2)</f>
        <v>0</v>
      </c>
      <c r="P214" s="127">
        <v>0</v>
      </c>
      <c r="Q214" s="127">
        <f>ROUND(E214*P214,2)</f>
        <v>0</v>
      </c>
      <c r="R214" s="127"/>
      <c r="S214" s="127" t="s">
        <v>132</v>
      </c>
      <c r="T214" s="127" t="s">
        <v>132</v>
      </c>
      <c r="U214" s="127">
        <v>0</v>
      </c>
      <c r="V214" s="127">
        <f>ROUND(E214*U214,2)</f>
        <v>0</v>
      </c>
      <c r="W214" s="127"/>
      <c r="X214" s="127" t="s">
        <v>255</v>
      </c>
      <c r="Y214" s="122"/>
      <c r="Z214" s="122"/>
      <c r="AA214" s="122"/>
      <c r="AB214" s="122"/>
      <c r="AC214" s="122"/>
      <c r="AD214" s="122"/>
      <c r="AE214" s="122"/>
      <c r="AF214" s="122"/>
      <c r="AG214" s="122" t="s">
        <v>256</v>
      </c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2"/>
      <c r="AU214" s="122"/>
      <c r="AV214" s="122"/>
      <c r="AW214" s="122"/>
      <c r="AX214" s="122"/>
      <c r="AY214" s="122"/>
      <c r="AZ214" s="122"/>
      <c r="BA214" s="122"/>
      <c r="BB214" s="122"/>
      <c r="BC214" s="122"/>
      <c r="BD214" s="122"/>
      <c r="BE214" s="122"/>
      <c r="BF214" s="122"/>
      <c r="BG214" s="122"/>
      <c r="BH214" s="122"/>
    </row>
    <row r="215" spans="1:60" x14ac:dyDescent="0.2">
      <c r="A215" s="133" t="s">
        <v>127</v>
      </c>
      <c r="B215" s="134" t="s">
        <v>79</v>
      </c>
      <c r="C215" s="151" t="s">
        <v>80</v>
      </c>
      <c r="D215" s="135"/>
      <c r="E215" s="136"/>
      <c r="F215" s="137"/>
      <c r="G215" s="138">
        <f>SUMIF(AG216:AG227,"&lt;&gt;NOR",G216:G227)</f>
        <v>0</v>
      </c>
      <c r="H215" s="132"/>
      <c r="I215" s="132">
        <f>SUM(I216:I227)</f>
        <v>23761</v>
      </c>
      <c r="J215" s="132"/>
      <c r="K215" s="132">
        <f>SUM(K216:K227)</f>
        <v>15197.9</v>
      </c>
      <c r="L215" s="132"/>
      <c r="M215" s="132">
        <f>SUM(M216:M227)</f>
        <v>0</v>
      </c>
      <c r="N215" s="132"/>
      <c r="O215" s="132">
        <f>SUM(O216:O227)</f>
        <v>9.0000000000000011E-2</v>
      </c>
      <c r="P215" s="132"/>
      <c r="Q215" s="132">
        <f>SUM(Q216:Q227)</f>
        <v>1.74</v>
      </c>
      <c r="R215" s="132"/>
      <c r="S215" s="132"/>
      <c r="T215" s="132"/>
      <c r="U215" s="132"/>
      <c r="V215" s="132">
        <f>SUM(V216:V227)</f>
        <v>28.93</v>
      </c>
      <c r="W215" s="132"/>
      <c r="X215" s="132"/>
      <c r="AG215" t="s">
        <v>128</v>
      </c>
    </row>
    <row r="216" spans="1:60" outlineLevel="1" x14ac:dyDescent="0.2">
      <c r="A216" s="145">
        <v>95</v>
      </c>
      <c r="B216" s="146" t="s">
        <v>377</v>
      </c>
      <c r="C216" s="154" t="s">
        <v>378</v>
      </c>
      <c r="D216" s="147" t="s">
        <v>131</v>
      </c>
      <c r="E216" s="148">
        <v>6</v>
      </c>
      <c r="F216" s="149"/>
      <c r="G216" s="150">
        <f>ROUND(E216*F216,2)</f>
        <v>0</v>
      </c>
      <c r="H216" s="127">
        <v>0</v>
      </c>
      <c r="I216" s="127">
        <f>ROUND(E216*H216,2)</f>
        <v>0</v>
      </c>
      <c r="J216" s="127">
        <v>739</v>
      </c>
      <c r="K216" s="127">
        <f>ROUND(E216*J216,2)</f>
        <v>4434</v>
      </c>
      <c r="L216" s="127">
        <v>21</v>
      </c>
      <c r="M216" s="127">
        <f>G216*(1+L216/100)</f>
        <v>0</v>
      </c>
      <c r="N216" s="127">
        <v>0</v>
      </c>
      <c r="O216" s="127">
        <f>ROUND(E216*N216,2)</f>
        <v>0</v>
      </c>
      <c r="P216" s="127">
        <v>0</v>
      </c>
      <c r="Q216" s="127">
        <f>ROUND(E216*P216,2)</f>
        <v>0</v>
      </c>
      <c r="R216" s="127"/>
      <c r="S216" s="127" t="s">
        <v>132</v>
      </c>
      <c r="T216" s="127" t="s">
        <v>218</v>
      </c>
      <c r="U216" s="127">
        <v>1.45</v>
      </c>
      <c r="V216" s="127">
        <f>ROUND(E216*U216,2)</f>
        <v>8.6999999999999993</v>
      </c>
      <c r="W216" s="127"/>
      <c r="X216" s="127" t="s">
        <v>133</v>
      </c>
      <c r="Y216" s="122"/>
      <c r="Z216" s="122"/>
      <c r="AA216" s="122"/>
      <c r="AB216" s="122"/>
      <c r="AC216" s="122"/>
      <c r="AD216" s="122"/>
      <c r="AE216" s="122"/>
      <c r="AF216" s="122"/>
      <c r="AG216" s="122" t="s">
        <v>134</v>
      </c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2"/>
      <c r="BG216" s="122"/>
      <c r="BH216" s="122"/>
    </row>
    <row r="217" spans="1:60" ht="22.5" outlineLevel="1" x14ac:dyDescent="0.2">
      <c r="A217" s="145">
        <v>96</v>
      </c>
      <c r="B217" s="146" t="s">
        <v>379</v>
      </c>
      <c r="C217" s="154" t="s">
        <v>380</v>
      </c>
      <c r="D217" s="147" t="s">
        <v>131</v>
      </c>
      <c r="E217" s="148">
        <v>10</v>
      </c>
      <c r="F217" s="149"/>
      <c r="G217" s="150">
        <f>ROUND(E217*F217,2)</f>
        <v>0</v>
      </c>
      <c r="H217" s="127">
        <v>0</v>
      </c>
      <c r="I217" s="127">
        <f>ROUND(E217*H217,2)</f>
        <v>0</v>
      </c>
      <c r="J217" s="127">
        <v>250</v>
      </c>
      <c r="K217" s="127">
        <f>ROUND(E217*J217,2)</f>
        <v>2500</v>
      </c>
      <c r="L217" s="127">
        <v>21</v>
      </c>
      <c r="M217" s="127">
        <f>G217*(1+L217/100)</f>
        <v>0</v>
      </c>
      <c r="N217" s="127">
        <v>0</v>
      </c>
      <c r="O217" s="127">
        <f>ROUND(E217*N217,2)</f>
        <v>0</v>
      </c>
      <c r="P217" s="127">
        <v>0.17399999999999999</v>
      </c>
      <c r="Q217" s="127">
        <f>ROUND(E217*P217,2)</f>
        <v>1.74</v>
      </c>
      <c r="R217" s="127"/>
      <c r="S217" s="127" t="s">
        <v>132</v>
      </c>
      <c r="T217" s="127" t="s">
        <v>218</v>
      </c>
      <c r="U217" s="127">
        <v>0.95</v>
      </c>
      <c r="V217" s="127">
        <f>ROUND(E217*U217,2)</f>
        <v>9.5</v>
      </c>
      <c r="W217" s="127"/>
      <c r="X217" s="127" t="s">
        <v>133</v>
      </c>
      <c r="Y217" s="122"/>
      <c r="Z217" s="122"/>
      <c r="AA217" s="122"/>
      <c r="AB217" s="122"/>
      <c r="AC217" s="122"/>
      <c r="AD217" s="122"/>
      <c r="AE217" s="122"/>
      <c r="AF217" s="122"/>
      <c r="AG217" s="122" t="s">
        <v>134</v>
      </c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</row>
    <row r="218" spans="1:60" outlineLevel="1" x14ac:dyDescent="0.2">
      <c r="A218" s="139">
        <v>97</v>
      </c>
      <c r="B218" s="140" t="s">
        <v>381</v>
      </c>
      <c r="C218" s="152" t="s">
        <v>382</v>
      </c>
      <c r="D218" s="141" t="s">
        <v>271</v>
      </c>
      <c r="E218" s="142">
        <v>1</v>
      </c>
      <c r="F218" s="143"/>
      <c r="G218" s="144">
        <f>ROUND(E218*F218,2)</f>
        <v>0</v>
      </c>
      <c r="H218" s="127">
        <v>0</v>
      </c>
      <c r="I218" s="127">
        <f>ROUND(E218*H218,2)</f>
        <v>0</v>
      </c>
      <c r="J218" s="127">
        <v>5000</v>
      </c>
      <c r="K218" s="127">
        <f>ROUND(E218*J218,2)</f>
        <v>5000</v>
      </c>
      <c r="L218" s="127">
        <v>21</v>
      </c>
      <c r="M218" s="127">
        <f>G218*(1+L218/100)</f>
        <v>0</v>
      </c>
      <c r="N218" s="127">
        <v>0</v>
      </c>
      <c r="O218" s="127">
        <f>ROUND(E218*N218,2)</f>
        <v>0</v>
      </c>
      <c r="P218" s="127">
        <v>0</v>
      </c>
      <c r="Q218" s="127">
        <f>ROUND(E218*P218,2)</f>
        <v>0</v>
      </c>
      <c r="R218" s="127"/>
      <c r="S218" s="127" t="s">
        <v>217</v>
      </c>
      <c r="T218" s="127" t="s">
        <v>218</v>
      </c>
      <c r="U218" s="127">
        <v>10.728</v>
      </c>
      <c r="V218" s="127">
        <f>ROUND(E218*U218,2)</f>
        <v>10.73</v>
      </c>
      <c r="W218" s="127"/>
      <c r="X218" s="127" t="s">
        <v>133</v>
      </c>
      <c r="Y218" s="122"/>
      <c r="Z218" s="122"/>
      <c r="AA218" s="122"/>
      <c r="AB218" s="122"/>
      <c r="AC218" s="122"/>
      <c r="AD218" s="122"/>
      <c r="AE218" s="122"/>
      <c r="AF218" s="122"/>
      <c r="AG218" s="122" t="s">
        <v>134</v>
      </c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  <c r="AU218" s="122"/>
      <c r="AV218" s="122"/>
      <c r="AW218" s="122"/>
      <c r="AX218" s="122"/>
      <c r="AY218" s="122"/>
      <c r="AZ218" s="122"/>
      <c r="BA218" s="122"/>
      <c r="BB218" s="122"/>
      <c r="BC218" s="122"/>
      <c r="BD218" s="122"/>
      <c r="BE218" s="122"/>
      <c r="BF218" s="122"/>
      <c r="BG218" s="122"/>
      <c r="BH218" s="122"/>
    </row>
    <row r="219" spans="1:60" ht="22.5" outlineLevel="1" x14ac:dyDescent="0.2">
      <c r="A219" s="125"/>
      <c r="B219" s="126"/>
      <c r="C219" s="153" t="s">
        <v>383</v>
      </c>
      <c r="D219" s="128"/>
      <c r="E219" s="129">
        <v>1</v>
      </c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2"/>
      <c r="Z219" s="122"/>
      <c r="AA219" s="122"/>
      <c r="AB219" s="122"/>
      <c r="AC219" s="122"/>
      <c r="AD219" s="122"/>
      <c r="AE219" s="122"/>
      <c r="AF219" s="122"/>
      <c r="AG219" s="122" t="s">
        <v>136</v>
      </c>
      <c r="AH219" s="122">
        <v>0</v>
      </c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  <c r="AU219" s="122"/>
      <c r="AV219" s="122"/>
      <c r="AW219" s="122"/>
      <c r="AX219" s="122"/>
      <c r="AY219" s="122"/>
      <c r="AZ219" s="122"/>
      <c r="BA219" s="122"/>
      <c r="BB219" s="122"/>
      <c r="BC219" s="122"/>
      <c r="BD219" s="122"/>
      <c r="BE219" s="122"/>
      <c r="BF219" s="122"/>
      <c r="BG219" s="122"/>
      <c r="BH219" s="122"/>
    </row>
    <row r="220" spans="1:60" outlineLevel="1" x14ac:dyDescent="0.2">
      <c r="A220" s="125"/>
      <c r="B220" s="126"/>
      <c r="C220" s="153" t="s">
        <v>384</v>
      </c>
      <c r="D220" s="128"/>
      <c r="E220" s="129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2"/>
      <c r="Z220" s="122"/>
      <c r="AA220" s="122"/>
      <c r="AB220" s="122"/>
      <c r="AC220" s="122"/>
      <c r="AD220" s="122"/>
      <c r="AE220" s="122"/>
      <c r="AF220" s="122"/>
      <c r="AG220" s="122" t="s">
        <v>136</v>
      </c>
      <c r="AH220" s="122">
        <v>0</v>
      </c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2"/>
      <c r="AY220" s="122"/>
      <c r="AZ220" s="122"/>
      <c r="BA220" s="122"/>
      <c r="BB220" s="122"/>
      <c r="BC220" s="122"/>
      <c r="BD220" s="122"/>
      <c r="BE220" s="122"/>
      <c r="BF220" s="122"/>
      <c r="BG220" s="122"/>
      <c r="BH220" s="122"/>
    </row>
    <row r="221" spans="1:60" ht="22.5" outlineLevel="1" x14ac:dyDescent="0.2">
      <c r="A221" s="125"/>
      <c r="B221" s="126"/>
      <c r="C221" s="153" t="s">
        <v>385</v>
      </c>
      <c r="D221" s="128"/>
      <c r="E221" s="129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2"/>
      <c r="Z221" s="122"/>
      <c r="AA221" s="122"/>
      <c r="AB221" s="122"/>
      <c r="AC221" s="122"/>
      <c r="AD221" s="122"/>
      <c r="AE221" s="122"/>
      <c r="AF221" s="122"/>
      <c r="AG221" s="122" t="s">
        <v>136</v>
      </c>
      <c r="AH221" s="122">
        <v>0</v>
      </c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</row>
    <row r="222" spans="1:60" ht="22.5" outlineLevel="1" x14ac:dyDescent="0.2">
      <c r="A222" s="145">
        <v>98</v>
      </c>
      <c r="B222" s="146" t="s">
        <v>386</v>
      </c>
      <c r="C222" s="154" t="s">
        <v>387</v>
      </c>
      <c r="D222" s="147" t="s">
        <v>131</v>
      </c>
      <c r="E222" s="148">
        <v>3</v>
      </c>
      <c r="F222" s="149"/>
      <c r="G222" s="150">
        <f t="shared" ref="G222:G227" si="28">ROUND(E222*F222,2)</f>
        <v>0</v>
      </c>
      <c r="H222" s="127">
        <v>1668</v>
      </c>
      <c r="I222" s="127">
        <f t="shared" ref="I222:I227" si="29">ROUND(E222*H222,2)</f>
        <v>5004</v>
      </c>
      <c r="J222" s="127">
        <v>0</v>
      </c>
      <c r="K222" s="127">
        <f t="shared" ref="K222:K227" si="30">ROUND(E222*J222,2)</f>
        <v>0</v>
      </c>
      <c r="L222" s="127">
        <v>21</v>
      </c>
      <c r="M222" s="127">
        <f t="shared" ref="M222:M227" si="31">G222*(1+L222/100)</f>
        <v>0</v>
      </c>
      <c r="N222" s="127">
        <v>1.2999999999999999E-2</v>
      </c>
      <c r="O222" s="127">
        <f t="shared" ref="O222:O227" si="32">ROUND(E222*N222,2)</f>
        <v>0.04</v>
      </c>
      <c r="P222" s="127">
        <v>0</v>
      </c>
      <c r="Q222" s="127">
        <f t="shared" ref="Q222:Q227" si="33">ROUND(E222*P222,2)</f>
        <v>0</v>
      </c>
      <c r="R222" s="127" t="s">
        <v>163</v>
      </c>
      <c r="S222" s="127" t="s">
        <v>132</v>
      </c>
      <c r="T222" s="127" t="s">
        <v>218</v>
      </c>
      <c r="U222" s="127">
        <v>0</v>
      </c>
      <c r="V222" s="127">
        <f t="shared" ref="V222:V227" si="34">ROUND(E222*U222,2)</f>
        <v>0</v>
      </c>
      <c r="W222" s="127"/>
      <c r="X222" s="127" t="s">
        <v>164</v>
      </c>
      <c r="Y222" s="122"/>
      <c r="Z222" s="122"/>
      <c r="AA222" s="122"/>
      <c r="AB222" s="122"/>
      <c r="AC222" s="122"/>
      <c r="AD222" s="122"/>
      <c r="AE222" s="122"/>
      <c r="AF222" s="122"/>
      <c r="AG222" s="122" t="s">
        <v>165</v>
      </c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  <c r="BF222" s="122"/>
      <c r="BG222" s="122"/>
      <c r="BH222" s="122"/>
    </row>
    <row r="223" spans="1:60" ht="22.5" outlineLevel="1" x14ac:dyDescent="0.2">
      <c r="A223" s="145">
        <v>99</v>
      </c>
      <c r="B223" s="146" t="s">
        <v>388</v>
      </c>
      <c r="C223" s="154" t="s">
        <v>389</v>
      </c>
      <c r="D223" s="147" t="s">
        <v>131</v>
      </c>
      <c r="E223" s="148">
        <v>1</v>
      </c>
      <c r="F223" s="149"/>
      <c r="G223" s="150">
        <f t="shared" si="28"/>
        <v>0</v>
      </c>
      <c r="H223" s="127">
        <v>4344</v>
      </c>
      <c r="I223" s="127">
        <f t="shared" si="29"/>
        <v>4344</v>
      </c>
      <c r="J223" s="127">
        <v>0</v>
      </c>
      <c r="K223" s="127">
        <f t="shared" si="30"/>
        <v>0</v>
      </c>
      <c r="L223" s="127">
        <v>21</v>
      </c>
      <c r="M223" s="127">
        <f t="shared" si="31"/>
        <v>0</v>
      </c>
      <c r="N223" s="127">
        <v>2.5999999999999999E-2</v>
      </c>
      <c r="O223" s="127">
        <f t="shared" si="32"/>
        <v>0.03</v>
      </c>
      <c r="P223" s="127">
        <v>0</v>
      </c>
      <c r="Q223" s="127">
        <f t="shared" si="33"/>
        <v>0</v>
      </c>
      <c r="R223" s="127" t="s">
        <v>163</v>
      </c>
      <c r="S223" s="127" t="s">
        <v>132</v>
      </c>
      <c r="T223" s="127" t="s">
        <v>218</v>
      </c>
      <c r="U223" s="127">
        <v>0</v>
      </c>
      <c r="V223" s="127">
        <f t="shared" si="34"/>
        <v>0</v>
      </c>
      <c r="W223" s="127"/>
      <c r="X223" s="127" t="s">
        <v>164</v>
      </c>
      <c r="Y223" s="122"/>
      <c r="Z223" s="122"/>
      <c r="AA223" s="122"/>
      <c r="AB223" s="122"/>
      <c r="AC223" s="122"/>
      <c r="AD223" s="122"/>
      <c r="AE223" s="122"/>
      <c r="AF223" s="122"/>
      <c r="AG223" s="122" t="s">
        <v>165</v>
      </c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  <c r="AV223" s="122"/>
      <c r="AW223" s="122"/>
      <c r="AX223" s="122"/>
      <c r="AY223" s="122"/>
      <c r="AZ223" s="122"/>
      <c r="BA223" s="122"/>
      <c r="BB223" s="122"/>
      <c r="BC223" s="122"/>
      <c r="BD223" s="122"/>
      <c r="BE223" s="122"/>
      <c r="BF223" s="122"/>
      <c r="BG223" s="122"/>
      <c r="BH223" s="122"/>
    </row>
    <row r="224" spans="1:60" ht="22.5" outlineLevel="1" x14ac:dyDescent="0.2">
      <c r="A224" s="145">
        <v>100</v>
      </c>
      <c r="B224" s="146" t="s">
        <v>390</v>
      </c>
      <c r="C224" s="154" t="s">
        <v>391</v>
      </c>
      <c r="D224" s="147" t="s">
        <v>131</v>
      </c>
      <c r="E224" s="148">
        <v>1</v>
      </c>
      <c r="F224" s="149"/>
      <c r="G224" s="150">
        <f t="shared" si="28"/>
        <v>0</v>
      </c>
      <c r="H224" s="127">
        <v>1963</v>
      </c>
      <c r="I224" s="127">
        <f t="shared" si="29"/>
        <v>1963</v>
      </c>
      <c r="J224" s="127">
        <v>0</v>
      </c>
      <c r="K224" s="127">
        <f t="shared" si="30"/>
        <v>0</v>
      </c>
      <c r="L224" s="127">
        <v>21</v>
      </c>
      <c r="M224" s="127">
        <f t="shared" si="31"/>
        <v>0</v>
      </c>
      <c r="N224" s="127">
        <v>0.02</v>
      </c>
      <c r="O224" s="127">
        <f t="shared" si="32"/>
        <v>0.02</v>
      </c>
      <c r="P224" s="127">
        <v>0</v>
      </c>
      <c r="Q224" s="127">
        <f t="shared" si="33"/>
        <v>0</v>
      </c>
      <c r="R224" s="127" t="s">
        <v>163</v>
      </c>
      <c r="S224" s="127" t="s">
        <v>132</v>
      </c>
      <c r="T224" s="127" t="s">
        <v>132</v>
      </c>
      <c r="U224" s="127">
        <v>0</v>
      </c>
      <c r="V224" s="127">
        <f t="shared" si="34"/>
        <v>0</v>
      </c>
      <c r="W224" s="127"/>
      <c r="X224" s="127" t="s">
        <v>164</v>
      </c>
      <c r="Y224" s="122"/>
      <c r="Z224" s="122"/>
      <c r="AA224" s="122"/>
      <c r="AB224" s="122"/>
      <c r="AC224" s="122"/>
      <c r="AD224" s="122"/>
      <c r="AE224" s="122"/>
      <c r="AF224" s="122"/>
      <c r="AG224" s="122" t="s">
        <v>165</v>
      </c>
      <c r="AH224" s="122"/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  <c r="AU224" s="122"/>
      <c r="AV224" s="122"/>
      <c r="AW224" s="122"/>
      <c r="AX224" s="122"/>
      <c r="AY224" s="122"/>
      <c r="AZ224" s="122"/>
      <c r="BA224" s="122"/>
      <c r="BB224" s="122"/>
      <c r="BC224" s="122"/>
      <c r="BD224" s="122"/>
      <c r="BE224" s="122"/>
      <c r="BF224" s="122"/>
      <c r="BG224" s="122"/>
      <c r="BH224" s="122"/>
    </row>
    <row r="225" spans="1:60" ht="56.25" outlineLevel="1" x14ac:dyDescent="0.2">
      <c r="A225" s="145">
        <v>101</v>
      </c>
      <c r="B225" s="146" t="s">
        <v>392</v>
      </c>
      <c r="C225" s="154" t="s">
        <v>393</v>
      </c>
      <c r="D225" s="147" t="s">
        <v>271</v>
      </c>
      <c r="E225" s="148">
        <v>1</v>
      </c>
      <c r="F225" s="149"/>
      <c r="G225" s="150">
        <f t="shared" si="28"/>
        <v>0</v>
      </c>
      <c r="H225" s="127">
        <v>12450</v>
      </c>
      <c r="I225" s="127">
        <f t="shared" si="29"/>
        <v>12450</v>
      </c>
      <c r="J225" s="127">
        <v>0</v>
      </c>
      <c r="K225" s="127">
        <f t="shared" si="30"/>
        <v>0</v>
      </c>
      <c r="L225" s="127">
        <v>21</v>
      </c>
      <c r="M225" s="127">
        <f t="shared" si="31"/>
        <v>0</v>
      </c>
      <c r="N225" s="127">
        <v>0</v>
      </c>
      <c r="O225" s="127">
        <f t="shared" si="32"/>
        <v>0</v>
      </c>
      <c r="P225" s="127">
        <v>0</v>
      </c>
      <c r="Q225" s="127">
        <f t="shared" si="33"/>
        <v>0</v>
      </c>
      <c r="R225" s="127"/>
      <c r="S225" s="127" t="s">
        <v>217</v>
      </c>
      <c r="T225" s="127" t="s">
        <v>218</v>
      </c>
      <c r="U225" s="127">
        <v>0</v>
      </c>
      <c r="V225" s="127">
        <f t="shared" si="34"/>
        <v>0</v>
      </c>
      <c r="W225" s="127"/>
      <c r="X225" s="127" t="s">
        <v>164</v>
      </c>
      <c r="Y225" s="122"/>
      <c r="Z225" s="122"/>
      <c r="AA225" s="122"/>
      <c r="AB225" s="122"/>
      <c r="AC225" s="122"/>
      <c r="AD225" s="122"/>
      <c r="AE225" s="122"/>
      <c r="AF225" s="122"/>
      <c r="AG225" s="122" t="s">
        <v>165</v>
      </c>
      <c r="AH225" s="122"/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  <c r="AU225" s="122"/>
      <c r="AV225" s="122"/>
      <c r="AW225" s="122"/>
      <c r="AX225" s="122"/>
      <c r="AY225" s="122"/>
      <c r="AZ225" s="122"/>
      <c r="BA225" s="122"/>
      <c r="BB225" s="122"/>
      <c r="BC225" s="122"/>
      <c r="BD225" s="122"/>
      <c r="BE225" s="122"/>
      <c r="BF225" s="122"/>
      <c r="BG225" s="122"/>
      <c r="BH225" s="122"/>
    </row>
    <row r="226" spans="1:60" ht="22.5" outlineLevel="1" x14ac:dyDescent="0.2">
      <c r="A226" s="145">
        <v>102</v>
      </c>
      <c r="B226" s="146" t="s">
        <v>394</v>
      </c>
      <c r="C226" s="154" t="s">
        <v>395</v>
      </c>
      <c r="D226" s="147" t="s">
        <v>131</v>
      </c>
      <c r="E226" s="148">
        <v>1</v>
      </c>
      <c r="F226" s="149"/>
      <c r="G226" s="150">
        <f t="shared" si="28"/>
        <v>0</v>
      </c>
      <c r="H226" s="127">
        <v>0</v>
      </c>
      <c r="I226" s="127">
        <f t="shared" si="29"/>
        <v>0</v>
      </c>
      <c r="J226" s="127">
        <v>2500</v>
      </c>
      <c r="K226" s="127">
        <f t="shared" si="30"/>
        <v>2500</v>
      </c>
      <c r="L226" s="127">
        <v>21</v>
      </c>
      <c r="M226" s="127">
        <f t="shared" si="31"/>
        <v>0</v>
      </c>
      <c r="N226" s="127">
        <v>0</v>
      </c>
      <c r="O226" s="127">
        <f t="shared" si="32"/>
        <v>0</v>
      </c>
      <c r="P226" s="127">
        <v>0</v>
      </c>
      <c r="Q226" s="127">
        <f t="shared" si="33"/>
        <v>0</v>
      </c>
      <c r="R226" s="127"/>
      <c r="S226" s="127" t="s">
        <v>217</v>
      </c>
      <c r="T226" s="127" t="s">
        <v>218</v>
      </c>
      <c r="U226" s="127">
        <v>0</v>
      </c>
      <c r="V226" s="127">
        <f t="shared" si="34"/>
        <v>0</v>
      </c>
      <c r="W226" s="127"/>
      <c r="X226" s="127" t="s">
        <v>396</v>
      </c>
      <c r="Y226" s="122"/>
      <c r="Z226" s="122"/>
      <c r="AA226" s="122"/>
      <c r="AB226" s="122"/>
      <c r="AC226" s="122"/>
      <c r="AD226" s="122"/>
      <c r="AE226" s="122"/>
      <c r="AF226" s="122"/>
      <c r="AG226" s="122" t="s">
        <v>397</v>
      </c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22"/>
      <c r="BB226" s="122"/>
      <c r="BC226" s="122"/>
      <c r="BD226" s="122"/>
      <c r="BE226" s="122"/>
      <c r="BF226" s="122"/>
      <c r="BG226" s="122"/>
      <c r="BH226" s="122"/>
    </row>
    <row r="227" spans="1:60" outlineLevel="1" x14ac:dyDescent="0.2">
      <c r="A227" s="145">
        <v>103</v>
      </c>
      <c r="B227" s="146" t="s">
        <v>398</v>
      </c>
      <c r="C227" s="154" t="s">
        <v>399</v>
      </c>
      <c r="D227" s="147" t="s">
        <v>0</v>
      </c>
      <c r="E227" s="148">
        <v>381.95</v>
      </c>
      <c r="F227" s="149"/>
      <c r="G227" s="150">
        <f t="shared" si="28"/>
        <v>0</v>
      </c>
      <c r="H227" s="127">
        <v>0</v>
      </c>
      <c r="I227" s="127">
        <f t="shared" si="29"/>
        <v>0</v>
      </c>
      <c r="J227" s="127">
        <v>2</v>
      </c>
      <c r="K227" s="127">
        <f t="shared" si="30"/>
        <v>763.9</v>
      </c>
      <c r="L227" s="127">
        <v>21</v>
      </c>
      <c r="M227" s="127">
        <f t="shared" si="31"/>
        <v>0</v>
      </c>
      <c r="N227" s="127">
        <v>0</v>
      </c>
      <c r="O227" s="127">
        <f t="shared" si="32"/>
        <v>0</v>
      </c>
      <c r="P227" s="127">
        <v>0</v>
      </c>
      <c r="Q227" s="127">
        <f t="shared" si="33"/>
        <v>0</v>
      </c>
      <c r="R227" s="127"/>
      <c r="S227" s="127" t="s">
        <v>132</v>
      </c>
      <c r="T227" s="127" t="s">
        <v>218</v>
      </c>
      <c r="U227" s="127">
        <v>0</v>
      </c>
      <c r="V227" s="127">
        <f t="shared" si="34"/>
        <v>0</v>
      </c>
      <c r="W227" s="127"/>
      <c r="X227" s="127" t="s">
        <v>255</v>
      </c>
      <c r="Y227" s="122"/>
      <c r="Z227" s="122"/>
      <c r="AA227" s="122"/>
      <c r="AB227" s="122"/>
      <c r="AC227" s="122"/>
      <c r="AD227" s="122"/>
      <c r="AE227" s="122"/>
      <c r="AF227" s="122"/>
      <c r="AG227" s="122" t="s">
        <v>256</v>
      </c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2"/>
      <c r="AZ227" s="122"/>
      <c r="BA227" s="122"/>
      <c r="BB227" s="122"/>
      <c r="BC227" s="122"/>
      <c r="BD227" s="122"/>
      <c r="BE227" s="122"/>
      <c r="BF227" s="122"/>
      <c r="BG227" s="122"/>
      <c r="BH227" s="122"/>
    </row>
    <row r="228" spans="1:60" x14ac:dyDescent="0.2">
      <c r="A228" s="133" t="s">
        <v>127</v>
      </c>
      <c r="B228" s="134" t="s">
        <v>81</v>
      </c>
      <c r="C228" s="151" t="s">
        <v>82</v>
      </c>
      <c r="D228" s="135"/>
      <c r="E228" s="136"/>
      <c r="F228" s="137"/>
      <c r="G228" s="138">
        <f>SUMIF(AG229:AG232,"&lt;&gt;NOR",G229:G232)</f>
        <v>0</v>
      </c>
      <c r="H228" s="132"/>
      <c r="I228" s="132">
        <f>SUM(I229:I232)</f>
        <v>0</v>
      </c>
      <c r="J228" s="132"/>
      <c r="K228" s="132">
        <f>SUM(K229:K232)</f>
        <v>294.76</v>
      </c>
      <c r="L228" s="132"/>
      <c r="M228" s="132">
        <f>SUM(M229:M232)</f>
        <v>0</v>
      </c>
      <c r="N228" s="132"/>
      <c r="O228" s="132">
        <f>SUM(O229:O232)</f>
        <v>0</v>
      </c>
      <c r="P228" s="132"/>
      <c r="Q228" s="132">
        <f>SUM(Q229:Q232)</f>
        <v>0.03</v>
      </c>
      <c r="R228" s="132"/>
      <c r="S228" s="132"/>
      <c r="T228" s="132"/>
      <c r="U228" s="132"/>
      <c r="V228" s="132">
        <f>SUM(V229:V232)</f>
        <v>0</v>
      </c>
      <c r="W228" s="132"/>
      <c r="X228" s="132"/>
      <c r="AG228" t="s">
        <v>128</v>
      </c>
    </row>
    <row r="229" spans="1:60" outlineLevel="1" x14ac:dyDescent="0.2">
      <c r="A229" s="139">
        <v>104</v>
      </c>
      <c r="B229" s="140" t="s">
        <v>400</v>
      </c>
      <c r="C229" s="152" t="s">
        <v>401</v>
      </c>
      <c r="D229" s="141" t="s">
        <v>143</v>
      </c>
      <c r="E229" s="142">
        <v>2.25</v>
      </c>
      <c r="F229" s="143"/>
      <c r="G229" s="144">
        <f>ROUND(E229*F229,2)</f>
        <v>0</v>
      </c>
      <c r="H229" s="127">
        <v>0</v>
      </c>
      <c r="I229" s="127">
        <f>ROUND(E229*H229,2)</f>
        <v>0</v>
      </c>
      <c r="J229" s="127">
        <v>65.5</v>
      </c>
      <c r="K229" s="127">
        <f>ROUND(E229*J229,2)</f>
        <v>147.38</v>
      </c>
      <c r="L229" s="127">
        <v>21</v>
      </c>
      <c r="M229" s="127">
        <f>G229*(1+L229/100)</f>
        <v>0</v>
      </c>
      <c r="N229" s="127">
        <v>0</v>
      </c>
      <c r="O229" s="127">
        <f>ROUND(E229*N229,2)</f>
        <v>0</v>
      </c>
      <c r="P229" s="127">
        <v>2E-3</v>
      </c>
      <c r="Q229" s="127">
        <f>ROUND(E229*P229,2)</f>
        <v>0</v>
      </c>
      <c r="R229" s="127"/>
      <c r="S229" s="127" t="s">
        <v>132</v>
      </c>
      <c r="T229" s="127" t="s">
        <v>132</v>
      </c>
      <c r="U229" s="127">
        <v>0</v>
      </c>
      <c r="V229" s="127">
        <f>ROUND(E229*U229,2)</f>
        <v>0</v>
      </c>
      <c r="W229" s="127"/>
      <c r="X229" s="127" t="s">
        <v>396</v>
      </c>
      <c r="Y229" s="122"/>
      <c r="Z229" s="122"/>
      <c r="AA229" s="122"/>
      <c r="AB229" s="122"/>
      <c r="AC229" s="122"/>
      <c r="AD229" s="122"/>
      <c r="AE229" s="122"/>
      <c r="AF229" s="122"/>
      <c r="AG229" s="122" t="s">
        <v>397</v>
      </c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</row>
    <row r="230" spans="1:60" outlineLevel="1" x14ac:dyDescent="0.2">
      <c r="A230" s="125"/>
      <c r="B230" s="126"/>
      <c r="C230" s="153" t="s">
        <v>402</v>
      </c>
      <c r="D230" s="128"/>
      <c r="E230" s="129">
        <v>2.25</v>
      </c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2"/>
      <c r="Z230" s="122"/>
      <c r="AA230" s="122"/>
      <c r="AB230" s="122"/>
      <c r="AC230" s="122"/>
      <c r="AD230" s="122"/>
      <c r="AE230" s="122"/>
      <c r="AF230" s="122"/>
      <c r="AG230" s="122" t="s">
        <v>136</v>
      </c>
      <c r="AH230" s="122">
        <v>0</v>
      </c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  <c r="AV230" s="122"/>
      <c r="AW230" s="122"/>
      <c r="AX230" s="122"/>
      <c r="AY230" s="122"/>
      <c r="AZ230" s="122"/>
      <c r="BA230" s="122"/>
      <c r="BB230" s="122"/>
      <c r="BC230" s="122"/>
      <c r="BD230" s="122"/>
      <c r="BE230" s="122"/>
      <c r="BF230" s="122"/>
      <c r="BG230" s="122"/>
      <c r="BH230" s="122"/>
    </row>
    <row r="231" spans="1:60" outlineLevel="1" x14ac:dyDescent="0.2">
      <c r="A231" s="139">
        <v>105</v>
      </c>
      <c r="B231" s="140" t="s">
        <v>403</v>
      </c>
      <c r="C231" s="152" t="s">
        <v>404</v>
      </c>
      <c r="D231" s="141" t="s">
        <v>143</v>
      </c>
      <c r="E231" s="142">
        <v>2.25</v>
      </c>
      <c r="F231" s="143"/>
      <c r="G231" s="144">
        <f>ROUND(E231*F231,2)</f>
        <v>0</v>
      </c>
      <c r="H231" s="127">
        <v>0</v>
      </c>
      <c r="I231" s="127">
        <f>ROUND(E231*H231,2)</f>
        <v>0</v>
      </c>
      <c r="J231" s="127">
        <v>65.5</v>
      </c>
      <c r="K231" s="127">
        <f>ROUND(E231*J231,2)</f>
        <v>147.38</v>
      </c>
      <c r="L231" s="127">
        <v>21</v>
      </c>
      <c r="M231" s="127">
        <f>G231*(1+L231/100)</f>
        <v>0</v>
      </c>
      <c r="N231" s="127">
        <v>0</v>
      </c>
      <c r="O231" s="127">
        <f>ROUND(E231*N231,2)</f>
        <v>0</v>
      </c>
      <c r="P231" s="127">
        <v>1.2E-2</v>
      </c>
      <c r="Q231" s="127">
        <f>ROUND(E231*P231,2)</f>
        <v>0.03</v>
      </c>
      <c r="R231" s="127"/>
      <c r="S231" s="127" t="s">
        <v>132</v>
      </c>
      <c r="T231" s="127" t="s">
        <v>132</v>
      </c>
      <c r="U231" s="127">
        <v>0</v>
      </c>
      <c r="V231" s="127">
        <f>ROUND(E231*U231,2)</f>
        <v>0</v>
      </c>
      <c r="W231" s="127"/>
      <c r="X231" s="127" t="s">
        <v>396</v>
      </c>
      <c r="Y231" s="122"/>
      <c r="Z231" s="122"/>
      <c r="AA231" s="122"/>
      <c r="AB231" s="122"/>
      <c r="AC231" s="122"/>
      <c r="AD231" s="122"/>
      <c r="AE231" s="122"/>
      <c r="AF231" s="122"/>
      <c r="AG231" s="122" t="s">
        <v>397</v>
      </c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  <c r="BE231" s="122"/>
      <c r="BF231" s="122"/>
      <c r="BG231" s="122"/>
      <c r="BH231" s="122"/>
    </row>
    <row r="232" spans="1:60" outlineLevel="1" x14ac:dyDescent="0.2">
      <c r="A232" s="125"/>
      <c r="B232" s="126"/>
      <c r="C232" s="153" t="s">
        <v>402</v>
      </c>
      <c r="D232" s="128"/>
      <c r="E232" s="129">
        <v>2.25</v>
      </c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2"/>
      <c r="Z232" s="122"/>
      <c r="AA232" s="122"/>
      <c r="AB232" s="122"/>
      <c r="AC232" s="122"/>
      <c r="AD232" s="122"/>
      <c r="AE232" s="122"/>
      <c r="AF232" s="122"/>
      <c r="AG232" s="122" t="s">
        <v>136</v>
      </c>
      <c r="AH232" s="122">
        <v>0</v>
      </c>
      <c r="AI232" s="122"/>
      <c r="AJ232" s="122"/>
      <c r="AK232" s="122"/>
      <c r="AL232" s="122"/>
      <c r="AM232" s="122"/>
      <c r="AN232" s="122"/>
      <c r="AO232" s="122"/>
      <c r="AP232" s="122"/>
      <c r="AQ232" s="122"/>
      <c r="AR232" s="122"/>
      <c r="AS232" s="122"/>
      <c r="AT232" s="122"/>
      <c r="AU232" s="122"/>
      <c r="AV232" s="122"/>
      <c r="AW232" s="122"/>
      <c r="AX232" s="122"/>
      <c r="AY232" s="122"/>
      <c r="AZ232" s="122"/>
      <c r="BA232" s="122"/>
      <c r="BB232" s="122"/>
      <c r="BC232" s="122"/>
      <c r="BD232" s="122"/>
      <c r="BE232" s="122"/>
      <c r="BF232" s="122"/>
      <c r="BG232" s="122"/>
      <c r="BH232" s="122"/>
    </row>
    <row r="233" spans="1:60" x14ac:dyDescent="0.2">
      <c r="A233" s="133" t="s">
        <v>127</v>
      </c>
      <c r="B233" s="134" t="s">
        <v>83</v>
      </c>
      <c r="C233" s="151" t="s">
        <v>84</v>
      </c>
      <c r="D233" s="135"/>
      <c r="E233" s="136"/>
      <c r="F233" s="137"/>
      <c r="G233" s="138">
        <f>SUMIF(AG234:AG261,"&lt;&gt;NOR",G234:G261)</f>
        <v>0</v>
      </c>
      <c r="H233" s="132"/>
      <c r="I233" s="132">
        <f>SUM(I234:I261)</f>
        <v>4517.07</v>
      </c>
      <c r="J233" s="132"/>
      <c r="K233" s="132">
        <f>SUM(K234:K261)</f>
        <v>4527.9000000000005</v>
      </c>
      <c r="L233" s="132"/>
      <c r="M233" s="132">
        <f>SUM(M234:M261)</f>
        <v>0</v>
      </c>
      <c r="N233" s="132"/>
      <c r="O233" s="132">
        <f>SUM(O234:O261)</f>
        <v>0.04</v>
      </c>
      <c r="P233" s="132"/>
      <c r="Q233" s="132">
        <f>SUM(Q234:Q261)</f>
        <v>0</v>
      </c>
      <c r="R233" s="132"/>
      <c r="S233" s="132"/>
      <c r="T233" s="132"/>
      <c r="U233" s="132"/>
      <c r="V233" s="132">
        <f>SUM(V234:V261)</f>
        <v>7.96</v>
      </c>
      <c r="W233" s="132"/>
      <c r="X233" s="132"/>
      <c r="AG233" t="s">
        <v>128</v>
      </c>
    </row>
    <row r="234" spans="1:60" ht="22.5" outlineLevel="1" x14ac:dyDescent="0.2">
      <c r="A234" s="139">
        <v>106</v>
      </c>
      <c r="B234" s="140" t="s">
        <v>405</v>
      </c>
      <c r="C234" s="152" t="s">
        <v>406</v>
      </c>
      <c r="D234" s="141" t="s">
        <v>143</v>
      </c>
      <c r="E234" s="142">
        <v>5.07</v>
      </c>
      <c r="F234" s="143"/>
      <c r="G234" s="144">
        <f>ROUND(E234*F234,2)</f>
        <v>0</v>
      </c>
      <c r="H234" s="127">
        <v>0</v>
      </c>
      <c r="I234" s="127">
        <f>ROUND(E234*H234,2)</f>
        <v>0</v>
      </c>
      <c r="J234" s="127">
        <v>7.1</v>
      </c>
      <c r="K234" s="127">
        <f>ROUND(E234*J234,2)</f>
        <v>36</v>
      </c>
      <c r="L234" s="127">
        <v>21</v>
      </c>
      <c r="M234" s="127">
        <f>G234*(1+L234/100)</f>
        <v>0</v>
      </c>
      <c r="N234" s="127">
        <v>0</v>
      </c>
      <c r="O234" s="127">
        <f>ROUND(E234*N234,2)</f>
        <v>0</v>
      </c>
      <c r="P234" s="127">
        <v>0</v>
      </c>
      <c r="Q234" s="127">
        <f>ROUND(E234*P234,2)</f>
        <v>0</v>
      </c>
      <c r="R234" s="127"/>
      <c r="S234" s="127" t="s">
        <v>132</v>
      </c>
      <c r="T234" s="127" t="s">
        <v>132</v>
      </c>
      <c r="U234" s="127">
        <v>1.6E-2</v>
      </c>
      <c r="V234" s="127">
        <f>ROUND(E234*U234,2)</f>
        <v>0.08</v>
      </c>
      <c r="W234" s="127"/>
      <c r="X234" s="127" t="s">
        <v>133</v>
      </c>
      <c r="Y234" s="122"/>
      <c r="Z234" s="122"/>
      <c r="AA234" s="122"/>
      <c r="AB234" s="122"/>
      <c r="AC234" s="122"/>
      <c r="AD234" s="122"/>
      <c r="AE234" s="122"/>
      <c r="AF234" s="122"/>
      <c r="AG234" s="122" t="s">
        <v>134</v>
      </c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  <c r="AU234" s="122"/>
      <c r="AV234" s="122"/>
      <c r="AW234" s="122"/>
      <c r="AX234" s="122"/>
      <c r="AY234" s="122"/>
      <c r="AZ234" s="122"/>
      <c r="BA234" s="122"/>
      <c r="BB234" s="122"/>
      <c r="BC234" s="122"/>
      <c r="BD234" s="122"/>
      <c r="BE234" s="122"/>
      <c r="BF234" s="122"/>
      <c r="BG234" s="122"/>
      <c r="BH234" s="122"/>
    </row>
    <row r="235" spans="1:60" outlineLevel="1" x14ac:dyDescent="0.2">
      <c r="A235" s="125"/>
      <c r="B235" s="126"/>
      <c r="C235" s="153" t="s">
        <v>178</v>
      </c>
      <c r="D235" s="128"/>
      <c r="E235" s="129">
        <v>3.99</v>
      </c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2"/>
      <c r="Z235" s="122"/>
      <c r="AA235" s="122"/>
      <c r="AB235" s="122"/>
      <c r="AC235" s="122"/>
      <c r="AD235" s="122"/>
      <c r="AE235" s="122"/>
      <c r="AF235" s="122"/>
      <c r="AG235" s="122" t="s">
        <v>136</v>
      </c>
      <c r="AH235" s="122">
        <v>0</v>
      </c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2"/>
      <c r="AZ235" s="122"/>
      <c r="BA235" s="122"/>
      <c r="BB235" s="122"/>
      <c r="BC235" s="122"/>
      <c r="BD235" s="122"/>
      <c r="BE235" s="122"/>
      <c r="BF235" s="122"/>
      <c r="BG235" s="122"/>
      <c r="BH235" s="122"/>
    </row>
    <row r="236" spans="1:60" outlineLevel="1" x14ac:dyDescent="0.2">
      <c r="A236" s="125"/>
      <c r="B236" s="126"/>
      <c r="C236" s="153" t="s">
        <v>179</v>
      </c>
      <c r="D236" s="128"/>
      <c r="E236" s="129">
        <v>1.08</v>
      </c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2"/>
      <c r="Z236" s="122"/>
      <c r="AA236" s="122"/>
      <c r="AB236" s="122"/>
      <c r="AC236" s="122"/>
      <c r="AD236" s="122"/>
      <c r="AE236" s="122"/>
      <c r="AF236" s="122"/>
      <c r="AG236" s="122" t="s">
        <v>136</v>
      </c>
      <c r="AH236" s="122">
        <v>0</v>
      </c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  <c r="BF236" s="122"/>
      <c r="BG236" s="122"/>
      <c r="BH236" s="122"/>
    </row>
    <row r="237" spans="1:60" outlineLevel="1" x14ac:dyDescent="0.2">
      <c r="A237" s="139">
        <v>107</v>
      </c>
      <c r="B237" s="140" t="s">
        <v>407</v>
      </c>
      <c r="C237" s="152" t="s">
        <v>408</v>
      </c>
      <c r="D237" s="141" t="s">
        <v>149</v>
      </c>
      <c r="E237" s="142">
        <v>3.6</v>
      </c>
      <c r="F237" s="143"/>
      <c r="G237" s="144">
        <f>ROUND(E237*F237,2)</f>
        <v>0</v>
      </c>
      <c r="H237" s="127">
        <v>9.8800000000000008</v>
      </c>
      <c r="I237" s="127">
        <f>ROUND(E237*H237,2)</f>
        <v>35.57</v>
      </c>
      <c r="J237" s="127">
        <v>116.12</v>
      </c>
      <c r="K237" s="127">
        <f>ROUND(E237*J237,2)</f>
        <v>418.03</v>
      </c>
      <c r="L237" s="127">
        <v>21</v>
      </c>
      <c r="M237" s="127">
        <f>G237*(1+L237/100)</f>
        <v>0</v>
      </c>
      <c r="N237" s="127">
        <v>3.2000000000000003E-4</v>
      </c>
      <c r="O237" s="127">
        <f>ROUND(E237*N237,2)</f>
        <v>0</v>
      </c>
      <c r="P237" s="127">
        <v>0</v>
      </c>
      <c r="Q237" s="127">
        <f>ROUND(E237*P237,2)</f>
        <v>0</v>
      </c>
      <c r="R237" s="127"/>
      <c r="S237" s="127" t="s">
        <v>132</v>
      </c>
      <c r="T237" s="127" t="s">
        <v>144</v>
      </c>
      <c r="U237" s="127">
        <v>0.23599999999999999</v>
      </c>
      <c r="V237" s="127">
        <f>ROUND(E237*U237,2)</f>
        <v>0.85</v>
      </c>
      <c r="W237" s="127"/>
      <c r="X237" s="127" t="s">
        <v>133</v>
      </c>
      <c r="Y237" s="122"/>
      <c r="Z237" s="122"/>
      <c r="AA237" s="122"/>
      <c r="AB237" s="122"/>
      <c r="AC237" s="122"/>
      <c r="AD237" s="122"/>
      <c r="AE237" s="122"/>
      <c r="AF237" s="122"/>
      <c r="AG237" s="122" t="s">
        <v>134</v>
      </c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2"/>
      <c r="BG237" s="122"/>
      <c r="BH237" s="122"/>
    </row>
    <row r="238" spans="1:60" outlineLevel="1" x14ac:dyDescent="0.2">
      <c r="A238" s="125"/>
      <c r="B238" s="126"/>
      <c r="C238" s="153" t="s">
        <v>409</v>
      </c>
      <c r="D238" s="128"/>
      <c r="E238" s="129">
        <v>3.6</v>
      </c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2"/>
      <c r="Z238" s="122"/>
      <c r="AA238" s="122"/>
      <c r="AB238" s="122"/>
      <c r="AC238" s="122"/>
      <c r="AD238" s="122"/>
      <c r="AE238" s="122"/>
      <c r="AF238" s="122"/>
      <c r="AG238" s="122" t="s">
        <v>136</v>
      </c>
      <c r="AH238" s="122">
        <v>0</v>
      </c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  <c r="AU238" s="122"/>
      <c r="AV238" s="122"/>
      <c r="AW238" s="122"/>
      <c r="AX238" s="122"/>
      <c r="AY238" s="122"/>
      <c r="AZ238" s="122"/>
      <c r="BA238" s="122"/>
      <c r="BB238" s="122"/>
      <c r="BC238" s="122"/>
      <c r="BD238" s="122"/>
      <c r="BE238" s="122"/>
      <c r="BF238" s="122"/>
      <c r="BG238" s="122"/>
      <c r="BH238" s="122"/>
    </row>
    <row r="239" spans="1:60" outlineLevel="1" x14ac:dyDescent="0.2">
      <c r="A239" s="139">
        <v>108</v>
      </c>
      <c r="B239" s="140" t="s">
        <v>410</v>
      </c>
      <c r="C239" s="152" t="s">
        <v>411</v>
      </c>
      <c r="D239" s="141" t="s">
        <v>149</v>
      </c>
      <c r="E239" s="142">
        <v>3.6</v>
      </c>
      <c r="F239" s="143"/>
      <c r="G239" s="144">
        <f>ROUND(E239*F239,2)</f>
        <v>0</v>
      </c>
      <c r="H239" s="127">
        <v>5.42</v>
      </c>
      <c r="I239" s="127">
        <f>ROUND(E239*H239,2)</f>
        <v>19.510000000000002</v>
      </c>
      <c r="J239" s="127">
        <v>86.78</v>
      </c>
      <c r="K239" s="127">
        <f>ROUND(E239*J239,2)</f>
        <v>312.41000000000003</v>
      </c>
      <c r="L239" s="127">
        <v>21</v>
      </c>
      <c r="M239" s="127">
        <f>G239*(1+L239/100)</f>
        <v>0</v>
      </c>
      <c r="N239" s="127">
        <v>0</v>
      </c>
      <c r="O239" s="127">
        <f>ROUND(E239*N239,2)</f>
        <v>0</v>
      </c>
      <c r="P239" s="127">
        <v>0</v>
      </c>
      <c r="Q239" s="127">
        <f>ROUND(E239*P239,2)</f>
        <v>0</v>
      </c>
      <c r="R239" s="127"/>
      <c r="S239" s="127" t="s">
        <v>132</v>
      </c>
      <c r="T239" s="127" t="s">
        <v>144</v>
      </c>
      <c r="U239" s="127">
        <v>0.154</v>
      </c>
      <c r="V239" s="127">
        <f>ROUND(E239*U239,2)</f>
        <v>0.55000000000000004</v>
      </c>
      <c r="W239" s="127"/>
      <c r="X239" s="127" t="s">
        <v>133</v>
      </c>
      <c r="Y239" s="122"/>
      <c r="Z239" s="122"/>
      <c r="AA239" s="122"/>
      <c r="AB239" s="122"/>
      <c r="AC239" s="122"/>
      <c r="AD239" s="122"/>
      <c r="AE239" s="122"/>
      <c r="AF239" s="122"/>
      <c r="AG239" s="122" t="s">
        <v>134</v>
      </c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22"/>
      <c r="BD239" s="122"/>
      <c r="BE239" s="122"/>
      <c r="BF239" s="122"/>
      <c r="BG239" s="122"/>
      <c r="BH239" s="122"/>
    </row>
    <row r="240" spans="1:60" outlineLevel="1" x14ac:dyDescent="0.2">
      <c r="A240" s="125"/>
      <c r="B240" s="126"/>
      <c r="C240" s="153" t="s">
        <v>409</v>
      </c>
      <c r="D240" s="128"/>
      <c r="E240" s="129">
        <v>3.6</v>
      </c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2"/>
      <c r="Z240" s="122"/>
      <c r="AA240" s="122"/>
      <c r="AB240" s="122"/>
      <c r="AC240" s="122"/>
      <c r="AD240" s="122"/>
      <c r="AE240" s="122"/>
      <c r="AF240" s="122"/>
      <c r="AG240" s="122" t="s">
        <v>136</v>
      </c>
      <c r="AH240" s="122">
        <v>0</v>
      </c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  <c r="AU240" s="122"/>
      <c r="AV240" s="122"/>
      <c r="AW240" s="122"/>
      <c r="AX240" s="122"/>
      <c r="AY240" s="122"/>
      <c r="AZ240" s="122"/>
      <c r="BA240" s="122"/>
      <c r="BB240" s="122"/>
      <c r="BC240" s="122"/>
      <c r="BD240" s="122"/>
      <c r="BE240" s="122"/>
      <c r="BF240" s="122"/>
      <c r="BG240" s="122"/>
      <c r="BH240" s="122"/>
    </row>
    <row r="241" spans="1:60" outlineLevel="1" x14ac:dyDescent="0.2">
      <c r="A241" s="139">
        <v>109</v>
      </c>
      <c r="B241" s="140" t="s">
        <v>412</v>
      </c>
      <c r="C241" s="152" t="s">
        <v>413</v>
      </c>
      <c r="D241" s="141" t="s">
        <v>143</v>
      </c>
      <c r="E241" s="142">
        <v>5.07</v>
      </c>
      <c r="F241" s="143"/>
      <c r="G241" s="144">
        <f>ROUND(E241*F241,2)</f>
        <v>0</v>
      </c>
      <c r="H241" s="127">
        <v>105.52</v>
      </c>
      <c r="I241" s="127">
        <f>ROUND(E241*H241,2)</f>
        <v>534.99</v>
      </c>
      <c r="J241" s="127">
        <v>480.48</v>
      </c>
      <c r="K241" s="127">
        <f>ROUND(E241*J241,2)</f>
        <v>2436.0300000000002</v>
      </c>
      <c r="L241" s="127">
        <v>21</v>
      </c>
      <c r="M241" s="127">
        <f>G241*(1+L241/100)</f>
        <v>0</v>
      </c>
      <c r="N241" s="127">
        <v>5.0400000000000002E-3</v>
      </c>
      <c r="O241" s="127">
        <f>ROUND(E241*N241,2)</f>
        <v>0.03</v>
      </c>
      <c r="P241" s="127">
        <v>0</v>
      </c>
      <c r="Q241" s="127">
        <f>ROUND(E241*P241,2)</f>
        <v>0</v>
      </c>
      <c r="R241" s="127"/>
      <c r="S241" s="127" t="s">
        <v>132</v>
      </c>
      <c r="T241" s="127" t="s">
        <v>144</v>
      </c>
      <c r="U241" s="127">
        <v>0.97799999999999998</v>
      </c>
      <c r="V241" s="127">
        <f>ROUND(E241*U241,2)</f>
        <v>4.96</v>
      </c>
      <c r="W241" s="127"/>
      <c r="X241" s="127" t="s">
        <v>133</v>
      </c>
      <c r="Y241" s="122"/>
      <c r="Z241" s="122"/>
      <c r="AA241" s="122"/>
      <c r="AB241" s="122"/>
      <c r="AC241" s="122"/>
      <c r="AD241" s="122"/>
      <c r="AE241" s="122"/>
      <c r="AF241" s="122"/>
      <c r="AG241" s="122" t="s">
        <v>134</v>
      </c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2"/>
      <c r="AW241" s="122"/>
      <c r="AX241" s="122"/>
      <c r="AY241" s="122"/>
      <c r="AZ241" s="122"/>
      <c r="BA241" s="122"/>
      <c r="BB241" s="122"/>
      <c r="BC241" s="122"/>
      <c r="BD241" s="122"/>
      <c r="BE241" s="122"/>
      <c r="BF241" s="122"/>
      <c r="BG241" s="122"/>
      <c r="BH241" s="122"/>
    </row>
    <row r="242" spans="1:60" outlineLevel="1" x14ac:dyDescent="0.2">
      <c r="A242" s="125"/>
      <c r="B242" s="126"/>
      <c r="C242" s="153" t="s">
        <v>178</v>
      </c>
      <c r="D242" s="128"/>
      <c r="E242" s="129">
        <v>3.99</v>
      </c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2"/>
      <c r="Z242" s="122"/>
      <c r="AA242" s="122"/>
      <c r="AB242" s="122"/>
      <c r="AC242" s="122"/>
      <c r="AD242" s="122"/>
      <c r="AE242" s="122"/>
      <c r="AF242" s="122"/>
      <c r="AG242" s="122" t="s">
        <v>136</v>
      </c>
      <c r="AH242" s="122">
        <v>0</v>
      </c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  <c r="AU242" s="122"/>
      <c r="AV242" s="122"/>
      <c r="AW242" s="122"/>
      <c r="AX242" s="122"/>
      <c r="AY242" s="122"/>
      <c r="AZ242" s="122"/>
      <c r="BA242" s="122"/>
      <c r="BB242" s="122"/>
      <c r="BC242" s="122"/>
      <c r="BD242" s="122"/>
      <c r="BE242" s="122"/>
      <c r="BF242" s="122"/>
      <c r="BG242" s="122"/>
      <c r="BH242" s="122"/>
    </row>
    <row r="243" spans="1:60" outlineLevel="1" x14ac:dyDescent="0.2">
      <c r="A243" s="125"/>
      <c r="B243" s="126"/>
      <c r="C243" s="153" t="s">
        <v>179</v>
      </c>
      <c r="D243" s="128"/>
      <c r="E243" s="129">
        <v>1.08</v>
      </c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2"/>
      <c r="Z243" s="122"/>
      <c r="AA243" s="122"/>
      <c r="AB243" s="122"/>
      <c r="AC243" s="122"/>
      <c r="AD243" s="122"/>
      <c r="AE243" s="122"/>
      <c r="AF243" s="122"/>
      <c r="AG243" s="122" t="s">
        <v>136</v>
      </c>
      <c r="AH243" s="122">
        <v>0</v>
      </c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2"/>
      <c r="AY243" s="122"/>
      <c r="AZ243" s="122"/>
      <c r="BA243" s="122"/>
      <c r="BB243" s="122"/>
      <c r="BC243" s="122"/>
      <c r="BD243" s="122"/>
      <c r="BE243" s="122"/>
      <c r="BF243" s="122"/>
      <c r="BG243" s="122"/>
      <c r="BH243" s="122"/>
    </row>
    <row r="244" spans="1:60" outlineLevel="1" x14ac:dyDescent="0.2">
      <c r="A244" s="139">
        <v>110</v>
      </c>
      <c r="B244" s="140" t="s">
        <v>414</v>
      </c>
      <c r="C244" s="152" t="s">
        <v>415</v>
      </c>
      <c r="D244" s="141" t="s">
        <v>149</v>
      </c>
      <c r="E244" s="142">
        <v>19.52</v>
      </c>
      <c r="F244" s="143"/>
      <c r="G244" s="144">
        <f>ROUND(E244*F244,2)</f>
        <v>0</v>
      </c>
      <c r="H244" s="127">
        <v>21.81</v>
      </c>
      <c r="I244" s="127">
        <f>ROUND(E244*H244,2)</f>
        <v>425.73</v>
      </c>
      <c r="J244" s="127">
        <v>35.29</v>
      </c>
      <c r="K244" s="127">
        <f>ROUND(E244*J244,2)</f>
        <v>688.86</v>
      </c>
      <c r="L244" s="127">
        <v>21</v>
      </c>
      <c r="M244" s="127">
        <f>G244*(1+L244/100)</f>
        <v>0</v>
      </c>
      <c r="N244" s="127">
        <v>4.0000000000000003E-5</v>
      </c>
      <c r="O244" s="127">
        <f>ROUND(E244*N244,2)</f>
        <v>0</v>
      </c>
      <c r="P244" s="127">
        <v>0</v>
      </c>
      <c r="Q244" s="127">
        <f>ROUND(E244*P244,2)</f>
        <v>0</v>
      </c>
      <c r="R244" s="127"/>
      <c r="S244" s="127" t="s">
        <v>132</v>
      </c>
      <c r="T244" s="127" t="s">
        <v>132</v>
      </c>
      <c r="U244" s="127">
        <v>7.0000000000000007E-2</v>
      </c>
      <c r="V244" s="127">
        <f>ROUND(E244*U244,2)</f>
        <v>1.37</v>
      </c>
      <c r="W244" s="127"/>
      <c r="X244" s="127" t="s">
        <v>133</v>
      </c>
      <c r="Y244" s="122"/>
      <c r="Z244" s="122"/>
      <c r="AA244" s="122"/>
      <c r="AB244" s="122"/>
      <c r="AC244" s="122"/>
      <c r="AD244" s="122"/>
      <c r="AE244" s="122"/>
      <c r="AF244" s="122"/>
      <c r="AG244" s="122" t="s">
        <v>134</v>
      </c>
      <c r="AH244" s="122"/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22"/>
      <c r="AY244" s="122"/>
      <c r="AZ244" s="122"/>
      <c r="BA244" s="122"/>
      <c r="BB244" s="122"/>
      <c r="BC244" s="122"/>
      <c r="BD244" s="122"/>
      <c r="BE244" s="122"/>
      <c r="BF244" s="122"/>
      <c r="BG244" s="122"/>
      <c r="BH244" s="122"/>
    </row>
    <row r="245" spans="1:60" outlineLevel="1" x14ac:dyDescent="0.2">
      <c r="A245" s="125"/>
      <c r="B245" s="126"/>
      <c r="C245" s="153" t="s">
        <v>416</v>
      </c>
      <c r="D245" s="128"/>
      <c r="E245" s="129">
        <v>15.8</v>
      </c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2"/>
      <c r="Z245" s="122"/>
      <c r="AA245" s="122"/>
      <c r="AB245" s="122"/>
      <c r="AC245" s="122"/>
      <c r="AD245" s="122"/>
      <c r="AE245" s="122"/>
      <c r="AF245" s="122"/>
      <c r="AG245" s="122" t="s">
        <v>136</v>
      </c>
      <c r="AH245" s="122">
        <v>0</v>
      </c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22"/>
      <c r="AY245" s="122"/>
      <c r="AZ245" s="122"/>
      <c r="BA245" s="122"/>
      <c r="BB245" s="122"/>
      <c r="BC245" s="122"/>
      <c r="BD245" s="122"/>
      <c r="BE245" s="122"/>
      <c r="BF245" s="122"/>
      <c r="BG245" s="122"/>
      <c r="BH245" s="122"/>
    </row>
    <row r="246" spans="1:60" outlineLevel="1" x14ac:dyDescent="0.2">
      <c r="A246" s="125"/>
      <c r="B246" s="126"/>
      <c r="C246" s="153" t="s">
        <v>266</v>
      </c>
      <c r="D246" s="128"/>
      <c r="E246" s="129">
        <v>3.72</v>
      </c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2"/>
      <c r="Z246" s="122"/>
      <c r="AA246" s="122"/>
      <c r="AB246" s="122"/>
      <c r="AC246" s="122"/>
      <c r="AD246" s="122"/>
      <c r="AE246" s="122"/>
      <c r="AF246" s="122"/>
      <c r="AG246" s="122" t="s">
        <v>136</v>
      </c>
      <c r="AH246" s="122">
        <v>0</v>
      </c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22"/>
      <c r="BD246" s="122"/>
      <c r="BE246" s="122"/>
      <c r="BF246" s="122"/>
      <c r="BG246" s="122"/>
      <c r="BH246" s="122"/>
    </row>
    <row r="247" spans="1:60" outlineLevel="1" x14ac:dyDescent="0.2">
      <c r="A247" s="139">
        <v>111</v>
      </c>
      <c r="B247" s="140" t="s">
        <v>417</v>
      </c>
      <c r="C247" s="152" t="s">
        <v>418</v>
      </c>
      <c r="D247" s="141" t="s">
        <v>143</v>
      </c>
      <c r="E247" s="142">
        <v>5.07</v>
      </c>
      <c r="F247" s="143"/>
      <c r="G247" s="144">
        <f>ROUND(E247*F247,2)</f>
        <v>0</v>
      </c>
      <c r="H247" s="127">
        <v>0</v>
      </c>
      <c r="I247" s="127">
        <f>ROUND(E247*H247,2)</f>
        <v>0</v>
      </c>
      <c r="J247" s="127">
        <v>15.1</v>
      </c>
      <c r="K247" s="127">
        <f>ROUND(E247*J247,2)</f>
        <v>76.56</v>
      </c>
      <c r="L247" s="127">
        <v>21</v>
      </c>
      <c r="M247" s="127">
        <f>G247*(1+L247/100)</f>
        <v>0</v>
      </c>
      <c r="N247" s="127">
        <v>0</v>
      </c>
      <c r="O247" s="127">
        <f>ROUND(E247*N247,2)</f>
        <v>0</v>
      </c>
      <c r="P247" s="127">
        <v>0</v>
      </c>
      <c r="Q247" s="127">
        <f>ROUND(E247*P247,2)</f>
        <v>0</v>
      </c>
      <c r="R247" s="127"/>
      <c r="S247" s="127" t="s">
        <v>132</v>
      </c>
      <c r="T247" s="127" t="s">
        <v>132</v>
      </c>
      <c r="U247" s="127">
        <v>0.03</v>
      </c>
      <c r="V247" s="127">
        <f>ROUND(E247*U247,2)</f>
        <v>0.15</v>
      </c>
      <c r="W247" s="127"/>
      <c r="X247" s="127" t="s">
        <v>133</v>
      </c>
      <c r="Y247" s="122"/>
      <c r="Z247" s="122"/>
      <c r="AA247" s="122"/>
      <c r="AB247" s="122"/>
      <c r="AC247" s="122"/>
      <c r="AD247" s="122"/>
      <c r="AE247" s="122"/>
      <c r="AF247" s="122"/>
      <c r="AG247" s="122" t="s">
        <v>134</v>
      </c>
      <c r="AH247" s="122"/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2"/>
      <c r="AU247" s="122"/>
      <c r="AV247" s="122"/>
      <c r="AW247" s="122"/>
      <c r="AX247" s="122"/>
      <c r="AY247" s="122"/>
      <c r="AZ247" s="122"/>
      <c r="BA247" s="122"/>
      <c r="BB247" s="122"/>
      <c r="BC247" s="122"/>
      <c r="BD247" s="122"/>
      <c r="BE247" s="122"/>
      <c r="BF247" s="122"/>
      <c r="BG247" s="122"/>
      <c r="BH247" s="122"/>
    </row>
    <row r="248" spans="1:60" outlineLevel="1" x14ac:dyDescent="0.2">
      <c r="A248" s="125"/>
      <c r="B248" s="126"/>
      <c r="C248" s="153" t="s">
        <v>178</v>
      </c>
      <c r="D248" s="128"/>
      <c r="E248" s="129">
        <v>3.99</v>
      </c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2"/>
      <c r="Z248" s="122"/>
      <c r="AA248" s="122"/>
      <c r="AB248" s="122"/>
      <c r="AC248" s="122"/>
      <c r="AD248" s="122"/>
      <c r="AE248" s="122"/>
      <c r="AF248" s="122"/>
      <c r="AG248" s="122" t="s">
        <v>136</v>
      </c>
      <c r="AH248" s="122">
        <v>0</v>
      </c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2"/>
      <c r="AU248" s="122"/>
      <c r="AV248" s="122"/>
      <c r="AW248" s="122"/>
      <c r="AX248" s="122"/>
      <c r="AY248" s="122"/>
      <c r="AZ248" s="122"/>
      <c r="BA248" s="122"/>
      <c r="BB248" s="122"/>
      <c r="BC248" s="122"/>
      <c r="BD248" s="122"/>
      <c r="BE248" s="122"/>
      <c r="BF248" s="122"/>
      <c r="BG248" s="122"/>
      <c r="BH248" s="122"/>
    </row>
    <row r="249" spans="1:60" outlineLevel="1" x14ac:dyDescent="0.2">
      <c r="A249" s="125"/>
      <c r="B249" s="126"/>
      <c r="C249" s="153" t="s">
        <v>179</v>
      </c>
      <c r="D249" s="128"/>
      <c r="E249" s="129">
        <v>1.08</v>
      </c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2"/>
      <c r="Z249" s="122"/>
      <c r="AA249" s="122"/>
      <c r="AB249" s="122"/>
      <c r="AC249" s="122"/>
      <c r="AD249" s="122"/>
      <c r="AE249" s="122"/>
      <c r="AF249" s="122"/>
      <c r="AG249" s="122" t="s">
        <v>136</v>
      </c>
      <c r="AH249" s="122">
        <v>0</v>
      </c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22"/>
      <c r="AY249" s="122"/>
      <c r="AZ249" s="122"/>
      <c r="BA249" s="122"/>
      <c r="BB249" s="122"/>
      <c r="BC249" s="122"/>
      <c r="BD249" s="122"/>
      <c r="BE249" s="122"/>
      <c r="BF249" s="122"/>
      <c r="BG249" s="122"/>
      <c r="BH249" s="122"/>
    </row>
    <row r="250" spans="1:60" outlineLevel="1" x14ac:dyDescent="0.2">
      <c r="A250" s="139">
        <v>112</v>
      </c>
      <c r="B250" s="140" t="s">
        <v>419</v>
      </c>
      <c r="C250" s="152" t="s">
        <v>420</v>
      </c>
      <c r="D250" s="141" t="s">
        <v>143</v>
      </c>
      <c r="E250" s="142">
        <v>5.43</v>
      </c>
      <c r="F250" s="143"/>
      <c r="G250" s="144">
        <f>ROUND(E250*F250,2)</f>
        <v>0</v>
      </c>
      <c r="H250" s="127">
        <v>12.3</v>
      </c>
      <c r="I250" s="127">
        <f>ROUND(E250*H250,2)</f>
        <v>66.790000000000006</v>
      </c>
      <c r="J250" s="127">
        <v>0</v>
      </c>
      <c r="K250" s="127">
        <f>ROUND(E250*J250,2)</f>
        <v>0</v>
      </c>
      <c r="L250" s="127">
        <v>21</v>
      </c>
      <c r="M250" s="127">
        <f>G250*(1+L250/100)</f>
        <v>0</v>
      </c>
      <c r="N250" s="127">
        <v>1.1999999999999999E-3</v>
      </c>
      <c r="O250" s="127">
        <f>ROUND(E250*N250,2)</f>
        <v>0.01</v>
      </c>
      <c r="P250" s="127">
        <v>0</v>
      </c>
      <c r="Q250" s="127">
        <f>ROUND(E250*P250,2)</f>
        <v>0</v>
      </c>
      <c r="R250" s="127"/>
      <c r="S250" s="127" t="s">
        <v>132</v>
      </c>
      <c r="T250" s="127" t="s">
        <v>132</v>
      </c>
      <c r="U250" s="127">
        <v>0</v>
      </c>
      <c r="V250" s="127">
        <f>ROUND(E250*U250,2)</f>
        <v>0</v>
      </c>
      <c r="W250" s="127"/>
      <c r="X250" s="127" t="s">
        <v>133</v>
      </c>
      <c r="Y250" s="122"/>
      <c r="Z250" s="122"/>
      <c r="AA250" s="122"/>
      <c r="AB250" s="122"/>
      <c r="AC250" s="122"/>
      <c r="AD250" s="122"/>
      <c r="AE250" s="122"/>
      <c r="AF250" s="122"/>
      <c r="AG250" s="122" t="s">
        <v>134</v>
      </c>
      <c r="AH250" s="122"/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22"/>
      <c r="AY250" s="122"/>
      <c r="AZ250" s="122"/>
      <c r="BA250" s="122"/>
      <c r="BB250" s="122"/>
      <c r="BC250" s="122"/>
      <c r="BD250" s="122"/>
      <c r="BE250" s="122"/>
      <c r="BF250" s="122"/>
      <c r="BG250" s="122"/>
      <c r="BH250" s="122"/>
    </row>
    <row r="251" spans="1:60" outlineLevel="1" x14ac:dyDescent="0.2">
      <c r="A251" s="125"/>
      <c r="B251" s="126"/>
      <c r="C251" s="153" t="s">
        <v>178</v>
      </c>
      <c r="D251" s="128"/>
      <c r="E251" s="129">
        <v>3.99</v>
      </c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2"/>
      <c r="Z251" s="122"/>
      <c r="AA251" s="122"/>
      <c r="AB251" s="122"/>
      <c r="AC251" s="122"/>
      <c r="AD251" s="122"/>
      <c r="AE251" s="122"/>
      <c r="AF251" s="122"/>
      <c r="AG251" s="122" t="s">
        <v>136</v>
      </c>
      <c r="AH251" s="122">
        <v>0</v>
      </c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2"/>
      <c r="AY251" s="122"/>
      <c r="AZ251" s="122"/>
      <c r="BA251" s="122"/>
      <c r="BB251" s="122"/>
      <c r="BC251" s="122"/>
      <c r="BD251" s="122"/>
      <c r="BE251" s="122"/>
      <c r="BF251" s="122"/>
      <c r="BG251" s="122"/>
      <c r="BH251" s="122"/>
    </row>
    <row r="252" spans="1:60" outlineLevel="1" x14ac:dyDescent="0.2">
      <c r="A252" s="125"/>
      <c r="B252" s="126"/>
      <c r="C252" s="153" t="s">
        <v>179</v>
      </c>
      <c r="D252" s="128"/>
      <c r="E252" s="129">
        <v>1.08</v>
      </c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2"/>
      <c r="Z252" s="122"/>
      <c r="AA252" s="122"/>
      <c r="AB252" s="122"/>
      <c r="AC252" s="122"/>
      <c r="AD252" s="122"/>
      <c r="AE252" s="122"/>
      <c r="AF252" s="122"/>
      <c r="AG252" s="122" t="s">
        <v>136</v>
      </c>
      <c r="AH252" s="122">
        <v>0</v>
      </c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22"/>
      <c r="AY252" s="122"/>
      <c r="AZ252" s="122"/>
      <c r="BA252" s="122"/>
      <c r="BB252" s="122"/>
      <c r="BC252" s="122"/>
      <c r="BD252" s="122"/>
      <c r="BE252" s="122"/>
      <c r="BF252" s="122"/>
      <c r="BG252" s="122"/>
      <c r="BH252" s="122"/>
    </row>
    <row r="253" spans="1:60" outlineLevel="1" x14ac:dyDescent="0.2">
      <c r="A253" s="125"/>
      <c r="B253" s="126"/>
      <c r="C253" s="153" t="s">
        <v>421</v>
      </c>
      <c r="D253" s="128"/>
      <c r="E253" s="129">
        <v>0.36</v>
      </c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2"/>
      <c r="Z253" s="122"/>
      <c r="AA253" s="122"/>
      <c r="AB253" s="122"/>
      <c r="AC253" s="122"/>
      <c r="AD253" s="122"/>
      <c r="AE253" s="122"/>
      <c r="AF253" s="122"/>
      <c r="AG253" s="122" t="s">
        <v>136</v>
      </c>
      <c r="AH253" s="122">
        <v>0</v>
      </c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2"/>
      <c r="AY253" s="122"/>
      <c r="AZ253" s="122"/>
      <c r="BA253" s="122"/>
      <c r="BB253" s="122"/>
      <c r="BC253" s="122"/>
      <c r="BD253" s="122"/>
      <c r="BE253" s="122"/>
      <c r="BF253" s="122"/>
      <c r="BG253" s="122"/>
      <c r="BH253" s="122"/>
    </row>
    <row r="254" spans="1:60" ht="22.5" outlineLevel="1" x14ac:dyDescent="0.2">
      <c r="A254" s="139">
        <v>113</v>
      </c>
      <c r="B254" s="140" t="s">
        <v>422</v>
      </c>
      <c r="C254" s="152" t="s">
        <v>423</v>
      </c>
      <c r="D254" s="141" t="s">
        <v>143</v>
      </c>
      <c r="E254" s="142">
        <v>6.2445000000000004</v>
      </c>
      <c r="F254" s="143"/>
      <c r="G254" s="144">
        <f>ROUND(E254*F254,2)</f>
        <v>0</v>
      </c>
      <c r="H254" s="127">
        <v>550</v>
      </c>
      <c r="I254" s="127">
        <f>ROUND(E254*H254,2)</f>
        <v>3434.48</v>
      </c>
      <c r="J254" s="127">
        <v>0</v>
      </c>
      <c r="K254" s="127">
        <f>ROUND(E254*J254,2)</f>
        <v>0</v>
      </c>
      <c r="L254" s="127">
        <v>21</v>
      </c>
      <c r="M254" s="127">
        <f>G254*(1+L254/100)</f>
        <v>0</v>
      </c>
      <c r="N254" s="127">
        <v>0</v>
      </c>
      <c r="O254" s="127">
        <f>ROUND(E254*N254,2)</f>
        <v>0</v>
      </c>
      <c r="P254" s="127">
        <v>0</v>
      </c>
      <c r="Q254" s="127">
        <f>ROUND(E254*P254,2)</f>
        <v>0</v>
      </c>
      <c r="R254" s="127"/>
      <c r="S254" s="127" t="s">
        <v>217</v>
      </c>
      <c r="T254" s="127" t="s">
        <v>218</v>
      </c>
      <c r="U254" s="127">
        <v>0</v>
      </c>
      <c r="V254" s="127">
        <f>ROUND(E254*U254,2)</f>
        <v>0</v>
      </c>
      <c r="W254" s="127"/>
      <c r="X254" s="127" t="s">
        <v>164</v>
      </c>
      <c r="Y254" s="122"/>
      <c r="Z254" s="122"/>
      <c r="AA254" s="122"/>
      <c r="AB254" s="122"/>
      <c r="AC254" s="122"/>
      <c r="AD254" s="122"/>
      <c r="AE254" s="122"/>
      <c r="AF254" s="122"/>
      <c r="AG254" s="122" t="s">
        <v>165</v>
      </c>
      <c r="AH254" s="122"/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22"/>
      <c r="AY254" s="122"/>
      <c r="AZ254" s="122"/>
      <c r="BA254" s="122"/>
      <c r="BB254" s="122"/>
      <c r="BC254" s="122"/>
      <c r="BD254" s="122"/>
      <c r="BE254" s="122"/>
      <c r="BF254" s="122"/>
      <c r="BG254" s="122"/>
      <c r="BH254" s="122"/>
    </row>
    <row r="255" spans="1:60" outlineLevel="1" x14ac:dyDescent="0.2">
      <c r="A255" s="125"/>
      <c r="B255" s="126"/>
      <c r="C255" s="155" t="s">
        <v>424</v>
      </c>
      <c r="D255" s="130"/>
      <c r="E255" s="131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2"/>
      <c r="Z255" s="122"/>
      <c r="AA255" s="122"/>
      <c r="AB255" s="122"/>
      <c r="AC255" s="122"/>
      <c r="AD255" s="122"/>
      <c r="AE255" s="122"/>
      <c r="AF255" s="122"/>
      <c r="AG255" s="122" t="s">
        <v>136</v>
      </c>
      <c r="AH255" s="122"/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22"/>
      <c r="AY255" s="122"/>
      <c r="AZ255" s="122"/>
      <c r="BA255" s="122"/>
      <c r="BB255" s="122"/>
      <c r="BC255" s="122"/>
      <c r="BD255" s="122"/>
      <c r="BE255" s="122"/>
      <c r="BF255" s="122"/>
      <c r="BG255" s="122"/>
      <c r="BH255" s="122"/>
    </row>
    <row r="256" spans="1:60" outlineLevel="1" x14ac:dyDescent="0.2">
      <c r="A256" s="125"/>
      <c r="B256" s="126"/>
      <c r="C256" s="156" t="s">
        <v>425</v>
      </c>
      <c r="D256" s="130"/>
      <c r="E256" s="131">
        <v>3.99</v>
      </c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2"/>
      <c r="Z256" s="122"/>
      <c r="AA256" s="122"/>
      <c r="AB256" s="122"/>
      <c r="AC256" s="122"/>
      <c r="AD256" s="122"/>
      <c r="AE256" s="122"/>
      <c r="AF256" s="122"/>
      <c r="AG256" s="122" t="s">
        <v>136</v>
      </c>
      <c r="AH256" s="122">
        <v>2</v>
      </c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  <c r="BF256" s="122"/>
      <c r="BG256" s="122"/>
      <c r="BH256" s="122"/>
    </row>
    <row r="257" spans="1:60" outlineLevel="1" x14ac:dyDescent="0.2">
      <c r="A257" s="125"/>
      <c r="B257" s="126"/>
      <c r="C257" s="156" t="s">
        <v>426</v>
      </c>
      <c r="D257" s="130"/>
      <c r="E257" s="131">
        <v>1.08</v>
      </c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2"/>
      <c r="Z257" s="122"/>
      <c r="AA257" s="122"/>
      <c r="AB257" s="122"/>
      <c r="AC257" s="122"/>
      <c r="AD257" s="122"/>
      <c r="AE257" s="122"/>
      <c r="AF257" s="122"/>
      <c r="AG257" s="122" t="s">
        <v>136</v>
      </c>
      <c r="AH257" s="122">
        <v>2</v>
      </c>
      <c r="AI257" s="122"/>
      <c r="AJ257" s="122"/>
      <c r="AK257" s="122"/>
      <c r="AL257" s="122"/>
      <c r="AM257" s="122"/>
      <c r="AN257" s="122"/>
      <c r="AO257" s="122"/>
      <c r="AP257" s="122"/>
      <c r="AQ257" s="122"/>
      <c r="AR257" s="122"/>
      <c r="AS257" s="122"/>
      <c r="AT257" s="122"/>
      <c r="AU257" s="122"/>
      <c r="AV257" s="122"/>
      <c r="AW257" s="122"/>
      <c r="AX257" s="122"/>
      <c r="AY257" s="122"/>
      <c r="AZ257" s="122"/>
      <c r="BA257" s="122"/>
      <c r="BB257" s="122"/>
      <c r="BC257" s="122"/>
      <c r="BD257" s="122"/>
      <c r="BE257" s="122"/>
      <c r="BF257" s="122"/>
      <c r="BG257" s="122"/>
      <c r="BH257" s="122"/>
    </row>
    <row r="258" spans="1:60" outlineLevel="1" x14ac:dyDescent="0.2">
      <c r="A258" s="125"/>
      <c r="B258" s="126"/>
      <c r="C258" s="156" t="s">
        <v>427</v>
      </c>
      <c r="D258" s="130"/>
      <c r="E258" s="131">
        <v>0.36</v>
      </c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2"/>
      <c r="Z258" s="122"/>
      <c r="AA258" s="122"/>
      <c r="AB258" s="122"/>
      <c r="AC258" s="122"/>
      <c r="AD258" s="122"/>
      <c r="AE258" s="122"/>
      <c r="AF258" s="122"/>
      <c r="AG258" s="122" t="s">
        <v>136</v>
      </c>
      <c r="AH258" s="122">
        <v>2</v>
      </c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</row>
    <row r="259" spans="1:60" outlineLevel="1" x14ac:dyDescent="0.2">
      <c r="A259" s="125"/>
      <c r="B259" s="126"/>
      <c r="C259" s="155" t="s">
        <v>428</v>
      </c>
      <c r="D259" s="130"/>
      <c r="E259" s="131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2"/>
      <c r="Z259" s="122"/>
      <c r="AA259" s="122"/>
      <c r="AB259" s="122"/>
      <c r="AC259" s="122"/>
      <c r="AD259" s="122"/>
      <c r="AE259" s="122"/>
      <c r="AF259" s="122"/>
      <c r="AG259" s="122" t="s">
        <v>136</v>
      </c>
      <c r="AH259" s="122"/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  <c r="BG259" s="122"/>
      <c r="BH259" s="122"/>
    </row>
    <row r="260" spans="1:60" outlineLevel="1" x14ac:dyDescent="0.2">
      <c r="A260" s="125"/>
      <c r="B260" s="126"/>
      <c r="C260" s="153" t="s">
        <v>429</v>
      </c>
      <c r="D260" s="128"/>
      <c r="E260" s="129">
        <v>6.2445000000000004</v>
      </c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2"/>
      <c r="Z260" s="122"/>
      <c r="AA260" s="122"/>
      <c r="AB260" s="122"/>
      <c r="AC260" s="122"/>
      <c r="AD260" s="122"/>
      <c r="AE260" s="122"/>
      <c r="AF260" s="122"/>
      <c r="AG260" s="122" t="s">
        <v>136</v>
      </c>
      <c r="AH260" s="122">
        <v>0</v>
      </c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</row>
    <row r="261" spans="1:60" outlineLevel="1" x14ac:dyDescent="0.2">
      <c r="A261" s="145">
        <v>114</v>
      </c>
      <c r="B261" s="146" t="s">
        <v>430</v>
      </c>
      <c r="C261" s="154" t="s">
        <v>431</v>
      </c>
      <c r="D261" s="147" t="s">
        <v>0</v>
      </c>
      <c r="E261" s="148">
        <v>84.849599999999995</v>
      </c>
      <c r="F261" s="149"/>
      <c r="G261" s="150">
        <f>ROUND(E261*F261,2)</f>
        <v>0</v>
      </c>
      <c r="H261" s="127">
        <v>0</v>
      </c>
      <c r="I261" s="127">
        <f>ROUND(E261*H261,2)</f>
        <v>0</v>
      </c>
      <c r="J261" s="127">
        <v>6.6</v>
      </c>
      <c r="K261" s="127">
        <f>ROUND(E261*J261,2)</f>
        <v>560.01</v>
      </c>
      <c r="L261" s="127">
        <v>21</v>
      </c>
      <c r="M261" s="127">
        <f>G261*(1+L261/100)</f>
        <v>0</v>
      </c>
      <c r="N261" s="127">
        <v>0</v>
      </c>
      <c r="O261" s="127">
        <f>ROUND(E261*N261,2)</f>
        <v>0</v>
      </c>
      <c r="P261" s="127">
        <v>0</v>
      </c>
      <c r="Q261" s="127">
        <f>ROUND(E261*P261,2)</f>
        <v>0</v>
      </c>
      <c r="R261" s="127"/>
      <c r="S261" s="127" t="s">
        <v>132</v>
      </c>
      <c r="T261" s="127" t="s">
        <v>144</v>
      </c>
      <c r="U261" s="127">
        <v>0</v>
      </c>
      <c r="V261" s="127">
        <f>ROUND(E261*U261,2)</f>
        <v>0</v>
      </c>
      <c r="W261" s="127"/>
      <c r="X261" s="127" t="s">
        <v>255</v>
      </c>
      <c r="Y261" s="122"/>
      <c r="Z261" s="122"/>
      <c r="AA261" s="122"/>
      <c r="AB261" s="122"/>
      <c r="AC261" s="122"/>
      <c r="AD261" s="122"/>
      <c r="AE261" s="122"/>
      <c r="AF261" s="122"/>
      <c r="AG261" s="122" t="s">
        <v>256</v>
      </c>
      <c r="AH261" s="122"/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2"/>
      <c r="AT261" s="122"/>
      <c r="AU261" s="122"/>
      <c r="AV261" s="122"/>
      <c r="AW261" s="122"/>
      <c r="AX261" s="122"/>
      <c r="AY261" s="122"/>
      <c r="AZ261" s="122"/>
      <c r="BA261" s="122"/>
      <c r="BB261" s="122"/>
      <c r="BC261" s="122"/>
      <c r="BD261" s="122"/>
      <c r="BE261" s="122"/>
      <c r="BF261" s="122"/>
      <c r="BG261" s="122"/>
      <c r="BH261" s="122"/>
    </row>
    <row r="262" spans="1:60" x14ac:dyDescent="0.2">
      <c r="A262" s="133" t="s">
        <v>127</v>
      </c>
      <c r="B262" s="134" t="s">
        <v>85</v>
      </c>
      <c r="C262" s="151" t="s">
        <v>86</v>
      </c>
      <c r="D262" s="135"/>
      <c r="E262" s="136"/>
      <c r="F262" s="137"/>
      <c r="G262" s="138">
        <f>SUMIF(AG263:AG273,"&lt;&gt;NOR",G263:G273)</f>
        <v>0</v>
      </c>
      <c r="H262" s="132"/>
      <c r="I262" s="132">
        <f>SUM(I263:I273)</f>
        <v>140.61000000000001</v>
      </c>
      <c r="J262" s="132"/>
      <c r="K262" s="132">
        <f>SUM(K263:K273)</f>
        <v>3537.7400000000002</v>
      </c>
      <c r="L262" s="132"/>
      <c r="M262" s="132">
        <f>SUM(M263:M273)</f>
        <v>0</v>
      </c>
      <c r="N262" s="132"/>
      <c r="O262" s="132">
        <f>SUM(O263:O273)</f>
        <v>0</v>
      </c>
      <c r="P262" s="132"/>
      <c r="Q262" s="132">
        <f>SUM(Q263:Q273)</f>
        <v>0.36</v>
      </c>
      <c r="R262" s="132"/>
      <c r="S262" s="132"/>
      <c r="T262" s="132"/>
      <c r="U262" s="132"/>
      <c r="V262" s="132">
        <f>SUM(V263:V273)</f>
        <v>7.5600000000000005</v>
      </c>
      <c r="W262" s="132"/>
      <c r="X262" s="132"/>
      <c r="AG262" t="s">
        <v>128</v>
      </c>
    </row>
    <row r="263" spans="1:60" ht="22.5" outlineLevel="1" x14ac:dyDescent="0.2">
      <c r="A263" s="139">
        <v>115</v>
      </c>
      <c r="B263" s="140" t="s">
        <v>432</v>
      </c>
      <c r="C263" s="152" t="s">
        <v>433</v>
      </c>
      <c r="D263" s="141" t="s">
        <v>143</v>
      </c>
      <c r="E263" s="142">
        <v>24.37</v>
      </c>
      <c r="F263" s="143"/>
      <c r="G263" s="144">
        <f>ROUND(E263*F263,2)</f>
        <v>0</v>
      </c>
      <c r="H263" s="127">
        <v>0</v>
      </c>
      <c r="I263" s="127">
        <f>ROUND(E263*H263,2)</f>
        <v>0</v>
      </c>
      <c r="J263" s="127">
        <v>6.9</v>
      </c>
      <c r="K263" s="127">
        <f>ROUND(E263*J263,2)</f>
        <v>168.15</v>
      </c>
      <c r="L263" s="127">
        <v>21</v>
      </c>
      <c r="M263" s="127">
        <f>G263*(1+L263/100)</f>
        <v>0</v>
      </c>
      <c r="N263" s="127">
        <v>0</v>
      </c>
      <c r="O263" s="127">
        <f>ROUND(E263*N263,2)</f>
        <v>0</v>
      </c>
      <c r="P263" s="127">
        <v>0</v>
      </c>
      <c r="Q263" s="127">
        <f>ROUND(E263*P263,2)</f>
        <v>0</v>
      </c>
      <c r="R263" s="127"/>
      <c r="S263" s="127" t="s">
        <v>132</v>
      </c>
      <c r="T263" s="127" t="s">
        <v>139</v>
      </c>
      <c r="U263" s="127">
        <v>1.6E-2</v>
      </c>
      <c r="V263" s="127">
        <f>ROUND(E263*U263,2)</f>
        <v>0.39</v>
      </c>
      <c r="W263" s="127"/>
      <c r="X263" s="127" t="s">
        <v>133</v>
      </c>
      <c r="Y263" s="122"/>
      <c r="Z263" s="122"/>
      <c r="AA263" s="122"/>
      <c r="AB263" s="122"/>
      <c r="AC263" s="122"/>
      <c r="AD263" s="122"/>
      <c r="AE263" s="122"/>
      <c r="AF263" s="122"/>
      <c r="AG263" s="122" t="s">
        <v>134</v>
      </c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  <c r="AU263" s="122"/>
      <c r="AV263" s="122"/>
      <c r="AW263" s="122"/>
      <c r="AX263" s="122"/>
      <c r="AY263" s="122"/>
      <c r="AZ263" s="122"/>
      <c r="BA263" s="122"/>
      <c r="BB263" s="122"/>
      <c r="BC263" s="122"/>
      <c r="BD263" s="122"/>
      <c r="BE263" s="122"/>
      <c r="BF263" s="122"/>
      <c r="BG263" s="122"/>
      <c r="BH263" s="122"/>
    </row>
    <row r="264" spans="1:60" outlineLevel="1" x14ac:dyDescent="0.2">
      <c r="A264" s="125"/>
      <c r="B264" s="126"/>
      <c r="C264" s="153" t="s">
        <v>181</v>
      </c>
      <c r="D264" s="128"/>
      <c r="E264" s="129">
        <v>16.25</v>
      </c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2"/>
      <c r="Z264" s="122"/>
      <c r="AA264" s="122"/>
      <c r="AB264" s="122"/>
      <c r="AC264" s="122"/>
      <c r="AD264" s="122"/>
      <c r="AE264" s="122"/>
      <c r="AF264" s="122"/>
      <c r="AG264" s="122" t="s">
        <v>136</v>
      </c>
      <c r="AH264" s="122">
        <v>0</v>
      </c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  <c r="BG264" s="122"/>
      <c r="BH264" s="122"/>
    </row>
    <row r="265" spans="1:60" outlineLevel="1" x14ac:dyDescent="0.2">
      <c r="A265" s="125"/>
      <c r="B265" s="126"/>
      <c r="C265" s="153" t="s">
        <v>182</v>
      </c>
      <c r="D265" s="128"/>
      <c r="E265" s="129">
        <v>8.1199999999999992</v>
      </c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2"/>
      <c r="Z265" s="122"/>
      <c r="AA265" s="122"/>
      <c r="AB265" s="122"/>
      <c r="AC265" s="122"/>
      <c r="AD265" s="122"/>
      <c r="AE265" s="122"/>
      <c r="AF265" s="122"/>
      <c r="AG265" s="122" t="s">
        <v>136</v>
      </c>
      <c r="AH265" s="122">
        <v>0</v>
      </c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</row>
    <row r="266" spans="1:60" outlineLevel="1" x14ac:dyDescent="0.2">
      <c r="A266" s="139">
        <v>116</v>
      </c>
      <c r="B266" s="140" t="s">
        <v>434</v>
      </c>
      <c r="C266" s="152" t="s">
        <v>435</v>
      </c>
      <c r="D266" s="141" t="s">
        <v>149</v>
      </c>
      <c r="E266" s="142">
        <v>25</v>
      </c>
      <c r="F266" s="143"/>
      <c r="G266" s="144">
        <f>ROUND(E266*F266,2)</f>
        <v>0</v>
      </c>
      <c r="H266" s="127">
        <v>0</v>
      </c>
      <c r="I266" s="127">
        <f>ROUND(E266*H266,2)</f>
        <v>0</v>
      </c>
      <c r="J266" s="127">
        <v>11.3</v>
      </c>
      <c r="K266" s="127">
        <f>ROUND(E266*J266,2)</f>
        <v>282.5</v>
      </c>
      <c r="L266" s="127">
        <v>21</v>
      </c>
      <c r="M266" s="127">
        <f>G266*(1+L266/100)</f>
        <v>0</v>
      </c>
      <c r="N266" s="127">
        <v>0</v>
      </c>
      <c r="O266" s="127">
        <f>ROUND(E266*N266,2)</f>
        <v>0</v>
      </c>
      <c r="P266" s="127">
        <v>1E-3</v>
      </c>
      <c r="Q266" s="127">
        <f>ROUND(E266*P266,2)</f>
        <v>0.03</v>
      </c>
      <c r="R266" s="127"/>
      <c r="S266" s="127" t="s">
        <v>132</v>
      </c>
      <c r="T266" s="127" t="s">
        <v>144</v>
      </c>
      <c r="U266" s="127">
        <v>0.03</v>
      </c>
      <c r="V266" s="127">
        <f>ROUND(E266*U266,2)</f>
        <v>0.75</v>
      </c>
      <c r="W266" s="127"/>
      <c r="X266" s="127" t="s">
        <v>133</v>
      </c>
      <c r="Y266" s="122"/>
      <c r="Z266" s="122"/>
      <c r="AA266" s="122"/>
      <c r="AB266" s="122"/>
      <c r="AC266" s="122"/>
      <c r="AD266" s="122"/>
      <c r="AE266" s="122"/>
      <c r="AF266" s="122"/>
      <c r="AG266" s="122" t="s">
        <v>134</v>
      </c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</row>
    <row r="267" spans="1:60" outlineLevel="1" x14ac:dyDescent="0.2">
      <c r="A267" s="125"/>
      <c r="B267" s="126"/>
      <c r="C267" s="153" t="s">
        <v>436</v>
      </c>
      <c r="D267" s="128"/>
      <c r="E267" s="129">
        <v>14.4</v>
      </c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2"/>
      <c r="Z267" s="122"/>
      <c r="AA267" s="122"/>
      <c r="AB267" s="122"/>
      <c r="AC267" s="122"/>
      <c r="AD267" s="122"/>
      <c r="AE267" s="122"/>
      <c r="AF267" s="122"/>
      <c r="AG267" s="122" t="s">
        <v>136</v>
      </c>
      <c r="AH267" s="122">
        <v>0</v>
      </c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</row>
    <row r="268" spans="1:60" outlineLevel="1" x14ac:dyDescent="0.2">
      <c r="A268" s="125"/>
      <c r="B268" s="126"/>
      <c r="C268" s="153" t="s">
        <v>437</v>
      </c>
      <c r="D268" s="128"/>
      <c r="E268" s="129">
        <v>10.6</v>
      </c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2"/>
      <c r="Z268" s="122"/>
      <c r="AA268" s="122"/>
      <c r="AB268" s="122"/>
      <c r="AC268" s="122"/>
      <c r="AD268" s="122"/>
      <c r="AE268" s="122"/>
      <c r="AF268" s="122"/>
      <c r="AG268" s="122" t="s">
        <v>136</v>
      </c>
      <c r="AH268" s="122">
        <v>0</v>
      </c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</row>
    <row r="269" spans="1:60" ht="22.5" outlineLevel="1" x14ac:dyDescent="0.2">
      <c r="A269" s="139">
        <v>117</v>
      </c>
      <c r="B269" s="140" t="s">
        <v>438</v>
      </c>
      <c r="C269" s="152" t="s">
        <v>439</v>
      </c>
      <c r="D269" s="141" t="s">
        <v>143</v>
      </c>
      <c r="E269" s="142">
        <v>16.25</v>
      </c>
      <c r="F269" s="143"/>
      <c r="G269" s="144">
        <f>ROUND(E269*F269,2)</f>
        <v>0</v>
      </c>
      <c r="H269" s="127">
        <v>0</v>
      </c>
      <c r="I269" s="127">
        <f>ROUND(E269*H269,2)</f>
        <v>0</v>
      </c>
      <c r="J269" s="127">
        <v>91.1</v>
      </c>
      <c r="K269" s="127">
        <f>ROUND(E269*J269,2)</f>
        <v>1480.38</v>
      </c>
      <c r="L269" s="127">
        <v>21</v>
      </c>
      <c r="M269" s="127">
        <f>G269*(1+L269/100)</f>
        <v>0</v>
      </c>
      <c r="N269" s="127">
        <v>0</v>
      </c>
      <c r="O269" s="127">
        <f>ROUND(E269*N269,2)</f>
        <v>0</v>
      </c>
      <c r="P269" s="127">
        <v>0.02</v>
      </c>
      <c r="Q269" s="127">
        <f>ROUND(E269*P269,2)</f>
        <v>0.33</v>
      </c>
      <c r="R269" s="127"/>
      <c r="S269" s="127" t="s">
        <v>132</v>
      </c>
      <c r="T269" s="127" t="s">
        <v>132</v>
      </c>
      <c r="U269" s="127">
        <v>0.23</v>
      </c>
      <c r="V269" s="127">
        <f>ROUND(E269*U269,2)</f>
        <v>3.74</v>
      </c>
      <c r="W269" s="127"/>
      <c r="X269" s="127" t="s">
        <v>133</v>
      </c>
      <c r="Y269" s="122"/>
      <c r="Z269" s="122"/>
      <c r="AA269" s="122"/>
      <c r="AB269" s="122"/>
      <c r="AC269" s="122"/>
      <c r="AD269" s="122"/>
      <c r="AE269" s="122"/>
      <c r="AF269" s="122"/>
      <c r="AG269" s="122" t="s">
        <v>134</v>
      </c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22"/>
      <c r="BD269" s="122"/>
      <c r="BE269" s="122"/>
      <c r="BF269" s="122"/>
      <c r="BG269" s="122"/>
      <c r="BH269" s="122"/>
    </row>
    <row r="270" spans="1:60" outlineLevel="1" x14ac:dyDescent="0.2">
      <c r="A270" s="125"/>
      <c r="B270" s="126"/>
      <c r="C270" s="153" t="s">
        <v>374</v>
      </c>
      <c r="D270" s="128"/>
      <c r="E270" s="129">
        <v>16.25</v>
      </c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2"/>
      <c r="Z270" s="122"/>
      <c r="AA270" s="122"/>
      <c r="AB270" s="122"/>
      <c r="AC270" s="122"/>
      <c r="AD270" s="122"/>
      <c r="AE270" s="122"/>
      <c r="AF270" s="122"/>
      <c r="AG270" s="122" t="s">
        <v>136</v>
      </c>
      <c r="AH270" s="122">
        <v>0</v>
      </c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22"/>
      <c r="BD270" s="122"/>
      <c r="BE270" s="122"/>
      <c r="BF270" s="122"/>
      <c r="BG270" s="122"/>
      <c r="BH270" s="122"/>
    </row>
    <row r="271" spans="1:60" ht="22.5" outlineLevel="1" x14ac:dyDescent="0.2">
      <c r="A271" s="139">
        <v>118</v>
      </c>
      <c r="B271" s="140" t="s">
        <v>440</v>
      </c>
      <c r="C271" s="152" t="s">
        <v>441</v>
      </c>
      <c r="D271" s="141" t="s">
        <v>143</v>
      </c>
      <c r="E271" s="142">
        <v>24.37</v>
      </c>
      <c r="F271" s="143"/>
      <c r="G271" s="144">
        <f>ROUND(E271*F271,2)</f>
        <v>0</v>
      </c>
      <c r="H271" s="127">
        <v>5.77</v>
      </c>
      <c r="I271" s="127">
        <f>ROUND(E271*H271,2)</f>
        <v>140.61000000000001</v>
      </c>
      <c r="J271" s="127">
        <v>65.930000000000007</v>
      </c>
      <c r="K271" s="127">
        <f>ROUND(E271*J271,2)</f>
        <v>1606.71</v>
      </c>
      <c r="L271" s="127">
        <v>21</v>
      </c>
      <c r="M271" s="127">
        <f>G271*(1+L271/100)</f>
        <v>0</v>
      </c>
      <c r="N271" s="127">
        <v>0</v>
      </c>
      <c r="O271" s="127">
        <f>ROUND(E271*N271,2)</f>
        <v>0</v>
      </c>
      <c r="P271" s="127">
        <v>0</v>
      </c>
      <c r="Q271" s="127">
        <f>ROUND(E271*P271,2)</f>
        <v>0</v>
      </c>
      <c r="R271" s="127"/>
      <c r="S271" s="127" t="s">
        <v>132</v>
      </c>
      <c r="T271" s="127" t="s">
        <v>132</v>
      </c>
      <c r="U271" s="127">
        <v>0.11</v>
      </c>
      <c r="V271" s="127">
        <f>ROUND(E271*U271,2)</f>
        <v>2.68</v>
      </c>
      <c r="W271" s="127"/>
      <c r="X271" s="127" t="s">
        <v>133</v>
      </c>
      <c r="Y271" s="122"/>
      <c r="Z271" s="122"/>
      <c r="AA271" s="122"/>
      <c r="AB271" s="122"/>
      <c r="AC271" s="122"/>
      <c r="AD271" s="122"/>
      <c r="AE271" s="122"/>
      <c r="AF271" s="122"/>
      <c r="AG271" s="122" t="s">
        <v>134</v>
      </c>
      <c r="AH271" s="122"/>
      <c r="AI271" s="122"/>
      <c r="AJ271" s="122"/>
      <c r="AK271" s="122"/>
      <c r="AL271" s="122"/>
      <c r="AM271" s="122"/>
      <c r="AN271" s="122"/>
      <c r="AO271" s="122"/>
      <c r="AP271" s="122"/>
      <c r="AQ271" s="122"/>
      <c r="AR271" s="122"/>
      <c r="AS271" s="122"/>
      <c r="AT271" s="122"/>
      <c r="AU271" s="122"/>
      <c r="AV271" s="122"/>
      <c r="AW271" s="122"/>
      <c r="AX271" s="122"/>
      <c r="AY271" s="122"/>
      <c r="AZ271" s="122"/>
      <c r="BA271" s="122"/>
      <c r="BB271" s="122"/>
      <c r="BC271" s="122"/>
      <c r="BD271" s="122"/>
      <c r="BE271" s="122"/>
      <c r="BF271" s="122"/>
      <c r="BG271" s="122"/>
      <c r="BH271" s="122"/>
    </row>
    <row r="272" spans="1:60" outlineLevel="1" x14ac:dyDescent="0.2">
      <c r="A272" s="125"/>
      <c r="B272" s="126"/>
      <c r="C272" s="153" t="s">
        <v>181</v>
      </c>
      <c r="D272" s="128"/>
      <c r="E272" s="129">
        <v>16.25</v>
      </c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2"/>
      <c r="Z272" s="122"/>
      <c r="AA272" s="122"/>
      <c r="AB272" s="122"/>
      <c r="AC272" s="122"/>
      <c r="AD272" s="122"/>
      <c r="AE272" s="122"/>
      <c r="AF272" s="122"/>
      <c r="AG272" s="122" t="s">
        <v>136</v>
      </c>
      <c r="AH272" s="122">
        <v>0</v>
      </c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2"/>
      <c r="AU272" s="122"/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  <c r="BF272" s="122"/>
      <c r="BG272" s="122"/>
      <c r="BH272" s="122"/>
    </row>
    <row r="273" spans="1:60" outlineLevel="1" x14ac:dyDescent="0.2">
      <c r="A273" s="125"/>
      <c r="B273" s="126"/>
      <c r="C273" s="153" t="s">
        <v>182</v>
      </c>
      <c r="D273" s="128"/>
      <c r="E273" s="129">
        <v>8.1199999999999992</v>
      </c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2"/>
      <c r="Z273" s="122"/>
      <c r="AA273" s="122"/>
      <c r="AB273" s="122"/>
      <c r="AC273" s="122"/>
      <c r="AD273" s="122"/>
      <c r="AE273" s="122"/>
      <c r="AF273" s="122"/>
      <c r="AG273" s="122" t="s">
        <v>136</v>
      </c>
      <c r="AH273" s="122">
        <v>0</v>
      </c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  <c r="AU273" s="122"/>
      <c r="AV273" s="122"/>
      <c r="AW273" s="122"/>
      <c r="AX273" s="122"/>
      <c r="AY273" s="122"/>
      <c r="AZ273" s="122"/>
      <c r="BA273" s="122"/>
      <c r="BB273" s="122"/>
      <c r="BC273" s="122"/>
      <c r="BD273" s="122"/>
      <c r="BE273" s="122"/>
      <c r="BF273" s="122"/>
      <c r="BG273" s="122"/>
      <c r="BH273" s="122"/>
    </row>
    <row r="274" spans="1:60" x14ac:dyDescent="0.2">
      <c r="A274" s="133" t="s">
        <v>127</v>
      </c>
      <c r="B274" s="134" t="s">
        <v>87</v>
      </c>
      <c r="C274" s="151" t="s">
        <v>88</v>
      </c>
      <c r="D274" s="135"/>
      <c r="E274" s="136"/>
      <c r="F274" s="137"/>
      <c r="G274" s="138">
        <f>SUMIF(AG275:AG319,"&lt;&gt;NOR",G275:G319)</f>
        <v>0</v>
      </c>
      <c r="H274" s="132"/>
      <c r="I274" s="132">
        <f>SUM(I275:I319)</f>
        <v>13703.21</v>
      </c>
      <c r="J274" s="132"/>
      <c r="K274" s="132">
        <f>SUM(K275:K319)</f>
        <v>12220.95</v>
      </c>
      <c r="L274" s="132"/>
      <c r="M274" s="132">
        <f>SUM(M275:M319)</f>
        <v>0</v>
      </c>
      <c r="N274" s="132"/>
      <c r="O274" s="132">
        <f>SUM(O275:O319)</f>
        <v>0.12</v>
      </c>
      <c r="P274" s="132"/>
      <c r="Q274" s="132">
        <f>SUM(Q275:Q319)</f>
        <v>0.01</v>
      </c>
      <c r="R274" s="132"/>
      <c r="S274" s="132"/>
      <c r="T274" s="132"/>
      <c r="U274" s="132"/>
      <c r="V274" s="132">
        <f>SUM(V275:V319)</f>
        <v>25.029999999999998</v>
      </c>
      <c r="W274" s="132"/>
      <c r="X274" s="132"/>
      <c r="AG274" t="s">
        <v>128</v>
      </c>
    </row>
    <row r="275" spans="1:60" ht="22.5" outlineLevel="1" x14ac:dyDescent="0.2">
      <c r="A275" s="139">
        <v>119</v>
      </c>
      <c r="B275" s="140" t="s">
        <v>442</v>
      </c>
      <c r="C275" s="152" t="s">
        <v>443</v>
      </c>
      <c r="D275" s="141" t="s">
        <v>143</v>
      </c>
      <c r="E275" s="142">
        <v>31.79</v>
      </c>
      <c r="F275" s="143"/>
      <c r="G275" s="144">
        <f>ROUND(E275*F275,2)</f>
        <v>0</v>
      </c>
      <c r="H275" s="127">
        <v>0</v>
      </c>
      <c r="I275" s="127">
        <f>ROUND(E275*H275,2)</f>
        <v>0</v>
      </c>
      <c r="J275" s="127">
        <v>6.8</v>
      </c>
      <c r="K275" s="127">
        <f>ROUND(E275*J275,2)</f>
        <v>216.17</v>
      </c>
      <c r="L275" s="127">
        <v>21</v>
      </c>
      <c r="M275" s="127">
        <f>G275*(1+L275/100)</f>
        <v>0</v>
      </c>
      <c r="N275" s="127">
        <v>0</v>
      </c>
      <c r="O275" s="127">
        <f>ROUND(E275*N275,2)</f>
        <v>0</v>
      </c>
      <c r="P275" s="127">
        <v>0</v>
      </c>
      <c r="Q275" s="127">
        <f>ROUND(E275*P275,2)</f>
        <v>0</v>
      </c>
      <c r="R275" s="127"/>
      <c r="S275" s="127" t="s">
        <v>132</v>
      </c>
      <c r="T275" s="127" t="s">
        <v>144</v>
      </c>
      <c r="U275" s="127">
        <v>1.6E-2</v>
      </c>
      <c r="V275" s="127">
        <f>ROUND(E275*U275,2)</f>
        <v>0.51</v>
      </c>
      <c r="W275" s="127"/>
      <c r="X275" s="127" t="s">
        <v>133</v>
      </c>
      <c r="Y275" s="122"/>
      <c r="Z275" s="122"/>
      <c r="AA275" s="122"/>
      <c r="AB275" s="122"/>
      <c r="AC275" s="122"/>
      <c r="AD275" s="122"/>
      <c r="AE275" s="122"/>
      <c r="AF275" s="122"/>
      <c r="AG275" s="122" t="s">
        <v>134</v>
      </c>
      <c r="AH275" s="122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  <c r="BG275" s="122"/>
      <c r="BH275" s="122"/>
    </row>
    <row r="276" spans="1:60" outlineLevel="1" x14ac:dyDescent="0.2">
      <c r="A276" s="125"/>
      <c r="B276" s="126"/>
      <c r="C276" s="153" t="s">
        <v>160</v>
      </c>
      <c r="D276" s="128"/>
      <c r="E276" s="129">
        <v>6.44</v>
      </c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2"/>
      <c r="Z276" s="122"/>
      <c r="AA276" s="122"/>
      <c r="AB276" s="122"/>
      <c r="AC276" s="122"/>
      <c r="AD276" s="122"/>
      <c r="AE276" s="122"/>
      <c r="AF276" s="122"/>
      <c r="AG276" s="122" t="s">
        <v>136</v>
      </c>
      <c r="AH276" s="122">
        <v>0</v>
      </c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  <c r="BF276" s="122"/>
      <c r="BG276" s="122"/>
      <c r="BH276" s="122"/>
    </row>
    <row r="277" spans="1:60" outlineLevel="1" x14ac:dyDescent="0.2">
      <c r="A277" s="125"/>
      <c r="B277" s="126"/>
      <c r="C277" s="153" t="s">
        <v>180</v>
      </c>
      <c r="D277" s="128"/>
      <c r="E277" s="129">
        <v>0.98</v>
      </c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2"/>
      <c r="Z277" s="122"/>
      <c r="AA277" s="122"/>
      <c r="AB277" s="122"/>
      <c r="AC277" s="122"/>
      <c r="AD277" s="122"/>
      <c r="AE277" s="122"/>
      <c r="AF277" s="122"/>
      <c r="AG277" s="122" t="s">
        <v>136</v>
      </c>
      <c r="AH277" s="122">
        <v>0</v>
      </c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  <c r="AU277" s="122"/>
      <c r="AV277" s="122"/>
      <c r="AW277" s="122"/>
      <c r="AX277" s="122"/>
      <c r="AY277" s="122"/>
      <c r="AZ277" s="122"/>
      <c r="BA277" s="122"/>
      <c r="BB277" s="122"/>
      <c r="BC277" s="122"/>
      <c r="BD277" s="122"/>
      <c r="BE277" s="122"/>
      <c r="BF277" s="122"/>
      <c r="BG277" s="122"/>
      <c r="BH277" s="122"/>
    </row>
    <row r="278" spans="1:60" outlineLevel="1" x14ac:dyDescent="0.2">
      <c r="A278" s="125"/>
      <c r="B278" s="126"/>
      <c r="C278" s="153" t="s">
        <v>181</v>
      </c>
      <c r="D278" s="128"/>
      <c r="E278" s="129">
        <v>16.25</v>
      </c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2"/>
      <c r="Z278" s="122"/>
      <c r="AA278" s="122"/>
      <c r="AB278" s="122"/>
      <c r="AC278" s="122"/>
      <c r="AD278" s="122"/>
      <c r="AE278" s="122"/>
      <c r="AF278" s="122"/>
      <c r="AG278" s="122" t="s">
        <v>136</v>
      </c>
      <c r="AH278" s="122">
        <v>0</v>
      </c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  <c r="AU278" s="122"/>
      <c r="AV278" s="122"/>
      <c r="AW278" s="122"/>
      <c r="AX278" s="122"/>
      <c r="AY278" s="122"/>
      <c r="AZ278" s="122"/>
      <c r="BA278" s="122"/>
      <c r="BB278" s="122"/>
      <c r="BC278" s="122"/>
      <c r="BD278" s="122"/>
      <c r="BE278" s="122"/>
      <c r="BF278" s="122"/>
      <c r="BG278" s="122"/>
      <c r="BH278" s="122"/>
    </row>
    <row r="279" spans="1:60" outlineLevel="1" x14ac:dyDescent="0.2">
      <c r="A279" s="125"/>
      <c r="B279" s="126"/>
      <c r="C279" s="153" t="s">
        <v>182</v>
      </c>
      <c r="D279" s="128"/>
      <c r="E279" s="129">
        <v>8.1199999999999992</v>
      </c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2"/>
      <c r="Z279" s="122"/>
      <c r="AA279" s="122"/>
      <c r="AB279" s="122"/>
      <c r="AC279" s="122"/>
      <c r="AD279" s="122"/>
      <c r="AE279" s="122"/>
      <c r="AF279" s="122"/>
      <c r="AG279" s="122" t="s">
        <v>136</v>
      </c>
      <c r="AH279" s="122">
        <v>0</v>
      </c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  <c r="AV279" s="122"/>
      <c r="AW279" s="122"/>
      <c r="AX279" s="122"/>
      <c r="AY279" s="122"/>
      <c r="AZ279" s="122"/>
      <c r="BA279" s="122"/>
      <c r="BB279" s="122"/>
      <c r="BC279" s="122"/>
      <c r="BD279" s="122"/>
      <c r="BE279" s="122"/>
      <c r="BF279" s="122"/>
      <c r="BG279" s="122"/>
      <c r="BH279" s="122"/>
    </row>
    <row r="280" spans="1:60" outlineLevel="1" x14ac:dyDescent="0.2">
      <c r="A280" s="139">
        <v>120</v>
      </c>
      <c r="B280" s="140" t="s">
        <v>444</v>
      </c>
      <c r="C280" s="152" t="s">
        <v>445</v>
      </c>
      <c r="D280" s="141" t="s">
        <v>143</v>
      </c>
      <c r="E280" s="142">
        <v>31.79</v>
      </c>
      <c r="F280" s="143"/>
      <c r="G280" s="144">
        <f>ROUND(E280*F280,2)</f>
        <v>0</v>
      </c>
      <c r="H280" s="127">
        <v>0</v>
      </c>
      <c r="I280" s="127">
        <f>ROUND(E280*H280,2)</f>
        <v>0</v>
      </c>
      <c r="J280" s="127">
        <v>22.4</v>
      </c>
      <c r="K280" s="127">
        <f>ROUND(E280*J280,2)</f>
        <v>712.1</v>
      </c>
      <c r="L280" s="127">
        <v>21</v>
      </c>
      <c r="M280" s="127">
        <f>G280*(1+L280/100)</f>
        <v>0</v>
      </c>
      <c r="N280" s="127">
        <v>0</v>
      </c>
      <c r="O280" s="127">
        <f>ROUND(E280*N280,2)</f>
        <v>0</v>
      </c>
      <c r="P280" s="127">
        <v>0</v>
      </c>
      <c r="Q280" s="127">
        <f>ROUND(E280*P280,2)</f>
        <v>0</v>
      </c>
      <c r="R280" s="127"/>
      <c r="S280" s="127" t="s">
        <v>132</v>
      </c>
      <c r="T280" s="127" t="s">
        <v>144</v>
      </c>
      <c r="U280" s="127">
        <v>4.5999999999999999E-2</v>
      </c>
      <c r="V280" s="127">
        <f>ROUND(E280*U280,2)</f>
        <v>1.46</v>
      </c>
      <c r="W280" s="127"/>
      <c r="X280" s="127" t="s">
        <v>133</v>
      </c>
      <c r="Y280" s="122"/>
      <c r="Z280" s="122"/>
      <c r="AA280" s="122"/>
      <c r="AB280" s="122"/>
      <c r="AC280" s="122"/>
      <c r="AD280" s="122"/>
      <c r="AE280" s="122"/>
      <c r="AF280" s="122"/>
      <c r="AG280" s="122" t="s">
        <v>134</v>
      </c>
      <c r="AH280" s="122"/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  <c r="AV280" s="122"/>
      <c r="AW280" s="122"/>
      <c r="AX280" s="122"/>
      <c r="AY280" s="122"/>
      <c r="AZ280" s="122"/>
      <c r="BA280" s="122"/>
      <c r="BB280" s="122"/>
      <c r="BC280" s="122"/>
      <c r="BD280" s="122"/>
      <c r="BE280" s="122"/>
      <c r="BF280" s="122"/>
      <c r="BG280" s="122"/>
      <c r="BH280" s="122"/>
    </row>
    <row r="281" spans="1:60" outlineLevel="1" x14ac:dyDescent="0.2">
      <c r="A281" s="125"/>
      <c r="B281" s="126"/>
      <c r="C281" s="153" t="s">
        <v>160</v>
      </c>
      <c r="D281" s="128"/>
      <c r="E281" s="129">
        <v>6.44</v>
      </c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2"/>
      <c r="Z281" s="122"/>
      <c r="AA281" s="122"/>
      <c r="AB281" s="122"/>
      <c r="AC281" s="122"/>
      <c r="AD281" s="122"/>
      <c r="AE281" s="122"/>
      <c r="AF281" s="122"/>
      <c r="AG281" s="122" t="s">
        <v>136</v>
      </c>
      <c r="AH281" s="122">
        <v>0</v>
      </c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  <c r="AU281" s="122"/>
      <c r="AV281" s="122"/>
      <c r="AW281" s="122"/>
      <c r="AX281" s="122"/>
      <c r="AY281" s="122"/>
      <c r="AZ281" s="122"/>
      <c r="BA281" s="122"/>
      <c r="BB281" s="122"/>
      <c r="BC281" s="122"/>
      <c r="BD281" s="122"/>
      <c r="BE281" s="122"/>
      <c r="BF281" s="122"/>
      <c r="BG281" s="122"/>
      <c r="BH281" s="122"/>
    </row>
    <row r="282" spans="1:60" outlineLevel="1" x14ac:dyDescent="0.2">
      <c r="A282" s="125"/>
      <c r="B282" s="126"/>
      <c r="C282" s="153" t="s">
        <v>180</v>
      </c>
      <c r="D282" s="128"/>
      <c r="E282" s="129">
        <v>0.98</v>
      </c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2"/>
      <c r="Z282" s="122"/>
      <c r="AA282" s="122"/>
      <c r="AB282" s="122"/>
      <c r="AC282" s="122"/>
      <c r="AD282" s="122"/>
      <c r="AE282" s="122"/>
      <c r="AF282" s="122"/>
      <c r="AG282" s="122" t="s">
        <v>136</v>
      </c>
      <c r="AH282" s="122">
        <v>0</v>
      </c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2"/>
      <c r="AY282" s="122"/>
      <c r="AZ282" s="122"/>
      <c r="BA282" s="122"/>
      <c r="BB282" s="122"/>
      <c r="BC282" s="122"/>
      <c r="BD282" s="122"/>
      <c r="BE282" s="122"/>
      <c r="BF282" s="122"/>
      <c r="BG282" s="122"/>
      <c r="BH282" s="122"/>
    </row>
    <row r="283" spans="1:60" outlineLevel="1" x14ac:dyDescent="0.2">
      <c r="A283" s="125"/>
      <c r="B283" s="126"/>
      <c r="C283" s="153" t="s">
        <v>181</v>
      </c>
      <c r="D283" s="128"/>
      <c r="E283" s="129">
        <v>16.25</v>
      </c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2"/>
      <c r="Z283" s="122"/>
      <c r="AA283" s="122"/>
      <c r="AB283" s="122"/>
      <c r="AC283" s="122"/>
      <c r="AD283" s="122"/>
      <c r="AE283" s="122"/>
      <c r="AF283" s="122"/>
      <c r="AG283" s="122" t="s">
        <v>136</v>
      </c>
      <c r="AH283" s="122">
        <v>0</v>
      </c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2"/>
      <c r="AT283" s="122"/>
      <c r="AU283" s="122"/>
      <c r="AV283" s="122"/>
      <c r="AW283" s="122"/>
      <c r="AX283" s="122"/>
      <c r="AY283" s="122"/>
      <c r="AZ283" s="122"/>
      <c r="BA283" s="122"/>
      <c r="BB283" s="122"/>
      <c r="BC283" s="122"/>
      <c r="BD283" s="122"/>
      <c r="BE283" s="122"/>
      <c r="BF283" s="122"/>
      <c r="BG283" s="122"/>
      <c r="BH283" s="122"/>
    </row>
    <row r="284" spans="1:60" outlineLevel="1" x14ac:dyDescent="0.2">
      <c r="A284" s="125"/>
      <c r="B284" s="126"/>
      <c r="C284" s="153" t="s">
        <v>182</v>
      </c>
      <c r="D284" s="128"/>
      <c r="E284" s="129">
        <v>8.1199999999999992</v>
      </c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2"/>
      <c r="Z284" s="122"/>
      <c r="AA284" s="122"/>
      <c r="AB284" s="122"/>
      <c r="AC284" s="122"/>
      <c r="AD284" s="122"/>
      <c r="AE284" s="122"/>
      <c r="AF284" s="122"/>
      <c r="AG284" s="122" t="s">
        <v>136</v>
      </c>
      <c r="AH284" s="122">
        <v>0</v>
      </c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  <c r="BF284" s="122"/>
      <c r="BG284" s="122"/>
      <c r="BH284" s="122"/>
    </row>
    <row r="285" spans="1:60" ht="22.5" outlineLevel="1" x14ac:dyDescent="0.2">
      <c r="A285" s="139">
        <v>121</v>
      </c>
      <c r="B285" s="140" t="s">
        <v>446</v>
      </c>
      <c r="C285" s="152" t="s">
        <v>447</v>
      </c>
      <c r="D285" s="141" t="s">
        <v>149</v>
      </c>
      <c r="E285" s="142">
        <v>9.36</v>
      </c>
      <c r="F285" s="143"/>
      <c r="G285" s="144">
        <f>ROUND(E285*F285,2)</f>
        <v>0</v>
      </c>
      <c r="H285" s="127">
        <v>0</v>
      </c>
      <c r="I285" s="127">
        <f>ROUND(E285*H285,2)</f>
        <v>0</v>
      </c>
      <c r="J285" s="127">
        <v>13.2</v>
      </c>
      <c r="K285" s="127">
        <f>ROUND(E285*J285,2)</f>
        <v>123.55</v>
      </c>
      <c r="L285" s="127">
        <v>21</v>
      </c>
      <c r="M285" s="127">
        <f>G285*(1+L285/100)</f>
        <v>0</v>
      </c>
      <c r="N285" s="127">
        <v>0</v>
      </c>
      <c r="O285" s="127">
        <f>ROUND(E285*N285,2)</f>
        <v>0</v>
      </c>
      <c r="P285" s="127">
        <v>8.0000000000000007E-5</v>
      </c>
      <c r="Q285" s="127">
        <f>ROUND(E285*P285,2)</f>
        <v>0</v>
      </c>
      <c r="R285" s="127"/>
      <c r="S285" s="127" t="s">
        <v>132</v>
      </c>
      <c r="T285" s="127" t="s">
        <v>144</v>
      </c>
      <c r="U285" s="127">
        <v>3.5000000000000003E-2</v>
      </c>
      <c r="V285" s="127">
        <f>ROUND(E285*U285,2)</f>
        <v>0.33</v>
      </c>
      <c r="W285" s="127"/>
      <c r="X285" s="127" t="s">
        <v>133</v>
      </c>
      <c r="Y285" s="122"/>
      <c r="Z285" s="122"/>
      <c r="AA285" s="122"/>
      <c r="AB285" s="122"/>
      <c r="AC285" s="122"/>
      <c r="AD285" s="122"/>
      <c r="AE285" s="122"/>
      <c r="AF285" s="122"/>
      <c r="AG285" s="122" t="s">
        <v>134</v>
      </c>
      <c r="AH285" s="122"/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  <c r="AV285" s="122"/>
      <c r="AW285" s="122"/>
      <c r="AX285" s="122"/>
      <c r="AY285" s="122"/>
      <c r="AZ285" s="122"/>
      <c r="BA285" s="122"/>
      <c r="BB285" s="122"/>
      <c r="BC285" s="122"/>
      <c r="BD285" s="122"/>
      <c r="BE285" s="122"/>
      <c r="BF285" s="122"/>
      <c r="BG285" s="122"/>
      <c r="BH285" s="122"/>
    </row>
    <row r="286" spans="1:60" outlineLevel="1" x14ac:dyDescent="0.2">
      <c r="A286" s="125"/>
      <c r="B286" s="126"/>
      <c r="C286" s="153" t="s">
        <v>448</v>
      </c>
      <c r="D286" s="128"/>
      <c r="E286" s="129">
        <v>8</v>
      </c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2"/>
      <c r="Z286" s="122"/>
      <c r="AA286" s="122"/>
      <c r="AB286" s="122"/>
      <c r="AC286" s="122"/>
      <c r="AD286" s="122"/>
      <c r="AE286" s="122"/>
      <c r="AF286" s="122"/>
      <c r="AG286" s="122" t="s">
        <v>136</v>
      </c>
      <c r="AH286" s="122">
        <v>0</v>
      </c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  <c r="AU286" s="122"/>
      <c r="AV286" s="122"/>
      <c r="AW286" s="122"/>
      <c r="AX286" s="122"/>
      <c r="AY286" s="122"/>
      <c r="AZ286" s="122"/>
      <c r="BA286" s="122"/>
      <c r="BB286" s="122"/>
      <c r="BC286" s="122"/>
      <c r="BD286" s="122"/>
      <c r="BE286" s="122"/>
      <c r="BF286" s="122"/>
      <c r="BG286" s="122"/>
      <c r="BH286" s="122"/>
    </row>
    <row r="287" spans="1:60" outlineLevel="1" x14ac:dyDescent="0.2">
      <c r="A287" s="125"/>
      <c r="B287" s="126"/>
      <c r="C287" s="153" t="s">
        <v>449</v>
      </c>
      <c r="D287" s="128"/>
      <c r="E287" s="129">
        <v>1.36</v>
      </c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2"/>
      <c r="Z287" s="122"/>
      <c r="AA287" s="122"/>
      <c r="AB287" s="122"/>
      <c r="AC287" s="122"/>
      <c r="AD287" s="122"/>
      <c r="AE287" s="122"/>
      <c r="AF287" s="122"/>
      <c r="AG287" s="122" t="s">
        <v>136</v>
      </c>
      <c r="AH287" s="122">
        <v>0</v>
      </c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2"/>
      <c r="AT287" s="122"/>
      <c r="AU287" s="122"/>
      <c r="AV287" s="122"/>
      <c r="AW287" s="122"/>
      <c r="AX287" s="122"/>
      <c r="AY287" s="122"/>
      <c r="AZ287" s="122"/>
      <c r="BA287" s="122"/>
      <c r="BB287" s="122"/>
      <c r="BC287" s="122"/>
      <c r="BD287" s="122"/>
      <c r="BE287" s="122"/>
      <c r="BF287" s="122"/>
      <c r="BG287" s="122"/>
      <c r="BH287" s="122"/>
    </row>
    <row r="288" spans="1:60" ht="22.5" outlineLevel="1" x14ac:dyDescent="0.2">
      <c r="A288" s="139">
        <v>122</v>
      </c>
      <c r="B288" s="140" t="s">
        <v>450</v>
      </c>
      <c r="C288" s="152" t="s">
        <v>451</v>
      </c>
      <c r="D288" s="141" t="s">
        <v>149</v>
      </c>
      <c r="E288" s="142">
        <v>36.6</v>
      </c>
      <c r="F288" s="143"/>
      <c r="G288" s="144">
        <f>ROUND(E288*F288,2)</f>
        <v>0</v>
      </c>
      <c r="H288" s="127">
        <v>31.22</v>
      </c>
      <c r="I288" s="127">
        <f>ROUND(E288*H288,2)</f>
        <v>1142.6500000000001</v>
      </c>
      <c r="J288" s="127">
        <v>66.78</v>
      </c>
      <c r="K288" s="127">
        <f>ROUND(E288*J288,2)</f>
        <v>2444.15</v>
      </c>
      <c r="L288" s="127">
        <v>21</v>
      </c>
      <c r="M288" s="127">
        <f>G288*(1+L288/100)</f>
        <v>0</v>
      </c>
      <c r="N288" s="127">
        <v>8.0000000000000007E-5</v>
      </c>
      <c r="O288" s="127">
        <f>ROUND(E288*N288,2)</f>
        <v>0</v>
      </c>
      <c r="P288" s="127">
        <v>0</v>
      </c>
      <c r="Q288" s="127">
        <f>ROUND(E288*P288,2)</f>
        <v>0</v>
      </c>
      <c r="R288" s="127"/>
      <c r="S288" s="127" t="s">
        <v>132</v>
      </c>
      <c r="T288" s="127" t="s">
        <v>144</v>
      </c>
      <c r="U288" s="127">
        <v>0.13719999999999999</v>
      </c>
      <c r="V288" s="127">
        <f>ROUND(E288*U288,2)</f>
        <v>5.0199999999999996</v>
      </c>
      <c r="W288" s="127"/>
      <c r="X288" s="127" t="s">
        <v>133</v>
      </c>
      <c r="Y288" s="122"/>
      <c r="Z288" s="122"/>
      <c r="AA288" s="122"/>
      <c r="AB288" s="122"/>
      <c r="AC288" s="122"/>
      <c r="AD288" s="122"/>
      <c r="AE288" s="122"/>
      <c r="AF288" s="122"/>
      <c r="AG288" s="122" t="s">
        <v>134</v>
      </c>
      <c r="AH288" s="122"/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2"/>
      <c r="AT288" s="122"/>
      <c r="AU288" s="122"/>
      <c r="AV288" s="122"/>
      <c r="AW288" s="122"/>
      <c r="AX288" s="122"/>
      <c r="AY288" s="122"/>
      <c r="AZ288" s="122"/>
      <c r="BA288" s="122"/>
      <c r="BB288" s="122"/>
      <c r="BC288" s="122"/>
      <c r="BD288" s="122"/>
      <c r="BE288" s="122"/>
      <c r="BF288" s="122"/>
      <c r="BG288" s="122"/>
      <c r="BH288" s="122"/>
    </row>
    <row r="289" spans="1:60" outlineLevel="1" x14ac:dyDescent="0.2">
      <c r="A289" s="125"/>
      <c r="B289" s="126"/>
      <c r="C289" s="153" t="s">
        <v>448</v>
      </c>
      <c r="D289" s="128"/>
      <c r="E289" s="129">
        <v>8</v>
      </c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2"/>
      <c r="Z289" s="122"/>
      <c r="AA289" s="122"/>
      <c r="AB289" s="122"/>
      <c r="AC289" s="122"/>
      <c r="AD289" s="122"/>
      <c r="AE289" s="122"/>
      <c r="AF289" s="122"/>
      <c r="AG289" s="122" t="s">
        <v>136</v>
      </c>
      <c r="AH289" s="122">
        <v>0</v>
      </c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2"/>
      <c r="BA289" s="122"/>
      <c r="BB289" s="122"/>
      <c r="BC289" s="122"/>
      <c r="BD289" s="122"/>
      <c r="BE289" s="122"/>
      <c r="BF289" s="122"/>
      <c r="BG289" s="122"/>
      <c r="BH289" s="122"/>
    </row>
    <row r="290" spans="1:60" outlineLevel="1" x14ac:dyDescent="0.2">
      <c r="A290" s="125"/>
      <c r="B290" s="126"/>
      <c r="C290" s="153" t="s">
        <v>452</v>
      </c>
      <c r="D290" s="128"/>
      <c r="E290" s="129">
        <v>3.6</v>
      </c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2"/>
      <c r="Z290" s="122"/>
      <c r="AA290" s="122"/>
      <c r="AB290" s="122"/>
      <c r="AC290" s="122"/>
      <c r="AD290" s="122"/>
      <c r="AE290" s="122"/>
      <c r="AF290" s="122"/>
      <c r="AG290" s="122" t="s">
        <v>136</v>
      </c>
      <c r="AH290" s="122">
        <v>0</v>
      </c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  <c r="AU290" s="122"/>
      <c r="AV290" s="122"/>
      <c r="AW290" s="122"/>
      <c r="AX290" s="122"/>
      <c r="AY290" s="122"/>
      <c r="AZ290" s="122"/>
      <c r="BA290" s="122"/>
      <c r="BB290" s="122"/>
      <c r="BC290" s="122"/>
      <c r="BD290" s="122"/>
      <c r="BE290" s="122"/>
      <c r="BF290" s="122"/>
      <c r="BG290" s="122"/>
      <c r="BH290" s="122"/>
    </row>
    <row r="291" spans="1:60" outlineLevel="1" x14ac:dyDescent="0.2">
      <c r="A291" s="125"/>
      <c r="B291" s="126"/>
      <c r="C291" s="153" t="s">
        <v>453</v>
      </c>
      <c r="D291" s="128"/>
      <c r="E291" s="129">
        <v>14.4</v>
      </c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2"/>
      <c r="Z291" s="122"/>
      <c r="AA291" s="122"/>
      <c r="AB291" s="122"/>
      <c r="AC291" s="122"/>
      <c r="AD291" s="122"/>
      <c r="AE291" s="122"/>
      <c r="AF291" s="122"/>
      <c r="AG291" s="122" t="s">
        <v>136</v>
      </c>
      <c r="AH291" s="122">
        <v>0</v>
      </c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</row>
    <row r="292" spans="1:60" outlineLevel="1" x14ac:dyDescent="0.2">
      <c r="A292" s="125"/>
      <c r="B292" s="126"/>
      <c r="C292" s="153" t="s">
        <v>437</v>
      </c>
      <c r="D292" s="128"/>
      <c r="E292" s="129">
        <v>10.6</v>
      </c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2"/>
      <c r="Z292" s="122"/>
      <c r="AA292" s="122"/>
      <c r="AB292" s="122"/>
      <c r="AC292" s="122"/>
      <c r="AD292" s="122"/>
      <c r="AE292" s="122"/>
      <c r="AF292" s="122"/>
      <c r="AG292" s="122" t="s">
        <v>136</v>
      </c>
      <c r="AH292" s="122">
        <v>0</v>
      </c>
      <c r="AI292" s="122"/>
      <c r="AJ292" s="122"/>
      <c r="AK292" s="122"/>
      <c r="AL292" s="122"/>
      <c r="AM292" s="122"/>
      <c r="AN292" s="122"/>
      <c r="AO292" s="122"/>
      <c r="AP292" s="122"/>
      <c r="AQ292" s="122"/>
      <c r="AR292" s="122"/>
      <c r="AS292" s="122"/>
      <c r="AT292" s="122"/>
      <c r="AU292" s="122"/>
      <c r="AV292" s="122"/>
      <c r="AW292" s="122"/>
      <c r="AX292" s="122"/>
      <c r="AY292" s="122"/>
      <c r="AZ292" s="122"/>
      <c r="BA292" s="122"/>
      <c r="BB292" s="122"/>
      <c r="BC292" s="122"/>
      <c r="BD292" s="122"/>
      <c r="BE292" s="122"/>
      <c r="BF292" s="122"/>
      <c r="BG292" s="122"/>
      <c r="BH292" s="122"/>
    </row>
    <row r="293" spans="1:60" outlineLevel="1" x14ac:dyDescent="0.2">
      <c r="A293" s="139">
        <v>123</v>
      </c>
      <c r="B293" s="140" t="s">
        <v>454</v>
      </c>
      <c r="C293" s="152" t="s">
        <v>455</v>
      </c>
      <c r="D293" s="141" t="s">
        <v>143</v>
      </c>
      <c r="E293" s="142">
        <v>7.42</v>
      </c>
      <c r="F293" s="143"/>
      <c r="G293" s="144">
        <f>ROUND(E293*F293,2)</f>
        <v>0</v>
      </c>
      <c r="H293" s="127">
        <v>0</v>
      </c>
      <c r="I293" s="127">
        <f>ROUND(E293*H293,2)</f>
        <v>0</v>
      </c>
      <c r="J293" s="127">
        <v>96.1</v>
      </c>
      <c r="K293" s="127">
        <f>ROUND(E293*J293,2)</f>
        <v>713.06</v>
      </c>
      <c r="L293" s="127">
        <v>21</v>
      </c>
      <c r="M293" s="127">
        <f>G293*(1+L293/100)</f>
        <v>0</v>
      </c>
      <c r="N293" s="127">
        <v>0</v>
      </c>
      <c r="O293" s="127">
        <f>ROUND(E293*N293,2)</f>
        <v>0</v>
      </c>
      <c r="P293" s="127">
        <v>1E-3</v>
      </c>
      <c r="Q293" s="127">
        <f>ROUND(E293*P293,2)</f>
        <v>0.01</v>
      </c>
      <c r="R293" s="127"/>
      <c r="S293" s="127" t="s">
        <v>132</v>
      </c>
      <c r="T293" s="127" t="s">
        <v>144</v>
      </c>
      <c r="U293" s="127">
        <v>0.255</v>
      </c>
      <c r="V293" s="127">
        <f>ROUND(E293*U293,2)</f>
        <v>1.89</v>
      </c>
      <c r="W293" s="127"/>
      <c r="X293" s="127" t="s">
        <v>133</v>
      </c>
      <c r="Y293" s="122"/>
      <c r="Z293" s="122"/>
      <c r="AA293" s="122"/>
      <c r="AB293" s="122"/>
      <c r="AC293" s="122"/>
      <c r="AD293" s="122"/>
      <c r="AE293" s="122"/>
      <c r="AF293" s="122"/>
      <c r="AG293" s="122" t="s">
        <v>134</v>
      </c>
      <c r="AH293" s="122"/>
      <c r="AI293" s="122"/>
      <c r="AJ293" s="122"/>
      <c r="AK293" s="122"/>
      <c r="AL293" s="122"/>
      <c r="AM293" s="122"/>
      <c r="AN293" s="122"/>
      <c r="AO293" s="122"/>
      <c r="AP293" s="122"/>
      <c r="AQ293" s="122"/>
      <c r="AR293" s="122"/>
      <c r="AS293" s="122"/>
      <c r="AT293" s="122"/>
      <c r="AU293" s="122"/>
      <c r="AV293" s="122"/>
      <c r="AW293" s="122"/>
      <c r="AX293" s="122"/>
      <c r="AY293" s="122"/>
      <c r="AZ293" s="122"/>
      <c r="BA293" s="122"/>
      <c r="BB293" s="122"/>
      <c r="BC293" s="122"/>
      <c r="BD293" s="122"/>
      <c r="BE293" s="122"/>
      <c r="BF293" s="122"/>
      <c r="BG293" s="122"/>
      <c r="BH293" s="122"/>
    </row>
    <row r="294" spans="1:60" outlineLevel="1" x14ac:dyDescent="0.2">
      <c r="A294" s="125"/>
      <c r="B294" s="126"/>
      <c r="C294" s="153" t="s">
        <v>160</v>
      </c>
      <c r="D294" s="128"/>
      <c r="E294" s="129">
        <v>6.44</v>
      </c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2"/>
      <c r="Z294" s="122"/>
      <c r="AA294" s="122"/>
      <c r="AB294" s="122"/>
      <c r="AC294" s="122"/>
      <c r="AD294" s="122"/>
      <c r="AE294" s="122"/>
      <c r="AF294" s="122"/>
      <c r="AG294" s="122" t="s">
        <v>136</v>
      </c>
      <c r="AH294" s="122">
        <v>0</v>
      </c>
      <c r="AI294" s="122"/>
      <c r="AJ294" s="122"/>
      <c r="AK294" s="122"/>
      <c r="AL294" s="122"/>
      <c r="AM294" s="122"/>
      <c r="AN294" s="122"/>
      <c r="AO294" s="122"/>
      <c r="AP294" s="122"/>
      <c r="AQ294" s="122"/>
      <c r="AR294" s="122"/>
      <c r="AS294" s="122"/>
      <c r="AT294" s="122"/>
      <c r="AU294" s="122"/>
      <c r="AV294" s="122"/>
      <c r="AW294" s="122"/>
      <c r="AX294" s="122"/>
      <c r="AY294" s="122"/>
      <c r="AZ294" s="122"/>
      <c r="BA294" s="122"/>
      <c r="BB294" s="122"/>
      <c r="BC294" s="122"/>
      <c r="BD294" s="122"/>
      <c r="BE294" s="122"/>
      <c r="BF294" s="122"/>
      <c r="BG294" s="122"/>
      <c r="BH294" s="122"/>
    </row>
    <row r="295" spans="1:60" outlineLevel="1" x14ac:dyDescent="0.2">
      <c r="A295" s="125"/>
      <c r="B295" s="126"/>
      <c r="C295" s="153" t="s">
        <v>180</v>
      </c>
      <c r="D295" s="128"/>
      <c r="E295" s="129">
        <v>0.98</v>
      </c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2"/>
      <c r="Z295" s="122"/>
      <c r="AA295" s="122"/>
      <c r="AB295" s="122"/>
      <c r="AC295" s="122"/>
      <c r="AD295" s="122"/>
      <c r="AE295" s="122"/>
      <c r="AF295" s="122"/>
      <c r="AG295" s="122" t="s">
        <v>136</v>
      </c>
      <c r="AH295" s="122">
        <v>0</v>
      </c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2"/>
      <c r="AT295" s="122"/>
      <c r="AU295" s="122"/>
      <c r="AV295" s="122"/>
      <c r="AW295" s="122"/>
      <c r="AX295" s="122"/>
      <c r="AY295" s="122"/>
      <c r="AZ295" s="122"/>
      <c r="BA295" s="122"/>
      <c r="BB295" s="122"/>
      <c r="BC295" s="122"/>
      <c r="BD295" s="122"/>
      <c r="BE295" s="122"/>
      <c r="BF295" s="122"/>
      <c r="BG295" s="122"/>
      <c r="BH295" s="122"/>
    </row>
    <row r="296" spans="1:60" ht="22.5" outlineLevel="1" x14ac:dyDescent="0.2">
      <c r="A296" s="139">
        <v>124</v>
      </c>
      <c r="B296" s="140" t="s">
        <v>456</v>
      </c>
      <c r="C296" s="152" t="s">
        <v>457</v>
      </c>
      <c r="D296" s="141" t="s">
        <v>143</v>
      </c>
      <c r="E296" s="142">
        <v>31.79</v>
      </c>
      <c r="F296" s="143"/>
      <c r="G296" s="144">
        <f>ROUND(E296*F296,2)</f>
        <v>0</v>
      </c>
      <c r="H296" s="127">
        <v>356.05</v>
      </c>
      <c r="I296" s="127">
        <f>ROUND(E296*H296,2)</f>
        <v>11318.83</v>
      </c>
      <c r="J296" s="127">
        <v>184.95</v>
      </c>
      <c r="K296" s="127">
        <f>ROUND(E296*J296,2)</f>
        <v>5879.56</v>
      </c>
      <c r="L296" s="127">
        <v>21</v>
      </c>
      <c r="M296" s="127">
        <f>G296*(1+L296/100)</f>
        <v>0</v>
      </c>
      <c r="N296" s="127">
        <v>3.63E-3</v>
      </c>
      <c r="O296" s="127">
        <f>ROUND(E296*N296,2)</f>
        <v>0.12</v>
      </c>
      <c r="P296" s="127">
        <v>0</v>
      </c>
      <c r="Q296" s="127">
        <f>ROUND(E296*P296,2)</f>
        <v>0</v>
      </c>
      <c r="R296" s="127"/>
      <c r="S296" s="127" t="s">
        <v>132</v>
      </c>
      <c r="T296" s="127" t="s">
        <v>144</v>
      </c>
      <c r="U296" s="127">
        <v>0.38</v>
      </c>
      <c r="V296" s="127">
        <f>ROUND(E296*U296,2)</f>
        <v>12.08</v>
      </c>
      <c r="W296" s="127"/>
      <c r="X296" s="127" t="s">
        <v>133</v>
      </c>
      <c r="Y296" s="122"/>
      <c r="Z296" s="122"/>
      <c r="AA296" s="122"/>
      <c r="AB296" s="122"/>
      <c r="AC296" s="122"/>
      <c r="AD296" s="122"/>
      <c r="AE296" s="122"/>
      <c r="AF296" s="122"/>
      <c r="AG296" s="122" t="s">
        <v>134</v>
      </c>
      <c r="AH296" s="122"/>
      <c r="AI296" s="122"/>
      <c r="AJ296" s="122"/>
      <c r="AK296" s="122"/>
      <c r="AL296" s="122"/>
      <c r="AM296" s="122"/>
      <c r="AN296" s="122"/>
      <c r="AO296" s="122"/>
      <c r="AP296" s="122"/>
      <c r="AQ296" s="122"/>
      <c r="AR296" s="122"/>
      <c r="AS296" s="122"/>
      <c r="AT296" s="122"/>
      <c r="AU296" s="122"/>
      <c r="AV296" s="122"/>
      <c r="AW296" s="122"/>
      <c r="AX296" s="122"/>
      <c r="AY296" s="122"/>
      <c r="AZ296" s="122"/>
      <c r="BA296" s="122"/>
      <c r="BB296" s="122"/>
      <c r="BC296" s="122"/>
      <c r="BD296" s="122"/>
      <c r="BE296" s="122"/>
      <c r="BF296" s="122"/>
      <c r="BG296" s="122"/>
      <c r="BH296" s="122"/>
    </row>
    <row r="297" spans="1:60" outlineLevel="1" x14ac:dyDescent="0.2">
      <c r="A297" s="125"/>
      <c r="B297" s="126"/>
      <c r="C297" s="153" t="s">
        <v>160</v>
      </c>
      <c r="D297" s="128"/>
      <c r="E297" s="129">
        <v>6.44</v>
      </c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2"/>
      <c r="Z297" s="122"/>
      <c r="AA297" s="122"/>
      <c r="AB297" s="122"/>
      <c r="AC297" s="122"/>
      <c r="AD297" s="122"/>
      <c r="AE297" s="122"/>
      <c r="AF297" s="122"/>
      <c r="AG297" s="122" t="s">
        <v>136</v>
      </c>
      <c r="AH297" s="122">
        <v>0</v>
      </c>
      <c r="AI297" s="122"/>
      <c r="AJ297" s="122"/>
      <c r="AK297" s="122"/>
      <c r="AL297" s="122"/>
      <c r="AM297" s="122"/>
      <c r="AN297" s="122"/>
      <c r="AO297" s="122"/>
      <c r="AP297" s="122"/>
      <c r="AQ297" s="122"/>
      <c r="AR297" s="122"/>
      <c r="AS297" s="122"/>
      <c r="AT297" s="122"/>
      <c r="AU297" s="122"/>
      <c r="AV297" s="122"/>
      <c r="AW297" s="122"/>
      <c r="AX297" s="122"/>
      <c r="AY297" s="122"/>
      <c r="AZ297" s="122"/>
      <c r="BA297" s="122"/>
      <c r="BB297" s="122"/>
      <c r="BC297" s="122"/>
      <c r="BD297" s="122"/>
      <c r="BE297" s="122"/>
      <c r="BF297" s="122"/>
      <c r="BG297" s="122"/>
      <c r="BH297" s="122"/>
    </row>
    <row r="298" spans="1:60" outlineLevel="1" x14ac:dyDescent="0.2">
      <c r="A298" s="125"/>
      <c r="B298" s="126"/>
      <c r="C298" s="153" t="s">
        <v>180</v>
      </c>
      <c r="D298" s="128"/>
      <c r="E298" s="129">
        <v>0.98</v>
      </c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2"/>
      <c r="Z298" s="122"/>
      <c r="AA298" s="122"/>
      <c r="AB298" s="122"/>
      <c r="AC298" s="122"/>
      <c r="AD298" s="122"/>
      <c r="AE298" s="122"/>
      <c r="AF298" s="122"/>
      <c r="AG298" s="122" t="s">
        <v>136</v>
      </c>
      <c r="AH298" s="122">
        <v>0</v>
      </c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2"/>
      <c r="AT298" s="122"/>
      <c r="AU298" s="122"/>
      <c r="AV298" s="122"/>
      <c r="AW298" s="122"/>
      <c r="AX298" s="122"/>
      <c r="AY298" s="122"/>
      <c r="AZ298" s="122"/>
      <c r="BA298" s="122"/>
      <c r="BB298" s="122"/>
      <c r="BC298" s="122"/>
      <c r="BD298" s="122"/>
      <c r="BE298" s="122"/>
      <c r="BF298" s="122"/>
      <c r="BG298" s="122"/>
      <c r="BH298" s="122"/>
    </row>
    <row r="299" spans="1:60" outlineLevel="1" x14ac:dyDescent="0.2">
      <c r="A299" s="125"/>
      <c r="B299" s="126"/>
      <c r="C299" s="153" t="s">
        <v>181</v>
      </c>
      <c r="D299" s="128"/>
      <c r="E299" s="129">
        <v>16.25</v>
      </c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2"/>
      <c r="Z299" s="122"/>
      <c r="AA299" s="122"/>
      <c r="AB299" s="122"/>
      <c r="AC299" s="122"/>
      <c r="AD299" s="122"/>
      <c r="AE299" s="122"/>
      <c r="AF299" s="122"/>
      <c r="AG299" s="122" t="s">
        <v>136</v>
      </c>
      <c r="AH299" s="122">
        <v>0</v>
      </c>
      <c r="AI299" s="122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22"/>
      <c r="AT299" s="122"/>
      <c r="AU299" s="122"/>
      <c r="AV299" s="122"/>
      <c r="AW299" s="122"/>
      <c r="AX299" s="122"/>
      <c r="AY299" s="122"/>
      <c r="AZ299" s="122"/>
      <c r="BA299" s="122"/>
      <c r="BB299" s="122"/>
      <c r="BC299" s="122"/>
      <c r="BD299" s="122"/>
      <c r="BE299" s="122"/>
      <c r="BF299" s="122"/>
      <c r="BG299" s="122"/>
      <c r="BH299" s="122"/>
    </row>
    <row r="300" spans="1:60" outlineLevel="1" x14ac:dyDescent="0.2">
      <c r="A300" s="125"/>
      <c r="B300" s="126"/>
      <c r="C300" s="153" t="s">
        <v>182</v>
      </c>
      <c r="D300" s="128"/>
      <c r="E300" s="129">
        <v>8.1199999999999992</v>
      </c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2"/>
      <c r="Z300" s="122"/>
      <c r="AA300" s="122"/>
      <c r="AB300" s="122"/>
      <c r="AC300" s="122"/>
      <c r="AD300" s="122"/>
      <c r="AE300" s="122"/>
      <c r="AF300" s="122"/>
      <c r="AG300" s="122" t="s">
        <v>136</v>
      </c>
      <c r="AH300" s="122">
        <v>0</v>
      </c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122"/>
      <c r="AU300" s="122"/>
      <c r="AV300" s="122"/>
      <c r="AW300" s="122"/>
      <c r="AX300" s="122"/>
      <c r="AY300" s="122"/>
      <c r="AZ300" s="122"/>
      <c r="BA300" s="122"/>
      <c r="BB300" s="122"/>
      <c r="BC300" s="122"/>
      <c r="BD300" s="122"/>
      <c r="BE300" s="122"/>
      <c r="BF300" s="122"/>
      <c r="BG300" s="122"/>
      <c r="BH300" s="122"/>
    </row>
    <row r="301" spans="1:60" outlineLevel="1" x14ac:dyDescent="0.2">
      <c r="A301" s="139">
        <v>125</v>
      </c>
      <c r="B301" s="140" t="s">
        <v>458</v>
      </c>
      <c r="C301" s="152" t="s">
        <v>459</v>
      </c>
      <c r="D301" s="141" t="s">
        <v>149</v>
      </c>
      <c r="E301" s="142">
        <v>3.9</v>
      </c>
      <c r="F301" s="143"/>
      <c r="G301" s="144">
        <f>ROUND(E301*F301,2)</f>
        <v>0</v>
      </c>
      <c r="H301" s="127">
        <v>0</v>
      </c>
      <c r="I301" s="127">
        <f>ROUND(E301*H301,2)</f>
        <v>0</v>
      </c>
      <c r="J301" s="127">
        <v>74</v>
      </c>
      <c r="K301" s="127">
        <f>ROUND(E301*J301,2)</f>
        <v>288.60000000000002</v>
      </c>
      <c r="L301" s="127">
        <v>21</v>
      </c>
      <c r="M301" s="127">
        <f>G301*(1+L301/100)</f>
        <v>0</v>
      </c>
      <c r="N301" s="127">
        <v>0</v>
      </c>
      <c r="O301" s="127">
        <f>ROUND(E301*N301,2)</f>
        <v>0</v>
      </c>
      <c r="P301" s="127">
        <v>0</v>
      </c>
      <c r="Q301" s="127">
        <f>ROUND(E301*P301,2)</f>
        <v>0</v>
      </c>
      <c r="R301" s="127"/>
      <c r="S301" s="127" t="s">
        <v>132</v>
      </c>
      <c r="T301" s="127" t="s">
        <v>144</v>
      </c>
      <c r="U301" s="127">
        <v>0.152</v>
      </c>
      <c r="V301" s="127">
        <f>ROUND(E301*U301,2)</f>
        <v>0.59</v>
      </c>
      <c r="W301" s="127"/>
      <c r="X301" s="127" t="s">
        <v>133</v>
      </c>
      <c r="Y301" s="122"/>
      <c r="Z301" s="122"/>
      <c r="AA301" s="122"/>
      <c r="AB301" s="122"/>
      <c r="AC301" s="122"/>
      <c r="AD301" s="122"/>
      <c r="AE301" s="122"/>
      <c r="AF301" s="122"/>
      <c r="AG301" s="122" t="s">
        <v>134</v>
      </c>
      <c r="AH301" s="122"/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22"/>
      <c r="BD301" s="122"/>
      <c r="BE301" s="122"/>
      <c r="BF301" s="122"/>
      <c r="BG301" s="122"/>
      <c r="BH301" s="122"/>
    </row>
    <row r="302" spans="1:60" outlineLevel="1" x14ac:dyDescent="0.2">
      <c r="A302" s="125"/>
      <c r="B302" s="126"/>
      <c r="C302" s="153" t="s">
        <v>460</v>
      </c>
      <c r="D302" s="128"/>
      <c r="E302" s="129">
        <v>3.9</v>
      </c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2"/>
      <c r="Z302" s="122"/>
      <c r="AA302" s="122"/>
      <c r="AB302" s="122"/>
      <c r="AC302" s="122"/>
      <c r="AD302" s="122"/>
      <c r="AE302" s="122"/>
      <c r="AF302" s="122"/>
      <c r="AG302" s="122" t="s">
        <v>136</v>
      </c>
      <c r="AH302" s="122">
        <v>0</v>
      </c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  <c r="AU302" s="122"/>
      <c r="AV302" s="122"/>
      <c r="AW302" s="122"/>
      <c r="AX302" s="122"/>
      <c r="AY302" s="122"/>
      <c r="AZ302" s="122"/>
      <c r="BA302" s="122"/>
      <c r="BB302" s="122"/>
      <c r="BC302" s="122"/>
      <c r="BD302" s="122"/>
      <c r="BE302" s="122"/>
      <c r="BF302" s="122"/>
      <c r="BG302" s="122"/>
      <c r="BH302" s="122"/>
    </row>
    <row r="303" spans="1:60" ht="22.5" outlineLevel="1" x14ac:dyDescent="0.2">
      <c r="A303" s="139">
        <v>126</v>
      </c>
      <c r="B303" s="140" t="s">
        <v>461</v>
      </c>
      <c r="C303" s="152" t="s">
        <v>462</v>
      </c>
      <c r="D303" s="141" t="s">
        <v>149</v>
      </c>
      <c r="E303" s="142">
        <v>15.895</v>
      </c>
      <c r="F303" s="143"/>
      <c r="G303" s="144">
        <f>ROUND(E303*F303,2)</f>
        <v>0</v>
      </c>
      <c r="H303" s="127">
        <v>10.42</v>
      </c>
      <c r="I303" s="127">
        <f>ROUND(E303*H303,2)</f>
        <v>165.63</v>
      </c>
      <c r="J303" s="127">
        <v>38.08</v>
      </c>
      <c r="K303" s="127">
        <f>ROUND(E303*J303,2)</f>
        <v>605.28</v>
      </c>
      <c r="L303" s="127">
        <v>21</v>
      </c>
      <c r="M303" s="127">
        <f>G303*(1+L303/100)</f>
        <v>0</v>
      </c>
      <c r="N303" s="127">
        <v>4.0000000000000003E-5</v>
      </c>
      <c r="O303" s="127">
        <f>ROUND(E303*N303,2)</f>
        <v>0</v>
      </c>
      <c r="P303" s="127">
        <v>0</v>
      </c>
      <c r="Q303" s="127">
        <f>ROUND(E303*P303,2)</f>
        <v>0</v>
      </c>
      <c r="R303" s="127"/>
      <c r="S303" s="127" t="s">
        <v>132</v>
      </c>
      <c r="T303" s="127" t="s">
        <v>144</v>
      </c>
      <c r="U303" s="127">
        <v>7.8200000000000006E-2</v>
      </c>
      <c r="V303" s="127">
        <f>ROUND(E303*U303,2)</f>
        <v>1.24</v>
      </c>
      <c r="W303" s="127"/>
      <c r="X303" s="127" t="s">
        <v>133</v>
      </c>
      <c r="Y303" s="122"/>
      <c r="Z303" s="122"/>
      <c r="AA303" s="122"/>
      <c r="AB303" s="122"/>
      <c r="AC303" s="122"/>
      <c r="AD303" s="122"/>
      <c r="AE303" s="122"/>
      <c r="AF303" s="122"/>
      <c r="AG303" s="122" t="s">
        <v>134</v>
      </c>
      <c r="AH303" s="122"/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  <c r="AU303" s="122"/>
      <c r="AV303" s="122"/>
      <c r="AW303" s="122"/>
      <c r="AX303" s="122"/>
      <c r="AY303" s="122"/>
      <c r="AZ303" s="122"/>
      <c r="BA303" s="122"/>
      <c r="BB303" s="122"/>
      <c r="BC303" s="122"/>
      <c r="BD303" s="122"/>
      <c r="BE303" s="122"/>
      <c r="BF303" s="122"/>
      <c r="BG303" s="122"/>
      <c r="BH303" s="122"/>
    </row>
    <row r="304" spans="1:60" outlineLevel="1" x14ac:dyDescent="0.2">
      <c r="A304" s="125"/>
      <c r="B304" s="126"/>
      <c r="C304" s="155" t="s">
        <v>424</v>
      </c>
      <c r="D304" s="130"/>
      <c r="E304" s="131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2"/>
      <c r="Z304" s="122"/>
      <c r="AA304" s="122"/>
      <c r="AB304" s="122"/>
      <c r="AC304" s="122"/>
      <c r="AD304" s="122"/>
      <c r="AE304" s="122"/>
      <c r="AF304" s="122"/>
      <c r="AG304" s="122" t="s">
        <v>136</v>
      </c>
      <c r="AH304" s="122"/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  <c r="AU304" s="122"/>
      <c r="AV304" s="122"/>
      <c r="AW304" s="122"/>
      <c r="AX304" s="122"/>
      <c r="AY304" s="122"/>
      <c r="AZ304" s="122"/>
      <c r="BA304" s="122"/>
      <c r="BB304" s="122"/>
      <c r="BC304" s="122"/>
      <c r="BD304" s="122"/>
      <c r="BE304" s="122"/>
      <c r="BF304" s="122"/>
      <c r="BG304" s="122"/>
      <c r="BH304" s="122"/>
    </row>
    <row r="305" spans="1:60" outlineLevel="1" x14ac:dyDescent="0.2">
      <c r="A305" s="125"/>
      <c r="B305" s="126"/>
      <c r="C305" s="156" t="s">
        <v>463</v>
      </c>
      <c r="D305" s="130"/>
      <c r="E305" s="131">
        <v>6.44</v>
      </c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2"/>
      <c r="Z305" s="122"/>
      <c r="AA305" s="122"/>
      <c r="AB305" s="122"/>
      <c r="AC305" s="122"/>
      <c r="AD305" s="122"/>
      <c r="AE305" s="122"/>
      <c r="AF305" s="122"/>
      <c r="AG305" s="122" t="s">
        <v>136</v>
      </c>
      <c r="AH305" s="122">
        <v>2</v>
      </c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  <c r="AU305" s="122"/>
      <c r="AV305" s="122"/>
      <c r="AW305" s="122"/>
      <c r="AX305" s="122"/>
      <c r="AY305" s="122"/>
      <c r="AZ305" s="122"/>
      <c r="BA305" s="122"/>
      <c r="BB305" s="122"/>
      <c r="BC305" s="122"/>
      <c r="BD305" s="122"/>
      <c r="BE305" s="122"/>
      <c r="BF305" s="122"/>
      <c r="BG305" s="122"/>
      <c r="BH305" s="122"/>
    </row>
    <row r="306" spans="1:60" outlineLevel="1" x14ac:dyDescent="0.2">
      <c r="A306" s="125"/>
      <c r="B306" s="126"/>
      <c r="C306" s="156" t="s">
        <v>464</v>
      </c>
      <c r="D306" s="130"/>
      <c r="E306" s="131">
        <v>0.98</v>
      </c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2"/>
      <c r="Z306" s="122"/>
      <c r="AA306" s="122"/>
      <c r="AB306" s="122"/>
      <c r="AC306" s="122"/>
      <c r="AD306" s="122"/>
      <c r="AE306" s="122"/>
      <c r="AF306" s="122"/>
      <c r="AG306" s="122" t="s">
        <v>136</v>
      </c>
      <c r="AH306" s="122">
        <v>2</v>
      </c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  <c r="AU306" s="122"/>
      <c r="AV306" s="122"/>
      <c r="AW306" s="122"/>
      <c r="AX306" s="122"/>
      <c r="AY306" s="122"/>
      <c r="AZ306" s="122"/>
      <c r="BA306" s="122"/>
      <c r="BB306" s="122"/>
      <c r="BC306" s="122"/>
      <c r="BD306" s="122"/>
      <c r="BE306" s="122"/>
      <c r="BF306" s="122"/>
      <c r="BG306" s="122"/>
      <c r="BH306" s="122"/>
    </row>
    <row r="307" spans="1:60" outlineLevel="1" x14ac:dyDescent="0.2">
      <c r="A307" s="125"/>
      <c r="B307" s="126"/>
      <c r="C307" s="156" t="s">
        <v>465</v>
      </c>
      <c r="D307" s="130"/>
      <c r="E307" s="131">
        <v>16.25</v>
      </c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2"/>
      <c r="Z307" s="122"/>
      <c r="AA307" s="122"/>
      <c r="AB307" s="122"/>
      <c r="AC307" s="122"/>
      <c r="AD307" s="122"/>
      <c r="AE307" s="122"/>
      <c r="AF307" s="122"/>
      <c r="AG307" s="122" t="s">
        <v>136</v>
      </c>
      <c r="AH307" s="122">
        <v>2</v>
      </c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  <c r="AV307" s="122"/>
      <c r="AW307" s="122"/>
      <c r="AX307" s="122"/>
      <c r="AY307" s="122"/>
      <c r="AZ307" s="122"/>
      <c r="BA307" s="122"/>
      <c r="BB307" s="122"/>
      <c r="BC307" s="122"/>
      <c r="BD307" s="122"/>
      <c r="BE307" s="122"/>
      <c r="BF307" s="122"/>
      <c r="BG307" s="122"/>
      <c r="BH307" s="122"/>
    </row>
    <row r="308" spans="1:60" outlineLevel="1" x14ac:dyDescent="0.2">
      <c r="A308" s="125"/>
      <c r="B308" s="126"/>
      <c r="C308" s="156" t="s">
        <v>466</v>
      </c>
      <c r="D308" s="130"/>
      <c r="E308" s="131">
        <v>8.1199999999999992</v>
      </c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2"/>
      <c r="Z308" s="122"/>
      <c r="AA308" s="122"/>
      <c r="AB308" s="122"/>
      <c r="AC308" s="122"/>
      <c r="AD308" s="122"/>
      <c r="AE308" s="122"/>
      <c r="AF308" s="122"/>
      <c r="AG308" s="122" t="s">
        <v>136</v>
      </c>
      <c r="AH308" s="122">
        <v>2</v>
      </c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2"/>
      <c r="AU308" s="122"/>
      <c r="AV308" s="122"/>
      <c r="AW308" s="122"/>
      <c r="AX308" s="122"/>
      <c r="AY308" s="122"/>
      <c r="AZ308" s="122"/>
      <c r="BA308" s="122"/>
      <c r="BB308" s="122"/>
      <c r="BC308" s="122"/>
      <c r="BD308" s="122"/>
      <c r="BE308" s="122"/>
      <c r="BF308" s="122"/>
      <c r="BG308" s="122"/>
      <c r="BH308" s="122"/>
    </row>
    <row r="309" spans="1:60" outlineLevel="1" x14ac:dyDescent="0.2">
      <c r="A309" s="125"/>
      <c r="B309" s="126"/>
      <c r="C309" s="155" t="s">
        <v>428</v>
      </c>
      <c r="D309" s="130"/>
      <c r="E309" s="131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2"/>
      <c r="Z309" s="122"/>
      <c r="AA309" s="122"/>
      <c r="AB309" s="122"/>
      <c r="AC309" s="122"/>
      <c r="AD309" s="122"/>
      <c r="AE309" s="122"/>
      <c r="AF309" s="122"/>
      <c r="AG309" s="122" t="s">
        <v>136</v>
      </c>
      <c r="AH309" s="122"/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2"/>
      <c r="AU309" s="122"/>
      <c r="AV309" s="122"/>
      <c r="AW309" s="122"/>
      <c r="AX309" s="122"/>
      <c r="AY309" s="122"/>
      <c r="AZ309" s="122"/>
      <c r="BA309" s="122"/>
      <c r="BB309" s="122"/>
      <c r="BC309" s="122"/>
      <c r="BD309" s="122"/>
      <c r="BE309" s="122"/>
      <c r="BF309" s="122"/>
      <c r="BG309" s="122"/>
      <c r="BH309" s="122"/>
    </row>
    <row r="310" spans="1:60" outlineLevel="1" x14ac:dyDescent="0.2">
      <c r="A310" s="125"/>
      <c r="B310" s="126"/>
      <c r="C310" s="153" t="s">
        <v>467</v>
      </c>
      <c r="D310" s="128"/>
      <c r="E310" s="129">
        <v>15.895</v>
      </c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2"/>
      <c r="Z310" s="122"/>
      <c r="AA310" s="122"/>
      <c r="AB310" s="122"/>
      <c r="AC310" s="122"/>
      <c r="AD310" s="122"/>
      <c r="AE310" s="122"/>
      <c r="AF310" s="122"/>
      <c r="AG310" s="122" t="s">
        <v>136</v>
      </c>
      <c r="AH310" s="122">
        <v>0</v>
      </c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2"/>
      <c r="AU310" s="122"/>
      <c r="AV310" s="122"/>
      <c r="AW310" s="122"/>
      <c r="AX310" s="122"/>
      <c r="AY310" s="122"/>
      <c r="AZ310" s="122"/>
      <c r="BA310" s="122"/>
      <c r="BB310" s="122"/>
      <c r="BC310" s="122"/>
      <c r="BD310" s="122"/>
      <c r="BE310" s="122"/>
      <c r="BF310" s="122"/>
      <c r="BG310" s="122"/>
      <c r="BH310" s="122"/>
    </row>
    <row r="311" spans="1:60" outlineLevel="1" x14ac:dyDescent="0.2">
      <c r="A311" s="139">
        <v>127</v>
      </c>
      <c r="B311" s="140" t="s">
        <v>468</v>
      </c>
      <c r="C311" s="152" t="s">
        <v>469</v>
      </c>
      <c r="D311" s="141" t="s">
        <v>143</v>
      </c>
      <c r="E311" s="142">
        <v>31.79</v>
      </c>
      <c r="F311" s="143"/>
      <c r="G311" s="144">
        <f>ROUND(E311*F311,2)</f>
        <v>0</v>
      </c>
      <c r="H311" s="127">
        <v>7.71</v>
      </c>
      <c r="I311" s="127">
        <f>ROUND(E311*H311,2)</f>
        <v>245.1</v>
      </c>
      <c r="J311" s="127">
        <v>26.59</v>
      </c>
      <c r="K311" s="127">
        <f>ROUND(E311*J311,2)</f>
        <v>845.3</v>
      </c>
      <c r="L311" s="127">
        <v>21</v>
      </c>
      <c r="M311" s="127">
        <f>G311*(1+L311/100)</f>
        <v>0</v>
      </c>
      <c r="N311" s="127">
        <v>3.0000000000000001E-5</v>
      </c>
      <c r="O311" s="127">
        <f>ROUND(E311*N311,2)</f>
        <v>0</v>
      </c>
      <c r="P311" s="127">
        <v>0</v>
      </c>
      <c r="Q311" s="127">
        <f>ROUND(E311*P311,2)</f>
        <v>0</v>
      </c>
      <c r="R311" s="127"/>
      <c r="S311" s="127" t="s">
        <v>132</v>
      </c>
      <c r="T311" s="127" t="s">
        <v>144</v>
      </c>
      <c r="U311" s="127">
        <v>0.06</v>
      </c>
      <c r="V311" s="127">
        <f>ROUND(E311*U311,2)</f>
        <v>1.91</v>
      </c>
      <c r="W311" s="127"/>
      <c r="X311" s="127" t="s">
        <v>133</v>
      </c>
      <c r="Y311" s="122"/>
      <c r="Z311" s="122"/>
      <c r="AA311" s="122"/>
      <c r="AB311" s="122"/>
      <c r="AC311" s="122"/>
      <c r="AD311" s="122"/>
      <c r="AE311" s="122"/>
      <c r="AF311" s="122"/>
      <c r="AG311" s="122" t="s">
        <v>134</v>
      </c>
      <c r="AH311" s="122"/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  <c r="AU311" s="122"/>
      <c r="AV311" s="122"/>
      <c r="AW311" s="122"/>
      <c r="AX311" s="122"/>
      <c r="AY311" s="122"/>
      <c r="AZ311" s="122"/>
      <c r="BA311" s="122"/>
      <c r="BB311" s="122"/>
      <c r="BC311" s="122"/>
      <c r="BD311" s="122"/>
      <c r="BE311" s="122"/>
      <c r="BF311" s="122"/>
      <c r="BG311" s="122"/>
      <c r="BH311" s="122"/>
    </row>
    <row r="312" spans="1:60" outlineLevel="1" x14ac:dyDescent="0.2">
      <c r="A312" s="125"/>
      <c r="B312" s="126"/>
      <c r="C312" s="153" t="s">
        <v>160</v>
      </c>
      <c r="D312" s="128"/>
      <c r="E312" s="129">
        <v>6.44</v>
      </c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2"/>
      <c r="Z312" s="122"/>
      <c r="AA312" s="122"/>
      <c r="AB312" s="122"/>
      <c r="AC312" s="122"/>
      <c r="AD312" s="122"/>
      <c r="AE312" s="122"/>
      <c r="AF312" s="122"/>
      <c r="AG312" s="122" t="s">
        <v>136</v>
      </c>
      <c r="AH312" s="122">
        <v>0</v>
      </c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2"/>
      <c r="AU312" s="122"/>
      <c r="AV312" s="122"/>
      <c r="AW312" s="122"/>
      <c r="AX312" s="122"/>
      <c r="AY312" s="122"/>
      <c r="AZ312" s="122"/>
      <c r="BA312" s="122"/>
      <c r="BB312" s="122"/>
      <c r="BC312" s="122"/>
      <c r="BD312" s="122"/>
      <c r="BE312" s="122"/>
      <c r="BF312" s="122"/>
      <c r="BG312" s="122"/>
      <c r="BH312" s="122"/>
    </row>
    <row r="313" spans="1:60" outlineLevel="1" x14ac:dyDescent="0.2">
      <c r="A313" s="125"/>
      <c r="B313" s="126"/>
      <c r="C313" s="153" t="s">
        <v>180</v>
      </c>
      <c r="D313" s="128"/>
      <c r="E313" s="129">
        <v>0.98</v>
      </c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2"/>
      <c r="Z313" s="122"/>
      <c r="AA313" s="122"/>
      <c r="AB313" s="122"/>
      <c r="AC313" s="122"/>
      <c r="AD313" s="122"/>
      <c r="AE313" s="122"/>
      <c r="AF313" s="122"/>
      <c r="AG313" s="122" t="s">
        <v>136</v>
      </c>
      <c r="AH313" s="122">
        <v>0</v>
      </c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2"/>
      <c r="AY313" s="122"/>
      <c r="AZ313" s="122"/>
      <c r="BA313" s="122"/>
      <c r="BB313" s="122"/>
      <c r="BC313" s="122"/>
      <c r="BD313" s="122"/>
      <c r="BE313" s="122"/>
      <c r="BF313" s="122"/>
      <c r="BG313" s="122"/>
      <c r="BH313" s="122"/>
    </row>
    <row r="314" spans="1:60" outlineLevel="1" x14ac:dyDescent="0.2">
      <c r="A314" s="125"/>
      <c r="B314" s="126"/>
      <c r="C314" s="153" t="s">
        <v>181</v>
      </c>
      <c r="D314" s="128"/>
      <c r="E314" s="129">
        <v>16.25</v>
      </c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2"/>
      <c r="Z314" s="122"/>
      <c r="AA314" s="122"/>
      <c r="AB314" s="122"/>
      <c r="AC314" s="122"/>
      <c r="AD314" s="122"/>
      <c r="AE314" s="122"/>
      <c r="AF314" s="122"/>
      <c r="AG314" s="122" t="s">
        <v>136</v>
      </c>
      <c r="AH314" s="122">
        <v>0</v>
      </c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  <c r="AU314" s="122"/>
      <c r="AV314" s="122"/>
      <c r="AW314" s="122"/>
      <c r="AX314" s="122"/>
      <c r="AY314" s="122"/>
      <c r="AZ314" s="122"/>
      <c r="BA314" s="122"/>
      <c r="BB314" s="122"/>
      <c r="BC314" s="122"/>
      <c r="BD314" s="122"/>
      <c r="BE314" s="122"/>
      <c r="BF314" s="122"/>
      <c r="BG314" s="122"/>
      <c r="BH314" s="122"/>
    </row>
    <row r="315" spans="1:60" outlineLevel="1" x14ac:dyDescent="0.2">
      <c r="A315" s="125"/>
      <c r="B315" s="126"/>
      <c r="C315" s="153" t="s">
        <v>182</v>
      </c>
      <c r="D315" s="128"/>
      <c r="E315" s="129">
        <v>8.1199999999999992</v>
      </c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2"/>
      <c r="Z315" s="122"/>
      <c r="AA315" s="122"/>
      <c r="AB315" s="122"/>
      <c r="AC315" s="122"/>
      <c r="AD315" s="122"/>
      <c r="AE315" s="122"/>
      <c r="AF315" s="122"/>
      <c r="AG315" s="122" t="s">
        <v>136</v>
      </c>
      <c r="AH315" s="122">
        <v>0</v>
      </c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  <c r="BF315" s="122"/>
      <c r="BG315" s="122"/>
      <c r="BH315" s="122"/>
    </row>
    <row r="316" spans="1:60" ht="22.5" outlineLevel="1" x14ac:dyDescent="0.2">
      <c r="A316" s="145">
        <v>128</v>
      </c>
      <c r="B316" s="146" t="s">
        <v>470</v>
      </c>
      <c r="C316" s="154" t="s">
        <v>471</v>
      </c>
      <c r="D316" s="147" t="s">
        <v>131</v>
      </c>
      <c r="E316" s="148">
        <v>4</v>
      </c>
      <c r="F316" s="149"/>
      <c r="G316" s="150">
        <f>ROUND(E316*F316,2)</f>
        <v>0</v>
      </c>
      <c r="H316" s="127">
        <v>131.5</v>
      </c>
      <c r="I316" s="127">
        <f>ROUND(E316*H316,2)</f>
        <v>526</v>
      </c>
      <c r="J316" s="127">
        <v>0</v>
      </c>
      <c r="K316" s="127">
        <f>ROUND(E316*J316,2)</f>
        <v>0</v>
      </c>
      <c r="L316" s="127">
        <v>21</v>
      </c>
      <c r="M316" s="127">
        <f>G316*(1+L316/100)</f>
        <v>0</v>
      </c>
      <c r="N316" s="127">
        <v>1.3999999999999999E-4</v>
      </c>
      <c r="O316" s="127">
        <f>ROUND(E316*N316,2)</f>
        <v>0</v>
      </c>
      <c r="P316" s="127">
        <v>0</v>
      </c>
      <c r="Q316" s="127">
        <f>ROUND(E316*P316,2)</f>
        <v>0</v>
      </c>
      <c r="R316" s="127" t="s">
        <v>163</v>
      </c>
      <c r="S316" s="127" t="s">
        <v>132</v>
      </c>
      <c r="T316" s="127" t="s">
        <v>132</v>
      </c>
      <c r="U316" s="127">
        <v>0</v>
      </c>
      <c r="V316" s="127">
        <f>ROUND(E316*U316,2)</f>
        <v>0</v>
      </c>
      <c r="W316" s="127"/>
      <c r="X316" s="127" t="s">
        <v>164</v>
      </c>
      <c r="Y316" s="122"/>
      <c r="Z316" s="122"/>
      <c r="AA316" s="122"/>
      <c r="AB316" s="122"/>
      <c r="AC316" s="122"/>
      <c r="AD316" s="122"/>
      <c r="AE316" s="122"/>
      <c r="AF316" s="122"/>
      <c r="AG316" s="122" t="s">
        <v>165</v>
      </c>
      <c r="AH316" s="122"/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2"/>
      <c r="AU316" s="122"/>
      <c r="AV316" s="122"/>
      <c r="AW316" s="122"/>
      <c r="AX316" s="122"/>
      <c r="AY316" s="122"/>
      <c r="AZ316" s="122"/>
      <c r="BA316" s="122"/>
      <c r="BB316" s="122"/>
      <c r="BC316" s="122"/>
      <c r="BD316" s="122"/>
      <c r="BE316" s="122"/>
      <c r="BF316" s="122"/>
      <c r="BG316" s="122"/>
      <c r="BH316" s="122"/>
    </row>
    <row r="317" spans="1:60" ht="22.5" outlineLevel="1" x14ac:dyDescent="0.2">
      <c r="A317" s="145">
        <v>129</v>
      </c>
      <c r="B317" s="146" t="s">
        <v>472</v>
      </c>
      <c r="C317" s="154" t="s">
        <v>473</v>
      </c>
      <c r="D317" s="147" t="s">
        <v>131</v>
      </c>
      <c r="E317" s="148">
        <v>1</v>
      </c>
      <c r="F317" s="149"/>
      <c r="G317" s="150">
        <f>ROUND(E317*F317,2)</f>
        <v>0</v>
      </c>
      <c r="H317" s="127">
        <v>305</v>
      </c>
      <c r="I317" s="127">
        <f>ROUND(E317*H317,2)</f>
        <v>305</v>
      </c>
      <c r="J317" s="127">
        <v>0</v>
      </c>
      <c r="K317" s="127">
        <f>ROUND(E317*J317,2)</f>
        <v>0</v>
      </c>
      <c r="L317" s="127">
        <v>21</v>
      </c>
      <c r="M317" s="127">
        <f>G317*(1+L317/100)</f>
        <v>0</v>
      </c>
      <c r="N317" s="127">
        <v>4.2000000000000002E-4</v>
      </c>
      <c r="O317" s="127">
        <f>ROUND(E317*N317,2)</f>
        <v>0</v>
      </c>
      <c r="P317" s="127">
        <v>0</v>
      </c>
      <c r="Q317" s="127">
        <f>ROUND(E317*P317,2)</f>
        <v>0</v>
      </c>
      <c r="R317" s="127" t="s">
        <v>163</v>
      </c>
      <c r="S317" s="127" t="s">
        <v>132</v>
      </c>
      <c r="T317" s="127" t="s">
        <v>132</v>
      </c>
      <c r="U317" s="127">
        <v>0</v>
      </c>
      <c r="V317" s="127">
        <f>ROUND(E317*U317,2)</f>
        <v>0</v>
      </c>
      <c r="W317" s="127"/>
      <c r="X317" s="127" t="s">
        <v>164</v>
      </c>
      <c r="Y317" s="122"/>
      <c r="Z317" s="122"/>
      <c r="AA317" s="122"/>
      <c r="AB317" s="122"/>
      <c r="AC317" s="122"/>
      <c r="AD317" s="122"/>
      <c r="AE317" s="122"/>
      <c r="AF317" s="122"/>
      <c r="AG317" s="122" t="s">
        <v>165</v>
      </c>
      <c r="AH317" s="122"/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2"/>
      <c r="AT317" s="122"/>
      <c r="AU317" s="122"/>
      <c r="AV317" s="122"/>
      <c r="AW317" s="122"/>
      <c r="AX317" s="122"/>
      <c r="AY317" s="122"/>
      <c r="AZ317" s="122"/>
      <c r="BA317" s="122"/>
      <c r="BB317" s="122"/>
      <c r="BC317" s="122"/>
      <c r="BD317" s="122"/>
      <c r="BE317" s="122"/>
      <c r="BF317" s="122"/>
      <c r="BG317" s="122"/>
      <c r="BH317" s="122"/>
    </row>
    <row r="318" spans="1:60" outlineLevel="1" x14ac:dyDescent="0.2">
      <c r="A318" s="145">
        <v>130</v>
      </c>
      <c r="B318" s="146" t="s">
        <v>474</v>
      </c>
      <c r="C318" s="154" t="s">
        <v>475</v>
      </c>
      <c r="D318" s="147" t="s">
        <v>0</v>
      </c>
      <c r="E318" s="148">
        <v>255.3098</v>
      </c>
      <c r="F318" s="149"/>
      <c r="G318" s="150">
        <f>ROUND(E318*F318,2)</f>
        <v>0</v>
      </c>
      <c r="H318" s="127">
        <v>0</v>
      </c>
      <c r="I318" s="127">
        <f>ROUND(E318*H318,2)</f>
        <v>0</v>
      </c>
      <c r="J318" s="127">
        <v>0.77</v>
      </c>
      <c r="K318" s="127">
        <f>ROUND(E318*J318,2)</f>
        <v>196.59</v>
      </c>
      <c r="L318" s="127">
        <v>21</v>
      </c>
      <c r="M318" s="127">
        <f>G318*(1+L318/100)</f>
        <v>0</v>
      </c>
      <c r="N318" s="127">
        <v>0</v>
      </c>
      <c r="O318" s="127">
        <f>ROUND(E318*N318,2)</f>
        <v>0</v>
      </c>
      <c r="P318" s="127">
        <v>0</v>
      </c>
      <c r="Q318" s="127">
        <f>ROUND(E318*P318,2)</f>
        <v>0</v>
      </c>
      <c r="R318" s="127"/>
      <c r="S318" s="127" t="s">
        <v>132</v>
      </c>
      <c r="T318" s="127" t="s">
        <v>144</v>
      </c>
      <c r="U318" s="127">
        <v>0</v>
      </c>
      <c r="V318" s="127">
        <f>ROUND(E318*U318,2)</f>
        <v>0</v>
      </c>
      <c r="W318" s="127"/>
      <c r="X318" s="127" t="s">
        <v>255</v>
      </c>
      <c r="Y318" s="122"/>
      <c r="Z318" s="122"/>
      <c r="AA318" s="122"/>
      <c r="AB318" s="122"/>
      <c r="AC318" s="122"/>
      <c r="AD318" s="122"/>
      <c r="AE318" s="122"/>
      <c r="AF318" s="122"/>
      <c r="AG318" s="122" t="s">
        <v>256</v>
      </c>
      <c r="AH318" s="122"/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  <c r="AU318" s="122"/>
      <c r="AV318" s="122"/>
      <c r="AW318" s="122"/>
      <c r="AX318" s="122"/>
      <c r="AY318" s="122"/>
      <c r="AZ318" s="122"/>
      <c r="BA318" s="122"/>
      <c r="BB318" s="122"/>
      <c r="BC318" s="122"/>
      <c r="BD318" s="122"/>
      <c r="BE318" s="122"/>
      <c r="BF318" s="122"/>
      <c r="BG318" s="122"/>
      <c r="BH318" s="122"/>
    </row>
    <row r="319" spans="1:60" outlineLevel="1" x14ac:dyDescent="0.2">
      <c r="A319" s="145">
        <v>131</v>
      </c>
      <c r="B319" s="146" t="s">
        <v>474</v>
      </c>
      <c r="C319" s="154" t="s">
        <v>475</v>
      </c>
      <c r="D319" s="147" t="s">
        <v>0</v>
      </c>
      <c r="E319" s="148">
        <v>255.3098</v>
      </c>
      <c r="F319" s="149"/>
      <c r="G319" s="150">
        <f>ROUND(E319*F319,2)</f>
        <v>0</v>
      </c>
      <c r="H319" s="127">
        <v>0</v>
      </c>
      <c r="I319" s="127">
        <f>ROUND(E319*H319,2)</f>
        <v>0</v>
      </c>
      <c r="J319" s="127">
        <v>0.77</v>
      </c>
      <c r="K319" s="127">
        <f>ROUND(E319*J319,2)</f>
        <v>196.59</v>
      </c>
      <c r="L319" s="127">
        <v>21</v>
      </c>
      <c r="M319" s="127">
        <f>G319*(1+L319/100)</f>
        <v>0</v>
      </c>
      <c r="N319" s="127">
        <v>0</v>
      </c>
      <c r="O319" s="127">
        <f>ROUND(E319*N319,2)</f>
        <v>0</v>
      </c>
      <c r="P319" s="127">
        <v>0</v>
      </c>
      <c r="Q319" s="127">
        <f>ROUND(E319*P319,2)</f>
        <v>0</v>
      </c>
      <c r="R319" s="127"/>
      <c r="S319" s="127" t="s">
        <v>132</v>
      </c>
      <c r="T319" s="127" t="s">
        <v>144</v>
      </c>
      <c r="U319" s="127">
        <v>0</v>
      </c>
      <c r="V319" s="127">
        <f>ROUND(E319*U319,2)</f>
        <v>0</v>
      </c>
      <c r="W319" s="127"/>
      <c r="X319" s="127" t="s">
        <v>255</v>
      </c>
      <c r="Y319" s="122"/>
      <c r="Z319" s="122"/>
      <c r="AA319" s="122"/>
      <c r="AB319" s="122"/>
      <c r="AC319" s="122"/>
      <c r="AD319" s="122"/>
      <c r="AE319" s="122"/>
      <c r="AF319" s="122"/>
      <c r="AG319" s="122" t="s">
        <v>256</v>
      </c>
      <c r="AH319" s="122"/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2"/>
      <c r="AT319" s="122"/>
      <c r="AU319" s="122"/>
      <c r="AV319" s="122"/>
      <c r="AW319" s="122"/>
      <c r="AX319" s="122"/>
      <c r="AY319" s="122"/>
      <c r="AZ319" s="122"/>
      <c r="BA319" s="122"/>
      <c r="BB319" s="122"/>
      <c r="BC319" s="122"/>
      <c r="BD319" s="122"/>
      <c r="BE319" s="122"/>
      <c r="BF319" s="122"/>
      <c r="BG319" s="122"/>
      <c r="BH319" s="122"/>
    </row>
    <row r="320" spans="1:60" x14ac:dyDescent="0.2">
      <c r="A320" s="133" t="s">
        <v>127</v>
      </c>
      <c r="B320" s="134" t="s">
        <v>89</v>
      </c>
      <c r="C320" s="151" t="s">
        <v>90</v>
      </c>
      <c r="D320" s="135"/>
      <c r="E320" s="136"/>
      <c r="F320" s="137"/>
      <c r="G320" s="138">
        <f>SUMIF(AG321:AG341,"&lt;&gt;NOR",G321:G341)</f>
        <v>0</v>
      </c>
      <c r="H320" s="132"/>
      <c r="I320" s="132">
        <f>SUM(I321:I341)</f>
        <v>10463.14</v>
      </c>
      <c r="J320" s="132"/>
      <c r="K320" s="132">
        <f>SUM(K321:K341)</f>
        <v>9533.33</v>
      </c>
      <c r="L320" s="132"/>
      <c r="M320" s="132">
        <f>SUM(M321:M341)</f>
        <v>0</v>
      </c>
      <c r="N320" s="132"/>
      <c r="O320" s="132">
        <f>SUM(O321:O341)</f>
        <v>0.09</v>
      </c>
      <c r="P320" s="132"/>
      <c r="Q320" s="132">
        <f>SUM(Q321:Q341)</f>
        <v>0</v>
      </c>
      <c r="R320" s="132"/>
      <c r="S320" s="132"/>
      <c r="T320" s="132"/>
      <c r="U320" s="132"/>
      <c r="V320" s="132">
        <f>SUM(V321:V341)</f>
        <v>17.87</v>
      </c>
      <c r="W320" s="132"/>
      <c r="X320" s="132"/>
      <c r="AG320" t="s">
        <v>128</v>
      </c>
    </row>
    <row r="321" spans="1:60" outlineLevel="1" x14ac:dyDescent="0.2">
      <c r="A321" s="139">
        <v>132</v>
      </c>
      <c r="B321" s="140" t="s">
        <v>476</v>
      </c>
      <c r="C321" s="152" t="s">
        <v>477</v>
      </c>
      <c r="D321" s="141" t="s">
        <v>143</v>
      </c>
      <c r="E321" s="142">
        <v>15.618</v>
      </c>
      <c r="F321" s="143"/>
      <c r="G321" s="144">
        <f>ROUND(E321*F321,2)</f>
        <v>0</v>
      </c>
      <c r="H321" s="127">
        <v>0</v>
      </c>
      <c r="I321" s="127">
        <f>ROUND(E321*H321,2)</f>
        <v>0</v>
      </c>
      <c r="J321" s="127">
        <v>49.1</v>
      </c>
      <c r="K321" s="127">
        <f>ROUND(E321*J321,2)</f>
        <v>766.84</v>
      </c>
      <c r="L321" s="127">
        <v>21</v>
      </c>
      <c r="M321" s="127">
        <f>G321*(1+L321/100)</f>
        <v>0</v>
      </c>
      <c r="N321" s="127">
        <v>0</v>
      </c>
      <c r="O321" s="127">
        <f>ROUND(E321*N321,2)</f>
        <v>0</v>
      </c>
      <c r="P321" s="127">
        <v>0</v>
      </c>
      <c r="Q321" s="127">
        <f>ROUND(E321*P321,2)</f>
        <v>0</v>
      </c>
      <c r="R321" s="127"/>
      <c r="S321" s="127" t="s">
        <v>132</v>
      </c>
      <c r="T321" s="127" t="s">
        <v>144</v>
      </c>
      <c r="U321" s="127">
        <v>0.1</v>
      </c>
      <c r="V321" s="127">
        <f>ROUND(E321*U321,2)</f>
        <v>1.56</v>
      </c>
      <c r="W321" s="127"/>
      <c r="X321" s="127" t="s">
        <v>133</v>
      </c>
      <c r="Y321" s="122"/>
      <c r="Z321" s="122"/>
      <c r="AA321" s="122"/>
      <c r="AB321" s="122"/>
      <c r="AC321" s="122"/>
      <c r="AD321" s="122"/>
      <c r="AE321" s="122"/>
      <c r="AF321" s="122"/>
      <c r="AG321" s="122" t="s">
        <v>134</v>
      </c>
      <c r="AH321" s="122"/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2"/>
      <c r="AT321" s="122"/>
      <c r="AU321" s="122"/>
      <c r="AV321" s="122"/>
      <c r="AW321" s="122"/>
      <c r="AX321" s="122"/>
      <c r="AY321" s="122"/>
      <c r="AZ321" s="122"/>
      <c r="BA321" s="122"/>
      <c r="BB321" s="122"/>
      <c r="BC321" s="122"/>
      <c r="BD321" s="122"/>
      <c r="BE321" s="122"/>
      <c r="BF321" s="122"/>
      <c r="BG321" s="122"/>
      <c r="BH321" s="122"/>
    </row>
    <row r="322" spans="1:60" outlineLevel="1" x14ac:dyDescent="0.2">
      <c r="A322" s="125"/>
      <c r="B322" s="126"/>
      <c r="C322" s="153" t="s">
        <v>478</v>
      </c>
      <c r="D322" s="128"/>
      <c r="E322" s="129">
        <v>16.8</v>
      </c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2"/>
      <c r="Z322" s="122"/>
      <c r="AA322" s="122"/>
      <c r="AB322" s="122"/>
      <c r="AC322" s="122"/>
      <c r="AD322" s="122"/>
      <c r="AE322" s="122"/>
      <c r="AF322" s="122"/>
      <c r="AG322" s="122" t="s">
        <v>136</v>
      </c>
      <c r="AH322" s="122">
        <v>0</v>
      </c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22"/>
      <c r="AY322" s="122"/>
      <c r="AZ322" s="122"/>
      <c r="BA322" s="122"/>
      <c r="BB322" s="122"/>
      <c r="BC322" s="122"/>
      <c r="BD322" s="122"/>
      <c r="BE322" s="122"/>
      <c r="BF322" s="122"/>
      <c r="BG322" s="122"/>
      <c r="BH322" s="122"/>
    </row>
    <row r="323" spans="1:60" outlineLevel="1" x14ac:dyDescent="0.2">
      <c r="A323" s="125"/>
      <c r="B323" s="126"/>
      <c r="C323" s="153" t="s">
        <v>194</v>
      </c>
      <c r="D323" s="128"/>
      <c r="E323" s="129">
        <v>-1.1819999999999999</v>
      </c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2"/>
      <c r="Z323" s="122"/>
      <c r="AA323" s="122"/>
      <c r="AB323" s="122"/>
      <c r="AC323" s="122"/>
      <c r="AD323" s="122"/>
      <c r="AE323" s="122"/>
      <c r="AF323" s="122"/>
      <c r="AG323" s="122" t="s">
        <v>136</v>
      </c>
      <c r="AH323" s="122">
        <v>0</v>
      </c>
      <c r="AI323" s="122"/>
      <c r="AJ323" s="122"/>
      <c r="AK323" s="122"/>
      <c r="AL323" s="122"/>
      <c r="AM323" s="122"/>
      <c r="AN323" s="122"/>
      <c r="AO323" s="122"/>
      <c r="AP323" s="122"/>
      <c r="AQ323" s="122"/>
      <c r="AR323" s="122"/>
      <c r="AS323" s="122"/>
      <c r="AT323" s="122"/>
      <c r="AU323" s="122"/>
      <c r="AV323" s="122"/>
      <c r="AW323" s="122"/>
      <c r="AX323" s="122"/>
      <c r="AY323" s="122"/>
      <c r="AZ323" s="122"/>
      <c r="BA323" s="122"/>
      <c r="BB323" s="122"/>
      <c r="BC323" s="122"/>
      <c r="BD323" s="122"/>
      <c r="BE323" s="122"/>
      <c r="BF323" s="122"/>
      <c r="BG323" s="122"/>
      <c r="BH323" s="122"/>
    </row>
    <row r="324" spans="1:60" ht="22.5" outlineLevel="1" x14ac:dyDescent="0.2">
      <c r="A324" s="139">
        <v>133</v>
      </c>
      <c r="B324" s="140" t="s">
        <v>479</v>
      </c>
      <c r="C324" s="152" t="s">
        <v>480</v>
      </c>
      <c r="D324" s="141" t="s">
        <v>143</v>
      </c>
      <c r="E324" s="142">
        <v>15.618</v>
      </c>
      <c r="F324" s="143"/>
      <c r="G324" s="144">
        <f>ROUND(E324*F324,2)</f>
        <v>0</v>
      </c>
      <c r="H324" s="127">
        <v>110.14</v>
      </c>
      <c r="I324" s="127">
        <f>ROUND(E324*H324,2)</f>
        <v>1720.17</v>
      </c>
      <c r="J324" s="127">
        <v>472.86</v>
      </c>
      <c r="K324" s="127">
        <f>ROUND(E324*J324,2)</f>
        <v>7385.13</v>
      </c>
      <c r="L324" s="127">
        <v>21</v>
      </c>
      <c r="M324" s="127">
        <f>G324*(1+L324/100)</f>
        <v>0</v>
      </c>
      <c r="N324" s="127">
        <v>5.2399999999999999E-3</v>
      </c>
      <c r="O324" s="127">
        <f>ROUND(E324*N324,2)</f>
        <v>0.08</v>
      </c>
      <c r="P324" s="127">
        <v>0</v>
      </c>
      <c r="Q324" s="127">
        <f>ROUND(E324*P324,2)</f>
        <v>0</v>
      </c>
      <c r="R324" s="127"/>
      <c r="S324" s="127" t="s">
        <v>144</v>
      </c>
      <c r="T324" s="127" t="s">
        <v>144</v>
      </c>
      <c r="U324" s="127">
        <v>0.95840000000000003</v>
      </c>
      <c r="V324" s="127">
        <f>ROUND(E324*U324,2)</f>
        <v>14.97</v>
      </c>
      <c r="W324" s="127"/>
      <c r="X324" s="127" t="s">
        <v>133</v>
      </c>
      <c r="Y324" s="122"/>
      <c r="Z324" s="122"/>
      <c r="AA324" s="122"/>
      <c r="AB324" s="122"/>
      <c r="AC324" s="122"/>
      <c r="AD324" s="122"/>
      <c r="AE324" s="122"/>
      <c r="AF324" s="122"/>
      <c r="AG324" s="122" t="s">
        <v>134</v>
      </c>
      <c r="AH324" s="122"/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2"/>
      <c r="AU324" s="122"/>
      <c r="AV324" s="122"/>
      <c r="AW324" s="122"/>
      <c r="AX324" s="122"/>
      <c r="AY324" s="122"/>
      <c r="AZ324" s="122"/>
      <c r="BA324" s="122"/>
      <c r="BB324" s="122"/>
      <c r="BC324" s="122"/>
      <c r="BD324" s="122"/>
      <c r="BE324" s="122"/>
      <c r="BF324" s="122"/>
      <c r="BG324" s="122"/>
      <c r="BH324" s="122"/>
    </row>
    <row r="325" spans="1:60" outlineLevel="1" x14ac:dyDescent="0.2">
      <c r="A325" s="125"/>
      <c r="B325" s="126"/>
      <c r="C325" s="153" t="s">
        <v>478</v>
      </c>
      <c r="D325" s="128"/>
      <c r="E325" s="129">
        <v>16.8</v>
      </c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2"/>
      <c r="Z325" s="122"/>
      <c r="AA325" s="122"/>
      <c r="AB325" s="122"/>
      <c r="AC325" s="122"/>
      <c r="AD325" s="122"/>
      <c r="AE325" s="122"/>
      <c r="AF325" s="122"/>
      <c r="AG325" s="122" t="s">
        <v>136</v>
      </c>
      <c r="AH325" s="122">
        <v>0</v>
      </c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2"/>
      <c r="AU325" s="122"/>
      <c r="AV325" s="122"/>
      <c r="AW325" s="122"/>
      <c r="AX325" s="122"/>
      <c r="AY325" s="122"/>
      <c r="AZ325" s="122"/>
      <c r="BA325" s="122"/>
      <c r="BB325" s="122"/>
      <c r="BC325" s="122"/>
      <c r="BD325" s="122"/>
      <c r="BE325" s="122"/>
      <c r="BF325" s="122"/>
      <c r="BG325" s="122"/>
      <c r="BH325" s="122"/>
    </row>
    <row r="326" spans="1:60" outlineLevel="1" x14ac:dyDescent="0.2">
      <c r="A326" s="125"/>
      <c r="B326" s="126"/>
      <c r="C326" s="153" t="s">
        <v>194</v>
      </c>
      <c r="D326" s="128"/>
      <c r="E326" s="129">
        <v>-1.1819999999999999</v>
      </c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2"/>
      <c r="Z326" s="122"/>
      <c r="AA326" s="122"/>
      <c r="AB326" s="122"/>
      <c r="AC326" s="122"/>
      <c r="AD326" s="122"/>
      <c r="AE326" s="122"/>
      <c r="AF326" s="122"/>
      <c r="AG326" s="122" t="s">
        <v>136</v>
      </c>
      <c r="AH326" s="122">
        <v>0</v>
      </c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122"/>
      <c r="AU326" s="122"/>
      <c r="AV326" s="122"/>
      <c r="AW326" s="122"/>
      <c r="AX326" s="122"/>
      <c r="AY326" s="122"/>
      <c r="AZ326" s="122"/>
      <c r="BA326" s="122"/>
      <c r="BB326" s="122"/>
      <c r="BC326" s="122"/>
      <c r="BD326" s="122"/>
      <c r="BE326" s="122"/>
      <c r="BF326" s="122"/>
      <c r="BG326" s="122"/>
      <c r="BH326" s="122"/>
    </row>
    <row r="327" spans="1:60" outlineLevel="1" x14ac:dyDescent="0.2">
      <c r="A327" s="139">
        <v>134</v>
      </c>
      <c r="B327" s="140" t="s">
        <v>481</v>
      </c>
      <c r="C327" s="152" t="s">
        <v>482</v>
      </c>
      <c r="D327" s="141" t="s">
        <v>143</v>
      </c>
      <c r="E327" s="142">
        <v>15.618</v>
      </c>
      <c r="F327" s="143"/>
      <c r="G327" s="144">
        <f>ROUND(E327*F327,2)</f>
        <v>0</v>
      </c>
      <c r="H327" s="127">
        <v>9.1999999999999993</v>
      </c>
      <c r="I327" s="127">
        <f>ROUND(E327*H327,2)</f>
        <v>143.69</v>
      </c>
      <c r="J327" s="127">
        <v>0</v>
      </c>
      <c r="K327" s="127">
        <f>ROUND(E327*J327,2)</f>
        <v>0</v>
      </c>
      <c r="L327" s="127">
        <v>21</v>
      </c>
      <c r="M327" s="127">
        <f>G327*(1+L327/100)</f>
        <v>0</v>
      </c>
      <c r="N327" s="127">
        <v>8.9999999999999998E-4</v>
      </c>
      <c r="O327" s="127">
        <f>ROUND(E327*N327,2)</f>
        <v>0.01</v>
      </c>
      <c r="P327" s="127">
        <v>0</v>
      </c>
      <c r="Q327" s="127">
        <f>ROUND(E327*P327,2)</f>
        <v>0</v>
      </c>
      <c r="R327" s="127"/>
      <c r="S327" s="127" t="s">
        <v>132</v>
      </c>
      <c r="T327" s="127" t="s">
        <v>132</v>
      </c>
      <c r="U327" s="127">
        <v>0</v>
      </c>
      <c r="V327" s="127">
        <f>ROUND(E327*U327,2)</f>
        <v>0</v>
      </c>
      <c r="W327" s="127"/>
      <c r="X327" s="127" t="s">
        <v>133</v>
      </c>
      <c r="Y327" s="122"/>
      <c r="Z327" s="122"/>
      <c r="AA327" s="122"/>
      <c r="AB327" s="122"/>
      <c r="AC327" s="122"/>
      <c r="AD327" s="122"/>
      <c r="AE327" s="122"/>
      <c r="AF327" s="122"/>
      <c r="AG327" s="122" t="s">
        <v>134</v>
      </c>
      <c r="AH327" s="122"/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122"/>
      <c r="AU327" s="122"/>
      <c r="AV327" s="122"/>
      <c r="AW327" s="122"/>
      <c r="AX327" s="122"/>
      <c r="AY327" s="122"/>
      <c r="AZ327" s="122"/>
      <c r="BA327" s="122"/>
      <c r="BB327" s="122"/>
      <c r="BC327" s="122"/>
      <c r="BD327" s="122"/>
      <c r="BE327" s="122"/>
      <c r="BF327" s="122"/>
      <c r="BG327" s="122"/>
      <c r="BH327" s="122"/>
    </row>
    <row r="328" spans="1:60" outlineLevel="1" x14ac:dyDescent="0.2">
      <c r="A328" s="125"/>
      <c r="B328" s="126"/>
      <c r="C328" s="153" t="s">
        <v>478</v>
      </c>
      <c r="D328" s="128"/>
      <c r="E328" s="129">
        <v>16.8</v>
      </c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2"/>
      <c r="Z328" s="122"/>
      <c r="AA328" s="122"/>
      <c r="AB328" s="122"/>
      <c r="AC328" s="122"/>
      <c r="AD328" s="122"/>
      <c r="AE328" s="122"/>
      <c r="AF328" s="122"/>
      <c r="AG328" s="122" t="s">
        <v>136</v>
      </c>
      <c r="AH328" s="122">
        <v>0</v>
      </c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2"/>
      <c r="AU328" s="122"/>
      <c r="AV328" s="122"/>
      <c r="AW328" s="122"/>
      <c r="AX328" s="122"/>
      <c r="AY328" s="122"/>
      <c r="AZ328" s="122"/>
      <c r="BA328" s="122"/>
      <c r="BB328" s="122"/>
      <c r="BC328" s="122"/>
      <c r="BD328" s="122"/>
      <c r="BE328" s="122"/>
      <c r="BF328" s="122"/>
      <c r="BG328" s="122"/>
      <c r="BH328" s="122"/>
    </row>
    <row r="329" spans="1:60" outlineLevel="1" x14ac:dyDescent="0.2">
      <c r="A329" s="125"/>
      <c r="B329" s="126"/>
      <c r="C329" s="153" t="s">
        <v>194</v>
      </c>
      <c r="D329" s="128"/>
      <c r="E329" s="129">
        <v>-1.1819999999999999</v>
      </c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2"/>
      <c r="Z329" s="122"/>
      <c r="AA329" s="122"/>
      <c r="AB329" s="122"/>
      <c r="AC329" s="122"/>
      <c r="AD329" s="122"/>
      <c r="AE329" s="122"/>
      <c r="AF329" s="122"/>
      <c r="AG329" s="122" t="s">
        <v>136</v>
      </c>
      <c r="AH329" s="122">
        <v>0</v>
      </c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122"/>
      <c r="AU329" s="122"/>
      <c r="AV329" s="122"/>
      <c r="AW329" s="122"/>
      <c r="AX329" s="122"/>
      <c r="AY329" s="122"/>
      <c r="AZ329" s="122"/>
      <c r="BA329" s="122"/>
      <c r="BB329" s="122"/>
      <c r="BC329" s="122"/>
      <c r="BD329" s="122"/>
      <c r="BE329" s="122"/>
      <c r="BF329" s="122"/>
      <c r="BG329" s="122"/>
      <c r="BH329" s="122"/>
    </row>
    <row r="330" spans="1:60" ht="22.5" outlineLevel="1" x14ac:dyDescent="0.2">
      <c r="A330" s="139">
        <v>135</v>
      </c>
      <c r="B330" s="140" t="s">
        <v>483</v>
      </c>
      <c r="C330" s="152" t="s">
        <v>484</v>
      </c>
      <c r="D330" s="141" t="s">
        <v>149</v>
      </c>
      <c r="E330" s="142">
        <v>4.2</v>
      </c>
      <c r="F330" s="143"/>
      <c r="G330" s="144">
        <f>ROUND(E330*F330,2)</f>
        <v>0</v>
      </c>
      <c r="H330" s="127">
        <v>0</v>
      </c>
      <c r="I330" s="127">
        <f>ROUND(E330*H330,2)</f>
        <v>0</v>
      </c>
      <c r="J330" s="127">
        <v>60.5</v>
      </c>
      <c r="K330" s="127">
        <f>ROUND(E330*J330,2)</f>
        <v>254.1</v>
      </c>
      <c r="L330" s="127">
        <v>21</v>
      </c>
      <c r="M330" s="127">
        <f>G330*(1+L330/100)</f>
        <v>0</v>
      </c>
      <c r="N330" s="127">
        <v>0</v>
      </c>
      <c r="O330" s="127">
        <f>ROUND(E330*N330,2)</f>
        <v>0</v>
      </c>
      <c r="P330" s="127">
        <v>0</v>
      </c>
      <c r="Q330" s="127">
        <f>ROUND(E330*P330,2)</f>
        <v>0</v>
      </c>
      <c r="R330" s="127"/>
      <c r="S330" s="127" t="s">
        <v>132</v>
      </c>
      <c r="T330" s="127" t="s">
        <v>132</v>
      </c>
      <c r="U330" s="127">
        <v>0.12</v>
      </c>
      <c r="V330" s="127">
        <f>ROUND(E330*U330,2)</f>
        <v>0.5</v>
      </c>
      <c r="W330" s="127"/>
      <c r="X330" s="127" t="s">
        <v>133</v>
      </c>
      <c r="Y330" s="122"/>
      <c r="Z330" s="122"/>
      <c r="AA330" s="122"/>
      <c r="AB330" s="122"/>
      <c r="AC330" s="122"/>
      <c r="AD330" s="122"/>
      <c r="AE330" s="122"/>
      <c r="AF330" s="122"/>
      <c r="AG330" s="122" t="s">
        <v>134</v>
      </c>
      <c r="AH330" s="122"/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2"/>
      <c r="AU330" s="122"/>
      <c r="AV330" s="122"/>
      <c r="AW330" s="122"/>
      <c r="AX330" s="122"/>
      <c r="AY330" s="122"/>
      <c r="AZ330" s="122"/>
      <c r="BA330" s="122"/>
      <c r="BB330" s="122"/>
      <c r="BC330" s="122"/>
      <c r="BD330" s="122"/>
      <c r="BE330" s="122"/>
      <c r="BF330" s="122"/>
      <c r="BG330" s="122"/>
      <c r="BH330" s="122"/>
    </row>
    <row r="331" spans="1:60" outlineLevel="1" x14ac:dyDescent="0.2">
      <c r="A331" s="125"/>
      <c r="B331" s="126"/>
      <c r="C331" s="153" t="s">
        <v>485</v>
      </c>
      <c r="D331" s="128"/>
      <c r="E331" s="129">
        <v>4.2</v>
      </c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2"/>
      <c r="Z331" s="122"/>
      <c r="AA331" s="122"/>
      <c r="AB331" s="122"/>
      <c r="AC331" s="122"/>
      <c r="AD331" s="122"/>
      <c r="AE331" s="122"/>
      <c r="AF331" s="122"/>
      <c r="AG331" s="122" t="s">
        <v>136</v>
      </c>
      <c r="AH331" s="122">
        <v>0</v>
      </c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22"/>
      <c r="BD331" s="122"/>
      <c r="BE331" s="122"/>
      <c r="BF331" s="122"/>
      <c r="BG331" s="122"/>
      <c r="BH331" s="122"/>
    </row>
    <row r="332" spans="1:60" outlineLevel="1" x14ac:dyDescent="0.2">
      <c r="A332" s="139">
        <v>136</v>
      </c>
      <c r="B332" s="140" t="s">
        <v>486</v>
      </c>
      <c r="C332" s="152" t="s">
        <v>487</v>
      </c>
      <c r="D332" s="141" t="s">
        <v>149</v>
      </c>
      <c r="E332" s="142">
        <v>2.1</v>
      </c>
      <c r="F332" s="143"/>
      <c r="G332" s="144">
        <f>ROUND(E332*F332,2)</f>
        <v>0</v>
      </c>
      <c r="H332" s="127">
        <v>39.03</v>
      </c>
      <c r="I332" s="127">
        <f>ROUND(E332*H332,2)</f>
        <v>81.96</v>
      </c>
      <c r="J332" s="127">
        <v>201.47</v>
      </c>
      <c r="K332" s="127">
        <f>ROUND(E332*J332,2)</f>
        <v>423.09</v>
      </c>
      <c r="L332" s="127">
        <v>21</v>
      </c>
      <c r="M332" s="127">
        <f>G332*(1+L332/100)</f>
        <v>0</v>
      </c>
      <c r="N332" s="127">
        <v>1.5100000000000001E-3</v>
      </c>
      <c r="O332" s="127">
        <f>ROUND(E332*N332,2)</f>
        <v>0</v>
      </c>
      <c r="P332" s="127">
        <v>0</v>
      </c>
      <c r="Q332" s="127">
        <f>ROUND(E332*P332,2)</f>
        <v>0</v>
      </c>
      <c r="R332" s="127"/>
      <c r="S332" s="127" t="s">
        <v>132</v>
      </c>
      <c r="T332" s="127" t="s">
        <v>132</v>
      </c>
      <c r="U332" s="127">
        <v>0.4</v>
      </c>
      <c r="V332" s="127">
        <f>ROUND(E332*U332,2)</f>
        <v>0.84</v>
      </c>
      <c r="W332" s="127"/>
      <c r="X332" s="127" t="s">
        <v>133</v>
      </c>
      <c r="Y332" s="122"/>
      <c r="Z332" s="122"/>
      <c r="AA332" s="122"/>
      <c r="AB332" s="122"/>
      <c r="AC332" s="122"/>
      <c r="AD332" s="122"/>
      <c r="AE332" s="122"/>
      <c r="AF332" s="122"/>
      <c r="AG332" s="122" t="s">
        <v>134</v>
      </c>
      <c r="AH332" s="122"/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2"/>
      <c r="AU332" s="122"/>
      <c r="AV332" s="122"/>
      <c r="AW332" s="122"/>
      <c r="AX332" s="122"/>
      <c r="AY332" s="122"/>
      <c r="AZ332" s="122"/>
      <c r="BA332" s="122"/>
      <c r="BB332" s="122"/>
      <c r="BC332" s="122"/>
      <c r="BD332" s="122"/>
      <c r="BE332" s="122"/>
      <c r="BF332" s="122"/>
      <c r="BG332" s="122"/>
      <c r="BH332" s="122"/>
    </row>
    <row r="333" spans="1:60" outlineLevel="1" x14ac:dyDescent="0.2">
      <c r="A333" s="125"/>
      <c r="B333" s="126"/>
      <c r="C333" s="153" t="s">
        <v>488</v>
      </c>
      <c r="D333" s="128"/>
      <c r="E333" s="129">
        <v>2.1</v>
      </c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2"/>
      <c r="Z333" s="122"/>
      <c r="AA333" s="122"/>
      <c r="AB333" s="122"/>
      <c r="AC333" s="122"/>
      <c r="AD333" s="122"/>
      <c r="AE333" s="122"/>
      <c r="AF333" s="122"/>
      <c r="AG333" s="122" t="s">
        <v>136</v>
      </c>
      <c r="AH333" s="122">
        <v>0</v>
      </c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2"/>
      <c r="AU333" s="122"/>
      <c r="AV333" s="122"/>
      <c r="AW333" s="122"/>
      <c r="AX333" s="122"/>
      <c r="AY333" s="122"/>
      <c r="AZ333" s="122"/>
      <c r="BA333" s="122"/>
      <c r="BB333" s="122"/>
      <c r="BC333" s="122"/>
      <c r="BD333" s="122"/>
      <c r="BE333" s="122"/>
      <c r="BF333" s="122"/>
      <c r="BG333" s="122"/>
      <c r="BH333" s="122"/>
    </row>
    <row r="334" spans="1:60" ht="22.5" outlineLevel="1" x14ac:dyDescent="0.2">
      <c r="A334" s="139">
        <v>137</v>
      </c>
      <c r="B334" s="140" t="s">
        <v>489</v>
      </c>
      <c r="C334" s="152" t="s">
        <v>490</v>
      </c>
      <c r="D334" s="141" t="s">
        <v>143</v>
      </c>
      <c r="E334" s="142">
        <v>17.960699999999999</v>
      </c>
      <c r="F334" s="143"/>
      <c r="G334" s="144">
        <f>ROUND(E334*F334,2)</f>
        <v>0</v>
      </c>
      <c r="H334" s="127">
        <v>450</v>
      </c>
      <c r="I334" s="127">
        <f>ROUND(E334*H334,2)</f>
        <v>8082.32</v>
      </c>
      <c r="J334" s="127">
        <v>0</v>
      </c>
      <c r="K334" s="127">
        <f>ROUND(E334*J334,2)</f>
        <v>0</v>
      </c>
      <c r="L334" s="127">
        <v>21</v>
      </c>
      <c r="M334" s="127">
        <f>G334*(1+L334/100)</f>
        <v>0</v>
      </c>
      <c r="N334" s="127">
        <v>0</v>
      </c>
      <c r="O334" s="127">
        <f>ROUND(E334*N334,2)</f>
        <v>0</v>
      </c>
      <c r="P334" s="127">
        <v>0</v>
      </c>
      <c r="Q334" s="127">
        <f>ROUND(E334*P334,2)</f>
        <v>0</v>
      </c>
      <c r="R334" s="127"/>
      <c r="S334" s="127" t="s">
        <v>217</v>
      </c>
      <c r="T334" s="127" t="s">
        <v>218</v>
      </c>
      <c r="U334" s="127">
        <v>0</v>
      </c>
      <c r="V334" s="127">
        <f>ROUND(E334*U334,2)</f>
        <v>0</v>
      </c>
      <c r="W334" s="127"/>
      <c r="X334" s="127" t="s">
        <v>396</v>
      </c>
      <c r="Y334" s="122"/>
      <c r="Z334" s="122"/>
      <c r="AA334" s="122"/>
      <c r="AB334" s="122"/>
      <c r="AC334" s="122"/>
      <c r="AD334" s="122"/>
      <c r="AE334" s="122"/>
      <c r="AF334" s="122"/>
      <c r="AG334" s="122" t="s">
        <v>491</v>
      </c>
      <c r="AH334" s="122"/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  <c r="AU334" s="122"/>
      <c r="AV334" s="122"/>
      <c r="AW334" s="122"/>
      <c r="AX334" s="122"/>
      <c r="AY334" s="122"/>
      <c r="AZ334" s="122"/>
      <c r="BA334" s="122"/>
      <c r="BB334" s="122"/>
      <c r="BC334" s="122"/>
      <c r="BD334" s="122"/>
      <c r="BE334" s="122"/>
      <c r="BF334" s="122"/>
      <c r="BG334" s="122"/>
      <c r="BH334" s="122"/>
    </row>
    <row r="335" spans="1:60" outlineLevel="1" x14ac:dyDescent="0.2">
      <c r="A335" s="125"/>
      <c r="B335" s="126"/>
      <c r="C335" s="155" t="s">
        <v>424</v>
      </c>
      <c r="D335" s="130"/>
      <c r="E335" s="131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2"/>
      <c r="Z335" s="122"/>
      <c r="AA335" s="122"/>
      <c r="AB335" s="122"/>
      <c r="AC335" s="122"/>
      <c r="AD335" s="122"/>
      <c r="AE335" s="122"/>
      <c r="AF335" s="122"/>
      <c r="AG335" s="122" t="s">
        <v>136</v>
      </c>
      <c r="AH335" s="122"/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2"/>
      <c r="AU335" s="122"/>
      <c r="AV335" s="122"/>
      <c r="AW335" s="122"/>
      <c r="AX335" s="122"/>
      <c r="AY335" s="122"/>
      <c r="AZ335" s="122"/>
      <c r="BA335" s="122"/>
      <c r="BB335" s="122"/>
      <c r="BC335" s="122"/>
      <c r="BD335" s="122"/>
      <c r="BE335" s="122"/>
      <c r="BF335" s="122"/>
      <c r="BG335" s="122"/>
      <c r="BH335" s="122"/>
    </row>
    <row r="336" spans="1:60" outlineLevel="1" x14ac:dyDescent="0.2">
      <c r="A336" s="125"/>
      <c r="B336" s="126"/>
      <c r="C336" s="156" t="s">
        <v>492</v>
      </c>
      <c r="D336" s="130"/>
      <c r="E336" s="131">
        <v>16.8</v>
      </c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2"/>
      <c r="Z336" s="122"/>
      <c r="AA336" s="122"/>
      <c r="AB336" s="122"/>
      <c r="AC336" s="122"/>
      <c r="AD336" s="122"/>
      <c r="AE336" s="122"/>
      <c r="AF336" s="122"/>
      <c r="AG336" s="122" t="s">
        <v>136</v>
      </c>
      <c r="AH336" s="122">
        <v>2</v>
      </c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  <c r="AU336" s="122"/>
      <c r="AV336" s="122"/>
      <c r="AW336" s="122"/>
      <c r="AX336" s="122"/>
      <c r="AY336" s="122"/>
      <c r="AZ336" s="122"/>
      <c r="BA336" s="122"/>
      <c r="BB336" s="122"/>
      <c r="BC336" s="122"/>
      <c r="BD336" s="122"/>
      <c r="BE336" s="122"/>
      <c r="BF336" s="122"/>
      <c r="BG336" s="122"/>
      <c r="BH336" s="122"/>
    </row>
    <row r="337" spans="1:60" outlineLevel="1" x14ac:dyDescent="0.2">
      <c r="A337" s="125"/>
      <c r="B337" s="126"/>
      <c r="C337" s="156" t="s">
        <v>493</v>
      </c>
      <c r="D337" s="130"/>
      <c r="E337" s="131">
        <v>-1.1819999999999999</v>
      </c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2"/>
      <c r="Z337" s="122"/>
      <c r="AA337" s="122"/>
      <c r="AB337" s="122"/>
      <c r="AC337" s="122"/>
      <c r="AD337" s="122"/>
      <c r="AE337" s="122"/>
      <c r="AF337" s="122"/>
      <c r="AG337" s="122" t="s">
        <v>136</v>
      </c>
      <c r="AH337" s="122">
        <v>2</v>
      </c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  <c r="AU337" s="122"/>
      <c r="AV337" s="122"/>
      <c r="AW337" s="122"/>
      <c r="AX337" s="122"/>
      <c r="AY337" s="122"/>
      <c r="AZ337" s="122"/>
      <c r="BA337" s="122"/>
      <c r="BB337" s="122"/>
      <c r="BC337" s="122"/>
      <c r="BD337" s="122"/>
      <c r="BE337" s="122"/>
      <c r="BF337" s="122"/>
      <c r="BG337" s="122"/>
      <c r="BH337" s="122"/>
    </row>
    <row r="338" spans="1:60" outlineLevel="1" x14ac:dyDescent="0.2">
      <c r="A338" s="125"/>
      <c r="B338" s="126"/>
      <c r="C338" s="155" t="s">
        <v>428</v>
      </c>
      <c r="D338" s="130"/>
      <c r="E338" s="131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2"/>
      <c r="Z338" s="122"/>
      <c r="AA338" s="122"/>
      <c r="AB338" s="122"/>
      <c r="AC338" s="122"/>
      <c r="AD338" s="122"/>
      <c r="AE338" s="122"/>
      <c r="AF338" s="122"/>
      <c r="AG338" s="122" t="s">
        <v>136</v>
      </c>
      <c r="AH338" s="122"/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2"/>
      <c r="AU338" s="122"/>
      <c r="AV338" s="122"/>
      <c r="AW338" s="122"/>
      <c r="AX338" s="122"/>
      <c r="AY338" s="122"/>
      <c r="AZ338" s="122"/>
      <c r="BA338" s="122"/>
      <c r="BB338" s="122"/>
      <c r="BC338" s="122"/>
      <c r="BD338" s="122"/>
      <c r="BE338" s="122"/>
      <c r="BF338" s="122"/>
      <c r="BG338" s="122"/>
      <c r="BH338" s="122"/>
    </row>
    <row r="339" spans="1:60" outlineLevel="1" x14ac:dyDescent="0.2">
      <c r="A339" s="125"/>
      <c r="B339" s="126"/>
      <c r="C339" s="153" t="s">
        <v>494</v>
      </c>
      <c r="D339" s="128"/>
      <c r="E339" s="129">
        <v>17.960699999999999</v>
      </c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2"/>
      <c r="Z339" s="122"/>
      <c r="AA339" s="122"/>
      <c r="AB339" s="122"/>
      <c r="AC339" s="122"/>
      <c r="AD339" s="122"/>
      <c r="AE339" s="122"/>
      <c r="AF339" s="122"/>
      <c r="AG339" s="122" t="s">
        <v>136</v>
      </c>
      <c r="AH339" s="122">
        <v>0</v>
      </c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  <c r="AU339" s="122"/>
      <c r="AV339" s="122"/>
      <c r="AW339" s="122"/>
      <c r="AX339" s="122"/>
      <c r="AY339" s="122"/>
      <c r="AZ339" s="122"/>
      <c r="BA339" s="122"/>
      <c r="BB339" s="122"/>
      <c r="BC339" s="122"/>
      <c r="BD339" s="122"/>
      <c r="BE339" s="122"/>
      <c r="BF339" s="122"/>
      <c r="BG339" s="122"/>
      <c r="BH339" s="122"/>
    </row>
    <row r="340" spans="1:60" outlineLevel="1" x14ac:dyDescent="0.2">
      <c r="A340" s="145">
        <v>138</v>
      </c>
      <c r="B340" s="146" t="s">
        <v>495</v>
      </c>
      <c r="C340" s="154" t="s">
        <v>496</v>
      </c>
      <c r="D340" s="147" t="s">
        <v>149</v>
      </c>
      <c r="E340" s="148">
        <v>5</v>
      </c>
      <c r="F340" s="149"/>
      <c r="G340" s="150">
        <f>ROUND(E340*F340,2)</f>
        <v>0</v>
      </c>
      <c r="H340" s="127">
        <v>87</v>
      </c>
      <c r="I340" s="127">
        <f>ROUND(E340*H340,2)</f>
        <v>435</v>
      </c>
      <c r="J340" s="127">
        <v>0</v>
      </c>
      <c r="K340" s="127">
        <f>ROUND(E340*J340,2)</f>
        <v>0</v>
      </c>
      <c r="L340" s="127">
        <v>21</v>
      </c>
      <c r="M340" s="127">
        <f>G340*(1+L340/100)</f>
        <v>0</v>
      </c>
      <c r="N340" s="127">
        <v>2.2000000000000001E-4</v>
      </c>
      <c r="O340" s="127">
        <f>ROUND(E340*N340,2)</f>
        <v>0</v>
      </c>
      <c r="P340" s="127">
        <v>0</v>
      </c>
      <c r="Q340" s="127">
        <f>ROUND(E340*P340,2)</f>
        <v>0</v>
      </c>
      <c r="R340" s="127"/>
      <c r="S340" s="127" t="s">
        <v>217</v>
      </c>
      <c r="T340" s="127" t="s">
        <v>218</v>
      </c>
      <c r="U340" s="127">
        <v>0</v>
      </c>
      <c r="V340" s="127">
        <f>ROUND(E340*U340,2)</f>
        <v>0</v>
      </c>
      <c r="W340" s="127"/>
      <c r="X340" s="127" t="s">
        <v>396</v>
      </c>
      <c r="Y340" s="122"/>
      <c r="Z340" s="122"/>
      <c r="AA340" s="122"/>
      <c r="AB340" s="122"/>
      <c r="AC340" s="122"/>
      <c r="AD340" s="122"/>
      <c r="AE340" s="122"/>
      <c r="AF340" s="122"/>
      <c r="AG340" s="122" t="s">
        <v>491</v>
      </c>
      <c r="AH340" s="122"/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  <c r="AU340" s="122"/>
      <c r="AV340" s="122"/>
      <c r="AW340" s="122"/>
      <c r="AX340" s="122"/>
      <c r="AY340" s="122"/>
      <c r="AZ340" s="122"/>
      <c r="BA340" s="122"/>
      <c r="BB340" s="122"/>
      <c r="BC340" s="122"/>
      <c r="BD340" s="122"/>
      <c r="BE340" s="122"/>
      <c r="BF340" s="122"/>
      <c r="BG340" s="122"/>
      <c r="BH340" s="122"/>
    </row>
    <row r="341" spans="1:60" outlineLevel="1" x14ac:dyDescent="0.2">
      <c r="A341" s="145">
        <v>139</v>
      </c>
      <c r="B341" s="146" t="s">
        <v>497</v>
      </c>
      <c r="C341" s="154" t="s">
        <v>498</v>
      </c>
      <c r="D341" s="147" t="s">
        <v>0</v>
      </c>
      <c r="E341" s="148">
        <v>192.9229</v>
      </c>
      <c r="F341" s="149"/>
      <c r="G341" s="150">
        <f>ROUND(E341*F341,2)</f>
        <v>0</v>
      </c>
      <c r="H341" s="127">
        <v>0</v>
      </c>
      <c r="I341" s="127">
        <f>ROUND(E341*H341,2)</f>
        <v>0</v>
      </c>
      <c r="J341" s="127">
        <v>3.65</v>
      </c>
      <c r="K341" s="127">
        <f>ROUND(E341*J341,2)</f>
        <v>704.17</v>
      </c>
      <c r="L341" s="127">
        <v>21</v>
      </c>
      <c r="M341" s="127">
        <f>G341*(1+L341/100)</f>
        <v>0</v>
      </c>
      <c r="N341" s="127">
        <v>0</v>
      </c>
      <c r="O341" s="127">
        <f>ROUND(E341*N341,2)</f>
        <v>0</v>
      </c>
      <c r="P341" s="127">
        <v>0</v>
      </c>
      <c r="Q341" s="127">
        <f>ROUND(E341*P341,2)</f>
        <v>0</v>
      </c>
      <c r="R341" s="127"/>
      <c r="S341" s="127" t="s">
        <v>132</v>
      </c>
      <c r="T341" s="127" t="s">
        <v>144</v>
      </c>
      <c r="U341" s="127">
        <v>0</v>
      </c>
      <c r="V341" s="127">
        <f>ROUND(E341*U341,2)</f>
        <v>0</v>
      </c>
      <c r="W341" s="127"/>
      <c r="X341" s="127" t="s">
        <v>255</v>
      </c>
      <c r="Y341" s="122"/>
      <c r="Z341" s="122"/>
      <c r="AA341" s="122"/>
      <c r="AB341" s="122"/>
      <c r="AC341" s="122"/>
      <c r="AD341" s="122"/>
      <c r="AE341" s="122"/>
      <c r="AF341" s="122"/>
      <c r="AG341" s="122" t="s">
        <v>256</v>
      </c>
      <c r="AH341" s="122"/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  <c r="AU341" s="122"/>
      <c r="AV341" s="122"/>
      <c r="AW341" s="122"/>
      <c r="AX341" s="122"/>
      <c r="AY341" s="122"/>
      <c r="AZ341" s="122"/>
      <c r="BA341" s="122"/>
      <c r="BB341" s="122"/>
      <c r="BC341" s="122"/>
      <c r="BD341" s="122"/>
      <c r="BE341" s="122"/>
      <c r="BF341" s="122"/>
      <c r="BG341" s="122"/>
      <c r="BH341" s="122"/>
    </row>
    <row r="342" spans="1:60" x14ac:dyDescent="0.2">
      <c r="A342" s="133" t="s">
        <v>127</v>
      </c>
      <c r="B342" s="134" t="s">
        <v>91</v>
      </c>
      <c r="C342" s="151" t="s">
        <v>92</v>
      </c>
      <c r="D342" s="135"/>
      <c r="E342" s="136"/>
      <c r="F342" s="137"/>
      <c r="G342" s="138">
        <f>SUMIF(AG343:AG353,"&lt;&gt;NOR",G343:G353)</f>
        <v>0</v>
      </c>
      <c r="H342" s="132"/>
      <c r="I342" s="132">
        <f>SUM(I343:I353)</f>
        <v>582.04</v>
      </c>
      <c r="J342" s="132"/>
      <c r="K342" s="132">
        <f>SUM(K343:K353)</f>
        <v>2582.5500000000002</v>
      </c>
      <c r="L342" s="132"/>
      <c r="M342" s="132">
        <f>SUM(M343:M353)</f>
        <v>0</v>
      </c>
      <c r="N342" s="132"/>
      <c r="O342" s="132">
        <f>SUM(O343:O353)</f>
        <v>0</v>
      </c>
      <c r="P342" s="132"/>
      <c r="Q342" s="132">
        <f>SUM(Q343:Q353)</f>
        <v>0</v>
      </c>
      <c r="R342" s="132"/>
      <c r="S342" s="132"/>
      <c r="T342" s="132"/>
      <c r="U342" s="132"/>
      <c r="V342" s="132">
        <f>SUM(V343:V353)</f>
        <v>5.9</v>
      </c>
      <c r="W342" s="132"/>
      <c r="X342" s="132"/>
      <c r="AG342" t="s">
        <v>128</v>
      </c>
    </row>
    <row r="343" spans="1:60" outlineLevel="1" x14ac:dyDescent="0.2">
      <c r="A343" s="139">
        <v>140</v>
      </c>
      <c r="B343" s="140" t="s">
        <v>499</v>
      </c>
      <c r="C343" s="152" t="s">
        <v>500</v>
      </c>
      <c r="D343" s="141" t="s">
        <v>143</v>
      </c>
      <c r="E343" s="142">
        <v>1.8</v>
      </c>
      <c r="F343" s="143"/>
      <c r="G343" s="144">
        <f>ROUND(E343*F343,2)</f>
        <v>0</v>
      </c>
      <c r="H343" s="127">
        <v>70.86</v>
      </c>
      <c r="I343" s="127">
        <f>ROUND(E343*H343,2)</f>
        <v>127.55</v>
      </c>
      <c r="J343" s="127">
        <v>67.64</v>
      </c>
      <c r="K343" s="127">
        <f>ROUND(E343*J343,2)</f>
        <v>121.75</v>
      </c>
      <c r="L343" s="127">
        <v>21</v>
      </c>
      <c r="M343" s="127">
        <f>G343*(1+L343/100)</f>
        <v>0</v>
      </c>
      <c r="N343" s="127">
        <v>3.6999999999999999E-4</v>
      </c>
      <c r="O343" s="127">
        <f>ROUND(E343*N343,2)</f>
        <v>0</v>
      </c>
      <c r="P343" s="127">
        <v>0</v>
      </c>
      <c r="Q343" s="127">
        <f>ROUND(E343*P343,2)</f>
        <v>0</v>
      </c>
      <c r="R343" s="127"/>
      <c r="S343" s="127" t="s">
        <v>132</v>
      </c>
      <c r="T343" s="127" t="s">
        <v>144</v>
      </c>
      <c r="U343" s="127">
        <v>0.13900000000000001</v>
      </c>
      <c r="V343" s="127">
        <f>ROUND(E343*U343,2)</f>
        <v>0.25</v>
      </c>
      <c r="W343" s="127"/>
      <c r="X343" s="127" t="s">
        <v>133</v>
      </c>
      <c r="Y343" s="122"/>
      <c r="Z343" s="122"/>
      <c r="AA343" s="122"/>
      <c r="AB343" s="122"/>
      <c r="AC343" s="122"/>
      <c r="AD343" s="122"/>
      <c r="AE343" s="122"/>
      <c r="AF343" s="122"/>
      <c r="AG343" s="122" t="s">
        <v>134</v>
      </c>
      <c r="AH343" s="122"/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2"/>
      <c r="AU343" s="122"/>
      <c r="AV343" s="122"/>
      <c r="AW343" s="122"/>
      <c r="AX343" s="122"/>
      <c r="AY343" s="122"/>
      <c r="AZ343" s="122"/>
      <c r="BA343" s="122"/>
      <c r="BB343" s="122"/>
      <c r="BC343" s="122"/>
      <c r="BD343" s="122"/>
      <c r="BE343" s="122"/>
      <c r="BF343" s="122"/>
      <c r="BG343" s="122"/>
      <c r="BH343" s="122"/>
    </row>
    <row r="344" spans="1:60" outlineLevel="1" x14ac:dyDescent="0.2">
      <c r="A344" s="125"/>
      <c r="B344" s="126"/>
      <c r="C344" s="153" t="s">
        <v>501</v>
      </c>
      <c r="D344" s="128"/>
      <c r="E344" s="129">
        <v>1.08</v>
      </c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2"/>
      <c r="Z344" s="122"/>
      <c r="AA344" s="122"/>
      <c r="AB344" s="122"/>
      <c r="AC344" s="122"/>
      <c r="AD344" s="122"/>
      <c r="AE344" s="122"/>
      <c r="AF344" s="122"/>
      <c r="AG344" s="122" t="s">
        <v>136</v>
      </c>
      <c r="AH344" s="122">
        <v>0</v>
      </c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2"/>
      <c r="AY344" s="122"/>
      <c r="AZ344" s="122"/>
      <c r="BA344" s="122"/>
      <c r="BB344" s="122"/>
      <c r="BC344" s="122"/>
      <c r="BD344" s="122"/>
      <c r="BE344" s="122"/>
      <c r="BF344" s="122"/>
      <c r="BG344" s="122"/>
      <c r="BH344" s="122"/>
    </row>
    <row r="345" spans="1:60" outlineLevel="1" x14ac:dyDescent="0.2">
      <c r="A345" s="125"/>
      <c r="B345" s="126"/>
      <c r="C345" s="153" t="s">
        <v>502</v>
      </c>
      <c r="D345" s="128"/>
      <c r="E345" s="129">
        <v>0.72</v>
      </c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2"/>
      <c r="Z345" s="122"/>
      <c r="AA345" s="122"/>
      <c r="AB345" s="122"/>
      <c r="AC345" s="122"/>
      <c r="AD345" s="122"/>
      <c r="AE345" s="122"/>
      <c r="AF345" s="122"/>
      <c r="AG345" s="122" t="s">
        <v>136</v>
      </c>
      <c r="AH345" s="122">
        <v>0</v>
      </c>
      <c r="AI345" s="122"/>
      <c r="AJ345" s="122"/>
      <c r="AK345" s="122"/>
      <c r="AL345" s="122"/>
      <c r="AM345" s="122"/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</row>
    <row r="346" spans="1:60" outlineLevel="1" x14ac:dyDescent="0.2">
      <c r="A346" s="145">
        <v>141</v>
      </c>
      <c r="B346" s="146" t="s">
        <v>503</v>
      </c>
      <c r="C346" s="154" t="s">
        <v>504</v>
      </c>
      <c r="D346" s="147" t="s">
        <v>149</v>
      </c>
      <c r="E346" s="148">
        <v>4</v>
      </c>
      <c r="F346" s="149"/>
      <c r="G346" s="150">
        <f>ROUND(E346*F346,2)</f>
        <v>0</v>
      </c>
      <c r="H346" s="127">
        <v>16.11</v>
      </c>
      <c r="I346" s="127">
        <f>ROUND(E346*H346,2)</f>
        <v>64.44</v>
      </c>
      <c r="J346" s="127">
        <v>58.49</v>
      </c>
      <c r="K346" s="127">
        <f>ROUND(E346*J346,2)</f>
        <v>233.96</v>
      </c>
      <c r="L346" s="127">
        <v>21</v>
      </c>
      <c r="M346" s="127">
        <f>G346*(1+L346/100)</f>
        <v>0</v>
      </c>
      <c r="N346" s="127">
        <v>9.0000000000000006E-5</v>
      </c>
      <c r="O346" s="127">
        <f>ROUND(E346*N346,2)</f>
        <v>0</v>
      </c>
      <c r="P346" s="127">
        <v>0</v>
      </c>
      <c r="Q346" s="127">
        <f>ROUND(E346*P346,2)</f>
        <v>0</v>
      </c>
      <c r="R346" s="127"/>
      <c r="S346" s="127" t="s">
        <v>132</v>
      </c>
      <c r="T346" s="127" t="s">
        <v>132</v>
      </c>
      <c r="U346" s="127">
        <v>0.11600000000000001</v>
      </c>
      <c r="V346" s="127">
        <f>ROUND(E346*U346,2)</f>
        <v>0.46</v>
      </c>
      <c r="W346" s="127"/>
      <c r="X346" s="127" t="s">
        <v>133</v>
      </c>
      <c r="Y346" s="122"/>
      <c r="Z346" s="122"/>
      <c r="AA346" s="122"/>
      <c r="AB346" s="122"/>
      <c r="AC346" s="122"/>
      <c r="AD346" s="122"/>
      <c r="AE346" s="122"/>
      <c r="AF346" s="122"/>
      <c r="AG346" s="122" t="s">
        <v>134</v>
      </c>
      <c r="AH346" s="122"/>
      <c r="AI346" s="122"/>
      <c r="AJ346" s="122"/>
      <c r="AK346" s="122"/>
      <c r="AL346" s="122"/>
      <c r="AM346" s="122"/>
      <c r="AN346" s="122"/>
      <c r="AO346" s="122"/>
      <c r="AP346" s="122"/>
      <c r="AQ346" s="122"/>
      <c r="AR346" s="122"/>
      <c r="AS346" s="122"/>
      <c r="AT346" s="122"/>
      <c r="AU346" s="122"/>
      <c r="AV346" s="122"/>
      <c r="AW346" s="122"/>
      <c r="AX346" s="122"/>
      <c r="AY346" s="122"/>
      <c r="AZ346" s="122"/>
      <c r="BA346" s="122"/>
      <c r="BB346" s="122"/>
      <c r="BC346" s="122"/>
      <c r="BD346" s="122"/>
      <c r="BE346" s="122"/>
      <c r="BF346" s="122"/>
      <c r="BG346" s="122"/>
      <c r="BH346" s="122"/>
    </row>
    <row r="347" spans="1:60" outlineLevel="1" x14ac:dyDescent="0.2">
      <c r="A347" s="139">
        <v>142</v>
      </c>
      <c r="B347" s="140" t="s">
        <v>505</v>
      </c>
      <c r="C347" s="152" t="s">
        <v>506</v>
      </c>
      <c r="D347" s="141" t="s">
        <v>143</v>
      </c>
      <c r="E347" s="142">
        <v>18.2</v>
      </c>
      <c r="F347" s="143"/>
      <c r="G347" s="144">
        <f>ROUND(E347*F347,2)</f>
        <v>0</v>
      </c>
      <c r="H347" s="127">
        <v>5.12</v>
      </c>
      <c r="I347" s="127">
        <f>ROUND(E347*H347,2)</f>
        <v>93.18</v>
      </c>
      <c r="J347" s="127">
        <v>55.38</v>
      </c>
      <c r="K347" s="127">
        <f>ROUND(E347*J347,2)</f>
        <v>1007.92</v>
      </c>
      <c r="L347" s="127">
        <v>21</v>
      </c>
      <c r="M347" s="127">
        <f>G347*(1+L347/100)</f>
        <v>0</v>
      </c>
      <c r="N347" s="127">
        <v>6.9999999999999994E-5</v>
      </c>
      <c r="O347" s="127">
        <f>ROUND(E347*N347,2)</f>
        <v>0</v>
      </c>
      <c r="P347" s="127">
        <v>0</v>
      </c>
      <c r="Q347" s="127">
        <f>ROUND(E347*P347,2)</f>
        <v>0</v>
      </c>
      <c r="R347" s="127"/>
      <c r="S347" s="127" t="s">
        <v>132</v>
      </c>
      <c r="T347" s="127" t="s">
        <v>139</v>
      </c>
      <c r="U347" s="127">
        <v>0.14399999999999999</v>
      </c>
      <c r="V347" s="127">
        <f>ROUND(E347*U347,2)</f>
        <v>2.62</v>
      </c>
      <c r="W347" s="127"/>
      <c r="X347" s="127" t="s">
        <v>133</v>
      </c>
      <c r="Y347" s="122"/>
      <c r="Z347" s="122"/>
      <c r="AA347" s="122"/>
      <c r="AB347" s="122"/>
      <c r="AC347" s="122"/>
      <c r="AD347" s="122"/>
      <c r="AE347" s="122"/>
      <c r="AF347" s="122"/>
      <c r="AG347" s="122" t="s">
        <v>134</v>
      </c>
      <c r="AH347" s="122"/>
      <c r="AI347" s="122"/>
      <c r="AJ347" s="122"/>
      <c r="AK347" s="122"/>
      <c r="AL347" s="122"/>
      <c r="AM347" s="122"/>
      <c r="AN347" s="122"/>
      <c r="AO347" s="122"/>
      <c r="AP347" s="122"/>
      <c r="AQ347" s="122"/>
      <c r="AR347" s="122"/>
      <c r="AS347" s="122"/>
      <c r="AT347" s="122"/>
      <c r="AU347" s="122"/>
      <c r="AV347" s="122"/>
      <c r="AW347" s="122"/>
      <c r="AX347" s="122"/>
      <c r="AY347" s="122"/>
      <c r="AZ347" s="122"/>
      <c r="BA347" s="122"/>
      <c r="BB347" s="122"/>
      <c r="BC347" s="122"/>
      <c r="BD347" s="122"/>
      <c r="BE347" s="122"/>
      <c r="BF347" s="122"/>
      <c r="BG347" s="122"/>
      <c r="BH347" s="122"/>
    </row>
    <row r="348" spans="1:60" outlineLevel="1" x14ac:dyDescent="0.2">
      <c r="A348" s="125"/>
      <c r="B348" s="126"/>
      <c r="C348" s="153" t="s">
        <v>507</v>
      </c>
      <c r="D348" s="128"/>
      <c r="E348" s="129">
        <v>6.8</v>
      </c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2"/>
      <c r="Z348" s="122"/>
      <c r="AA348" s="122"/>
      <c r="AB348" s="122"/>
      <c r="AC348" s="122"/>
      <c r="AD348" s="122"/>
      <c r="AE348" s="122"/>
      <c r="AF348" s="122"/>
      <c r="AG348" s="122" t="s">
        <v>136</v>
      </c>
      <c r="AH348" s="122">
        <v>0</v>
      </c>
      <c r="AI348" s="122"/>
      <c r="AJ348" s="122"/>
      <c r="AK348" s="122"/>
      <c r="AL348" s="122"/>
      <c r="AM348" s="122"/>
      <c r="AN348" s="122"/>
      <c r="AO348" s="122"/>
      <c r="AP348" s="122"/>
      <c r="AQ348" s="122"/>
      <c r="AR348" s="122"/>
      <c r="AS348" s="122"/>
      <c r="AT348" s="122"/>
      <c r="AU348" s="122"/>
      <c r="AV348" s="122"/>
      <c r="AW348" s="122"/>
      <c r="AX348" s="122"/>
      <c r="AY348" s="122"/>
      <c r="AZ348" s="122"/>
      <c r="BA348" s="122"/>
      <c r="BB348" s="122"/>
      <c r="BC348" s="122"/>
      <c r="BD348" s="122"/>
      <c r="BE348" s="122"/>
      <c r="BF348" s="122"/>
      <c r="BG348" s="122"/>
      <c r="BH348" s="122"/>
    </row>
    <row r="349" spans="1:60" outlineLevel="1" x14ac:dyDescent="0.2">
      <c r="A349" s="125"/>
      <c r="B349" s="126"/>
      <c r="C349" s="153" t="s">
        <v>508</v>
      </c>
      <c r="D349" s="128"/>
      <c r="E349" s="129">
        <v>11.4</v>
      </c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2"/>
      <c r="Z349" s="122"/>
      <c r="AA349" s="122"/>
      <c r="AB349" s="122"/>
      <c r="AC349" s="122"/>
      <c r="AD349" s="122"/>
      <c r="AE349" s="122"/>
      <c r="AF349" s="122"/>
      <c r="AG349" s="122" t="s">
        <v>136</v>
      </c>
      <c r="AH349" s="122">
        <v>0</v>
      </c>
      <c r="AI349" s="122"/>
      <c r="AJ349" s="122"/>
      <c r="AK349" s="122"/>
      <c r="AL349" s="122"/>
      <c r="AM349" s="122"/>
      <c r="AN349" s="122"/>
      <c r="AO349" s="122"/>
      <c r="AP349" s="122"/>
      <c r="AQ349" s="122"/>
      <c r="AR349" s="122"/>
      <c r="AS349" s="122"/>
      <c r="AT349" s="122"/>
      <c r="AU349" s="122"/>
      <c r="AV349" s="122"/>
      <c r="AW349" s="122"/>
      <c r="AX349" s="122"/>
      <c r="AY349" s="122"/>
      <c r="AZ349" s="122"/>
      <c r="BA349" s="122"/>
      <c r="BB349" s="122"/>
      <c r="BC349" s="122"/>
      <c r="BD349" s="122"/>
      <c r="BE349" s="122"/>
      <c r="BF349" s="122"/>
      <c r="BG349" s="122"/>
      <c r="BH349" s="122"/>
    </row>
    <row r="350" spans="1:60" outlineLevel="1" x14ac:dyDescent="0.2">
      <c r="A350" s="139">
        <v>143</v>
      </c>
      <c r="B350" s="140" t="s">
        <v>509</v>
      </c>
      <c r="C350" s="152" t="s">
        <v>510</v>
      </c>
      <c r="D350" s="141" t="s">
        <v>143</v>
      </c>
      <c r="E350" s="142">
        <v>6.2249999999999996</v>
      </c>
      <c r="F350" s="143"/>
      <c r="G350" s="144">
        <f>ROUND(E350*F350,2)</f>
        <v>0</v>
      </c>
      <c r="H350" s="127">
        <v>47.69</v>
      </c>
      <c r="I350" s="127">
        <f>ROUND(E350*H350,2)</f>
        <v>296.87</v>
      </c>
      <c r="J350" s="127">
        <v>195.81</v>
      </c>
      <c r="K350" s="127">
        <f>ROUND(E350*J350,2)</f>
        <v>1218.92</v>
      </c>
      <c r="L350" s="127">
        <v>21</v>
      </c>
      <c r="M350" s="127">
        <f>G350*(1+L350/100)</f>
        <v>0</v>
      </c>
      <c r="N350" s="127">
        <v>3.6000000000000002E-4</v>
      </c>
      <c r="O350" s="127">
        <f>ROUND(E350*N350,2)</f>
        <v>0</v>
      </c>
      <c r="P350" s="127">
        <v>0</v>
      </c>
      <c r="Q350" s="127">
        <f>ROUND(E350*P350,2)</f>
        <v>0</v>
      </c>
      <c r="R350" s="127"/>
      <c r="S350" s="127" t="s">
        <v>217</v>
      </c>
      <c r="T350" s="127" t="s">
        <v>218</v>
      </c>
      <c r="U350" s="127">
        <v>0.41299999999999998</v>
      </c>
      <c r="V350" s="127">
        <f>ROUND(E350*U350,2)</f>
        <v>2.57</v>
      </c>
      <c r="W350" s="127"/>
      <c r="X350" s="127" t="s">
        <v>133</v>
      </c>
      <c r="Y350" s="122"/>
      <c r="Z350" s="122"/>
      <c r="AA350" s="122"/>
      <c r="AB350" s="122"/>
      <c r="AC350" s="122"/>
      <c r="AD350" s="122"/>
      <c r="AE350" s="122"/>
      <c r="AF350" s="122"/>
      <c r="AG350" s="122" t="s">
        <v>134</v>
      </c>
      <c r="AH350" s="122"/>
      <c r="AI350" s="122"/>
      <c r="AJ350" s="122"/>
      <c r="AK350" s="122"/>
      <c r="AL350" s="122"/>
      <c r="AM350" s="122"/>
      <c r="AN350" s="122"/>
      <c r="AO350" s="122"/>
      <c r="AP350" s="122"/>
      <c r="AQ350" s="122"/>
      <c r="AR350" s="122"/>
      <c r="AS350" s="122"/>
      <c r="AT350" s="122"/>
      <c r="AU350" s="122"/>
      <c r="AV350" s="122"/>
      <c r="AW350" s="122"/>
      <c r="AX350" s="122"/>
      <c r="AY350" s="122"/>
      <c r="AZ350" s="122"/>
      <c r="BA350" s="122"/>
      <c r="BB350" s="122"/>
      <c r="BC350" s="122"/>
      <c r="BD350" s="122"/>
      <c r="BE350" s="122"/>
      <c r="BF350" s="122"/>
      <c r="BG350" s="122"/>
      <c r="BH350" s="122"/>
    </row>
    <row r="351" spans="1:60" outlineLevel="1" x14ac:dyDescent="0.2">
      <c r="A351" s="125"/>
      <c r="B351" s="126"/>
      <c r="C351" s="153" t="s">
        <v>511</v>
      </c>
      <c r="D351" s="128"/>
      <c r="E351" s="129">
        <v>1.25</v>
      </c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2"/>
      <c r="Z351" s="122"/>
      <c r="AA351" s="122"/>
      <c r="AB351" s="122"/>
      <c r="AC351" s="122"/>
      <c r="AD351" s="122"/>
      <c r="AE351" s="122"/>
      <c r="AF351" s="122"/>
      <c r="AG351" s="122" t="s">
        <v>136</v>
      </c>
      <c r="AH351" s="122">
        <v>0</v>
      </c>
      <c r="AI351" s="122"/>
      <c r="AJ351" s="122"/>
      <c r="AK351" s="122"/>
      <c r="AL351" s="122"/>
      <c r="AM351" s="122"/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2"/>
      <c r="BC351" s="122"/>
      <c r="BD351" s="122"/>
      <c r="BE351" s="122"/>
      <c r="BF351" s="122"/>
      <c r="BG351" s="122"/>
      <c r="BH351" s="122"/>
    </row>
    <row r="352" spans="1:60" outlineLevel="1" x14ac:dyDescent="0.2">
      <c r="A352" s="125"/>
      <c r="B352" s="126"/>
      <c r="C352" s="153" t="s">
        <v>512</v>
      </c>
      <c r="D352" s="128"/>
      <c r="E352" s="129">
        <v>3.6</v>
      </c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2"/>
      <c r="Z352" s="122"/>
      <c r="AA352" s="122"/>
      <c r="AB352" s="122"/>
      <c r="AC352" s="122"/>
      <c r="AD352" s="122"/>
      <c r="AE352" s="122"/>
      <c r="AF352" s="122"/>
      <c r="AG352" s="122" t="s">
        <v>136</v>
      </c>
      <c r="AH352" s="122">
        <v>0</v>
      </c>
      <c r="AI352" s="122"/>
      <c r="AJ352" s="122"/>
      <c r="AK352" s="122"/>
      <c r="AL352" s="122"/>
      <c r="AM352" s="122"/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  <c r="BF352" s="122"/>
      <c r="BG352" s="122"/>
      <c r="BH352" s="122"/>
    </row>
    <row r="353" spans="1:60" outlineLevel="1" x14ac:dyDescent="0.2">
      <c r="A353" s="125"/>
      <c r="B353" s="126"/>
      <c r="C353" s="153" t="s">
        <v>513</v>
      </c>
      <c r="D353" s="128"/>
      <c r="E353" s="129">
        <v>1.375</v>
      </c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2"/>
      <c r="Z353" s="122"/>
      <c r="AA353" s="122"/>
      <c r="AB353" s="122"/>
      <c r="AC353" s="122"/>
      <c r="AD353" s="122"/>
      <c r="AE353" s="122"/>
      <c r="AF353" s="122"/>
      <c r="AG353" s="122" t="s">
        <v>136</v>
      </c>
      <c r="AH353" s="122">
        <v>0</v>
      </c>
      <c r="AI353" s="122"/>
      <c r="AJ353" s="122"/>
      <c r="AK353" s="122"/>
      <c r="AL353" s="122"/>
      <c r="AM353" s="122"/>
      <c r="AN353" s="122"/>
      <c r="AO353" s="122"/>
      <c r="AP353" s="122"/>
      <c r="AQ353" s="122"/>
      <c r="AR353" s="122"/>
      <c r="AS353" s="122"/>
      <c r="AT353" s="122"/>
      <c r="AU353" s="122"/>
      <c r="AV353" s="122"/>
      <c r="AW353" s="122"/>
      <c r="AX353" s="122"/>
      <c r="AY353" s="122"/>
      <c r="AZ353" s="122"/>
      <c r="BA353" s="122"/>
      <c r="BB353" s="122"/>
      <c r="BC353" s="122"/>
      <c r="BD353" s="122"/>
      <c r="BE353" s="122"/>
      <c r="BF353" s="122"/>
      <c r="BG353" s="122"/>
      <c r="BH353" s="122"/>
    </row>
    <row r="354" spans="1:60" x14ac:dyDescent="0.2">
      <c r="A354" s="133" t="s">
        <v>127</v>
      </c>
      <c r="B354" s="134" t="s">
        <v>93</v>
      </c>
      <c r="C354" s="151" t="s">
        <v>94</v>
      </c>
      <c r="D354" s="135"/>
      <c r="E354" s="136"/>
      <c r="F354" s="137"/>
      <c r="G354" s="138">
        <f>SUMIF(AG355:AG435,"&lt;&gt;NOR",G355:G435)</f>
        <v>0</v>
      </c>
      <c r="H354" s="132"/>
      <c r="I354" s="132">
        <f>SUM(I355:I435)</f>
        <v>1790.4500000000003</v>
      </c>
      <c r="J354" s="132"/>
      <c r="K354" s="132">
        <f>SUM(K355:K435)</f>
        <v>19776.149999999998</v>
      </c>
      <c r="L354" s="132"/>
      <c r="M354" s="132">
        <f>SUM(M355:M435)</f>
        <v>0</v>
      </c>
      <c r="N354" s="132"/>
      <c r="O354" s="132">
        <f>SUM(O355:O435)</f>
        <v>0.04</v>
      </c>
      <c r="P354" s="132"/>
      <c r="Q354" s="132">
        <f>SUM(Q355:Q435)</f>
        <v>0</v>
      </c>
      <c r="R354" s="132"/>
      <c r="S354" s="132"/>
      <c r="T354" s="132"/>
      <c r="U354" s="132"/>
      <c r="V354" s="132">
        <f>SUM(V355:V435)</f>
        <v>40.85</v>
      </c>
      <c r="W354" s="132"/>
      <c r="X354" s="132"/>
      <c r="AG354" t="s">
        <v>128</v>
      </c>
    </row>
    <row r="355" spans="1:60" outlineLevel="1" x14ac:dyDescent="0.2">
      <c r="A355" s="139">
        <v>144</v>
      </c>
      <c r="B355" s="140" t="s">
        <v>514</v>
      </c>
      <c r="C355" s="152" t="s">
        <v>515</v>
      </c>
      <c r="D355" s="141" t="s">
        <v>143</v>
      </c>
      <c r="E355" s="142">
        <v>152.12</v>
      </c>
      <c r="F355" s="143"/>
      <c r="G355" s="144">
        <f>ROUND(E355*F355,2)</f>
        <v>0</v>
      </c>
      <c r="H355" s="127">
        <v>0.1</v>
      </c>
      <c r="I355" s="127">
        <f>ROUND(E355*H355,2)</f>
        <v>15.21</v>
      </c>
      <c r="J355" s="127">
        <v>34</v>
      </c>
      <c r="K355" s="127">
        <f>ROUND(E355*J355,2)</f>
        <v>5172.08</v>
      </c>
      <c r="L355" s="127">
        <v>21</v>
      </c>
      <c r="M355" s="127">
        <f>G355*(1+L355/100)</f>
        <v>0</v>
      </c>
      <c r="N355" s="127">
        <v>0</v>
      </c>
      <c r="O355" s="127">
        <f>ROUND(E355*N355,2)</f>
        <v>0</v>
      </c>
      <c r="P355" s="127">
        <v>0</v>
      </c>
      <c r="Q355" s="127">
        <f>ROUND(E355*P355,2)</f>
        <v>0</v>
      </c>
      <c r="R355" s="127"/>
      <c r="S355" s="127" t="s">
        <v>132</v>
      </c>
      <c r="T355" s="127" t="s">
        <v>132</v>
      </c>
      <c r="U355" s="127">
        <v>6.9709999999999994E-2</v>
      </c>
      <c r="V355" s="127">
        <f>ROUND(E355*U355,2)</f>
        <v>10.6</v>
      </c>
      <c r="W355" s="127"/>
      <c r="X355" s="127" t="s">
        <v>133</v>
      </c>
      <c r="Y355" s="122"/>
      <c r="Z355" s="122"/>
      <c r="AA355" s="122"/>
      <c r="AB355" s="122"/>
      <c r="AC355" s="122"/>
      <c r="AD355" s="122"/>
      <c r="AE355" s="122"/>
      <c r="AF355" s="122"/>
      <c r="AG355" s="122" t="s">
        <v>134</v>
      </c>
      <c r="AH355" s="122"/>
      <c r="AI355" s="122"/>
      <c r="AJ355" s="122"/>
      <c r="AK355" s="122"/>
      <c r="AL355" s="122"/>
      <c r="AM355" s="122"/>
      <c r="AN355" s="122"/>
      <c r="AO355" s="122"/>
      <c r="AP355" s="122"/>
      <c r="AQ355" s="122"/>
      <c r="AR355" s="122"/>
      <c r="AS355" s="122"/>
      <c r="AT355" s="122"/>
      <c r="AU355" s="122"/>
      <c r="AV355" s="122"/>
      <c r="AW355" s="122"/>
      <c r="AX355" s="122"/>
      <c r="AY355" s="122"/>
      <c r="AZ355" s="122"/>
      <c r="BA355" s="122"/>
      <c r="BB355" s="122"/>
      <c r="BC355" s="122"/>
      <c r="BD355" s="122"/>
      <c r="BE355" s="122"/>
      <c r="BF355" s="122"/>
      <c r="BG355" s="122"/>
      <c r="BH355" s="122"/>
    </row>
    <row r="356" spans="1:60" outlineLevel="1" x14ac:dyDescent="0.2">
      <c r="A356" s="125"/>
      <c r="B356" s="126"/>
      <c r="C356" s="153" t="s">
        <v>516</v>
      </c>
      <c r="D356" s="128"/>
      <c r="E356" s="129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2"/>
      <c r="Z356" s="122"/>
      <c r="AA356" s="122"/>
      <c r="AB356" s="122"/>
      <c r="AC356" s="122"/>
      <c r="AD356" s="122"/>
      <c r="AE356" s="122"/>
      <c r="AF356" s="122"/>
      <c r="AG356" s="122" t="s">
        <v>136</v>
      </c>
      <c r="AH356" s="122">
        <v>0</v>
      </c>
      <c r="AI356" s="122"/>
      <c r="AJ356" s="122"/>
      <c r="AK356" s="122"/>
      <c r="AL356" s="122"/>
      <c r="AM356" s="122"/>
      <c r="AN356" s="122"/>
      <c r="AO356" s="122"/>
      <c r="AP356" s="122"/>
      <c r="AQ356" s="122"/>
      <c r="AR356" s="122"/>
      <c r="AS356" s="122"/>
      <c r="AT356" s="122"/>
      <c r="AU356" s="122"/>
      <c r="AV356" s="122"/>
      <c r="AW356" s="122"/>
      <c r="AX356" s="122"/>
      <c r="AY356" s="122"/>
      <c r="AZ356" s="122"/>
      <c r="BA356" s="122"/>
      <c r="BB356" s="122"/>
      <c r="BC356" s="122"/>
      <c r="BD356" s="122"/>
      <c r="BE356" s="122"/>
      <c r="BF356" s="122"/>
      <c r="BG356" s="122"/>
      <c r="BH356" s="122"/>
    </row>
    <row r="357" spans="1:60" outlineLevel="1" x14ac:dyDescent="0.2">
      <c r="A357" s="125"/>
      <c r="B357" s="126"/>
      <c r="C357" s="153" t="s">
        <v>178</v>
      </c>
      <c r="D357" s="128"/>
      <c r="E357" s="129">
        <v>3.99</v>
      </c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2"/>
      <c r="Z357" s="122"/>
      <c r="AA357" s="122"/>
      <c r="AB357" s="122"/>
      <c r="AC357" s="122"/>
      <c r="AD357" s="122"/>
      <c r="AE357" s="122"/>
      <c r="AF357" s="122"/>
      <c r="AG357" s="122" t="s">
        <v>136</v>
      </c>
      <c r="AH357" s="122">
        <v>0</v>
      </c>
      <c r="AI357" s="122"/>
      <c r="AJ357" s="122"/>
      <c r="AK357" s="122"/>
      <c r="AL357" s="122"/>
      <c r="AM357" s="122"/>
      <c r="AN357" s="122"/>
      <c r="AO357" s="122"/>
      <c r="AP357" s="122"/>
      <c r="AQ357" s="122"/>
      <c r="AR357" s="122"/>
      <c r="AS357" s="122"/>
      <c r="AT357" s="122"/>
      <c r="AU357" s="122"/>
      <c r="AV357" s="122"/>
      <c r="AW357" s="122"/>
      <c r="AX357" s="122"/>
      <c r="AY357" s="122"/>
      <c r="AZ357" s="122"/>
      <c r="BA357" s="122"/>
      <c r="BB357" s="122"/>
      <c r="BC357" s="122"/>
      <c r="BD357" s="122"/>
      <c r="BE357" s="122"/>
      <c r="BF357" s="122"/>
      <c r="BG357" s="122"/>
      <c r="BH357" s="122"/>
    </row>
    <row r="358" spans="1:60" outlineLevel="1" x14ac:dyDescent="0.2">
      <c r="A358" s="125"/>
      <c r="B358" s="126"/>
      <c r="C358" s="153" t="s">
        <v>179</v>
      </c>
      <c r="D358" s="128"/>
      <c r="E358" s="129">
        <v>1.08</v>
      </c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2"/>
      <c r="Z358" s="122"/>
      <c r="AA358" s="122"/>
      <c r="AB358" s="122"/>
      <c r="AC358" s="122"/>
      <c r="AD358" s="122"/>
      <c r="AE358" s="122"/>
      <c r="AF358" s="122"/>
      <c r="AG358" s="122" t="s">
        <v>136</v>
      </c>
      <c r="AH358" s="122">
        <v>0</v>
      </c>
      <c r="AI358" s="122"/>
      <c r="AJ358" s="122"/>
      <c r="AK358" s="122"/>
      <c r="AL358" s="122"/>
      <c r="AM358" s="122"/>
      <c r="AN358" s="122"/>
      <c r="AO358" s="122"/>
      <c r="AP358" s="122"/>
      <c r="AQ358" s="122"/>
      <c r="AR358" s="122"/>
      <c r="AS358" s="122"/>
      <c r="AT358" s="122"/>
      <c r="AU358" s="122"/>
      <c r="AV358" s="122"/>
      <c r="AW358" s="122"/>
      <c r="AX358" s="122"/>
      <c r="AY358" s="122"/>
      <c r="AZ358" s="122"/>
      <c r="BA358" s="122"/>
      <c r="BB358" s="122"/>
      <c r="BC358" s="122"/>
      <c r="BD358" s="122"/>
      <c r="BE358" s="122"/>
      <c r="BF358" s="122"/>
      <c r="BG358" s="122"/>
      <c r="BH358" s="122"/>
    </row>
    <row r="359" spans="1:60" outlineLevel="1" x14ac:dyDescent="0.2">
      <c r="A359" s="125"/>
      <c r="B359" s="126"/>
      <c r="C359" s="153" t="s">
        <v>180</v>
      </c>
      <c r="D359" s="128"/>
      <c r="E359" s="129">
        <v>0.98</v>
      </c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2"/>
      <c r="Z359" s="122"/>
      <c r="AA359" s="122"/>
      <c r="AB359" s="122"/>
      <c r="AC359" s="122"/>
      <c r="AD359" s="122"/>
      <c r="AE359" s="122"/>
      <c r="AF359" s="122"/>
      <c r="AG359" s="122" t="s">
        <v>136</v>
      </c>
      <c r="AH359" s="122">
        <v>0</v>
      </c>
      <c r="AI359" s="122"/>
      <c r="AJ359" s="122"/>
      <c r="AK359" s="122"/>
      <c r="AL359" s="122"/>
      <c r="AM359" s="122"/>
      <c r="AN359" s="122"/>
      <c r="AO359" s="122"/>
      <c r="AP359" s="122"/>
      <c r="AQ359" s="122"/>
      <c r="AR359" s="122"/>
      <c r="AS359" s="122"/>
      <c r="AT359" s="122"/>
      <c r="AU359" s="122"/>
      <c r="AV359" s="122"/>
      <c r="AW359" s="122"/>
      <c r="AX359" s="122"/>
      <c r="AY359" s="122"/>
      <c r="AZ359" s="122"/>
      <c r="BA359" s="122"/>
      <c r="BB359" s="122"/>
      <c r="BC359" s="122"/>
      <c r="BD359" s="122"/>
      <c r="BE359" s="122"/>
      <c r="BF359" s="122"/>
      <c r="BG359" s="122"/>
      <c r="BH359" s="122"/>
    </row>
    <row r="360" spans="1:60" outlineLevel="1" x14ac:dyDescent="0.2">
      <c r="A360" s="125"/>
      <c r="B360" s="126"/>
      <c r="C360" s="153" t="s">
        <v>181</v>
      </c>
      <c r="D360" s="128"/>
      <c r="E360" s="129">
        <v>16.25</v>
      </c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2"/>
      <c r="Z360" s="122"/>
      <c r="AA360" s="122"/>
      <c r="AB360" s="122"/>
      <c r="AC360" s="122"/>
      <c r="AD360" s="122"/>
      <c r="AE360" s="122"/>
      <c r="AF360" s="122"/>
      <c r="AG360" s="122" t="s">
        <v>136</v>
      </c>
      <c r="AH360" s="122">
        <v>0</v>
      </c>
      <c r="AI360" s="122"/>
      <c r="AJ360" s="122"/>
      <c r="AK360" s="122"/>
      <c r="AL360" s="122"/>
      <c r="AM360" s="122"/>
      <c r="AN360" s="122"/>
      <c r="AO360" s="122"/>
      <c r="AP360" s="122"/>
      <c r="AQ360" s="122"/>
      <c r="AR360" s="122"/>
      <c r="AS360" s="122"/>
      <c r="AT360" s="122"/>
      <c r="AU360" s="122"/>
      <c r="AV360" s="122"/>
      <c r="AW360" s="122"/>
      <c r="AX360" s="122"/>
      <c r="AY360" s="122"/>
      <c r="AZ360" s="122"/>
      <c r="BA360" s="122"/>
      <c r="BB360" s="122"/>
      <c r="BC360" s="122"/>
      <c r="BD360" s="122"/>
      <c r="BE360" s="122"/>
      <c r="BF360" s="122"/>
      <c r="BG360" s="122"/>
      <c r="BH360" s="122"/>
    </row>
    <row r="361" spans="1:60" outlineLevel="1" x14ac:dyDescent="0.2">
      <c r="A361" s="125"/>
      <c r="B361" s="126"/>
      <c r="C361" s="153" t="s">
        <v>182</v>
      </c>
      <c r="D361" s="128"/>
      <c r="E361" s="129">
        <v>8.1199999999999992</v>
      </c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2"/>
      <c r="Z361" s="122"/>
      <c r="AA361" s="122"/>
      <c r="AB361" s="122"/>
      <c r="AC361" s="122"/>
      <c r="AD361" s="122"/>
      <c r="AE361" s="122"/>
      <c r="AF361" s="122"/>
      <c r="AG361" s="122" t="s">
        <v>136</v>
      </c>
      <c r="AH361" s="122">
        <v>0</v>
      </c>
      <c r="AI361" s="122"/>
      <c r="AJ361" s="122"/>
      <c r="AK361" s="122"/>
      <c r="AL361" s="122"/>
      <c r="AM361" s="122"/>
      <c r="AN361" s="122"/>
      <c r="AO361" s="122"/>
      <c r="AP361" s="122"/>
      <c r="AQ361" s="122"/>
      <c r="AR361" s="122"/>
      <c r="AS361" s="122"/>
      <c r="AT361" s="122"/>
      <c r="AU361" s="122"/>
      <c r="AV361" s="122"/>
      <c r="AW361" s="122"/>
      <c r="AX361" s="122"/>
      <c r="AY361" s="122"/>
      <c r="AZ361" s="122"/>
      <c r="BA361" s="122"/>
      <c r="BB361" s="122"/>
      <c r="BC361" s="122"/>
      <c r="BD361" s="122"/>
      <c r="BE361" s="122"/>
      <c r="BF361" s="122"/>
      <c r="BG361" s="122"/>
      <c r="BH361" s="122"/>
    </row>
    <row r="362" spans="1:60" outlineLevel="1" x14ac:dyDescent="0.2">
      <c r="A362" s="125"/>
      <c r="B362" s="126"/>
      <c r="C362" s="153" t="s">
        <v>517</v>
      </c>
      <c r="D362" s="128"/>
      <c r="E362" s="129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2"/>
      <c r="Z362" s="122"/>
      <c r="AA362" s="122"/>
      <c r="AB362" s="122"/>
      <c r="AC362" s="122"/>
      <c r="AD362" s="122"/>
      <c r="AE362" s="122"/>
      <c r="AF362" s="122"/>
      <c r="AG362" s="122" t="s">
        <v>136</v>
      </c>
      <c r="AH362" s="122">
        <v>0</v>
      </c>
      <c r="AI362" s="122"/>
      <c r="AJ362" s="122"/>
      <c r="AK362" s="122"/>
      <c r="AL362" s="122"/>
      <c r="AM362" s="122"/>
      <c r="AN362" s="122"/>
      <c r="AO362" s="122"/>
      <c r="AP362" s="122"/>
      <c r="AQ362" s="122"/>
      <c r="AR362" s="122"/>
      <c r="AS362" s="122"/>
      <c r="AT362" s="122"/>
      <c r="AU362" s="122"/>
      <c r="AV362" s="122"/>
      <c r="AW362" s="122"/>
      <c r="AX362" s="122"/>
      <c r="AY362" s="122"/>
      <c r="AZ362" s="122"/>
      <c r="BA362" s="122"/>
      <c r="BB362" s="122"/>
      <c r="BC362" s="122"/>
      <c r="BD362" s="122"/>
      <c r="BE362" s="122"/>
      <c r="BF362" s="122"/>
      <c r="BG362" s="122"/>
      <c r="BH362" s="122"/>
    </row>
    <row r="363" spans="1:60" outlineLevel="1" x14ac:dyDescent="0.2">
      <c r="A363" s="125"/>
      <c r="B363" s="126"/>
      <c r="C363" s="153" t="s">
        <v>188</v>
      </c>
      <c r="D363" s="128"/>
      <c r="E363" s="129">
        <v>30</v>
      </c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2"/>
      <c r="Z363" s="122"/>
      <c r="AA363" s="122"/>
      <c r="AB363" s="122"/>
      <c r="AC363" s="122"/>
      <c r="AD363" s="122"/>
      <c r="AE363" s="122"/>
      <c r="AF363" s="122"/>
      <c r="AG363" s="122" t="s">
        <v>136</v>
      </c>
      <c r="AH363" s="122">
        <v>0</v>
      </c>
      <c r="AI363" s="122"/>
      <c r="AJ363" s="122"/>
      <c r="AK363" s="122"/>
      <c r="AL363" s="122"/>
      <c r="AM363" s="122"/>
      <c r="AN363" s="122"/>
      <c r="AO363" s="122"/>
      <c r="AP363" s="122"/>
      <c r="AQ363" s="122"/>
      <c r="AR363" s="122"/>
      <c r="AS363" s="122"/>
      <c r="AT363" s="122"/>
      <c r="AU363" s="122"/>
      <c r="AV363" s="122"/>
      <c r="AW363" s="122"/>
      <c r="AX363" s="122"/>
      <c r="AY363" s="122"/>
      <c r="AZ363" s="122"/>
      <c r="BA363" s="122"/>
      <c r="BB363" s="122"/>
      <c r="BC363" s="122"/>
      <c r="BD363" s="122"/>
      <c r="BE363" s="122"/>
      <c r="BF363" s="122"/>
      <c r="BG363" s="122"/>
      <c r="BH363" s="122"/>
    </row>
    <row r="364" spans="1:60" outlineLevel="1" x14ac:dyDescent="0.2">
      <c r="A364" s="125"/>
      <c r="B364" s="126"/>
      <c r="C364" s="153" t="s">
        <v>192</v>
      </c>
      <c r="D364" s="128"/>
      <c r="E364" s="129">
        <v>3.2</v>
      </c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2"/>
      <c r="Z364" s="122"/>
      <c r="AA364" s="122"/>
      <c r="AB364" s="122"/>
      <c r="AC364" s="122"/>
      <c r="AD364" s="122"/>
      <c r="AE364" s="122"/>
      <c r="AF364" s="122"/>
      <c r="AG364" s="122" t="s">
        <v>136</v>
      </c>
      <c r="AH364" s="122">
        <v>0</v>
      </c>
      <c r="AI364" s="122"/>
      <c r="AJ364" s="122"/>
      <c r="AK364" s="122"/>
      <c r="AL364" s="122"/>
      <c r="AM364" s="122"/>
      <c r="AN364" s="122"/>
      <c r="AO364" s="122"/>
      <c r="AP364" s="122"/>
      <c r="AQ364" s="122"/>
      <c r="AR364" s="122"/>
      <c r="AS364" s="122"/>
      <c r="AT364" s="122"/>
      <c r="AU364" s="122"/>
      <c r="AV364" s="122"/>
      <c r="AW364" s="122"/>
      <c r="AX364" s="122"/>
      <c r="AY364" s="122"/>
      <c r="AZ364" s="122"/>
      <c r="BA364" s="122"/>
      <c r="BB364" s="122"/>
      <c r="BC364" s="122"/>
      <c r="BD364" s="122"/>
      <c r="BE364" s="122"/>
      <c r="BF364" s="122"/>
      <c r="BG364" s="122"/>
      <c r="BH364" s="122"/>
    </row>
    <row r="365" spans="1:60" outlineLevel="1" x14ac:dyDescent="0.2">
      <c r="A365" s="125"/>
      <c r="B365" s="126"/>
      <c r="C365" s="153" t="s">
        <v>193</v>
      </c>
      <c r="D365" s="128"/>
      <c r="E365" s="129">
        <v>8.25</v>
      </c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2"/>
      <c r="Z365" s="122"/>
      <c r="AA365" s="122"/>
      <c r="AB365" s="122"/>
      <c r="AC365" s="122"/>
      <c r="AD365" s="122"/>
      <c r="AE365" s="122"/>
      <c r="AF365" s="122"/>
      <c r="AG365" s="122" t="s">
        <v>136</v>
      </c>
      <c r="AH365" s="122">
        <v>0</v>
      </c>
      <c r="AI365" s="122"/>
      <c r="AJ365" s="122"/>
      <c r="AK365" s="122"/>
      <c r="AL365" s="122"/>
      <c r="AM365" s="122"/>
      <c r="AN365" s="122"/>
      <c r="AO365" s="122"/>
      <c r="AP365" s="122"/>
      <c r="AQ365" s="122"/>
      <c r="AR365" s="122"/>
      <c r="AS365" s="122"/>
      <c r="AT365" s="122"/>
      <c r="AU365" s="122"/>
      <c r="AV365" s="122"/>
      <c r="AW365" s="122"/>
      <c r="AX365" s="122"/>
      <c r="AY365" s="122"/>
      <c r="AZ365" s="122"/>
      <c r="BA365" s="122"/>
      <c r="BB365" s="122"/>
      <c r="BC365" s="122"/>
      <c r="BD365" s="122"/>
      <c r="BE365" s="122"/>
      <c r="BF365" s="122"/>
      <c r="BG365" s="122"/>
      <c r="BH365" s="122"/>
    </row>
    <row r="366" spans="1:60" outlineLevel="1" x14ac:dyDescent="0.2">
      <c r="A366" s="125"/>
      <c r="B366" s="126"/>
      <c r="C366" s="153" t="s">
        <v>195</v>
      </c>
      <c r="D366" s="128"/>
      <c r="E366" s="129">
        <v>10.5</v>
      </c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2"/>
      <c r="Z366" s="122"/>
      <c r="AA366" s="122"/>
      <c r="AB366" s="122"/>
      <c r="AC366" s="122"/>
      <c r="AD366" s="122"/>
      <c r="AE366" s="122"/>
      <c r="AF366" s="122"/>
      <c r="AG366" s="122" t="s">
        <v>136</v>
      </c>
      <c r="AH366" s="122">
        <v>0</v>
      </c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2"/>
      <c r="AT366" s="122"/>
      <c r="AU366" s="122"/>
      <c r="AV366" s="122"/>
      <c r="AW366" s="122"/>
      <c r="AX366" s="122"/>
      <c r="AY366" s="122"/>
      <c r="AZ366" s="122"/>
      <c r="BA366" s="122"/>
      <c r="BB366" s="122"/>
      <c r="BC366" s="122"/>
      <c r="BD366" s="122"/>
      <c r="BE366" s="122"/>
      <c r="BF366" s="122"/>
      <c r="BG366" s="122"/>
      <c r="BH366" s="122"/>
    </row>
    <row r="367" spans="1:60" outlineLevel="1" x14ac:dyDescent="0.2">
      <c r="A367" s="125"/>
      <c r="B367" s="126"/>
      <c r="C367" s="153" t="s">
        <v>196</v>
      </c>
      <c r="D367" s="128"/>
      <c r="E367" s="129">
        <v>41.25</v>
      </c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2"/>
      <c r="Z367" s="122"/>
      <c r="AA367" s="122"/>
      <c r="AB367" s="122"/>
      <c r="AC367" s="122"/>
      <c r="AD367" s="122"/>
      <c r="AE367" s="122"/>
      <c r="AF367" s="122"/>
      <c r="AG367" s="122" t="s">
        <v>136</v>
      </c>
      <c r="AH367" s="122">
        <v>0</v>
      </c>
      <c r="AI367" s="122"/>
      <c r="AJ367" s="122"/>
      <c r="AK367" s="122"/>
      <c r="AL367" s="122"/>
      <c r="AM367" s="122"/>
      <c r="AN367" s="122"/>
      <c r="AO367" s="122"/>
      <c r="AP367" s="122"/>
      <c r="AQ367" s="122"/>
      <c r="AR367" s="122"/>
      <c r="AS367" s="122"/>
      <c r="AT367" s="122"/>
      <c r="AU367" s="122"/>
      <c r="AV367" s="122"/>
      <c r="AW367" s="122"/>
      <c r="AX367" s="122"/>
      <c r="AY367" s="122"/>
      <c r="AZ367" s="122"/>
      <c r="BA367" s="122"/>
      <c r="BB367" s="122"/>
      <c r="BC367" s="122"/>
      <c r="BD367" s="122"/>
      <c r="BE367" s="122"/>
      <c r="BF367" s="122"/>
      <c r="BG367" s="122"/>
      <c r="BH367" s="122"/>
    </row>
    <row r="368" spans="1:60" outlineLevel="1" x14ac:dyDescent="0.2">
      <c r="A368" s="125"/>
      <c r="B368" s="126"/>
      <c r="C368" s="153" t="s">
        <v>199</v>
      </c>
      <c r="D368" s="128"/>
      <c r="E368" s="129">
        <v>28.5</v>
      </c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2"/>
      <c r="Z368" s="122"/>
      <c r="AA368" s="122"/>
      <c r="AB368" s="122"/>
      <c r="AC368" s="122"/>
      <c r="AD368" s="122"/>
      <c r="AE368" s="122"/>
      <c r="AF368" s="122"/>
      <c r="AG368" s="122" t="s">
        <v>136</v>
      </c>
      <c r="AH368" s="122">
        <v>0</v>
      </c>
      <c r="AI368" s="122"/>
      <c r="AJ368" s="122"/>
      <c r="AK368" s="122"/>
      <c r="AL368" s="122"/>
      <c r="AM368" s="122"/>
      <c r="AN368" s="122"/>
      <c r="AO368" s="122"/>
      <c r="AP368" s="122"/>
      <c r="AQ368" s="122"/>
      <c r="AR368" s="122"/>
      <c r="AS368" s="122"/>
      <c r="AT368" s="122"/>
      <c r="AU368" s="122"/>
      <c r="AV368" s="122"/>
      <c r="AW368" s="122"/>
      <c r="AX368" s="122"/>
      <c r="AY368" s="122"/>
      <c r="AZ368" s="122"/>
      <c r="BA368" s="122"/>
      <c r="BB368" s="122"/>
      <c r="BC368" s="122"/>
      <c r="BD368" s="122"/>
      <c r="BE368" s="122"/>
      <c r="BF368" s="122"/>
      <c r="BG368" s="122"/>
      <c r="BH368" s="122"/>
    </row>
    <row r="369" spans="1:60" outlineLevel="1" x14ac:dyDescent="0.2">
      <c r="A369" s="139">
        <v>145</v>
      </c>
      <c r="B369" s="140" t="s">
        <v>518</v>
      </c>
      <c r="C369" s="152" t="s">
        <v>519</v>
      </c>
      <c r="D369" s="141" t="s">
        <v>143</v>
      </c>
      <c r="E369" s="142">
        <v>152.12</v>
      </c>
      <c r="F369" s="143"/>
      <c r="G369" s="144">
        <f>ROUND(E369*F369,2)</f>
        <v>0</v>
      </c>
      <c r="H369" s="127">
        <v>0.09</v>
      </c>
      <c r="I369" s="127">
        <f>ROUND(E369*H369,2)</f>
        <v>13.69</v>
      </c>
      <c r="J369" s="127">
        <v>20.309999999999999</v>
      </c>
      <c r="K369" s="127">
        <f>ROUND(E369*J369,2)</f>
        <v>3089.56</v>
      </c>
      <c r="L369" s="127">
        <v>21</v>
      </c>
      <c r="M369" s="127">
        <f>G369*(1+L369/100)</f>
        <v>0</v>
      </c>
      <c r="N369" s="127">
        <v>0</v>
      </c>
      <c r="O369" s="127">
        <f>ROUND(E369*N369,2)</f>
        <v>0</v>
      </c>
      <c r="P369" s="127">
        <v>0</v>
      </c>
      <c r="Q369" s="127">
        <f>ROUND(E369*P369,2)</f>
        <v>0</v>
      </c>
      <c r="R369" s="127"/>
      <c r="S369" s="127" t="s">
        <v>132</v>
      </c>
      <c r="T369" s="127" t="s">
        <v>144</v>
      </c>
      <c r="U369" s="127">
        <v>4.3220000000000001E-2</v>
      </c>
      <c r="V369" s="127">
        <f>ROUND(E369*U369,2)</f>
        <v>6.57</v>
      </c>
      <c r="W369" s="127"/>
      <c r="X369" s="127" t="s">
        <v>133</v>
      </c>
      <c r="Y369" s="122"/>
      <c r="Z369" s="122"/>
      <c r="AA369" s="122"/>
      <c r="AB369" s="122"/>
      <c r="AC369" s="122"/>
      <c r="AD369" s="122"/>
      <c r="AE369" s="122"/>
      <c r="AF369" s="122"/>
      <c r="AG369" s="122" t="s">
        <v>134</v>
      </c>
      <c r="AH369" s="122"/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22"/>
      <c r="AU369" s="122"/>
      <c r="AV369" s="122"/>
      <c r="AW369" s="122"/>
      <c r="AX369" s="122"/>
      <c r="AY369" s="122"/>
      <c r="AZ369" s="122"/>
      <c r="BA369" s="122"/>
      <c r="BB369" s="122"/>
      <c r="BC369" s="122"/>
      <c r="BD369" s="122"/>
      <c r="BE369" s="122"/>
      <c r="BF369" s="122"/>
      <c r="BG369" s="122"/>
      <c r="BH369" s="122"/>
    </row>
    <row r="370" spans="1:60" outlineLevel="1" x14ac:dyDescent="0.2">
      <c r="A370" s="125"/>
      <c r="B370" s="126"/>
      <c r="C370" s="153" t="s">
        <v>516</v>
      </c>
      <c r="D370" s="128"/>
      <c r="E370" s="129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2"/>
      <c r="Z370" s="122"/>
      <c r="AA370" s="122"/>
      <c r="AB370" s="122"/>
      <c r="AC370" s="122"/>
      <c r="AD370" s="122"/>
      <c r="AE370" s="122"/>
      <c r="AF370" s="122"/>
      <c r="AG370" s="122" t="s">
        <v>136</v>
      </c>
      <c r="AH370" s="122">
        <v>0</v>
      </c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22"/>
      <c r="AU370" s="122"/>
      <c r="AV370" s="122"/>
      <c r="AW370" s="122"/>
      <c r="AX370" s="122"/>
      <c r="AY370" s="122"/>
      <c r="AZ370" s="122"/>
      <c r="BA370" s="122"/>
      <c r="BB370" s="122"/>
      <c r="BC370" s="122"/>
      <c r="BD370" s="122"/>
      <c r="BE370" s="122"/>
      <c r="BF370" s="122"/>
      <c r="BG370" s="122"/>
      <c r="BH370" s="122"/>
    </row>
    <row r="371" spans="1:60" outlineLevel="1" x14ac:dyDescent="0.2">
      <c r="A371" s="125"/>
      <c r="B371" s="126"/>
      <c r="C371" s="153" t="s">
        <v>178</v>
      </c>
      <c r="D371" s="128"/>
      <c r="E371" s="129">
        <v>3.99</v>
      </c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2"/>
      <c r="Z371" s="122"/>
      <c r="AA371" s="122"/>
      <c r="AB371" s="122"/>
      <c r="AC371" s="122"/>
      <c r="AD371" s="122"/>
      <c r="AE371" s="122"/>
      <c r="AF371" s="122"/>
      <c r="AG371" s="122" t="s">
        <v>136</v>
      </c>
      <c r="AH371" s="122">
        <v>0</v>
      </c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  <c r="AV371" s="122"/>
      <c r="AW371" s="122"/>
      <c r="AX371" s="122"/>
      <c r="AY371" s="122"/>
      <c r="AZ371" s="122"/>
      <c r="BA371" s="122"/>
      <c r="BB371" s="122"/>
      <c r="BC371" s="122"/>
      <c r="BD371" s="122"/>
      <c r="BE371" s="122"/>
      <c r="BF371" s="122"/>
      <c r="BG371" s="122"/>
      <c r="BH371" s="122"/>
    </row>
    <row r="372" spans="1:60" outlineLevel="1" x14ac:dyDescent="0.2">
      <c r="A372" s="125"/>
      <c r="B372" s="126"/>
      <c r="C372" s="153" t="s">
        <v>179</v>
      </c>
      <c r="D372" s="128"/>
      <c r="E372" s="129">
        <v>1.08</v>
      </c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2"/>
      <c r="Z372" s="122"/>
      <c r="AA372" s="122"/>
      <c r="AB372" s="122"/>
      <c r="AC372" s="122"/>
      <c r="AD372" s="122"/>
      <c r="AE372" s="122"/>
      <c r="AF372" s="122"/>
      <c r="AG372" s="122" t="s">
        <v>136</v>
      </c>
      <c r="AH372" s="122">
        <v>0</v>
      </c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22"/>
      <c r="AU372" s="122"/>
      <c r="AV372" s="122"/>
      <c r="AW372" s="122"/>
      <c r="AX372" s="122"/>
      <c r="AY372" s="122"/>
      <c r="AZ372" s="122"/>
      <c r="BA372" s="122"/>
      <c r="BB372" s="122"/>
      <c r="BC372" s="122"/>
      <c r="BD372" s="122"/>
      <c r="BE372" s="122"/>
      <c r="BF372" s="122"/>
      <c r="BG372" s="122"/>
      <c r="BH372" s="122"/>
    </row>
    <row r="373" spans="1:60" outlineLevel="1" x14ac:dyDescent="0.2">
      <c r="A373" s="125"/>
      <c r="B373" s="126"/>
      <c r="C373" s="153" t="s">
        <v>180</v>
      </c>
      <c r="D373" s="128"/>
      <c r="E373" s="129">
        <v>0.98</v>
      </c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2"/>
      <c r="Z373" s="122"/>
      <c r="AA373" s="122"/>
      <c r="AB373" s="122"/>
      <c r="AC373" s="122"/>
      <c r="AD373" s="122"/>
      <c r="AE373" s="122"/>
      <c r="AF373" s="122"/>
      <c r="AG373" s="122" t="s">
        <v>136</v>
      </c>
      <c r="AH373" s="122">
        <v>0</v>
      </c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22"/>
      <c r="AU373" s="122"/>
      <c r="AV373" s="122"/>
      <c r="AW373" s="122"/>
      <c r="AX373" s="122"/>
      <c r="AY373" s="122"/>
      <c r="AZ373" s="122"/>
      <c r="BA373" s="122"/>
      <c r="BB373" s="122"/>
      <c r="BC373" s="122"/>
      <c r="BD373" s="122"/>
      <c r="BE373" s="122"/>
      <c r="BF373" s="122"/>
      <c r="BG373" s="122"/>
      <c r="BH373" s="122"/>
    </row>
    <row r="374" spans="1:60" outlineLevel="1" x14ac:dyDescent="0.2">
      <c r="A374" s="125"/>
      <c r="B374" s="126"/>
      <c r="C374" s="153" t="s">
        <v>181</v>
      </c>
      <c r="D374" s="128"/>
      <c r="E374" s="129">
        <v>16.25</v>
      </c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2"/>
      <c r="Z374" s="122"/>
      <c r="AA374" s="122"/>
      <c r="AB374" s="122"/>
      <c r="AC374" s="122"/>
      <c r="AD374" s="122"/>
      <c r="AE374" s="122"/>
      <c r="AF374" s="122"/>
      <c r="AG374" s="122" t="s">
        <v>136</v>
      </c>
      <c r="AH374" s="122">
        <v>0</v>
      </c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22"/>
      <c r="AU374" s="122"/>
      <c r="AV374" s="122"/>
      <c r="AW374" s="122"/>
      <c r="AX374" s="122"/>
      <c r="AY374" s="122"/>
      <c r="AZ374" s="122"/>
      <c r="BA374" s="122"/>
      <c r="BB374" s="122"/>
      <c r="BC374" s="122"/>
      <c r="BD374" s="122"/>
      <c r="BE374" s="122"/>
      <c r="BF374" s="122"/>
      <c r="BG374" s="122"/>
      <c r="BH374" s="122"/>
    </row>
    <row r="375" spans="1:60" outlineLevel="1" x14ac:dyDescent="0.2">
      <c r="A375" s="125"/>
      <c r="B375" s="126"/>
      <c r="C375" s="153" t="s">
        <v>182</v>
      </c>
      <c r="D375" s="128"/>
      <c r="E375" s="129">
        <v>8.1199999999999992</v>
      </c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2"/>
      <c r="Z375" s="122"/>
      <c r="AA375" s="122"/>
      <c r="AB375" s="122"/>
      <c r="AC375" s="122"/>
      <c r="AD375" s="122"/>
      <c r="AE375" s="122"/>
      <c r="AF375" s="122"/>
      <c r="AG375" s="122" t="s">
        <v>136</v>
      </c>
      <c r="AH375" s="122">
        <v>0</v>
      </c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2"/>
      <c r="AU375" s="122"/>
      <c r="AV375" s="122"/>
      <c r="AW375" s="122"/>
      <c r="AX375" s="122"/>
      <c r="AY375" s="122"/>
      <c r="AZ375" s="122"/>
      <c r="BA375" s="122"/>
      <c r="BB375" s="122"/>
      <c r="BC375" s="122"/>
      <c r="BD375" s="122"/>
      <c r="BE375" s="122"/>
      <c r="BF375" s="122"/>
      <c r="BG375" s="122"/>
      <c r="BH375" s="122"/>
    </row>
    <row r="376" spans="1:60" outlineLevel="1" x14ac:dyDescent="0.2">
      <c r="A376" s="125"/>
      <c r="B376" s="126"/>
      <c r="C376" s="153" t="s">
        <v>517</v>
      </c>
      <c r="D376" s="128"/>
      <c r="E376" s="129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2"/>
      <c r="Z376" s="122"/>
      <c r="AA376" s="122"/>
      <c r="AB376" s="122"/>
      <c r="AC376" s="122"/>
      <c r="AD376" s="122"/>
      <c r="AE376" s="122"/>
      <c r="AF376" s="122"/>
      <c r="AG376" s="122" t="s">
        <v>136</v>
      </c>
      <c r="AH376" s="122">
        <v>0</v>
      </c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  <c r="AV376" s="122"/>
      <c r="AW376" s="122"/>
      <c r="AX376" s="122"/>
      <c r="AY376" s="122"/>
      <c r="AZ376" s="122"/>
      <c r="BA376" s="122"/>
      <c r="BB376" s="122"/>
      <c r="BC376" s="122"/>
      <c r="BD376" s="122"/>
      <c r="BE376" s="122"/>
      <c r="BF376" s="122"/>
      <c r="BG376" s="122"/>
      <c r="BH376" s="122"/>
    </row>
    <row r="377" spans="1:60" outlineLevel="1" x14ac:dyDescent="0.2">
      <c r="A377" s="125"/>
      <c r="B377" s="126"/>
      <c r="C377" s="153" t="s">
        <v>188</v>
      </c>
      <c r="D377" s="128"/>
      <c r="E377" s="129">
        <v>30</v>
      </c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2"/>
      <c r="Z377" s="122"/>
      <c r="AA377" s="122"/>
      <c r="AB377" s="122"/>
      <c r="AC377" s="122"/>
      <c r="AD377" s="122"/>
      <c r="AE377" s="122"/>
      <c r="AF377" s="122"/>
      <c r="AG377" s="122" t="s">
        <v>136</v>
      </c>
      <c r="AH377" s="122">
        <v>0</v>
      </c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  <c r="AV377" s="122"/>
      <c r="AW377" s="122"/>
      <c r="AX377" s="122"/>
      <c r="AY377" s="122"/>
      <c r="AZ377" s="122"/>
      <c r="BA377" s="122"/>
      <c r="BB377" s="122"/>
      <c r="BC377" s="122"/>
      <c r="BD377" s="122"/>
      <c r="BE377" s="122"/>
      <c r="BF377" s="122"/>
      <c r="BG377" s="122"/>
      <c r="BH377" s="122"/>
    </row>
    <row r="378" spans="1:60" outlineLevel="1" x14ac:dyDescent="0.2">
      <c r="A378" s="125"/>
      <c r="B378" s="126"/>
      <c r="C378" s="153" t="s">
        <v>192</v>
      </c>
      <c r="D378" s="128"/>
      <c r="E378" s="129">
        <v>3.2</v>
      </c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2"/>
      <c r="Z378" s="122"/>
      <c r="AA378" s="122"/>
      <c r="AB378" s="122"/>
      <c r="AC378" s="122"/>
      <c r="AD378" s="122"/>
      <c r="AE378" s="122"/>
      <c r="AF378" s="122"/>
      <c r="AG378" s="122" t="s">
        <v>136</v>
      </c>
      <c r="AH378" s="122">
        <v>0</v>
      </c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22"/>
      <c r="AU378" s="122"/>
      <c r="AV378" s="122"/>
      <c r="AW378" s="122"/>
      <c r="AX378" s="122"/>
      <c r="AY378" s="122"/>
      <c r="AZ378" s="122"/>
      <c r="BA378" s="122"/>
      <c r="BB378" s="122"/>
      <c r="BC378" s="122"/>
      <c r="BD378" s="122"/>
      <c r="BE378" s="122"/>
      <c r="BF378" s="122"/>
      <c r="BG378" s="122"/>
      <c r="BH378" s="122"/>
    </row>
    <row r="379" spans="1:60" outlineLevel="1" x14ac:dyDescent="0.2">
      <c r="A379" s="125"/>
      <c r="B379" s="126"/>
      <c r="C379" s="153" t="s">
        <v>193</v>
      </c>
      <c r="D379" s="128"/>
      <c r="E379" s="129">
        <v>8.25</v>
      </c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2"/>
      <c r="Z379" s="122"/>
      <c r="AA379" s="122"/>
      <c r="AB379" s="122"/>
      <c r="AC379" s="122"/>
      <c r="AD379" s="122"/>
      <c r="AE379" s="122"/>
      <c r="AF379" s="122"/>
      <c r="AG379" s="122" t="s">
        <v>136</v>
      </c>
      <c r="AH379" s="122">
        <v>0</v>
      </c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22"/>
      <c r="AU379" s="122"/>
      <c r="AV379" s="122"/>
      <c r="AW379" s="122"/>
      <c r="AX379" s="122"/>
      <c r="AY379" s="122"/>
      <c r="AZ379" s="122"/>
      <c r="BA379" s="122"/>
      <c r="BB379" s="122"/>
      <c r="BC379" s="122"/>
      <c r="BD379" s="122"/>
      <c r="BE379" s="122"/>
      <c r="BF379" s="122"/>
      <c r="BG379" s="122"/>
      <c r="BH379" s="122"/>
    </row>
    <row r="380" spans="1:60" outlineLevel="1" x14ac:dyDescent="0.2">
      <c r="A380" s="125"/>
      <c r="B380" s="126"/>
      <c r="C380" s="153" t="s">
        <v>195</v>
      </c>
      <c r="D380" s="128"/>
      <c r="E380" s="129">
        <v>10.5</v>
      </c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2"/>
      <c r="Z380" s="122"/>
      <c r="AA380" s="122"/>
      <c r="AB380" s="122"/>
      <c r="AC380" s="122"/>
      <c r="AD380" s="122"/>
      <c r="AE380" s="122"/>
      <c r="AF380" s="122"/>
      <c r="AG380" s="122" t="s">
        <v>136</v>
      </c>
      <c r="AH380" s="122">
        <v>0</v>
      </c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22"/>
      <c r="AU380" s="122"/>
      <c r="AV380" s="122"/>
      <c r="AW380" s="122"/>
      <c r="AX380" s="122"/>
      <c r="AY380" s="122"/>
      <c r="AZ380" s="122"/>
      <c r="BA380" s="122"/>
      <c r="BB380" s="122"/>
      <c r="BC380" s="122"/>
      <c r="BD380" s="122"/>
      <c r="BE380" s="122"/>
      <c r="BF380" s="122"/>
      <c r="BG380" s="122"/>
      <c r="BH380" s="122"/>
    </row>
    <row r="381" spans="1:60" outlineLevel="1" x14ac:dyDescent="0.2">
      <c r="A381" s="125"/>
      <c r="B381" s="126"/>
      <c r="C381" s="153" t="s">
        <v>196</v>
      </c>
      <c r="D381" s="128"/>
      <c r="E381" s="129">
        <v>41.25</v>
      </c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2"/>
      <c r="Z381" s="122"/>
      <c r="AA381" s="122"/>
      <c r="AB381" s="122"/>
      <c r="AC381" s="122"/>
      <c r="AD381" s="122"/>
      <c r="AE381" s="122"/>
      <c r="AF381" s="122"/>
      <c r="AG381" s="122" t="s">
        <v>136</v>
      </c>
      <c r="AH381" s="122">
        <v>0</v>
      </c>
      <c r="AI381" s="122"/>
      <c r="AJ381" s="122"/>
      <c r="AK381" s="122"/>
      <c r="AL381" s="122"/>
      <c r="AM381" s="122"/>
      <c r="AN381" s="122"/>
      <c r="AO381" s="122"/>
      <c r="AP381" s="122"/>
      <c r="AQ381" s="122"/>
      <c r="AR381" s="122"/>
      <c r="AS381" s="122"/>
      <c r="AT381" s="122"/>
      <c r="AU381" s="122"/>
      <c r="AV381" s="122"/>
      <c r="AW381" s="122"/>
      <c r="AX381" s="122"/>
      <c r="AY381" s="122"/>
      <c r="AZ381" s="122"/>
      <c r="BA381" s="122"/>
      <c r="BB381" s="122"/>
      <c r="BC381" s="122"/>
      <c r="BD381" s="122"/>
      <c r="BE381" s="122"/>
      <c r="BF381" s="122"/>
      <c r="BG381" s="122"/>
      <c r="BH381" s="122"/>
    </row>
    <row r="382" spans="1:60" outlineLevel="1" x14ac:dyDescent="0.2">
      <c r="A382" s="125"/>
      <c r="B382" s="126"/>
      <c r="C382" s="153" t="s">
        <v>199</v>
      </c>
      <c r="D382" s="128"/>
      <c r="E382" s="129">
        <v>28.5</v>
      </c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2"/>
      <c r="Z382" s="122"/>
      <c r="AA382" s="122"/>
      <c r="AB382" s="122"/>
      <c r="AC382" s="122"/>
      <c r="AD382" s="122"/>
      <c r="AE382" s="122"/>
      <c r="AF382" s="122"/>
      <c r="AG382" s="122" t="s">
        <v>136</v>
      </c>
      <c r="AH382" s="122">
        <v>0</v>
      </c>
      <c r="AI382" s="122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22"/>
      <c r="AV382" s="122"/>
      <c r="AW382" s="122"/>
      <c r="AX382" s="122"/>
      <c r="AY382" s="122"/>
      <c r="AZ382" s="122"/>
      <c r="BA382" s="122"/>
      <c r="BB382" s="122"/>
      <c r="BC382" s="122"/>
      <c r="BD382" s="122"/>
      <c r="BE382" s="122"/>
      <c r="BF382" s="122"/>
      <c r="BG382" s="122"/>
      <c r="BH382" s="122"/>
    </row>
    <row r="383" spans="1:60" outlineLevel="1" x14ac:dyDescent="0.2">
      <c r="A383" s="139">
        <v>146</v>
      </c>
      <c r="B383" s="140" t="s">
        <v>520</v>
      </c>
      <c r="C383" s="152" t="s">
        <v>521</v>
      </c>
      <c r="D383" s="141" t="s">
        <v>143</v>
      </c>
      <c r="E383" s="142">
        <v>158.56</v>
      </c>
      <c r="F383" s="143"/>
      <c r="G383" s="144">
        <f>ROUND(E383*F383,2)</f>
        <v>0</v>
      </c>
      <c r="H383" s="127">
        <v>4.16</v>
      </c>
      <c r="I383" s="127">
        <f>ROUND(E383*H383,2)</f>
        <v>659.61</v>
      </c>
      <c r="J383" s="127">
        <v>15.84</v>
      </c>
      <c r="K383" s="127">
        <f>ROUND(E383*J383,2)</f>
        <v>2511.59</v>
      </c>
      <c r="L383" s="127">
        <v>21</v>
      </c>
      <c r="M383" s="127">
        <f>G383*(1+L383/100)</f>
        <v>0</v>
      </c>
      <c r="N383" s="127">
        <v>6.9999999999999994E-5</v>
      </c>
      <c r="O383" s="127">
        <f>ROUND(E383*N383,2)</f>
        <v>0.01</v>
      </c>
      <c r="P383" s="127">
        <v>0</v>
      </c>
      <c r="Q383" s="127">
        <f>ROUND(E383*P383,2)</f>
        <v>0</v>
      </c>
      <c r="R383" s="127"/>
      <c r="S383" s="127" t="s">
        <v>132</v>
      </c>
      <c r="T383" s="127" t="s">
        <v>144</v>
      </c>
      <c r="U383" s="127">
        <v>3.2480000000000002E-2</v>
      </c>
      <c r="V383" s="127">
        <f>ROUND(E383*U383,2)</f>
        <v>5.15</v>
      </c>
      <c r="W383" s="127"/>
      <c r="X383" s="127" t="s">
        <v>133</v>
      </c>
      <c r="Y383" s="122"/>
      <c r="Z383" s="122"/>
      <c r="AA383" s="122"/>
      <c r="AB383" s="122"/>
      <c r="AC383" s="122"/>
      <c r="AD383" s="122"/>
      <c r="AE383" s="122"/>
      <c r="AF383" s="122"/>
      <c r="AG383" s="122" t="s">
        <v>134</v>
      </c>
      <c r="AH383" s="122"/>
      <c r="AI383" s="122"/>
      <c r="AJ383" s="122"/>
      <c r="AK383" s="122"/>
      <c r="AL383" s="122"/>
      <c r="AM383" s="122"/>
      <c r="AN383" s="122"/>
      <c r="AO383" s="122"/>
      <c r="AP383" s="122"/>
      <c r="AQ383" s="122"/>
      <c r="AR383" s="122"/>
      <c r="AS383" s="122"/>
      <c r="AT383" s="122"/>
      <c r="AU383" s="122"/>
      <c r="AV383" s="122"/>
      <c r="AW383" s="122"/>
      <c r="AX383" s="122"/>
      <c r="AY383" s="122"/>
      <c r="AZ383" s="122"/>
      <c r="BA383" s="122"/>
      <c r="BB383" s="122"/>
      <c r="BC383" s="122"/>
      <c r="BD383" s="122"/>
      <c r="BE383" s="122"/>
      <c r="BF383" s="122"/>
      <c r="BG383" s="122"/>
      <c r="BH383" s="122"/>
    </row>
    <row r="384" spans="1:60" outlineLevel="1" x14ac:dyDescent="0.2">
      <c r="A384" s="125"/>
      <c r="B384" s="126"/>
      <c r="C384" s="153" t="s">
        <v>516</v>
      </c>
      <c r="D384" s="128"/>
      <c r="E384" s="129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2"/>
      <c r="Z384" s="122"/>
      <c r="AA384" s="122"/>
      <c r="AB384" s="122"/>
      <c r="AC384" s="122"/>
      <c r="AD384" s="122"/>
      <c r="AE384" s="122"/>
      <c r="AF384" s="122"/>
      <c r="AG384" s="122" t="s">
        <v>136</v>
      </c>
      <c r="AH384" s="122">
        <v>0</v>
      </c>
      <c r="AI384" s="122"/>
      <c r="AJ384" s="122"/>
      <c r="AK384" s="122"/>
      <c r="AL384" s="122"/>
      <c r="AM384" s="122"/>
      <c r="AN384" s="122"/>
      <c r="AO384" s="122"/>
      <c r="AP384" s="122"/>
      <c r="AQ384" s="122"/>
      <c r="AR384" s="122"/>
      <c r="AS384" s="122"/>
      <c r="AT384" s="122"/>
      <c r="AU384" s="122"/>
      <c r="AV384" s="122"/>
      <c r="AW384" s="122"/>
      <c r="AX384" s="122"/>
      <c r="AY384" s="122"/>
      <c r="AZ384" s="122"/>
      <c r="BA384" s="122"/>
      <c r="BB384" s="122"/>
      <c r="BC384" s="122"/>
      <c r="BD384" s="122"/>
      <c r="BE384" s="122"/>
      <c r="BF384" s="122"/>
      <c r="BG384" s="122"/>
      <c r="BH384" s="122"/>
    </row>
    <row r="385" spans="1:60" outlineLevel="1" x14ac:dyDescent="0.2">
      <c r="A385" s="125"/>
      <c r="B385" s="126"/>
      <c r="C385" s="153" t="s">
        <v>178</v>
      </c>
      <c r="D385" s="128"/>
      <c r="E385" s="129">
        <v>3.99</v>
      </c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2"/>
      <c r="Z385" s="122"/>
      <c r="AA385" s="122"/>
      <c r="AB385" s="122"/>
      <c r="AC385" s="122"/>
      <c r="AD385" s="122"/>
      <c r="AE385" s="122"/>
      <c r="AF385" s="122"/>
      <c r="AG385" s="122" t="s">
        <v>136</v>
      </c>
      <c r="AH385" s="122">
        <v>0</v>
      </c>
      <c r="AI385" s="122"/>
      <c r="AJ385" s="122"/>
      <c r="AK385" s="122"/>
      <c r="AL385" s="122"/>
      <c r="AM385" s="122"/>
      <c r="AN385" s="122"/>
      <c r="AO385" s="122"/>
      <c r="AP385" s="122"/>
      <c r="AQ385" s="122"/>
      <c r="AR385" s="122"/>
      <c r="AS385" s="122"/>
      <c r="AT385" s="122"/>
      <c r="AU385" s="122"/>
      <c r="AV385" s="122"/>
      <c r="AW385" s="122"/>
      <c r="AX385" s="122"/>
      <c r="AY385" s="122"/>
      <c r="AZ385" s="122"/>
      <c r="BA385" s="122"/>
      <c r="BB385" s="122"/>
      <c r="BC385" s="122"/>
      <c r="BD385" s="122"/>
      <c r="BE385" s="122"/>
      <c r="BF385" s="122"/>
      <c r="BG385" s="122"/>
      <c r="BH385" s="122"/>
    </row>
    <row r="386" spans="1:60" outlineLevel="1" x14ac:dyDescent="0.2">
      <c r="A386" s="125"/>
      <c r="B386" s="126"/>
      <c r="C386" s="153" t="s">
        <v>179</v>
      </c>
      <c r="D386" s="128"/>
      <c r="E386" s="129">
        <v>1.08</v>
      </c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2"/>
      <c r="Z386" s="122"/>
      <c r="AA386" s="122"/>
      <c r="AB386" s="122"/>
      <c r="AC386" s="122"/>
      <c r="AD386" s="122"/>
      <c r="AE386" s="122"/>
      <c r="AF386" s="122"/>
      <c r="AG386" s="122" t="s">
        <v>136</v>
      </c>
      <c r="AH386" s="122">
        <v>0</v>
      </c>
      <c r="AI386" s="122"/>
      <c r="AJ386" s="122"/>
      <c r="AK386" s="122"/>
      <c r="AL386" s="122"/>
      <c r="AM386" s="122"/>
      <c r="AN386" s="122"/>
      <c r="AO386" s="122"/>
      <c r="AP386" s="122"/>
      <c r="AQ386" s="122"/>
      <c r="AR386" s="122"/>
      <c r="AS386" s="122"/>
      <c r="AT386" s="122"/>
      <c r="AU386" s="122"/>
      <c r="AV386" s="122"/>
      <c r="AW386" s="122"/>
      <c r="AX386" s="122"/>
      <c r="AY386" s="122"/>
      <c r="AZ386" s="122"/>
      <c r="BA386" s="122"/>
      <c r="BB386" s="122"/>
      <c r="BC386" s="122"/>
      <c r="BD386" s="122"/>
      <c r="BE386" s="122"/>
      <c r="BF386" s="122"/>
      <c r="BG386" s="122"/>
      <c r="BH386" s="122"/>
    </row>
    <row r="387" spans="1:60" outlineLevel="1" x14ac:dyDescent="0.2">
      <c r="A387" s="125"/>
      <c r="B387" s="126"/>
      <c r="C387" s="153" t="s">
        <v>160</v>
      </c>
      <c r="D387" s="128"/>
      <c r="E387" s="129">
        <v>6.44</v>
      </c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2"/>
      <c r="Z387" s="122"/>
      <c r="AA387" s="122"/>
      <c r="AB387" s="122"/>
      <c r="AC387" s="122"/>
      <c r="AD387" s="122"/>
      <c r="AE387" s="122"/>
      <c r="AF387" s="122"/>
      <c r="AG387" s="122" t="s">
        <v>136</v>
      </c>
      <c r="AH387" s="122">
        <v>0</v>
      </c>
      <c r="AI387" s="122"/>
      <c r="AJ387" s="122"/>
      <c r="AK387" s="122"/>
      <c r="AL387" s="122"/>
      <c r="AM387" s="122"/>
      <c r="AN387" s="122"/>
      <c r="AO387" s="122"/>
      <c r="AP387" s="122"/>
      <c r="AQ387" s="122"/>
      <c r="AR387" s="122"/>
      <c r="AS387" s="122"/>
      <c r="AT387" s="122"/>
      <c r="AU387" s="122"/>
      <c r="AV387" s="122"/>
      <c r="AW387" s="122"/>
      <c r="AX387" s="122"/>
      <c r="AY387" s="122"/>
      <c r="AZ387" s="122"/>
      <c r="BA387" s="122"/>
      <c r="BB387" s="122"/>
      <c r="BC387" s="122"/>
      <c r="BD387" s="122"/>
      <c r="BE387" s="122"/>
      <c r="BF387" s="122"/>
      <c r="BG387" s="122"/>
      <c r="BH387" s="122"/>
    </row>
    <row r="388" spans="1:60" outlineLevel="1" x14ac:dyDescent="0.2">
      <c r="A388" s="125"/>
      <c r="B388" s="126"/>
      <c r="C388" s="153" t="s">
        <v>180</v>
      </c>
      <c r="D388" s="128"/>
      <c r="E388" s="129">
        <v>0.98</v>
      </c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2"/>
      <c r="Z388" s="122"/>
      <c r="AA388" s="122"/>
      <c r="AB388" s="122"/>
      <c r="AC388" s="122"/>
      <c r="AD388" s="122"/>
      <c r="AE388" s="122"/>
      <c r="AF388" s="122"/>
      <c r="AG388" s="122" t="s">
        <v>136</v>
      </c>
      <c r="AH388" s="122">
        <v>0</v>
      </c>
      <c r="AI388" s="122"/>
      <c r="AJ388" s="122"/>
      <c r="AK388" s="122"/>
      <c r="AL388" s="122"/>
      <c r="AM388" s="122"/>
      <c r="AN388" s="122"/>
      <c r="AO388" s="122"/>
      <c r="AP388" s="122"/>
      <c r="AQ388" s="122"/>
      <c r="AR388" s="122"/>
      <c r="AS388" s="122"/>
      <c r="AT388" s="122"/>
      <c r="AU388" s="122"/>
      <c r="AV388" s="122"/>
      <c r="AW388" s="122"/>
      <c r="AX388" s="122"/>
      <c r="AY388" s="122"/>
      <c r="AZ388" s="122"/>
      <c r="BA388" s="122"/>
      <c r="BB388" s="122"/>
      <c r="BC388" s="122"/>
      <c r="BD388" s="122"/>
      <c r="BE388" s="122"/>
      <c r="BF388" s="122"/>
      <c r="BG388" s="122"/>
      <c r="BH388" s="122"/>
    </row>
    <row r="389" spans="1:60" outlineLevel="1" x14ac:dyDescent="0.2">
      <c r="A389" s="125"/>
      <c r="B389" s="126"/>
      <c r="C389" s="153" t="s">
        <v>181</v>
      </c>
      <c r="D389" s="128"/>
      <c r="E389" s="129">
        <v>16.25</v>
      </c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2"/>
      <c r="Z389" s="122"/>
      <c r="AA389" s="122"/>
      <c r="AB389" s="122"/>
      <c r="AC389" s="122"/>
      <c r="AD389" s="122"/>
      <c r="AE389" s="122"/>
      <c r="AF389" s="122"/>
      <c r="AG389" s="122" t="s">
        <v>136</v>
      </c>
      <c r="AH389" s="122">
        <v>0</v>
      </c>
      <c r="AI389" s="122"/>
      <c r="AJ389" s="122"/>
      <c r="AK389" s="122"/>
      <c r="AL389" s="122"/>
      <c r="AM389" s="122"/>
      <c r="AN389" s="122"/>
      <c r="AO389" s="122"/>
      <c r="AP389" s="122"/>
      <c r="AQ389" s="122"/>
      <c r="AR389" s="122"/>
      <c r="AS389" s="122"/>
      <c r="AT389" s="122"/>
      <c r="AU389" s="122"/>
      <c r="AV389" s="122"/>
      <c r="AW389" s="122"/>
      <c r="AX389" s="122"/>
      <c r="AY389" s="122"/>
      <c r="AZ389" s="122"/>
      <c r="BA389" s="122"/>
      <c r="BB389" s="122"/>
      <c r="BC389" s="122"/>
      <c r="BD389" s="122"/>
      <c r="BE389" s="122"/>
      <c r="BF389" s="122"/>
      <c r="BG389" s="122"/>
      <c r="BH389" s="122"/>
    </row>
    <row r="390" spans="1:60" outlineLevel="1" x14ac:dyDescent="0.2">
      <c r="A390" s="125"/>
      <c r="B390" s="126"/>
      <c r="C390" s="153" t="s">
        <v>182</v>
      </c>
      <c r="D390" s="128"/>
      <c r="E390" s="129">
        <v>8.1199999999999992</v>
      </c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2"/>
      <c r="Z390" s="122"/>
      <c r="AA390" s="122"/>
      <c r="AB390" s="122"/>
      <c r="AC390" s="122"/>
      <c r="AD390" s="122"/>
      <c r="AE390" s="122"/>
      <c r="AF390" s="122"/>
      <c r="AG390" s="122" t="s">
        <v>136</v>
      </c>
      <c r="AH390" s="122">
        <v>0</v>
      </c>
      <c r="AI390" s="122"/>
      <c r="AJ390" s="122"/>
      <c r="AK390" s="122"/>
      <c r="AL390" s="122"/>
      <c r="AM390" s="122"/>
      <c r="AN390" s="122"/>
      <c r="AO390" s="122"/>
      <c r="AP390" s="122"/>
      <c r="AQ390" s="122"/>
      <c r="AR390" s="122"/>
      <c r="AS390" s="122"/>
      <c r="AT390" s="122"/>
      <c r="AU390" s="122"/>
      <c r="AV390" s="122"/>
      <c r="AW390" s="122"/>
      <c r="AX390" s="122"/>
      <c r="AY390" s="122"/>
      <c r="AZ390" s="122"/>
      <c r="BA390" s="122"/>
      <c r="BB390" s="122"/>
      <c r="BC390" s="122"/>
      <c r="BD390" s="122"/>
      <c r="BE390" s="122"/>
      <c r="BF390" s="122"/>
      <c r="BG390" s="122"/>
      <c r="BH390" s="122"/>
    </row>
    <row r="391" spans="1:60" outlineLevel="1" x14ac:dyDescent="0.2">
      <c r="A391" s="125"/>
      <c r="B391" s="126"/>
      <c r="C391" s="153" t="s">
        <v>517</v>
      </c>
      <c r="D391" s="128"/>
      <c r="E391" s="129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2"/>
      <c r="Z391" s="122"/>
      <c r="AA391" s="122"/>
      <c r="AB391" s="122"/>
      <c r="AC391" s="122"/>
      <c r="AD391" s="122"/>
      <c r="AE391" s="122"/>
      <c r="AF391" s="122"/>
      <c r="AG391" s="122" t="s">
        <v>136</v>
      </c>
      <c r="AH391" s="122">
        <v>0</v>
      </c>
      <c r="AI391" s="122"/>
      <c r="AJ391" s="122"/>
      <c r="AK391" s="122"/>
      <c r="AL391" s="122"/>
      <c r="AM391" s="122"/>
      <c r="AN391" s="122"/>
      <c r="AO391" s="122"/>
      <c r="AP391" s="122"/>
      <c r="AQ391" s="122"/>
      <c r="AR391" s="122"/>
      <c r="AS391" s="122"/>
      <c r="AT391" s="122"/>
      <c r="AU391" s="122"/>
      <c r="AV391" s="122"/>
      <c r="AW391" s="122"/>
      <c r="AX391" s="122"/>
      <c r="AY391" s="122"/>
      <c r="AZ391" s="122"/>
      <c r="BA391" s="122"/>
      <c r="BB391" s="122"/>
      <c r="BC391" s="122"/>
      <c r="BD391" s="122"/>
      <c r="BE391" s="122"/>
      <c r="BF391" s="122"/>
      <c r="BG391" s="122"/>
      <c r="BH391" s="122"/>
    </row>
    <row r="392" spans="1:60" outlineLevel="1" x14ac:dyDescent="0.2">
      <c r="A392" s="125"/>
      <c r="B392" s="126"/>
      <c r="C392" s="153" t="s">
        <v>188</v>
      </c>
      <c r="D392" s="128"/>
      <c r="E392" s="129">
        <v>30</v>
      </c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2"/>
      <c r="Z392" s="122"/>
      <c r="AA392" s="122"/>
      <c r="AB392" s="122"/>
      <c r="AC392" s="122"/>
      <c r="AD392" s="122"/>
      <c r="AE392" s="122"/>
      <c r="AF392" s="122"/>
      <c r="AG392" s="122" t="s">
        <v>136</v>
      </c>
      <c r="AH392" s="122">
        <v>0</v>
      </c>
      <c r="AI392" s="122"/>
      <c r="AJ392" s="122"/>
      <c r="AK392" s="122"/>
      <c r="AL392" s="122"/>
      <c r="AM392" s="122"/>
      <c r="AN392" s="122"/>
      <c r="AO392" s="122"/>
      <c r="AP392" s="122"/>
      <c r="AQ392" s="122"/>
      <c r="AR392" s="122"/>
      <c r="AS392" s="122"/>
      <c r="AT392" s="122"/>
      <c r="AU392" s="122"/>
      <c r="AV392" s="122"/>
      <c r="AW392" s="122"/>
      <c r="AX392" s="122"/>
      <c r="AY392" s="122"/>
      <c r="AZ392" s="122"/>
      <c r="BA392" s="122"/>
      <c r="BB392" s="122"/>
      <c r="BC392" s="122"/>
      <c r="BD392" s="122"/>
      <c r="BE392" s="122"/>
      <c r="BF392" s="122"/>
      <c r="BG392" s="122"/>
      <c r="BH392" s="122"/>
    </row>
    <row r="393" spans="1:60" outlineLevel="1" x14ac:dyDescent="0.2">
      <c r="A393" s="125"/>
      <c r="B393" s="126"/>
      <c r="C393" s="153" t="s">
        <v>192</v>
      </c>
      <c r="D393" s="128"/>
      <c r="E393" s="129">
        <v>3.2</v>
      </c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2"/>
      <c r="Z393" s="122"/>
      <c r="AA393" s="122"/>
      <c r="AB393" s="122"/>
      <c r="AC393" s="122"/>
      <c r="AD393" s="122"/>
      <c r="AE393" s="122"/>
      <c r="AF393" s="122"/>
      <c r="AG393" s="122" t="s">
        <v>136</v>
      </c>
      <c r="AH393" s="122">
        <v>0</v>
      </c>
      <c r="AI393" s="122"/>
      <c r="AJ393" s="122"/>
      <c r="AK393" s="122"/>
      <c r="AL393" s="122"/>
      <c r="AM393" s="122"/>
      <c r="AN393" s="122"/>
      <c r="AO393" s="122"/>
      <c r="AP393" s="122"/>
      <c r="AQ393" s="122"/>
      <c r="AR393" s="122"/>
      <c r="AS393" s="122"/>
      <c r="AT393" s="122"/>
      <c r="AU393" s="122"/>
      <c r="AV393" s="122"/>
      <c r="AW393" s="122"/>
      <c r="AX393" s="122"/>
      <c r="AY393" s="122"/>
      <c r="AZ393" s="122"/>
      <c r="BA393" s="122"/>
      <c r="BB393" s="122"/>
      <c r="BC393" s="122"/>
      <c r="BD393" s="122"/>
      <c r="BE393" s="122"/>
      <c r="BF393" s="122"/>
      <c r="BG393" s="122"/>
      <c r="BH393" s="122"/>
    </row>
    <row r="394" spans="1:60" outlineLevel="1" x14ac:dyDescent="0.2">
      <c r="A394" s="125"/>
      <c r="B394" s="126"/>
      <c r="C394" s="153" t="s">
        <v>193</v>
      </c>
      <c r="D394" s="128"/>
      <c r="E394" s="129">
        <v>8.25</v>
      </c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2"/>
      <c r="Z394" s="122"/>
      <c r="AA394" s="122"/>
      <c r="AB394" s="122"/>
      <c r="AC394" s="122"/>
      <c r="AD394" s="122"/>
      <c r="AE394" s="122"/>
      <c r="AF394" s="122"/>
      <c r="AG394" s="122" t="s">
        <v>136</v>
      </c>
      <c r="AH394" s="122">
        <v>0</v>
      </c>
      <c r="AI394" s="122"/>
      <c r="AJ394" s="122"/>
      <c r="AK394" s="122"/>
      <c r="AL394" s="122"/>
      <c r="AM394" s="122"/>
      <c r="AN394" s="122"/>
      <c r="AO394" s="122"/>
      <c r="AP394" s="122"/>
      <c r="AQ394" s="122"/>
      <c r="AR394" s="122"/>
      <c r="AS394" s="122"/>
      <c r="AT394" s="122"/>
      <c r="AU394" s="122"/>
      <c r="AV394" s="122"/>
      <c r="AW394" s="122"/>
      <c r="AX394" s="122"/>
      <c r="AY394" s="122"/>
      <c r="AZ394" s="122"/>
      <c r="BA394" s="122"/>
      <c r="BB394" s="122"/>
      <c r="BC394" s="122"/>
      <c r="BD394" s="122"/>
      <c r="BE394" s="122"/>
      <c r="BF394" s="122"/>
      <c r="BG394" s="122"/>
      <c r="BH394" s="122"/>
    </row>
    <row r="395" spans="1:60" outlineLevel="1" x14ac:dyDescent="0.2">
      <c r="A395" s="125"/>
      <c r="B395" s="126"/>
      <c r="C395" s="153" t="s">
        <v>195</v>
      </c>
      <c r="D395" s="128"/>
      <c r="E395" s="129">
        <v>10.5</v>
      </c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2"/>
      <c r="Z395" s="122"/>
      <c r="AA395" s="122"/>
      <c r="AB395" s="122"/>
      <c r="AC395" s="122"/>
      <c r="AD395" s="122"/>
      <c r="AE395" s="122"/>
      <c r="AF395" s="122"/>
      <c r="AG395" s="122" t="s">
        <v>136</v>
      </c>
      <c r="AH395" s="122">
        <v>0</v>
      </c>
      <c r="AI395" s="122"/>
      <c r="AJ395" s="122"/>
      <c r="AK395" s="122"/>
      <c r="AL395" s="122"/>
      <c r="AM395" s="122"/>
      <c r="AN395" s="122"/>
      <c r="AO395" s="122"/>
      <c r="AP395" s="122"/>
      <c r="AQ395" s="122"/>
      <c r="AR395" s="122"/>
      <c r="AS395" s="122"/>
      <c r="AT395" s="122"/>
      <c r="AU395" s="122"/>
      <c r="AV395" s="122"/>
      <c r="AW395" s="122"/>
      <c r="AX395" s="122"/>
      <c r="AY395" s="122"/>
      <c r="AZ395" s="122"/>
      <c r="BA395" s="122"/>
      <c r="BB395" s="122"/>
      <c r="BC395" s="122"/>
      <c r="BD395" s="122"/>
      <c r="BE395" s="122"/>
      <c r="BF395" s="122"/>
      <c r="BG395" s="122"/>
      <c r="BH395" s="122"/>
    </row>
    <row r="396" spans="1:60" outlineLevel="1" x14ac:dyDescent="0.2">
      <c r="A396" s="125"/>
      <c r="B396" s="126"/>
      <c r="C396" s="153" t="s">
        <v>196</v>
      </c>
      <c r="D396" s="128"/>
      <c r="E396" s="129">
        <v>41.25</v>
      </c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2"/>
      <c r="Z396" s="122"/>
      <c r="AA396" s="122"/>
      <c r="AB396" s="122"/>
      <c r="AC396" s="122"/>
      <c r="AD396" s="122"/>
      <c r="AE396" s="122"/>
      <c r="AF396" s="122"/>
      <c r="AG396" s="122" t="s">
        <v>136</v>
      </c>
      <c r="AH396" s="122">
        <v>0</v>
      </c>
      <c r="AI396" s="122"/>
      <c r="AJ396" s="122"/>
      <c r="AK396" s="122"/>
      <c r="AL396" s="122"/>
      <c r="AM396" s="122"/>
      <c r="AN396" s="122"/>
      <c r="AO396" s="122"/>
      <c r="AP396" s="122"/>
      <c r="AQ396" s="122"/>
      <c r="AR396" s="122"/>
      <c r="AS396" s="122"/>
      <c r="AT396" s="122"/>
      <c r="AU396" s="122"/>
      <c r="AV396" s="122"/>
      <c r="AW396" s="122"/>
      <c r="AX396" s="122"/>
      <c r="AY396" s="122"/>
      <c r="AZ396" s="122"/>
      <c r="BA396" s="122"/>
      <c r="BB396" s="122"/>
      <c r="BC396" s="122"/>
      <c r="BD396" s="122"/>
      <c r="BE396" s="122"/>
      <c r="BF396" s="122"/>
      <c r="BG396" s="122"/>
      <c r="BH396" s="122"/>
    </row>
    <row r="397" spans="1:60" outlineLevel="1" x14ac:dyDescent="0.2">
      <c r="A397" s="125"/>
      <c r="B397" s="126"/>
      <c r="C397" s="153" t="s">
        <v>199</v>
      </c>
      <c r="D397" s="128"/>
      <c r="E397" s="129">
        <v>28.5</v>
      </c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2"/>
      <c r="Z397" s="122"/>
      <c r="AA397" s="122"/>
      <c r="AB397" s="122"/>
      <c r="AC397" s="122"/>
      <c r="AD397" s="122"/>
      <c r="AE397" s="122"/>
      <c r="AF397" s="122"/>
      <c r="AG397" s="122" t="s">
        <v>136</v>
      </c>
      <c r="AH397" s="122">
        <v>0</v>
      </c>
      <c r="AI397" s="122"/>
      <c r="AJ397" s="122"/>
      <c r="AK397" s="122"/>
      <c r="AL397" s="122"/>
      <c r="AM397" s="122"/>
      <c r="AN397" s="122"/>
      <c r="AO397" s="122"/>
      <c r="AP397" s="122"/>
      <c r="AQ397" s="122"/>
      <c r="AR397" s="122"/>
      <c r="AS397" s="122"/>
      <c r="AT397" s="122"/>
      <c r="AU397" s="122"/>
      <c r="AV397" s="122"/>
      <c r="AW397" s="122"/>
      <c r="AX397" s="122"/>
      <c r="AY397" s="122"/>
      <c r="AZ397" s="122"/>
      <c r="BA397" s="122"/>
      <c r="BB397" s="122"/>
      <c r="BC397" s="122"/>
      <c r="BD397" s="122"/>
      <c r="BE397" s="122"/>
      <c r="BF397" s="122"/>
      <c r="BG397" s="122"/>
      <c r="BH397" s="122"/>
    </row>
    <row r="398" spans="1:60" outlineLevel="1" x14ac:dyDescent="0.2">
      <c r="A398" s="139">
        <v>147</v>
      </c>
      <c r="B398" s="140" t="s">
        <v>522</v>
      </c>
      <c r="C398" s="152" t="s">
        <v>523</v>
      </c>
      <c r="D398" s="141" t="s">
        <v>143</v>
      </c>
      <c r="E398" s="142">
        <v>158.56</v>
      </c>
      <c r="F398" s="143"/>
      <c r="G398" s="144">
        <f>ROUND(E398*F398,2)</f>
        <v>0</v>
      </c>
      <c r="H398" s="127">
        <v>3.79</v>
      </c>
      <c r="I398" s="127">
        <f>ROUND(E398*H398,2)</f>
        <v>600.94000000000005</v>
      </c>
      <c r="J398" s="127">
        <v>49.61</v>
      </c>
      <c r="K398" s="127">
        <f>ROUND(E398*J398,2)</f>
        <v>7866.16</v>
      </c>
      <c r="L398" s="127">
        <v>21</v>
      </c>
      <c r="M398" s="127">
        <f>G398*(1+L398/100)</f>
        <v>0</v>
      </c>
      <c r="N398" s="127">
        <v>1.3999999999999999E-4</v>
      </c>
      <c r="O398" s="127">
        <f>ROUND(E398*N398,2)</f>
        <v>0.02</v>
      </c>
      <c r="P398" s="127">
        <v>0</v>
      </c>
      <c r="Q398" s="127">
        <f>ROUND(E398*P398,2)</f>
        <v>0</v>
      </c>
      <c r="R398" s="127"/>
      <c r="S398" s="127" t="s">
        <v>132</v>
      </c>
      <c r="T398" s="127" t="s">
        <v>144</v>
      </c>
      <c r="U398" s="127">
        <v>0.10191</v>
      </c>
      <c r="V398" s="127">
        <f>ROUND(E398*U398,2)</f>
        <v>16.16</v>
      </c>
      <c r="W398" s="127"/>
      <c r="X398" s="127" t="s">
        <v>133</v>
      </c>
      <c r="Y398" s="122"/>
      <c r="Z398" s="122"/>
      <c r="AA398" s="122"/>
      <c r="AB398" s="122"/>
      <c r="AC398" s="122"/>
      <c r="AD398" s="122"/>
      <c r="AE398" s="122"/>
      <c r="AF398" s="122"/>
      <c r="AG398" s="122" t="s">
        <v>134</v>
      </c>
      <c r="AH398" s="122"/>
      <c r="AI398" s="122"/>
      <c r="AJ398" s="122"/>
      <c r="AK398" s="122"/>
      <c r="AL398" s="122"/>
      <c r="AM398" s="122"/>
      <c r="AN398" s="122"/>
      <c r="AO398" s="122"/>
      <c r="AP398" s="122"/>
      <c r="AQ398" s="122"/>
      <c r="AR398" s="122"/>
      <c r="AS398" s="122"/>
      <c r="AT398" s="122"/>
      <c r="AU398" s="122"/>
      <c r="AV398" s="122"/>
      <c r="AW398" s="122"/>
      <c r="AX398" s="122"/>
      <c r="AY398" s="122"/>
      <c r="AZ398" s="122"/>
      <c r="BA398" s="122"/>
      <c r="BB398" s="122"/>
      <c r="BC398" s="122"/>
      <c r="BD398" s="122"/>
      <c r="BE398" s="122"/>
      <c r="BF398" s="122"/>
      <c r="BG398" s="122"/>
      <c r="BH398" s="122"/>
    </row>
    <row r="399" spans="1:60" outlineLevel="1" x14ac:dyDescent="0.2">
      <c r="A399" s="125"/>
      <c r="B399" s="126"/>
      <c r="C399" s="153" t="s">
        <v>516</v>
      </c>
      <c r="D399" s="128"/>
      <c r="E399" s="129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2"/>
      <c r="Z399" s="122"/>
      <c r="AA399" s="122"/>
      <c r="AB399" s="122"/>
      <c r="AC399" s="122"/>
      <c r="AD399" s="122"/>
      <c r="AE399" s="122"/>
      <c r="AF399" s="122"/>
      <c r="AG399" s="122" t="s">
        <v>136</v>
      </c>
      <c r="AH399" s="122">
        <v>0</v>
      </c>
      <c r="AI399" s="122"/>
      <c r="AJ399" s="122"/>
      <c r="AK399" s="122"/>
      <c r="AL399" s="122"/>
      <c r="AM399" s="122"/>
      <c r="AN399" s="122"/>
      <c r="AO399" s="122"/>
      <c r="AP399" s="122"/>
      <c r="AQ399" s="122"/>
      <c r="AR399" s="122"/>
      <c r="AS399" s="122"/>
      <c r="AT399" s="122"/>
      <c r="AU399" s="122"/>
      <c r="AV399" s="122"/>
      <c r="AW399" s="122"/>
      <c r="AX399" s="122"/>
      <c r="AY399" s="122"/>
      <c r="AZ399" s="122"/>
      <c r="BA399" s="122"/>
      <c r="BB399" s="122"/>
      <c r="BC399" s="122"/>
      <c r="BD399" s="122"/>
      <c r="BE399" s="122"/>
      <c r="BF399" s="122"/>
      <c r="BG399" s="122"/>
      <c r="BH399" s="122"/>
    </row>
    <row r="400" spans="1:60" outlineLevel="1" x14ac:dyDescent="0.2">
      <c r="A400" s="125"/>
      <c r="B400" s="126"/>
      <c r="C400" s="153" t="s">
        <v>178</v>
      </c>
      <c r="D400" s="128"/>
      <c r="E400" s="129">
        <v>3.99</v>
      </c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2"/>
      <c r="Z400" s="122"/>
      <c r="AA400" s="122"/>
      <c r="AB400" s="122"/>
      <c r="AC400" s="122"/>
      <c r="AD400" s="122"/>
      <c r="AE400" s="122"/>
      <c r="AF400" s="122"/>
      <c r="AG400" s="122" t="s">
        <v>136</v>
      </c>
      <c r="AH400" s="122">
        <v>0</v>
      </c>
      <c r="AI400" s="122"/>
      <c r="AJ400" s="122"/>
      <c r="AK400" s="122"/>
      <c r="AL400" s="122"/>
      <c r="AM400" s="122"/>
      <c r="AN400" s="122"/>
      <c r="AO400" s="122"/>
      <c r="AP400" s="122"/>
      <c r="AQ400" s="122"/>
      <c r="AR400" s="122"/>
      <c r="AS400" s="122"/>
      <c r="AT400" s="122"/>
      <c r="AU400" s="122"/>
      <c r="AV400" s="122"/>
      <c r="AW400" s="122"/>
      <c r="AX400" s="122"/>
      <c r="AY400" s="122"/>
      <c r="AZ400" s="122"/>
      <c r="BA400" s="122"/>
      <c r="BB400" s="122"/>
      <c r="BC400" s="122"/>
      <c r="BD400" s="122"/>
      <c r="BE400" s="122"/>
      <c r="BF400" s="122"/>
      <c r="BG400" s="122"/>
      <c r="BH400" s="122"/>
    </row>
    <row r="401" spans="1:60" outlineLevel="1" x14ac:dyDescent="0.2">
      <c r="A401" s="125"/>
      <c r="B401" s="126"/>
      <c r="C401" s="153" t="s">
        <v>179</v>
      </c>
      <c r="D401" s="128"/>
      <c r="E401" s="129">
        <v>1.08</v>
      </c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2"/>
      <c r="Z401" s="122"/>
      <c r="AA401" s="122"/>
      <c r="AB401" s="122"/>
      <c r="AC401" s="122"/>
      <c r="AD401" s="122"/>
      <c r="AE401" s="122"/>
      <c r="AF401" s="122"/>
      <c r="AG401" s="122" t="s">
        <v>136</v>
      </c>
      <c r="AH401" s="122">
        <v>0</v>
      </c>
      <c r="AI401" s="122"/>
      <c r="AJ401" s="122"/>
      <c r="AK401" s="122"/>
      <c r="AL401" s="122"/>
      <c r="AM401" s="122"/>
      <c r="AN401" s="122"/>
      <c r="AO401" s="122"/>
      <c r="AP401" s="122"/>
      <c r="AQ401" s="122"/>
      <c r="AR401" s="122"/>
      <c r="AS401" s="122"/>
      <c r="AT401" s="122"/>
      <c r="AU401" s="122"/>
      <c r="AV401" s="122"/>
      <c r="AW401" s="122"/>
      <c r="AX401" s="122"/>
      <c r="AY401" s="122"/>
      <c r="AZ401" s="122"/>
      <c r="BA401" s="122"/>
      <c r="BB401" s="122"/>
      <c r="BC401" s="122"/>
      <c r="BD401" s="122"/>
      <c r="BE401" s="122"/>
      <c r="BF401" s="122"/>
      <c r="BG401" s="122"/>
      <c r="BH401" s="122"/>
    </row>
    <row r="402" spans="1:60" outlineLevel="1" x14ac:dyDescent="0.2">
      <c r="A402" s="125"/>
      <c r="B402" s="126"/>
      <c r="C402" s="153" t="s">
        <v>160</v>
      </c>
      <c r="D402" s="128"/>
      <c r="E402" s="129">
        <v>6.44</v>
      </c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2"/>
      <c r="Z402" s="122"/>
      <c r="AA402" s="122"/>
      <c r="AB402" s="122"/>
      <c r="AC402" s="122"/>
      <c r="AD402" s="122"/>
      <c r="AE402" s="122"/>
      <c r="AF402" s="122"/>
      <c r="AG402" s="122" t="s">
        <v>136</v>
      </c>
      <c r="AH402" s="122">
        <v>0</v>
      </c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  <c r="BA402" s="122"/>
      <c r="BB402" s="122"/>
      <c r="BC402" s="122"/>
      <c r="BD402" s="122"/>
      <c r="BE402" s="122"/>
      <c r="BF402" s="122"/>
      <c r="BG402" s="122"/>
      <c r="BH402" s="122"/>
    </row>
    <row r="403" spans="1:60" outlineLevel="1" x14ac:dyDescent="0.2">
      <c r="A403" s="125"/>
      <c r="B403" s="126"/>
      <c r="C403" s="153" t="s">
        <v>180</v>
      </c>
      <c r="D403" s="128"/>
      <c r="E403" s="129">
        <v>0.98</v>
      </c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2"/>
      <c r="Z403" s="122"/>
      <c r="AA403" s="122"/>
      <c r="AB403" s="122"/>
      <c r="AC403" s="122"/>
      <c r="AD403" s="122"/>
      <c r="AE403" s="122"/>
      <c r="AF403" s="122"/>
      <c r="AG403" s="122" t="s">
        <v>136</v>
      </c>
      <c r="AH403" s="122">
        <v>0</v>
      </c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  <c r="BA403" s="122"/>
      <c r="BB403" s="122"/>
      <c r="BC403" s="122"/>
      <c r="BD403" s="122"/>
      <c r="BE403" s="122"/>
      <c r="BF403" s="122"/>
      <c r="BG403" s="122"/>
      <c r="BH403" s="122"/>
    </row>
    <row r="404" spans="1:60" outlineLevel="1" x14ac:dyDescent="0.2">
      <c r="A404" s="125"/>
      <c r="B404" s="126"/>
      <c r="C404" s="153" t="s">
        <v>181</v>
      </c>
      <c r="D404" s="128"/>
      <c r="E404" s="129">
        <v>16.25</v>
      </c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2"/>
      <c r="Z404" s="122"/>
      <c r="AA404" s="122"/>
      <c r="AB404" s="122"/>
      <c r="AC404" s="122"/>
      <c r="AD404" s="122"/>
      <c r="AE404" s="122"/>
      <c r="AF404" s="122"/>
      <c r="AG404" s="122" t="s">
        <v>136</v>
      </c>
      <c r="AH404" s="122">
        <v>0</v>
      </c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  <c r="BA404" s="122"/>
      <c r="BB404" s="122"/>
      <c r="BC404" s="122"/>
      <c r="BD404" s="122"/>
      <c r="BE404" s="122"/>
      <c r="BF404" s="122"/>
      <c r="BG404" s="122"/>
      <c r="BH404" s="122"/>
    </row>
    <row r="405" spans="1:60" outlineLevel="1" x14ac:dyDescent="0.2">
      <c r="A405" s="125"/>
      <c r="B405" s="126"/>
      <c r="C405" s="153" t="s">
        <v>182</v>
      </c>
      <c r="D405" s="128"/>
      <c r="E405" s="129">
        <v>8.1199999999999992</v>
      </c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2"/>
      <c r="Z405" s="122"/>
      <c r="AA405" s="122"/>
      <c r="AB405" s="122"/>
      <c r="AC405" s="122"/>
      <c r="AD405" s="122"/>
      <c r="AE405" s="122"/>
      <c r="AF405" s="122"/>
      <c r="AG405" s="122" t="s">
        <v>136</v>
      </c>
      <c r="AH405" s="122">
        <v>0</v>
      </c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  <c r="BA405" s="122"/>
      <c r="BB405" s="122"/>
      <c r="BC405" s="122"/>
      <c r="BD405" s="122"/>
      <c r="BE405" s="122"/>
      <c r="BF405" s="122"/>
      <c r="BG405" s="122"/>
      <c r="BH405" s="122"/>
    </row>
    <row r="406" spans="1:60" outlineLevel="1" x14ac:dyDescent="0.2">
      <c r="A406" s="125"/>
      <c r="B406" s="126"/>
      <c r="C406" s="153" t="s">
        <v>517</v>
      </c>
      <c r="D406" s="128"/>
      <c r="E406" s="129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2"/>
      <c r="Z406" s="122"/>
      <c r="AA406" s="122"/>
      <c r="AB406" s="122"/>
      <c r="AC406" s="122"/>
      <c r="AD406" s="122"/>
      <c r="AE406" s="122"/>
      <c r="AF406" s="122"/>
      <c r="AG406" s="122" t="s">
        <v>136</v>
      </c>
      <c r="AH406" s="122">
        <v>0</v>
      </c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  <c r="BA406" s="122"/>
      <c r="BB406" s="122"/>
      <c r="BC406" s="122"/>
      <c r="BD406" s="122"/>
      <c r="BE406" s="122"/>
      <c r="BF406" s="122"/>
      <c r="BG406" s="122"/>
      <c r="BH406" s="122"/>
    </row>
    <row r="407" spans="1:60" outlineLevel="1" x14ac:dyDescent="0.2">
      <c r="A407" s="125"/>
      <c r="B407" s="126"/>
      <c r="C407" s="153" t="s">
        <v>188</v>
      </c>
      <c r="D407" s="128"/>
      <c r="E407" s="129">
        <v>30</v>
      </c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2"/>
      <c r="Z407" s="122"/>
      <c r="AA407" s="122"/>
      <c r="AB407" s="122"/>
      <c r="AC407" s="122"/>
      <c r="AD407" s="122"/>
      <c r="AE407" s="122"/>
      <c r="AF407" s="122"/>
      <c r="AG407" s="122" t="s">
        <v>136</v>
      </c>
      <c r="AH407" s="122">
        <v>0</v>
      </c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  <c r="BA407" s="122"/>
      <c r="BB407" s="122"/>
      <c r="BC407" s="122"/>
      <c r="BD407" s="122"/>
      <c r="BE407" s="122"/>
      <c r="BF407" s="122"/>
      <c r="BG407" s="122"/>
      <c r="BH407" s="122"/>
    </row>
    <row r="408" spans="1:60" outlineLevel="1" x14ac:dyDescent="0.2">
      <c r="A408" s="125"/>
      <c r="B408" s="126"/>
      <c r="C408" s="153" t="s">
        <v>192</v>
      </c>
      <c r="D408" s="128"/>
      <c r="E408" s="129">
        <v>3.2</v>
      </c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2"/>
      <c r="Z408" s="122"/>
      <c r="AA408" s="122"/>
      <c r="AB408" s="122"/>
      <c r="AC408" s="122"/>
      <c r="AD408" s="122"/>
      <c r="AE408" s="122"/>
      <c r="AF408" s="122"/>
      <c r="AG408" s="122" t="s">
        <v>136</v>
      </c>
      <c r="AH408" s="122">
        <v>0</v>
      </c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  <c r="BA408" s="122"/>
      <c r="BB408" s="122"/>
      <c r="BC408" s="122"/>
      <c r="BD408" s="122"/>
      <c r="BE408" s="122"/>
      <c r="BF408" s="122"/>
      <c r="BG408" s="122"/>
      <c r="BH408" s="122"/>
    </row>
    <row r="409" spans="1:60" outlineLevel="1" x14ac:dyDescent="0.2">
      <c r="A409" s="125"/>
      <c r="B409" s="126"/>
      <c r="C409" s="153" t="s">
        <v>193</v>
      </c>
      <c r="D409" s="128"/>
      <c r="E409" s="129">
        <v>8.25</v>
      </c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2"/>
      <c r="Z409" s="122"/>
      <c r="AA409" s="122"/>
      <c r="AB409" s="122"/>
      <c r="AC409" s="122"/>
      <c r="AD409" s="122"/>
      <c r="AE409" s="122"/>
      <c r="AF409" s="122"/>
      <c r="AG409" s="122" t="s">
        <v>136</v>
      </c>
      <c r="AH409" s="122">
        <v>0</v>
      </c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  <c r="BA409" s="122"/>
      <c r="BB409" s="122"/>
      <c r="BC409" s="122"/>
      <c r="BD409" s="122"/>
      <c r="BE409" s="122"/>
      <c r="BF409" s="122"/>
      <c r="BG409" s="122"/>
      <c r="BH409" s="122"/>
    </row>
    <row r="410" spans="1:60" outlineLevel="1" x14ac:dyDescent="0.2">
      <c r="A410" s="125"/>
      <c r="B410" s="126"/>
      <c r="C410" s="153" t="s">
        <v>195</v>
      </c>
      <c r="D410" s="128"/>
      <c r="E410" s="129">
        <v>10.5</v>
      </c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2"/>
      <c r="Z410" s="122"/>
      <c r="AA410" s="122"/>
      <c r="AB410" s="122"/>
      <c r="AC410" s="122"/>
      <c r="AD410" s="122"/>
      <c r="AE410" s="122"/>
      <c r="AF410" s="122"/>
      <c r="AG410" s="122" t="s">
        <v>136</v>
      </c>
      <c r="AH410" s="122">
        <v>0</v>
      </c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  <c r="BA410" s="122"/>
      <c r="BB410" s="122"/>
      <c r="BC410" s="122"/>
      <c r="BD410" s="122"/>
      <c r="BE410" s="122"/>
      <c r="BF410" s="122"/>
      <c r="BG410" s="122"/>
      <c r="BH410" s="122"/>
    </row>
    <row r="411" spans="1:60" outlineLevel="1" x14ac:dyDescent="0.2">
      <c r="A411" s="125"/>
      <c r="B411" s="126"/>
      <c r="C411" s="153" t="s">
        <v>196</v>
      </c>
      <c r="D411" s="128"/>
      <c r="E411" s="129">
        <v>41.25</v>
      </c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2"/>
      <c r="Z411" s="122"/>
      <c r="AA411" s="122"/>
      <c r="AB411" s="122"/>
      <c r="AC411" s="122"/>
      <c r="AD411" s="122"/>
      <c r="AE411" s="122"/>
      <c r="AF411" s="122"/>
      <c r="AG411" s="122" t="s">
        <v>136</v>
      </c>
      <c r="AH411" s="122">
        <v>0</v>
      </c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  <c r="BA411" s="122"/>
      <c r="BB411" s="122"/>
      <c r="BC411" s="122"/>
      <c r="BD411" s="122"/>
      <c r="BE411" s="122"/>
      <c r="BF411" s="122"/>
      <c r="BG411" s="122"/>
      <c r="BH411" s="122"/>
    </row>
    <row r="412" spans="1:60" outlineLevel="1" x14ac:dyDescent="0.2">
      <c r="A412" s="125"/>
      <c r="B412" s="126"/>
      <c r="C412" s="153" t="s">
        <v>199</v>
      </c>
      <c r="D412" s="128"/>
      <c r="E412" s="129">
        <v>28.5</v>
      </c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2"/>
      <c r="Z412" s="122"/>
      <c r="AA412" s="122"/>
      <c r="AB412" s="122"/>
      <c r="AC412" s="122"/>
      <c r="AD412" s="122"/>
      <c r="AE412" s="122"/>
      <c r="AF412" s="122"/>
      <c r="AG412" s="122" t="s">
        <v>136</v>
      </c>
      <c r="AH412" s="122">
        <v>0</v>
      </c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  <c r="BA412" s="122"/>
      <c r="BB412" s="122"/>
      <c r="BC412" s="122"/>
      <c r="BD412" s="122"/>
      <c r="BE412" s="122"/>
      <c r="BF412" s="122"/>
      <c r="BG412" s="122"/>
      <c r="BH412" s="122"/>
    </row>
    <row r="413" spans="1:60" outlineLevel="1" x14ac:dyDescent="0.2">
      <c r="A413" s="145">
        <v>148</v>
      </c>
      <c r="B413" s="146" t="s">
        <v>524</v>
      </c>
      <c r="C413" s="154" t="s">
        <v>525</v>
      </c>
      <c r="D413" s="147" t="s">
        <v>131</v>
      </c>
      <c r="E413" s="148">
        <v>10</v>
      </c>
      <c r="F413" s="149"/>
      <c r="G413" s="150">
        <f>ROUND(E413*F413,2)</f>
        <v>0</v>
      </c>
      <c r="H413" s="127">
        <v>13.94</v>
      </c>
      <c r="I413" s="127">
        <f>ROUND(E413*H413,2)</f>
        <v>139.4</v>
      </c>
      <c r="J413" s="127">
        <v>37.06</v>
      </c>
      <c r="K413" s="127">
        <f>ROUND(E413*J413,2)</f>
        <v>370.6</v>
      </c>
      <c r="L413" s="127">
        <v>21</v>
      </c>
      <c r="M413" s="127">
        <f>G413*(1+L413/100)</f>
        <v>0</v>
      </c>
      <c r="N413" s="127">
        <v>1.6000000000000001E-4</v>
      </c>
      <c r="O413" s="127">
        <f>ROUND(E413*N413,2)</f>
        <v>0</v>
      </c>
      <c r="P413" s="127">
        <v>0</v>
      </c>
      <c r="Q413" s="127">
        <f>ROUND(E413*P413,2)</f>
        <v>0</v>
      </c>
      <c r="R413" s="127"/>
      <c r="S413" s="127" t="s">
        <v>132</v>
      </c>
      <c r="T413" s="127" t="s">
        <v>132</v>
      </c>
      <c r="U413" s="127">
        <v>7.5999999999999998E-2</v>
      </c>
      <c r="V413" s="127">
        <f>ROUND(E413*U413,2)</f>
        <v>0.76</v>
      </c>
      <c r="W413" s="127"/>
      <c r="X413" s="127" t="s">
        <v>133</v>
      </c>
      <c r="Y413" s="122"/>
      <c r="Z413" s="122"/>
      <c r="AA413" s="122"/>
      <c r="AB413" s="122"/>
      <c r="AC413" s="122"/>
      <c r="AD413" s="122"/>
      <c r="AE413" s="122"/>
      <c r="AF413" s="122"/>
      <c r="AG413" s="122" t="s">
        <v>134</v>
      </c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  <c r="BA413" s="122"/>
      <c r="BB413" s="122"/>
      <c r="BC413" s="122"/>
      <c r="BD413" s="122"/>
      <c r="BE413" s="122"/>
      <c r="BF413" s="122"/>
      <c r="BG413" s="122"/>
      <c r="BH413" s="122"/>
    </row>
    <row r="414" spans="1:60" outlineLevel="1" x14ac:dyDescent="0.2">
      <c r="A414" s="139">
        <v>149</v>
      </c>
      <c r="B414" s="140" t="s">
        <v>526</v>
      </c>
      <c r="C414" s="152" t="s">
        <v>527</v>
      </c>
      <c r="D414" s="141" t="s">
        <v>143</v>
      </c>
      <c r="E414" s="142">
        <v>158.56</v>
      </c>
      <c r="F414" s="143"/>
      <c r="G414" s="144">
        <f>ROUND(E414*F414,2)</f>
        <v>0</v>
      </c>
      <c r="H414" s="127">
        <v>0</v>
      </c>
      <c r="I414" s="127">
        <f>ROUND(E414*H414,2)</f>
        <v>0</v>
      </c>
      <c r="J414" s="127">
        <v>3.3</v>
      </c>
      <c r="K414" s="127">
        <f>ROUND(E414*J414,2)</f>
        <v>523.25</v>
      </c>
      <c r="L414" s="127">
        <v>21</v>
      </c>
      <c r="M414" s="127">
        <f>G414*(1+L414/100)</f>
        <v>0</v>
      </c>
      <c r="N414" s="127">
        <v>0</v>
      </c>
      <c r="O414" s="127">
        <f>ROUND(E414*N414,2)</f>
        <v>0</v>
      </c>
      <c r="P414" s="127">
        <v>0</v>
      </c>
      <c r="Q414" s="127">
        <f>ROUND(E414*P414,2)</f>
        <v>0</v>
      </c>
      <c r="R414" s="127"/>
      <c r="S414" s="127" t="s">
        <v>132</v>
      </c>
      <c r="T414" s="127" t="s">
        <v>144</v>
      </c>
      <c r="U414" s="127">
        <v>7.0000000000000001E-3</v>
      </c>
      <c r="V414" s="127">
        <f>ROUND(E414*U414,2)</f>
        <v>1.1100000000000001</v>
      </c>
      <c r="W414" s="127"/>
      <c r="X414" s="127" t="s">
        <v>133</v>
      </c>
      <c r="Y414" s="122"/>
      <c r="Z414" s="122"/>
      <c r="AA414" s="122"/>
      <c r="AB414" s="122"/>
      <c r="AC414" s="122"/>
      <c r="AD414" s="122"/>
      <c r="AE414" s="122"/>
      <c r="AF414" s="122"/>
      <c r="AG414" s="122" t="s">
        <v>134</v>
      </c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  <c r="BA414" s="122"/>
      <c r="BB414" s="122"/>
      <c r="BC414" s="122"/>
      <c r="BD414" s="122"/>
      <c r="BE414" s="122"/>
      <c r="BF414" s="122"/>
      <c r="BG414" s="122"/>
      <c r="BH414" s="122"/>
    </row>
    <row r="415" spans="1:60" outlineLevel="1" x14ac:dyDescent="0.2">
      <c r="A415" s="125"/>
      <c r="B415" s="126"/>
      <c r="C415" s="153" t="s">
        <v>516</v>
      </c>
      <c r="D415" s="128"/>
      <c r="E415" s="129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2"/>
      <c r="Z415" s="122"/>
      <c r="AA415" s="122"/>
      <c r="AB415" s="122"/>
      <c r="AC415" s="122"/>
      <c r="AD415" s="122"/>
      <c r="AE415" s="122"/>
      <c r="AF415" s="122"/>
      <c r="AG415" s="122" t="s">
        <v>136</v>
      </c>
      <c r="AH415" s="122">
        <v>0</v>
      </c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  <c r="BA415" s="122"/>
      <c r="BB415" s="122"/>
      <c r="BC415" s="122"/>
      <c r="BD415" s="122"/>
      <c r="BE415" s="122"/>
      <c r="BF415" s="122"/>
      <c r="BG415" s="122"/>
      <c r="BH415" s="122"/>
    </row>
    <row r="416" spans="1:60" outlineLevel="1" x14ac:dyDescent="0.2">
      <c r="A416" s="125"/>
      <c r="B416" s="126"/>
      <c r="C416" s="153" t="s">
        <v>178</v>
      </c>
      <c r="D416" s="128"/>
      <c r="E416" s="129">
        <v>3.99</v>
      </c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2"/>
      <c r="Z416" s="122"/>
      <c r="AA416" s="122"/>
      <c r="AB416" s="122"/>
      <c r="AC416" s="122"/>
      <c r="AD416" s="122"/>
      <c r="AE416" s="122"/>
      <c r="AF416" s="122"/>
      <c r="AG416" s="122" t="s">
        <v>136</v>
      </c>
      <c r="AH416" s="122">
        <v>0</v>
      </c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  <c r="BA416" s="122"/>
      <c r="BB416" s="122"/>
      <c r="BC416" s="122"/>
      <c r="BD416" s="122"/>
      <c r="BE416" s="122"/>
      <c r="BF416" s="122"/>
      <c r="BG416" s="122"/>
      <c r="BH416" s="122"/>
    </row>
    <row r="417" spans="1:60" outlineLevel="1" x14ac:dyDescent="0.2">
      <c r="A417" s="125"/>
      <c r="B417" s="126"/>
      <c r="C417" s="153" t="s">
        <v>179</v>
      </c>
      <c r="D417" s="128"/>
      <c r="E417" s="129">
        <v>1.08</v>
      </c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2"/>
      <c r="Z417" s="122"/>
      <c r="AA417" s="122"/>
      <c r="AB417" s="122"/>
      <c r="AC417" s="122"/>
      <c r="AD417" s="122"/>
      <c r="AE417" s="122"/>
      <c r="AF417" s="122"/>
      <c r="AG417" s="122" t="s">
        <v>136</v>
      </c>
      <c r="AH417" s="122">
        <v>0</v>
      </c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  <c r="BA417" s="122"/>
      <c r="BB417" s="122"/>
      <c r="BC417" s="122"/>
      <c r="BD417" s="122"/>
      <c r="BE417" s="122"/>
      <c r="BF417" s="122"/>
      <c r="BG417" s="122"/>
      <c r="BH417" s="122"/>
    </row>
    <row r="418" spans="1:60" outlineLevel="1" x14ac:dyDescent="0.2">
      <c r="A418" s="125"/>
      <c r="B418" s="126"/>
      <c r="C418" s="153" t="s">
        <v>160</v>
      </c>
      <c r="D418" s="128"/>
      <c r="E418" s="129">
        <v>6.44</v>
      </c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2"/>
      <c r="Z418" s="122"/>
      <c r="AA418" s="122"/>
      <c r="AB418" s="122"/>
      <c r="AC418" s="122"/>
      <c r="AD418" s="122"/>
      <c r="AE418" s="122"/>
      <c r="AF418" s="122"/>
      <c r="AG418" s="122" t="s">
        <v>136</v>
      </c>
      <c r="AH418" s="122">
        <v>0</v>
      </c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  <c r="BA418" s="122"/>
      <c r="BB418" s="122"/>
      <c r="BC418" s="122"/>
      <c r="BD418" s="122"/>
      <c r="BE418" s="122"/>
      <c r="BF418" s="122"/>
      <c r="BG418" s="122"/>
      <c r="BH418" s="122"/>
    </row>
    <row r="419" spans="1:60" outlineLevel="1" x14ac:dyDescent="0.2">
      <c r="A419" s="125"/>
      <c r="B419" s="126"/>
      <c r="C419" s="153" t="s">
        <v>180</v>
      </c>
      <c r="D419" s="128"/>
      <c r="E419" s="129">
        <v>0.98</v>
      </c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2"/>
      <c r="Z419" s="122"/>
      <c r="AA419" s="122"/>
      <c r="AB419" s="122"/>
      <c r="AC419" s="122"/>
      <c r="AD419" s="122"/>
      <c r="AE419" s="122"/>
      <c r="AF419" s="122"/>
      <c r="AG419" s="122" t="s">
        <v>136</v>
      </c>
      <c r="AH419" s="122">
        <v>0</v>
      </c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  <c r="BA419" s="122"/>
      <c r="BB419" s="122"/>
      <c r="BC419" s="122"/>
      <c r="BD419" s="122"/>
      <c r="BE419" s="122"/>
      <c r="BF419" s="122"/>
      <c r="BG419" s="122"/>
      <c r="BH419" s="122"/>
    </row>
    <row r="420" spans="1:60" outlineLevel="1" x14ac:dyDescent="0.2">
      <c r="A420" s="125"/>
      <c r="B420" s="126"/>
      <c r="C420" s="153" t="s">
        <v>181</v>
      </c>
      <c r="D420" s="128"/>
      <c r="E420" s="129">
        <v>16.25</v>
      </c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2"/>
      <c r="Z420" s="122"/>
      <c r="AA420" s="122"/>
      <c r="AB420" s="122"/>
      <c r="AC420" s="122"/>
      <c r="AD420" s="122"/>
      <c r="AE420" s="122"/>
      <c r="AF420" s="122"/>
      <c r="AG420" s="122" t="s">
        <v>136</v>
      </c>
      <c r="AH420" s="122">
        <v>0</v>
      </c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  <c r="BA420" s="122"/>
      <c r="BB420" s="122"/>
      <c r="BC420" s="122"/>
      <c r="BD420" s="122"/>
      <c r="BE420" s="122"/>
      <c r="BF420" s="122"/>
      <c r="BG420" s="122"/>
      <c r="BH420" s="122"/>
    </row>
    <row r="421" spans="1:60" outlineLevel="1" x14ac:dyDescent="0.2">
      <c r="A421" s="125"/>
      <c r="B421" s="126"/>
      <c r="C421" s="153" t="s">
        <v>182</v>
      </c>
      <c r="D421" s="128"/>
      <c r="E421" s="129">
        <v>8.1199999999999992</v>
      </c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2"/>
      <c r="Z421" s="122"/>
      <c r="AA421" s="122"/>
      <c r="AB421" s="122"/>
      <c r="AC421" s="122"/>
      <c r="AD421" s="122"/>
      <c r="AE421" s="122"/>
      <c r="AF421" s="122"/>
      <c r="AG421" s="122" t="s">
        <v>136</v>
      </c>
      <c r="AH421" s="122">
        <v>0</v>
      </c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  <c r="BA421" s="122"/>
      <c r="BB421" s="122"/>
      <c r="BC421" s="122"/>
      <c r="BD421" s="122"/>
      <c r="BE421" s="122"/>
      <c r="BF421" s="122"/>
      <c r="BG421" s="122"/>
      <c r="BH421" s="122"/>
    </row>
    <row r="422" spans="1:60" outlineLevel="1" x14ac:dyDescent="0.2">
      <c r="A422" s="125"/>
      <c r="B422" s="126"/>
      <c r="C422" s="153" t="s">
        <v>517</v>
      </c>
      <c r="D422" s="128"/>
      <c r="E422" s="129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2"/>
      <c r="Z422" s="122"/>
      <c r="AA422" s="122"/>
      <c r="AB422" s="122"/>
      <c r="AC422" s="122"/>
      <c r="AD422" s="122"/>
      <c r="AE422" s="122"/>
      <c r="AF422" s="122"/>
      <c r="AG422" s="122" t="s">
        <v>136</v>
      </c>
      <c r="AH422" s="122">
        <v>0</v>
      </c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  <c r="BA422" s="122"/>
      <c r="BB422" s="122"/>
      <c r="BC422" s="122"/>
      <c r="BD422" s="122"/>
      <c r="BE422" s="122"/>
      <c r="BF422" s="122"/>
      <c r="BG422" s="122"/>
      <c r="BH422" s="122"/>
    </row>
    <row r="423" spans="1:60" outlineLevel="1" x14ac:dyDescent="0.2">
      <c r="A423" s="125"/>
      <c r="B423" s="126"/>
      <c r="C423" s="153" t="s">
        <v>188</v>
      </c>
      <c r="D423" s="128"/>
      <c r="E423" s="129">
        <v>30</v>
      </c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2"/>
      <c r="Z423" s="122"/>
      <c r="AA423" s="122"/>
      <c r="AB423" s="122"/>
      <c r="AC423" s="122"/>
      <c r="AD423" s="122"/>
      <c r="AE423" s="122"/>
      <c r="AF423" s="122"/>
      <c r="AG423" s="122" t="s">
        <v>136</v>
      </c>
      <c r="AH423" s="122">
        <v>0</v>
      </c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  <c r="BA423" s="122"/>
      <c r="BB423" s="122"/>
      <c r="BC423" s="122"/>
      <c r="BD423" s="122"/>
      <c r="BE423" s="122"/>
      <c r="BF423" s="122"/>
      <c r="BG423" s="122"/>
      <c r="BH423" s="122"/>
    </row>
    <row r="424" spans="1:60" outlineLevel="1" x14ac:dyDescent="0.2">
      <c r="A424" s="125"/>
      <c r="B424" s="126"/>
      <c r="C424" s="153" t="s">
        <v>192</v>
      </c>
      <c r="D424" s="128"/>
      <c r="E424" s="129">
        <v>3.2</v>
      </c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2"/>
      <c r="Z424" s="122"/>
      <c r="AA424" s="122"/>
      <c r="AB424" s="122"/>
      <c r="AC424" s="122"/>
      <c r="AD424" s="122"/>
      <c r="AE424" s="122"/>
      <c r="AF424" s="122"/>
      <c r="AG424" s="122" t="s">
        <v>136</v>
      </c>
      <c r="AH424" s="122">
        <v>0</v>
      </c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  <c r="BA424" s="122"/>
      <c r="BB424" s="122"/>
      <c r="BC424" s="122"/>
      <c r="BD424" s="122"/>
      <c r="BE424" s="122"/>
      <c r="BF424" s="122"/>
      <c r="BG424" s="122"/>
      <c r="BH424" s="122"/>
    </row>
    <row r="425" spans="1:60" outlineLevel="1" x14ac:dyDescent="0.2">
      <c r="A425" s="125"/>
      <c r="B425" s="126"/>
      <c r="C425" s="153" t="s">
        <v>193</v>
      </c>
      <c r="D425" s="128"/>
      <c r="E425" s="129">
        <v>8.25</v>
      </c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2"/>
      <c r="Z425" s="122"/>
      <c r="AA425" s="122"/>
      <c r="AB425" s="122"/>
      <c r="AC425" s="122"/>
      <c r="AD425" s="122"/>
      <c r="AE425" s="122"/>
      <c r="AF425" s="122"/>
      <c r="AG425" s="122" t="s">
        <v>136</v>
      </c>
      <c r="AH425" s="122">
        <v>0</v>
      </c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  <c r="BA425" s="122"/>
      <c r="BB425" s="122"/>
      <c r="BC425" s="122"/>
      <c r="BD425" s="122"/>
      <c r="BE425" s="122"/>
      <c r="BF425" s="122"/>
      <c r="BG425" s="122"/>
      <c r="BH425" s="122"/>
    </row>
    <row r="426" spans="1:60" outlineLevel="1" x14ac:dyDescent="0.2">
      <c r="A426" s="125"/>
      <c r="B426" s="126"/>
      <c r="C426" s="153" t="s">
        <v>195</v>
      </c>
      <c r="D426" s="128"/>
      <c r="E426" s="129">
        <v>10.5</v>
      </c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2"/>
      <c r="Z426" s="122"/>
      <c r="AA426" s="122"/>
      <c r="AB426" s="122"/>
      <c r="AC426" s="122"/>
      <c r="AD426" s="122"/>
      <c r="AE426" s="122"/>
      <c r="AF426" s="122"/>
      <c r="AG426" s="122" t="s">
        <v>136</v>
      </c>
      <c r="AH426" s="122">
        <v>0</v>
      </c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  <c r="BA426" s="122"/>
      <c r="BB426" s="122"/>
      <c r="BC426" s="122"/>
      <c r="BD426" s="122"/>
      <c r="BE426" s="122"/>
      <c r="BF426" s="122"/>
      <c r="BG426" s="122"/>
      <c r="BH426" s="122"/>
    </row>
    <row r="427" spans="1:60" outlineLevel="1" x14ac:dyDescent="0.2">
      <c r="A427" s="125"/>
      <c r="B427" s="126"/>
      <c r="C427" s="153" t="s">
        <v>196</v>
      </c>
      <c r="D427" s="128"/>
      <c r="E427" s="129">
        <v>41.25</v>
      </c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2"/>
      <c r="Z427" s="122"/>
      <c r="AA427" s="122"/>
      <c r="AB427" s="122"/>
      <c r="AC427" s="122"/>
      <c r="AD427" s="122"/>
      <c r="AE427" s="122"/>
      <c r="AF427" s="122"/>
      <c r="AG427" s="122" t="s">
        <v>136</v>
      </c>
      <c r="AH427" s="122">
        <v>0</v>
      </c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  <c r="BA427" s="122"/>
      <c r="BB427" s="122"/>
      <c r="BC427" s="122"/>
      <c r="BD427" s="122"/>
      <c r="BE427" s="122"/>
      <c r="BF427" s="122"/>
      <c r="BG427" s="122"/>
      <c r="BH427" s="122"/>
    </row>
    <row r="428" spans="1:60" outlineLevel="1" x14ac:dyDescent="0.2">
      <c r="A428" s="125"/>
      <c r="B428" s="126"/>
      <c r="C428" s="153" t="s">
        <v>199</v>
      </c>
      <c r="D428" s="128"/>
      <c r="E428" s="129">
        <v>28.5</v>
      </c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2"/>
      <c r="Z428" s="122"/>
      <c r="AA428" s="122"/>
      <c r="AB428" s="122"/>
      <c r="AC428" s="122"/>
      <c r="AD428" s="122"/>
      <c r="AE428" s="122"/>
      <c r="AF428" s="122"/>
      <c r="AG428" s="122" t="s">
        <v>136</v>
      </c>
      <c r="AH428" s="122">
        <v>0</v>
      </c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  <c r="BA428" s="122"/>
      <c r="BB428" s="122"/>
      <c r="BC428" s="122"/>
      <c r="BD428" s="122"/>
      <c r="BE428" s="122"/>
      <c r="BF428" s="122"/>
      <c r="BG428" s="122"/>
      <c r="BH428" s="122"/>
    </row>
    <row r="429" spans="1:60" outlineLevel="1" x14ac:dyDescent="0.2">
      <c r="A429" s="139">
        <v>150</v>
      </c>
      <c r="B429" s="140" t="s">
        <v>528</v>
      </c>
      <c r="C429" s="152" t="s">
        <v>529</v>
      </c>
      <c r="D429" s="141" t="s">
        <v>143</v>
      </c>
      <c r="E429" s="142">
        <v>36.86</v>
      </c>
      <c r="F429" s="143"/>
      <c r="G429" s="144">
        <f>ROUND(E429*F429,2)</f>
        <v>0</v>
      </c>
      <c r="H429" s="127">
        <v>9.81</v>
      </c>
      <c r="I429" s="127">
        <f>ROUND(E429*H429,2)</f>
        <v>361.6</v>
      </c>
      <c r="J429" s="127">
        <v>6.59</v>
      </c>
      <c r="K429" s="127">
        <f>ROUND(E429*J429,2)</f>
        <v>242.91</v>
      </c>
      <c r="L429" s="127">
        <v>21</v>
      </c>
      <c r="M429" s="127">
        <f>G429*(1+L429/100)</f>
        <v>0</v>
      </c>
      <c r="N429" s="127">
        <v>3.5E-4</v>
      </c>
      <c r="O429" s="127">
        <f>ROUND(E429*N429,2)</f>
        <v>0.01</v>
      </c>
      <c r="P429" s="127">
        <v>0</v>
      </c>
      <c r="Q429" s="127">
        <f>ROUND(E429*P429,2)</f>
        <v>0</v>
      </c>
      <c r="R429" s="127"/>
      <c r="S429" s="127" t="s">
        <v>132</v>
      </c>
      <c r="T429" s="127" t="s">
        <v>132</v>
      </c>
      <c r="U429" s="127">
        <v>1.35E-2</v>
      </c>
      <c r="V429" s="127">
        <f>ROUND(E429*U429,2)</f>
        <v>0.5</v>
      </c>
      <c r="W429" s="127"/>
      <c r="X429" s="127" t="s">
        <v>133</v>
      </c>
      <c r="Y429" s="122"/>
      <c r="Z429" s="122"/>
      <c r="AA429" s="122"/>
      <c r="AB429" s="122"/>
      <c r="AC429" s="122"/>
      <c r="AD429" s="122"/>
      <c r="AE429" s="122"/>
      <c r="AF429" s="122"/>
      <c r="AG429" s="122" t="s">
        <v>134</v>
      </c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  <c r="BA429" s="122"/>
      <c r="BB429" s="122"/>
      <c r="BC429" s="122"/>
      <c r="BD429" s="122"/>
      <c r="BE429" s="122"/>
      <c r="BF429" s="122"/>
      <c r="BG429" s="122"/>
      <c r="BH429" s="122"/>
    </row>
    <row r="430" spans="1:60" outlineLevel="1" x14ac:dyDescent="0.2">
      <c r="A430" s="125"/>
      <c r="B430" s="126"/>
      <c r="C430" s="153" t="s">
        <v>178</v>
      </c>
      <c r="D430" s="128"/>
      <c r="E430" s="129">
        <v>3.99</v>
      </c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2"/>
      <c r="Z430" s="122"/>
      <c r="AA430" s="122"/>
      <c r="AB430" s="122"/>
      <c r="AC430" s="122"/>
      <c r="AD430" s="122"/>
      <c r="AE430" s="122"/>
      <c r="AF430" s="122"/>
      <c r="AG430" s="122" t="s">
        <v>136</v>
      </c>
      <c r="AH430" s="122">
        <v>0</v>
      </c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  <c r="BA430" s="122"/>
      <c r="BB430" s="122"/>
      <c r="BC430" s="122"/>
      <c r="BD430" s="122"/>
      <c r="BE430" s="122"/>
      <c r="BF430" s="122"/>
      <c r="BG430" s="122"/>
      <c r="BH430" s="122"/>
    </row>
    <row r="431" spans="1:60" outlineLevel="1" x14ac:dyDescent="0.2">
      <c r="A431" s="125"/>
      <c r="B431" s="126"/>
      <c r="C431" s="153" t="s">
        <v>179</v>
      </c>
      <c r="D431" s="128"/>
      <c r="E431" s="129">
        <v>1.08</v>
      </c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2"/>
      <c r="Z431" s="122"/>
      <c r="AA431" s="122"/>
      <c r="AB431" s="122"/>
      <c r="AC431" s="122"/>
      <c r="AD431" s="122"/>
      <c r="AE431" s="122"/>
      <c r="AF431" s="122"/>
      <c r="AG431" s="122" t="s">
        <v>136</v>
      </c>
      <c r="AH431" s="122">
        <v>0</v>
      </c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  <c r="BA431" s="122"/>
      <c r="BB431" s="122"/>
      <c r="BC431" s="122"/>
      <c r="BD431" s="122"/>
      <c r="BE431" s="122"/>
      <c r="BF431" s="122"/>
      <c r="BG431" s="122"/>
      <c r="BH431" s="122"/>
    </row>
    <row r="432" spans="1:60" outlineLevel="1" x14ac:dyDescent="0.2">
      <c r="A432" s="125"/>
      <c r="B432" s="126"/>
      <c r="C432" s="153" t="s">
        <v>160</v>
      </c>
      <c r="D432" s="128"/>
      <c r="E432" s="129">
        <v>6.44</v>
      </c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2"/>
      <c r="Z432" s="122"/>
      <c r="AA432" s="122"/>
      <c r="AB432" s="122"/>
      <c r="AC432" s="122"/>
      <c r="AD432" s="122"/>
      <c r="AE432" s="122"/>
      <c r="AF432" s="122"/>
      <c r="AG432" s="122" t="s">
        <v>136</v>
      </c>
      <c r="AH432" s="122">
        <v>0</v>
      </c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  <c r="BA432" s="122"/>
      <c r="BB432" s="122"/>
      <c r="BC432" s="122"/>
      <c r="BD432" s="122"/>
      <c r="BE432" s="122"/>
      <c r="BF432" s="122"/>
      <c r="BG432" s="122"/>
      <c r="BH432" s="122"/>
    </row>
    <row r="433" spans="1:60" outlineLevel="1" x14ac:dyDescent="0.2">
      <c r="A433" s="125"/>
      <c r="B433" s="126"/>
      <c r="C433" s="153" t="s">
        <v>180</v>
      </c>
      <c r="D433" s="128"/>
      <c r="E433" s="129">
        <v>0.98</v>
      </c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2"/>
      <c r="Z433" s="122"/>
      <c r="AA433" s="122"/>
      <c r="AB433" s="122"/>
      <c r="AC433" s="122"/>
      <c r="AD433" s="122"/>
      <c r="AE433" s="122"/>
      <c r="AF433" s="122"/>
      <c r="AG433" s="122" t="s">
        <v>136</v>
      </c>
      <c r="AH433" s="122">
        <v>0</v>
      </c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  <c r="BA433" s="122"/>
      <c r="BB433" s="122"/>
      <c r="BC433" s="122"/>
      <c r="BD433" s="122"/>
      <c r="BE433" s="122"/>
      <c r="BF433" s="122"/>
      <c r="BG433" s="122"/>
      <c r="BH433" s="122"/>
    </row>
    <row r="434" spans="1:60" outlineLevel="1" x14ac:dyDescent="0.2">
      <c r="A434" s="125"/>
      <c r="B434" s="126"/>
      <c r="C434" s="153" t="s">
        <v>181</v>
      </c>
      <c r="D434" s="128"/>
      <c r="E434" s="129">
        <v>16.25</v>
      </c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2"/>
      <c r="Z434" s="122"/>
      <c r="AA434" s="122"/>
      <c r="AB434" s="122"/>
      <c r="AC434" s="122"/>
      <c r="AD434" s="122"/>
      <c r="AE434" s="122"/>
      <c r="AF434" s="122"/>
      <c r="AG434" s="122" t="s">
        <v>136</v>
      </c>
      <c r="AH434" s="122">
        <v>0</v>
      </c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  <c r="BA434" s="122"/>
      <c r="BB434" s="122"/>
      <c r="BC434" s="122"/>
      <c r="BD434" s="122"/>
      <c r="BE434" s="122"/>
      <c r="BF434" s="122"/>
      <c r="BG434" s="122"/>
      <c r="BH434" s="122"/>
    </row>
    <row r="435" spans="1:60" outlineLevel="1" x14ac:dyDescent="0.2">
      <c r="A435" s="125"/>
      <c r="B435" s="126"/>
      <c r="C435" s="153" t="s">
        <v>182</v>
      </c>
      <c r="D435" s="128"/>
      <c r="E435" s="129">
        <v>8.1199999999999992</v>
      </c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2"/>
      <c r="Z435" s="122"/>
      <c r="AA435" s="122"/>
      <c r="AB435" s="122"/>
      <c r="AC435" s="122"/>
      <c r="AD435" s="122"/>
      <c r="AE435" s="122"/>
      <c r="AF435" s="122"/>
      <c r="AG435" s="122" t="s">
        <v>136</v>
      </c>
      <c r="AH435" s="122">
        <v>0</v>
      </c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  <c r="BA435" s="122"/>
      <c r="BB435" s="122"/>
      <c r="BC435" s="122"/>
      <c r="BD435" s="122"/>
      <c r="BE435" s="122"/>
      <c r="BF435" s="122"/>
      <c r="BG435" s="122"/>
      <c r="BH435" s="122"/>
    </row>
    <row r="436" spans="1:60" x14ac:dyDescent="0.2">
      <c r="A436" s="133" t="s">
        <v>127</v>
      </c>
      <c r="B436" s="134" t="s">
        <v>95</v>
      </c>
      <c r="C436" s="151" t="s">
        <v>96</v>
      </c>
      <c r="D436" s="135"/>
      <c r="E436" s="136"/>
      <c r="F436" s="137"/>
      <c r="G436" s="138">
        <f>SUMIF(AG437:AG470,"&lt;&gt;NOR",G437:G470)</f>
        <v>0</v>
      </c>
      <c r="H436" s="132"/>
      <c r="I436" s="132">
        <f>SUM(I437:I470)</f>
        <v>19254.25</v>
      </c>
      <c r="J436" s="132"/>
      <c r="K436" s="132">
        <f>SUM(K437:K470)</f>
        <v>37577.25</v>
      </c>
      <c r="L436" s="132"/>
      <c r="M436" s="132">
        <f>SUM(M437:M470)</f>
        <v>0</v>
      </c>
      <c r="N436" s="132"/>
      <c r="O436" s="132">
        <f>SUM(O437:O470)</f>
        <v>30.1</v>
      </c>
      <c r="P436" s="132"/>
      <c r="Q436" s="132">
        <f>SUM(Q437:Q470)</f>
        <v>0</v>
      </c>
      <c r="R436" s="132"/>
      <c r="S436" s="132"/>
      <c r="T436" s="132"/>
      <c r="U436" s="132"/>
      <c r="V436" s="132">
        <f>SUM(V437:V470)</f>
        <v>39.800000000000004</v>
      </c>
      <c r="W436" s="132"/>
      <c r="X436" s="132"/>
      <c r="AG436" t="s">
        <v>128</v>
      </c>
    </row>
    <row r="437" spans="1:60" outlineLevel="1" x14ac:dyDescent="0.2">
      <c r="A437" s="145">
        <v>151</v>
      </c>
      <c r="B437" s="146" t="s">
        <v>530</v>
      </c>
      <c r="C437" s="154" t="s">
        <v>531</v>
      </c>
      <c r="D437" s="147" t="s">
        <v>131</v>
      </c>
      <c r="E437" s="148">
        <v>7</v>
      </c>
      <c r="F437" s="149"/>
      <c r="G437" s="150">
        <f t="shared" ref="G437:G470" si="35">ROUND(E437*F437,2)</f>
        <v>0</v>
      </c>
      <c r="H437" s="127">
        <v>0</v>
      </c>
      <c r="I437" s="127">
        <f t="shared" ref="I437:I470" si="36">ROUND(E437*H437,2)</f>
        <v>0</v>
      </c>
      <c r="J437" s="127">
        <v>28</v>
      </c>
      <c r="K437" s="127">
        <f t="shared" ref="K437:K470" si="37">ROUND(E437*J437,2)</f>
        <v>196</v>
      </c>
      <c r="L437" s="127">
        <v>21</v>
      </c>
      <c r="M437" s="127">
        <f t="shared" ref="M437:M470" si="38">G437*(1+L437/100)</f>
        <v>0</v>
      </c>
      <c r="N437" s="127">
        <v>0</v>
      </c>
      <c r="O437" s="127">
        <f t="shared" ref="O437:O470" si="39">ROUND(E437*N437,2)</f>
        <v>0</v>
      </c>
      <c r="P437" s="127">
        <v>0</v>
      </c>
      <c r="Q437" s="127">
        <f t="shared" ref="Q437:Q470" si="40">ROUND(E437*P437,2)</f>
        <v>0</v>
      </c>
      <c r="R437" s="127"/>
      <c r="S437" s="127" t="s">
        <v>132</v>
      </c>
      <c r="T437" s="127" t="s">
        <v>218</v>
      </c>
      <c r="U437" s="127">
        <v>5.0500000000000003E-2</v>
      </c>
      <c r="V437" s="127">
        <f t="shared" ref="V437:V470" si="41">ROUND(E437*U437,2)</f>
        <v>0.35</v>
      </c>
      <c r="W437" s="127"/>
      <c r="X437" s="127" t="s">
        <v>133</v>
      </c>
      <c r="Y437" s="122"/>
      <c r="Z437" s="122"/>
      <c r="AA437" s="122"/>
      <c r="AB437" s="122"/>
      <c r="AC437" s="122"/>
      <c r="AD437" s="122"/>
      <c r="AE437" s="122"/>
      <c r="AF437" s="122"/>
      <c r="AG437" s="122" t="s">
        <v>134</v>
      </c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  <c r="BA437" s="122"/>
      <c r="BB437" s="122"/>
      <c r="BC437" s="122"/>
      <c r="BD437" s="122"/>
      <c r="BE437" s="122"/>
      <c r="BF437" s="122"/>
      <c r="BG437" s="122"/>
      <c r="BH437" s="122"/>
    </row>
    <row r="438" spans="1:60" outlineLevel="1" x14ac:dyDescent="0.2">
      <c r="A438" s="145">
        <v>152</v>
      </c>
      <c r="B438" s="146" t="s">
        <v>532</v>
      </c>
      <c r="C438" s="154" t="s">
        <v>533</v>
      </c>
      <c r="D438" s="147" t="s">
        <v>131</v>
      </c>
      <c r="E438" s="148">
        <v>1</v>
      </c>
      <c r="F438" s="149"/>
      <c r="G438" s="150">
        <f t="shared" si="35"/>
        <v>0</v>
      </c>
      <c r="H438" s="127">
        <v>0</v>
      </c>
      <c r="I438" s="127">
        <f t="shared" si="36"/>
        <v>0</v>
      </c>
      <c r="J438" s="127">
        <v>33</v>
      </c>
      <c r="K438" s="127">
        <f t="shared" si="37"/>
        <v>33</v>
      </c>
      <c r="L438" s="127">
        <v>21</v>
      </c>
      <c r="M438" s="127">
        <f t="shared" si="38"/>
        <v>0</v>
      </c>
      <c r="N438" s="127">
        <v>0</v>
      </c>
      <c r="O438" s="127">
        <f t="shared" si="39"/>
        <v>0</v>
      </c>
      <c r="P438" s="127">
        <v>0</v>
      </c>
      <c r="Q438" s="127">
        <f t="shared" si="40"/>
        <v>0</v>
      </c>
      <c r="R438" s="127"/>
      <c r="S438" s="127" t="s">
        <v>132</v>
      </c>
      <c r="T438" s="127" t="s">
        <v>218</v>
      </c>
      <c r="U438" s="127">
        <v>0.06</v>
      </c>
      <c r="V438" s="127">
        <f t="shared" si="41"/>
        <v>0.06</v>
      </c>
      <c r="W438" s="127"/>
      <c r="X438" s="127" t="s">
        <v>133</v>
      </c>
      <c r="Y438" s="122"/>
      <c r="Z438" s="122"/>
      <c r="AA438" s="122"/>
      <c r="AB438" s="122"/>
      <c r="AC438" s="122"/>
      <c r="AD438" s="122"/>
      <c r="AE438" s="122"/>
      <c r="AF438" s="122"/>
      <c r="AG438" s="122" t="s">
        <v>134</v>
      </c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22"/>
      <c r="AY438" s="122"/>
      <c r="AZ438" s="122"/>
      <c r="BA438" s="122"/>
      <c r="BB438" s="122"/>
      <c r="BC438" s="122"/>
      <c r="BD438" s="122"/>
      <c r="BE438" s="122"/>
      <c r="BF438" s="122"/>
      <c r="BG438" s="122"/>
      <c r="BH438" s="122"/>
    </row>
    <row r="439" spans="1:60" outlineLevel="1" x14ac:dyDescent="0.2">
      <c r="A439" s="145">
        <v>153</v>
      </c>
      <c r="B439" s="146" t="s">
        <v>534</v>
      </c>
      <c r="C439" s="154" t="s">
        <v>535</v>
      </c>
      <c r="D439" s="147" t="s">
        <v>131</v>
      </c>
      <c r="E439" s="148">
        <v>7</v>
      </c>
      <c r="F439" s="149"/>
      <c r="G439" s="150">
        <f t="shared" si="35"/>
        <v>0</v>
      </c>
      <c r="H439" s="127">
        <v>0</v>
      </c>
      <c r="I439" s="127">
        <f t="shared" si="36"/>
        <v>0</v>
      </c>
      <c r="J439" s="127">
        <v>167</v>
      </c>
      <c r="K439" s="127">
        <f t="shared" si="37"/>
        <v>1169</v>
      </c>
      <c r="L439" s="127">
        <v>21</v>
      </c>
      <c r="M439" s="127">
        <f t="shared" si="38"/>
        <v>0</v>
      </c>
      <c r="N439" s="127">
        <v>0</v>
      </c>
      <c r="O439" s="127">
        <f t="shared" si="39"/>
        <v>0</v>
      </c>
      <c r="P439" s="127">
        <v>0</v>
      </c>
      <c r="Q439" s="127">
        <f t="shared" si="40"/>
        <v>0</v>
      </c>
      <c r="R439" s="127"/>
      <c r="S439" s="127" t="s">
        <v>132</v>
      </c>
      <c r="T439" s="127" t="s">
        <v>218</v>
      </c>
      <c r="U439" s="127">
        <v>0.30567</v>
      </c>
      <c r="V439" s="127">
        <f t="shared" si="41"/>
        <v>2.14</v>
      </c>
      <c r="W439" s="127"/>
      <c r="X439" s="127" t="s">
        <v>133</v>
      </c>
      <c r="Y439" s="122"/>
      <c r="Z439" s="122"/>
      <c r="AA439" s="122"/>
      <c r="AB439" s="122"/>
      <c r="AC439" s="122"/>
      <c r="AD439" s="122"/>
      <c r="AE439" s="122"/>
      <c r="AF439" s="122"/>
      <c r="AG439" s="122" t="s">
        <v>134</v>
      </c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22"/>
      <c r="AY439" s="122"/>
      <c r="AZ439" s="122"/>
      <c r="BA439" s="122"/>
      <c r="BB439" s="122"/>
      <c r="BC439" s="122"/>
      <c r="BD439" s="122"/>
      <c r="BE439" s="122"/>
      <c r="BF439" s="122"/>
      <c r="BG439" s="122"/>
      <c r="BH439" s="122"/>
    </row>
    <row r="440" spans="1:60" ht="22.5" outlineLevel="1" x14ac:dyDescent="0.2">
      <c r="A440" s="145">
        <v>154</v>
      </c>
      <c r="B440" s="146" t="s">
        <v>536</v>
      </c>
      <c r="C440" s="154" t="s">
        <v>537</v>
      </c>
      <c r="D440" s="147" t="s">
        <v>131</v>
      </c>
      <c r="E440" s="148">
        <v>5</v>
      </c>
      <c r="F440" s="149"/>
      <c r="G440" s="150">
        <f t="shared" si="35"/>
        <v>0</v>
      </c>
      <c r="H440" s="127">
        <v>200.76</v>
      </c>
      <c r="I440" s="127">
        <f t="shared" si="36"/>
        <v>1003.8</v>
      </c>
      <c r="J440" s="127">
        <v>149.24</v>
      </c>
      <c r="K440" s="127">
        <f t="shared" si="37"/>
        <v>746.2</v>
      </c>
      <c r="L440" s="127">
        <v>21</v>
      </c>
      <c r="M440" s="127">
        <f t="shared" si="38"/>
        <v>0</v>
      </c>
      <c r="N440" s="127">
        <v>9.0000000000000006E-5</v>
      </c>
      <c r="O440" s="127">
        <f t="shared" si="39"/>
        <v>0</v>
      </c>
      <c r="P440" s="127">
        <v>0</v>
      </c>
      <c r="Q440" s="127">
        <f t="shared" si="40"/>
        <v>0</v>
      </c>
      <c r="R440" s="127"/>
      <c r="S440" s="127" t="s">
        <v>132</v>
      </c>
      <c r="T440" s="127" t="s">
        <v>218</v>
      </c>
      <c r="U440" s="127">
        <v>0.2475</v>
      </c>
      <c r="V440" s="127">
        <f t="shared" si="41"/>
        <v>1.24</v>
      </c>
      <c r="W440" s="127"/>
      <c r="X440" s="127" t="s">
        <v>133</v>
      </c>
      <c r="Y440" s="122"/>
      <c r="Z440" s="122"/>
      <c r="AA440" s="122"/>
      <c r="AB440" s="122"/>
      <c r="AC440" s="122"/>
      <c r="AD440" s="122"/>
      <c r="AE440" s="122"/>
      <c r="AF440" s="122"/>
      <c r="AG440" s="122" t="s">
        <v>134</v>
      </c>
      <c r="AH440" s="122"/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22"/>
      <c r="AY440" s="122"/>
      <c r="AZ440" s="122"/>
      <c r="BA440" s="122"/>
      <c r="BB440" s="122"/>
      <c r="BC440" s="122"/>
      <c r="BD440" s="122"/>
      <c r="BE440" s="122"/>
      <c r="BF440" s="122"/>
      <c r="BG440" s="122"/>
      <c r="BH440" s="122"/>
    </row>
    <row r="441" spans="1:60" ht="33.75" outlineLevel="1" x14ac:dyDescent="0.2">
      <c r="A441" s="145">
        <v>155</v>
      </c>
      <c r="B441" s="146" t="s">
        <v>538</v>
      </c>
      <c r="C441" s="154" t="s">
        <v>539</v>
      </c>
      <c r="D441" s="147" t="s">
        <v>131</v>
      </c>
      <c r="E441" s="148">
        <v>3</v>
      </c>
      <c r="F441" s="149"/>
      <c r="G441" s="150">
        <f t="shared" si="35"/>
        <v>0</v>
      </c>
      <c r="H441" s="127">
        <v>256.45</v>
      </c>
      <c r="I441" s="127">
        <f t="shared" si="36"/>
        <v>769.35</v>
      </c>
      <c r="J441" s="127">
        <v>151.55000000000001</v>
      </c>
      <c r="K441" s="127">
        <f t="shared" si="37"/>
        <v>454.65</v>
      </c>
      <c r="L441" s="127">
        <v>21</v>
      </c>
      <c r="M441" s="127">
        <f t="shared" si="38"/>
        <v>0</v>
      </c>
      <c r="N441" s="127">
        <v>1E-4</v>
      </c>
      <c r="O441" s="127">
        <f t="shared" si="39"/>
        <v>0</v>
      </c>
      <c r="P441" s="127">
        <v>0</v>
      </c>
      <c r="Q441" s="127">
        <f t="shared" si="40"/>
        <v>0</v>
      </c>
      <c r="R441" s="127"/>
      <c r="S441" s="127" t="s">
        <v>132</v>
      </c>
      <c r="T441" s="127" t="s">
        <v>218</v>
      </c>
      <c r="U441" s="127">
        <v>0.249</v>
      </c>
      <c r="V441" s="127">
        <f t="shared" si="41"/>
        <v>0.75</v>
      </c>
      <c r="W441" s="127"/>
      <c r="X441" s="127" t="s">
        <v>133</v>
      </c>
      <c r="Y441" s="122"/>
      <c r="Z441" s="122"/>
      <c r="AA441" s="122"/>
      <c r="AB441" s="122"/>
      <c r="AC441" s="122"/>
      <c r="AD441" s="122"/>
      <c r="AE441" s="122"/>
      <c r="AF441" s="122"/>
      <c r="AG441" s="122" t="s">
        <v>134</v>
      </c>
      <c r="AH441" s="122"/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2"/>
      <c r="AU441" s="122"/>
      <c r="AV441" s="122"/>
      <c r="AW441" s="122"/>
      <c r="AX441" s="122"/>
      <c r="AY441" s="122"/>
      <c r="AZ441" s="122"/>
      <c r="BA441" s="122"/>
      <c r="BB441" s="122"/>
      <c r="BC441" s="122"/>
      <c r="BD441" s="122"/>
      <c r="BE441" s="122"/>
      <c r="BF441" s="122"/>
      <c r="BG441" s="122"/>
      <c r="BH441" s="122"/>
    </row>
    <row r="442" spans="1:60" outlineLevel="1" x14ac:dyDescent="0.2">
      <c r="A442" s="145">
        <v>156</v>
      </c>
      <c r="B442" s="146" t="s">
        <v>540</v>
      </c>
      <c r="C442" s="154" t="s">
        <v>541</v>
      </c>
      <c r="D442" s="147" t="s">
        <v>131</v>
      </c>
      <c r="E442" s="148">
        <v>7</v>
      </c>
      <c r="F442" s="149"/>
      <c r="G442" s="150">
        <f t="shared" si="35"/>
        <v>0</v>
      </c>
      <c r="H442" s="127">
        <v>0</v>
      </c>
      <c r="I442" s="127">
        <f t="shared" si="36"/>
        <v>0</v>
      </c>
      <c r="J442" s="127">
        <v>186</v>
      </c>
      <c r="K442" s="127">
        <f t="shared" si="37"/>
        <v>1302</v>
      </c>
      <c r="L442" s="127">
        <v>21</v>
      </c>
      <c r="M442" s="127">
        <f t="shared" si="38"/>
        <v>0</v>
      </c>
      <c r="N442" s="127">
        <v>0</v>
      </c>
      <c r="O442" s="127">
        <f t="shared" si="39"/>
        <v>0</v>
      </c>
      <c r="P442" s="127">
        <v>0</v>
      </c>
      <c r="Q442" s="127">
        <f t="shared" si="40"/>
        <v>0</v>
      </c>
      <c r="R442" s="127"/>
      <c r="S442" s="127" t="s">
        <v>132</v>
      </c>
      <c r="T442" s="127" t="s">
        <v>218</v>
      </c>
      <c r="U442" s="127">
        <v>0.34</v>
      </c>
      <c r="V442" s="127">
        <f t="shared" si="41"/>
        <v>2.38</v>
      </c>
      <c r="W442" s="127"/>
      <c r="X442" s="127" t="s">
        <v>133</v>
      </c>
      <c r="Y442" s="122"/>
      <c r="Z442" s="122"/>
      <c r="AA442" s="122"/>
      <c r="AB442" s="122"/>
      <c r="AC442" s="122"/>
      <c r="AD442" s="122"/>
      <c r="AE442" s="122"/>
      <c r="AF442" s="122"/>
      <c r="AG442" s="122" t="s">
        <v>134</v>
      </c>
      <c r="AH442" s="122"/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22"/>
      <c r="AY442" s="122"/>
      <c r="AZ442" s="122"/>
      <c r="BA442" s="122"/>
      <c r="BB442" s="122"/>
      <c r="BC442" s="122"/>
      <c r="BD442" s="122"/>
      <c r="BE442" s="122"/>
      <c r="BF442" s="122"/>
      <c r="BG442" s="122"/>
      <c r="BH442" s="122"/>
    </row>
    <row r="443" spans="1:60" outlineLevel="1" x14ac:dyDescent="0.2">
      <c r="A443" s="145">
        <v>157</v>
      </c>
      <c r="B443" s="146" t="s">
        <v>542</v>
      </c>
      <c r="C443" s="154" t="s">
        <v>543</v>
      </c>
      <c r="D443" s="147" t="s">
        <v>131</v>
      </c>
      <c r="E443" s="148">
        <v>1</v>
      </c>
      <c r="F443" s="149"/>
      <c r="G443" s="150">
        <f t="shared" si="35"/>
        <v>0</v>
      </c>
      <c r="H443" s="127">
        <v>0</v>
      </c>
      <c r="I443" s="127">
        <f t="shared" si="36"/>
        <v>0</v>
      </c>
      <c r="J443" s="127">
        <v>223.5</v>
      </c>
      <c r="K443" s="127">
        <f t="shared" si="37"/>
        <v>223.5</v>
      </c>
      <c r="L443" s="127">
        <v>21</v>
      </c>
      <c r="M443" s="127">
        <f t="shared" si="38"/>
        <v>0</v>
      </c>
      <c r="N443" s="127">
        <v>0</v>
      </c>
      <c r="O443" s="127">
        <f t="shared" si="39"/>
        <v>0</v>
      </c>
      <c r="P443" s="127">
        <v>0</v>
      </c>
      <c r="Q443" s="127">
        <f t="shared" si="40"/>
        <v>0</v>
      </c>
      <c r="R443" s="127"/>
      <c r="S443" s="127" t="s">
        <v>132</v>
      </c>
      <c r="T443" s="127" t="s">
        <v>132</v>
      </c>
      <c r="U443" s="127">
        <v>0.45350000000000001</v>
      </c>
      <c r="V443" s="127">
        <f t="shared" si="41"/>
        <v>0.45</v>
      </c>
      <c r="W443" s="127"/>
      <c r="X443" s="127" t="s">
        <v>133</v>
      </c>
      <c r="Y443" s="122"/>
      <c r="Z443" s="122"/>
      <c r="AA443" s="122"/>
      <c r="AB443" s="122"/>
      <c r="AC443" s="122"/>
      <c r="AD443" s="122"/>
      <c r="AE443" s="122"/>
      <c r="AF443" s="122"/>
      <c r="AG443" s="122" t="s">
        <v>134</v>
      </c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22"/>
      <c r="AY443" s="122"/>
      <c r="AZ443" s="122"/>
      <c r="BA443" s="122"/>
      <c r="BB443" s="122"/>
      <c r="BC443" s="122"/>
      <c r="BD443" s="122"/>
      <c r="BE443" s="122"/>
      <c r="BF443" s="122"/>
      <c r="BG443" s="122"/>
      <c r="BH443" s="122"/>
    </row>
    <row r="444" spans="1:60" outlineLevel="1" x14ac:dyDescent="0.2">
      <c r="A444" s="145">
        <v>158</v>
      </c>
      <c r="B444" s="146" t="s">
        <v>544</v>
      </c>
      <c r="C444" s="154" t="s">
        <v>545</v>
      </c>
      <c r="D444" s="147" t="s">
        <v>131</v>
      </c>
      <c r="E444" s="148">
        <v>1</v>
      </c>
      <c r="F444" s="149"/>
      <c r="G444" s="150">
        <f t="shared" si="35"/>
        <v>0</v>
      </c>
      <c r="H444" s="127">
        <v>0</v>
      </c>
      <c r="I444" s="127">
        <f t="shared" si="36"/>
        <v>0</v>
      </c>
      <c r="J444" s="127">
        <v>198</v>
      </c>
      <c r="K444" s="127">
        <f t="shared" si="37"/>
        <v>198</v>
      </c>
      <c r="L444" s="127">
        <v>21</v>
      </c>
      <c r="M444" s="127">
        <f t="shared" si="38"/>
        <v>0</v>
      </c>
      <c r="N444" s="127">
        <v>0</v>
      </c>
      <c r="O444" s="127">
        <f t="shared" si="39"/>
        <v>0</v>
      </c>
      <c r="P444" s="127">
        <v>0</v>
      </c>
      <c r="Q444" s="127">
        <f t="shared" si="40"/>
        <v>0</v>
      </c>
      <c r="R444" s="127"/>
      <c r="S444" s="127" t="s">
        <v>132</v>
      </c>
      <c r="T444" s="127" t="s">
        <v>218</v>
      </c>
      <c r="U444" s="127">
        <v>0.36199999999999999</v>
      </c>
      <c r="V444" s="127">
        <f t="shared" si="41"/>
        <v>0.36</v>
      </c>
      <c r="W444" s="127"/>
      <c r="X444" s="127" t="s">
        <v>133</v>
      </c>
      <c r="Y444" s="122"/>
      <c r="Z444" s="122"/>
      <c r="AA444" s="122"/>
      <c r="AB444" s="122"/>
      <c r="AC444" s="122"/>
      <c r="AD444" s="122"/>
      <c r="AE444" s="122"/>
      <c r="AF444" s="122"/>
      <c r="AG444" s="122" t="s">
        <v>134</v>
      </c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22"/>
      <c r="AY444" s="122"/>
      <c r="AZ444" s="122"/>
      <c r="BA444" s="122"/>
      <c r="BB444" s="122"/>
      <c r="BC444" s="122"/>
      <c r="BD444" s="122"/>
      <c r="BE444" s="122"/>
      <c r="BF444" s="122"/>
      <c r="BG444" s="122"/>
      <c r="BH444" s="122"/>
    </row>
    <row r="445" spans="1:60" outlineLevel="1" x14ac:dyDescent="0.2">
      <c r="A445" s="145">
        <v>159</v>
      </c>
      <c r="B445" s="146" t="s">
        <v>546</v>
      </c>
      <c r="C445" s="154" t="s">
        <v>547</v>
      </c>
      <c r="D445" s="147" t="s">
        <v>131</v>
      </c>
      <c r="E445" s="148">
        <v>6</v>
      </c>
      <c r="F445" s="149"/>
      <c r="G445" s="150">
        <f t="shared" si="35"/>
        <v>0</v>
      </c>
      <c r="H445" s="127">
        <v>0</v>
      </c>
      <c r="I445" s="127">
        <f t="shared" si="36"/>
        <v>0</v>
      </c>
      <c r="J445" s="127">
        <v>212</v>
      </c>
      <c r="K445" s="127">
        <f t="shared" si="37"/>
        <v>1272</v>
      </c>
      <c r="L445" s="127">
        <v>21</v>
      </c>
      <c r="M445" s="127">
        <f t="shared" si="38"/>
        <v>0</v>
      </c>
      <c r="N445" s="127">
        <v>0</v>
      </c>
      <c r="O445" s="127">
        <f t="shared" si="39"/>
        <v>0</v>
      </c>
      <c r="P445" s="127">
        <v>0</v>
      </c>
      <c r="Q445" s="127">
        <f t="shared" si="40"/>
        <v>0</v>
      </c>
      <c r="R445" s="127"/>
      <c r="S445" s="127" t="s">
        <v>132</v>
      </c>
      <c r="T445" s="127" t="s">
        <v>132</v>
      </c>
      <c r="U445" s="127">
        <v>0.43</v>
      </c>
      <c r="V445" s="127">
        <f t="shared" si="41"/>
        <v>2.58</v>
      </c>
      <c r="W445" s="127"/>
      <c r="X445" s="127" t="s">
        <v>133</v>
      </c>
      <c r="Y445" s="122"/>
      <c r="Z445" s="122"/>
      <c r="AA445" s="122"/>
      <c r="AB445" s="122"/>
      <c r="AC445" s="122"/>
      <c r="AD445" s="122"/>
      <c r="AE445" s="122"/>
      <c r="AF445" s="122"/>
      <c r="AG445" s="122" t="s">
        <v>134</v>
      </c>
      <c r="AH445" s="122"/>
      <c r="AI445" s="122"/>
      <c r="AJ445" s="122"/>
      <c r="AK445" s="122"/>
      <c r="AL445" s="122"/>
      <c r="AM445" s="122"/>
      <c r="AN445" s="122"/>
      <c r="AO445" s="122"/>
      <c r="AP445" s="122"/>
      <c r="AQ445" s="122"/>
      <c r="AR445" s="122"/>
      <c r="AS445" s="122"/>
      <c r="AT445" s="122"/>
      <c r="AU445" s="122"/>
      <c r="AV445" s="122"/>
      <c r="AW445" s="122"/>
      <c r="AX445" s="122"/>
      <c r="AY445" s="122"/>
      <c r="AZ445" s="122"/>
      <c r="BA445" s="122"/>
      <c r="BB445" s="122"/>
      <c r="BC445" s="122"/>
      <c r="BD445" s="122"/>
      <c r="BE445" s="122"/>
      <c r="BF445" s="122"/>
      <c r="BG445" s="122"/>
      <c r="BH445" s="122"/>
    </row>
    <row r="446" spans="1:60" outlineLevel="1" x14ac:dyDescent="0.2">
      <c r="A446" s="145">
        <v>160</v>
      </c>
      <c r="B446" s="146" t="s">
        <v>548</v>
      </c>
      <c r="C446" s="154" t="s">
        <v>549</v>
      </c>
      <c r="D446" s="147" t="s">
        <v>149</v>
      </c>
      <c r="E446" s="148">
        <v>17</v>
      </c>
      <c r="F446" s="149"/>
      <c r="G446" s="150">
        <f t="shared" si="35"/>
        <v>0</v>
      </c>
      <c r="H446" s="127">
        <v>0</v>
      </c>
      <c r="I446" s="127">
        <f t="shared" si="36"/>
        <v>0</v>
      </c>
      <c r="J446" s="127">
        <v>35</v>
      </c>
      <c r="K446" s="127">
        <f t="shared" si="37"/>
        <v>595</v>
      </c>
      <c r="L446" s="127">
        <v>21</v>
      </c>
      <c r="M446" s="127">
        <f t="shared" si="38"/>
        <v>0</v>
      </c>
      <c r="N446" s="127">
        <v>0</v>
      </c>
      <c r="O446" s="127">
        <f t="shared" si="39"/>
        <v>0</v>
      </c>
      <c r="P446" s="127">
        <v>0</v>
      </c>
      <c r="Q446" s="127">
        <f t="shared" si="40"/>
        <v>0</v>
      </c>
      <c r="R446" s="127"/>
      <c r="S446" s="127" t="s">
        <v>132</v>
      </c>
      <c r="T446" s="127" t="s">
        <v>218</v>
      </c>
      <c r="U446" s="127">
        <v>6.4149999999999999E-2</v>
      </c>
      <c r="V446" s="127">
        <f t="shared" si="41"/>
        <v>1.0900000000000001</v>
      </c>
      <c r="W446" s="127"/>
      <c r="X446" s="127" t="s">
        <v>133</v>
      </c>
      <c r="Y446" s="122"/>
      <c r="Z446" s="122"/>
      <c r="AA446" s="122"/>
      <c r="AB446" s="122"/>
      <c r="AC446" s="122"/>
      <c r="AD446" s="122"/>
      <c r="AE446" s="122"/>
      <c r="AF446" s="122"/>
      <c r="AG446" s="122" t="s">
        <v>134</v>
      </c>
      <c r="AH446" s="122"/>
      <c r="AI446" s="122"/>
      <c r="AJ446" s="122"/>
      <c r="AK446" s="122"/>
      <c r="AL446" s="122"/>
      <c r="AM446" s="122"/>
      <c r="AN446" s="122"/>
      <c r="AO446" s="122"/>
      <c r="AP446" s="122"/>
      <c r="AQ446" s="122"/>
      <c r="AR446" s="122"/>
      <c r="AS446" s="122"/>
      <c r="AT446" s="122"/>
      <c r="AU446" s="122"/>
      <c r="AV446" s="122"/>
      <c r="AW446" s="122"/>
      <c r="AX446" s="122"/>
      <c r="AY446" s="122"/>
      <c r="AZ446" s="122"/>
      <c r="BA446" s="122"/>
      <c r="BB446" s="122"/>
      <c r="BC446" s="122"/>
      <c r="BD446" s="122"/>
      <c r="BE446" s="122"/>
      <c r="BF446" s="122"/>
      <c r="BG446" s="122"/>
      <c r="BH446" s="122"/>
    </row>
    <row r="447" spans="1:60" outlineLevel="1" x14ac:dyDescent="0.2">
      <c r="A447" s="145">
        <v>161</v>
      </c>
      <c r="B447" s="146" t="s">
        <v>550</v>
      </c>
      <c r="C447" s="154" t="s">
        <v>551</v>
      </c>
      <c r="D447" s="147" t="s">
        <v>149</v>
      </c>
      <c r="E447" s="148">
        <v>1</v>
      </c>
      <c r="F447" s="149"/>
      <c r="G447" s="150">
        <f t="shared" si="35"/>
        <v>0</v>
      </c>
      <c r="H447" s="127">
        <v>0</v>
      </c>
      <c r="I447" s="127">
        <f t="shared" si="36"/>
        <v>0</v>
      </c>
      <c r="J447" s="127">
        <v>81</v>
      </c>
      <c r="K447" s="127">
        <f t="shared" si="37"/>
        <v>81</v>
      </c>
      <c r="L447" s="127">
        <v>21</v>
      </c>
      <c r="M447" s="127">
        <f t="shared" si="38"/>
        <v>0</v>
      </c>
      <c r="N447" s="127">
        <v>0</v>
      </c>
      <c r="O447" s="127">
        <f t="shared" si="39"/>
        <v>0</v>
      </c>
      <c r="P447" s="127">
        <v>0</v>
      </c>
      <c r="Q447" s="127">
        <f t="shared" si="40"/>
        <v>0</v>
      </c>
      <c r="R447" s="127"/>
      <c r="S447" s="127" t="s">
        <v>132</v>
      </c>
      <c r="T447" s="127" t="s">
        <v>218</v>
      </c>
      <c r="U447" s="127">
        <v>0.14868000000000001</v>
      </c>
      <c r="V447" s="127">
        <f t="shared" si="41"/>
        <v>0.15</v>
      </c>
      <c r="W447" s="127"/>
      <c r="X447" s="127" t="s">
        <v>133</v>
      </c>
      <c r="Y447" s="122"/>
      <c r="Z447" s="122"/>
      <c r="AA447" s="122"/>
      <c r="AB447" s="122"/>
      <c r="AC447" s="122"/>
      <c r="AD447" s="122"/>
      <c r="AE447" s="122"/>
      <c r="AF447" s="122"/>
      <c r="AG447" s="122" t="s">
        <v>134</v>
      </c>
      <c r="AH447" s="122"/>
      <c r="AI447" s="122"/>
      <c r="AJ447" s="122"/>
      <c r="AK447" s="122"/>
      <c r="AL447" s="122"/>
      <c r="AM447" s="122"/>
      <c r="AN447" s="122"/>
      <c r="AO447" s="122"/>
      <c r="AP447" s="122"/>
      <c r="AQ447" s="122"/>
      <c r="AR447" s="122"/>
      <c r="AS447" s="122"/>
      <c r="AT447" s="122"/>
      <c r="AU447" s="122"/>
      <c r="AV447" s="122"/>
      <c r="AW447" s="122"/>
      <c r="AX447" s="122"/>
      <c r="AY447" s="122"/>
      <c r="AZ447" s="122"/>
      <c r="BA447" s="122"/>
      <c r="BB447" s="122"/>
      <c r="BC447" s="122"/>
      <c r="BD447" s="122"/>
      <c r="BE447" s="122"/>
      <c r="BF447" s="122"/>
      <c r="BG447" s="122"/>
      <c r="BH447" s="122"/>
    </row>
    <row r="448" spans="1:60" ht="22.5" outlineLevel="1" x14ac:dyDescent="0.2">
      <c r="A448" s="145">
        <v>162</v>
      </c>
      <c r="B448" s="146" t="s">
        <v>552</v>
      </c>
      <c r="C448" s="154" t="s">
        <v>553</v>
      </c>
      <c r="D448" s="147" t="s">
        <v>149</v>
      </c>
      <c r="E448" s="148">
        <v>200</v>
      </c>
      <c r="F448" s="149"/>
      <c r="G448" s="150">
        <f t="shared" si="35"/>
        <v>0</v>
      </c>
      <c r="H448" s="127">
        <v>15.04</v>
      </c>
      <c r="I448" s="127">
        <f t="shared" si="36"/>
        <v>3008</v>
      </c>
      <c r="J448" s="127">
        <v>39.96</v>
      </c>
      <c r="K448" s="127">
        <f t="shared" si="37"/>
        <v>7992</v>
      </c>
      <c r="L448" s="127">
        <v>21</v>
      </c>
      <c r="M448" s="127">
        <f t="shared" si="38"/>
        <v>0</v>
      </c>
      <c r="N448" s="127">
        <v>1.6000000000000001E-4</v>
      </c>
      <c r="O448" s="127">
        <f t="shared" si="39"/>
        <v>0.03</v>
      </c>
      <c r="P448" s="127">
        <v>0</v>
      </c>
      <c r="Q448" s="127">
        <f t="shared" si="40"/>
        <v>0</v>
      </c>
      <c r="R448" s="127"/>
      <c r="S448" s="127" t="s">
        <v>132</v>
      </c>
      <c r="T448" s="127" t="s">
        <v>218</v>
      </c>
      <c r="U448" s="127">
        <v>7.0000000000000007E-2</v>
      </c>
      <c r="V448" s="127">
        <f t="shared" si="41"/>
        <v>14</v>
      </c>
      <c r="W448" s="127"/>
      <c r="X448" s="127" t="s">
        <v>133</v>
      </c>
      <c r="Y448" s="122"/>
      <c r="Z448" s="122"/>
      <c r="AA448" s="122"/>
      <c r="AB448" s="122"/>
      <c r="AC448" s="122"/>
      <c r="AD448" s="122"/>
      <c r="AE448" s="122"/>
      <c r="AF448" s="122"/>
      <c r="AG448" s="122" t="s">
        <v>134</v>
      </c>
      <c r="AH448" s="122"/>
      <c r="AI448" s="122"/>
      <c r="AJ448" s="122"/>
      <c r="AK448" s="122"/>
      <c r="AL448" s="122"/>
      <c r="AM448" s="122"/>
      <c r="AN448" s="122"/>
      <c r="AO448" s="122"/>
      <c r="AP448" s="122"/>
      <c r="AQ448" s="122"/>
      <c r="AR448" s="122"/>
      <c r="AS448" s="122"/>
      <c r="AT448" s="122"/>
      <c r="AU448" s="122"/>
      <c r="AV448" s="122"/>
      <c r="AW448" s="122"/>
      <c r="AX448" s="122"/>
      <c r="AY448" s="122"/>
      <c r="AZ448" s="122"/>
      <c r="BA448" s="122"/>
      <c r="BB448" s="122"/>
      <c r="BC448" s="122"/>
      <c r="BD448" s="122"/>
      <c r="BE448" s="122"/>
      <c r="BF448" s="122"/>
      <c r="BG448" s="122"/>
      <c r="BH448" s="122"/>
    </row>
    <row r="449" spans="1:60" ht="22.5" outlineLevel="1" x14ac:dyDescent="0.2">
      <c r="A449" s="145">
        <v>163</v>
      </c>
      <c r="B449" s="146" t="s">
        <v>554</v>
      </c>
      <c r="C449" s="154" t="s">
        <v>555</v>
      </c>
      <c r="D449" s="147" t="s">
        <v>149</v>
      </c>
      <c r="E449" s="148">
        <v>90</v>
      </c>
      <c r="F449" s="149"/>
      <c r="G449" s="150">
        <f t="shared" si="35"/>
        <v>0</v>
      </c>
      <c r="H449" s="127">
        <v>24.99</v>
      </c>
      <c r="I449" s="127">
        <f t="shared" si="36"/>
        <v>2249.1</v>
      </c>
      <c r="J449" s="127">
        <v>41.01</v>
      </c>
      <c r="K449" s="127">
        <f t="shared" si="37"/>
        <v>3690.9</v>
      </c>
      <c r="L449" s="127">
        <v>21</v>
      </c>
      <c r="M449" s="127">
        <f t="shared" si="38"/>
        <v>0</v>
      </c>
      <c r="N449" s="127">
        <v>2.1000000000000001E-4</v>
      </c>
      <c r="O449" s="127">
        <f t="shared" si="39"/>
        <v>0.02</v>
      </c>
      <c r="P449" s="127">
        <v>0</v>
      </c>
      <c r="Q449" s="127">
        <f t="shared" si="40"/>
        <v>0</v>
      </c>
      <c r="R449" s="127"/>
      <c r="S449" s="127" t="s">
        <v>132</v>
      </c>
      <c r="T449" s="127" t="s">
        <v>218</v>
      </c>
      <c r="U449" s="127">
        <v>7.0000000000000007E-2</v>
      </c>
      <c r="V449" s="127">
        <f t="shared" si="41"/>
        <v>6.3</v>
      </c>
      <c r="W449" s="127"/>
      <c r="X449" s="127" t="s">
        <v>133</v>
      </c>
      <c r="Y449" s="122"/>
      <c r="Z449" s="122"/>
      <c r="AA449" s="122"/>
      <c r="AB449" s="122"/>
      <c r="AC449" s="122"/>
      <c r="AD449" s="122"/>
      <c r="AE449" s="122"/>
      <c r="AF449" s="122"/>
      <c r="AG449" s="122" t="s">
        <v>134</v>
      </c>
      <c r="AH449" s="122"/>
      <c r="AI449" s="122"/>
      <c r="AJ449" s="122"/>
      <c r="AK449" s="122"/>
      <c r="AL449" s="122"/>
      <c r="AM449" s="122"/>
      <c r="AN449" s="122"/>
      <c r="AO449" s="122"/>
      <c r="AP449" s="122"/>
      <c r="AQ449" s="122"/>
      <c r="AR449" s="122"/>
      <c r="AS449" s="122"/>
      <c r="AT449" s="122"/>
      <c r="AU449" s="122"/>
      <c r="AV449" s="122"/>
      <c r="AW449" s="122"/>
      <c r="AX449" s="122"/>
      <c r="AY449" s="122"/>
      <c r="AZ449" s="122"/>
      <c r="BA449" s="122"/>
      <c r="BB449" s="122"/>
      <c r="BC449" s="122"/>
      <c r="BD449" s="122"/>
      <c r="BE449" s="122"/>
      <c r="BF449" s="122"/>
      <c r="BG449" s="122"/>
      <c r="BH449" s="122"/>
    </row>
    <row r="450" spans="1:60" outlineLevel="1" x14ac:dyDescent="0.2">
      <c r="A450" s="145">
        <v>164</v>
      </c>
      <c r="B450" s="146" t="s">
        <v>556</v>
      </c>
      <c r="C450" s="154" t="s">
        <v>557</v>
      </c>
      <c r="D450" s="147" t="s">
        <v>131</v>
      </c>
      <c r="E450" s="148">
        <v>23</v>
      </c>
      <c r="F450" s="149"/>
      <c r="G450" s="150">
        <f t="shared" si="35"/>
        <v>0</v>
      </c>
      <c r="H450" s="127">
        <v>0</v>
      </c>
      <c r="I450" s="127">
        <f t="shared" si="36"/>
        <v>0</v>
      </c>
      <c r="J450" s="127">
        <v>181</v>
      </c>
      <c r="K450" s="127">
        <f t="shared" si="37"/>
        <v>4163</v>
      </c>
      <c r="L450" s="127">
        <v>21</v>
      </c>
      <c r="M450" s="127">
        <f t="shared" si="38"/>
        <v>0</v>
      </c>
      <c r="N450" s="127">
        <v>0</v>
      </c>
      <c r="O450" s="127">
        <f t="shared" si="39"/>
        <v>0</v>
      </c>
      <c r="P450" s="127">
        <v>0</v>
      </c>
      <c r="Q450" s="127">
        <f t="shared" si="40"/>
        <v>0</v>
      </c>
      <c r="R450" s="127"/>
      <c r="S450" s="127" t="s">
        <v>132</v>
      </c>
      <c r="T450" s="127" t="s">
        <v>218</v>
      </c>
      <c r="U450" s="127">
        <v>0.33050000000000002</v>
      </c>
      <c r="V450" s="127">
        <f t="shared" si="41"/>
        <v>7.6</v>
      </c>
      <c r="W450" s="127"/>
      <c r="X450" s="127" t="s">
        <v>133</v>
      </c>
      <c r="Y450" s="122"/>
      <c r="Z450" s="122"/>
      <c r="AA450" s="122"/>
      <c r="AB450" s="122"/>
      <c r="AC450" s="122"/>
      <c r="AD450" s="122"/>
      <c r="AE450" s="122"/>
      <c r="AF450" s="122"/>
      <c r="AG450" s="122" t="s">
        <v>134</v>
      </c>
      <c r="AH450" s="122"/>
      <c r="AI450" s="122"/>
      <c r="AJ450" s="122"/>
      <c r="AK450" s="122"/>
      <c r="AL450" s="122"/>
      <c r="AM450" s="122"/>
      <c r="AN450" s="122"/>
      <c r="AO450" s="122"/>
      <c r="AP450" s="122"/>
      <c r="AQ450" s="122"/>
      <c r="AR450" s="122"/>
      <c r="AS450" s="122"/>
      <c r="AT450" s="122"/>
      <c r="AU450" s="122"/>
      <c r="AV450" s="122"/>
      <c r="AW450" s="122"/>
      <c r="AX450" s="122"/>
      <c r="AY450" s="122"/>
      <c r="AZ450" s="122"/>
      <c r="BA450" s="122"/>
      <c r="BB450" s="122"/>
      <c r="BC450" s="122"/>
      <c r="BD450" s="122"/>
      <c r="BE450" s="122"/>
      <c r="BF450" s="122"/>
      <c r="BG450" s="122"/>
      <c r="BH450" s="122"/>
    </row>
    <row r="451" spans="1:60" outlineLevel="1" x14ac:dyDescent="0.2">
      <c r="A451" s="145">
        <v>165</v>
      </c>
      <c r="B451" s="146" t="s">
        <v>558</v>
      </c>
      <c r="C451" s="154" t="s">
        <v>559</v>
      </c>
      <c r="D451" s="147" t="s">
        <v>131</v>
      </c>
      <c r="E451" s="148">
        <v>1</v>
      </c>
      <c r="F451" s="149"/>
      <c r="G451" s="150">
        <f t="shared" si="35"/>
        <v>0</v>
      </c>
      <c r="H451" s="127">
        <v>0</v>
      </c>
      <c r="I451" s="127">
        <f t="shared" si="36"/>
        <v>0</v>
      </c>
      <c r="J451" s="127">
        <v>191</v>
      </c>
      <c r="K451" s="127">
        <f t="shared" si="37"/>
        <v>191</v>
      </c>
      <c r="L451" s="127">
        <v>21</v>
      </c>
      <c r="M451" s="127">
        <f t="shared" si="38"/>
        <v>0</v>
      </c>
      <c r="N451" s="127">
        <v>0</v>
      </c>
      <c r="O451" s="127">
        <f t="shared" si="39"/>
        <v>0</v>
      </c>
      <c r="P451" s="127">
        <v>0</v>
      </c>
      <c r="Q451" s="127">
        <f t="shared" si="40"/>
        <v>0</v>
      </c>
      <c r="R451" s="127"/>
      <c r="S451" s="127" t="s">
        <v>132</v>
      </c>
      <c r="T451" s="127" t="s">
        <v>218</v>
      </c>
      <c r="U451" s="127">
        <v>0.35</v>
      </c>
      <c r="V451" s="127">
        <f t="shared" si="41"/>
        <v>0.35</v>
      </c>
      <c r="W451" s="127"/>
      <c r="X451" s="127" t="s">
        <v>133</v>
      </c>
      <c r="Y451" s="122"/>
      <c r="Z451" s="122"/>
      <c r="AA451" s="122"/>
      <c r="AB451" s="122"/>
      <c r="AC451" s="122"/>
      <c r="AD451" s="122"/>
      <c r="AE451" s="122"/>
      <c r="AF451" s="122"/>
      <c r="AG451" s="122" t="s">
        <v>134</v>
      </c>
      <c r="AH451" s="122"/>
      <c r="AI451" s="122"/>
      <c r="AJ451" s="122"/>
      <c r="AK451" s="122"/>
      <c r="AL451" s="122"/>
      <c r="AM451" s="122"/>
      <c r="AN451" s="122"/>
      <c r="AO451" s="122"/>
      <c r="AP451" s="122"/>
      <c r="AQ451" s="122"/>
      <c r="AR451" s="122"/>
      <c r="AS451" s="122"/>
      <c r="AT451" s="122"/>
      <c r="AU451" s="122"/>
      <c r="AV451" s="122"/>
      <c r="AW451" s="122"/>
      <c r="AX451" s="122"/>
      <c r="AY451" s="122"/>
      <c r="AZ451" s="122"/>
      <c r="BA451" s="122"/>
      <c r="BB451" s="122"/>
      <c r="BC451" s="122"/>
      <c r="BD451" s="122"/>
      <c r="BE451" s="122"/>
      <c r="BF451" s="122"/>
      <c r="BG451" s="122"/>
      <c r="BH451" s="122"/>
    </row>
    <row r="452" spans="1:60" outlineLevel="1" x14ac:dyDescent="0.2">
      <c r="A452" s="145">
        <v>166</v>
      </c>
      <c r="B452" s="146" t="s">
        <v>560</v>
      </c>
      <c r="C452" s="154" t="s">
        <v>561</v>
      </c>
      <c r="D452" s="147" t="s">
        <v>216</v>
      </c>
      <c r="E452" s="148">
        <v>15</v>
      </c>
      <c r="F452" s="149"/>
      <c r="G452" s="150">
        <f t="shared" si="35"/>
        <v>0</v>
      </c>
      <c r="H452" s="127">
        <v>0</v>
      </c>
      <c r="I452" s="127">
        <f t="shared" si="36"/>
        <v>0</v>
      </c>
      <c r="J452" s="127">
        <v>518</v>
      </c>
      <c r="K452" s="127">
        <f t="shared" si="37"/>
        <v>7770</v>
      </c>
      <c r="L452" s="127">
        <v>21</v>
      </c>
      <c r="M452" s="127">
        <f t="shared" si="38"/>
        <v>0</v>
      </c>
      <c r="N452" s="127">
        <v>0</v>
      </c>
      <c r="O452" s="127">
        <f t="shared" si="39"/>
        <v>0</v>
      </c>
      <c r="P452" s="127">
        <v>0</v>
      </c>
      <c r="Q452" s="127">
        <f t="shared" si="40"/>
        <v>0</v>
      </c>
      <c r="R452" s="127"/>
      <c r="S452" s="127" t="s">
        <v>217</v>
      </c>
      <c r="T452" s="127" t="s">
        <v>218</v>
      </c>
      <c r="U452" s="127">
        <v>0</v>
      </c>
      <c r="V452" s="127">
        <f t="shared" si="41"/>
        <v>0</v>
      </c>
      <c r="W452" s="127"/>
      <c r="X452" s="127" t="s">
        <v>133</v>
      </c>
      <c r="Y452" s="122"/>
      <c r="Z452" s="122"/>
      <c r="AA452" s="122"/>
      <c r="AB452" s="122"/>
      <c r="AC452" s="122"/>
      <c r="AD452" s="122"/>
      <c r="AE452" s="122"/>
      <c r="AF452" s="122"/>
      <c r="AG452" s="122" t="s">
        <v>134</v>
      </c>
      <c r="AH452" s="122"/>
      <c r="AI452" s="122"/>
      <c r="AJ452" s="122"/>
      <c r="AK452" s="122"/>
      <c r="AL452" s="122"/>
      <c r="AM452" s="122"/>
      <c r="AN452" s="122"/>
      <c r="AO452" s="122"/>
      <c r="AP452" s="122"/>
      <c r="AQ452" s="122"/>
      <c r="AR452" s="122"/>
      <c r="AS452" s="122"/>
      <c r="AT452" s="122"/>
      <c r="AU452" s="122"/>
      <c r="AV452" s="122"/>
      <c r="AW452" s="122"/>
      <c r="AX452" s="122"/>
      <c r="AY452" s="122"/>
      <c r="AZ452" s="122"/>
      <c r="BA452" s="122"/>
      <c r="BB452" s="122"/>
      <c r="BC452" s="122"/>
      <c r="BD452" s="122"/>
      <c r="BE452" s="122"/>
      <c r="BF452" s="122"/>
      <c r="BG452" s="122"/>
      <c r="BH452" s="122"/>
    </row>
    <row r="453" spans="1:60" outlineLevel="1" x14ac:dyDescent="0.2">
      <c r="A453" s="145">
        <v>167</v>
      </c>
      <c r="B453" s="146" t="s">
        <v>562</v>
      </c>
      <c r="C453" s="154" t="s">
        <v>563</v>
      </c>
      <c r="D453" s="147" t="s">
        <v>216</v>
      </c>
      <c r="E453" s="148">
        <v>5</v>
      </c>
      <c r="F453" s="149"/>
      <c r="G453" s="150">
        <f t="shared" si="35"/>
        <v>0</v>
      </c>
      <c r="H453" s="127">
        <v>0</v>
      </c>
      <c r="I453" s="127">
        <f t="shared" si="36"/>
        <v>0</v>
      </c>
      <c r="J453" s="127">
        <v>350</v>
      </c>
      <c r="K453" s="127">
        <f t="shared" si="37"/>
        <v>1750</v>
      </c>
      <c r="L453" s="127">
        <v>21</v>
      </c>
      <c r="M453" s="127">
        <f t="shared" si="38"/>
        <v>0</v>
      </c>
      <c r="N453" s="127">
        <v>0</v>
      </c>
      <c r="O453" s="127">
        <f t="shared" si="39"/>
        <v>0</v>
      </c>
      <c r="P453" s="127">
        <v>0</v>
      </c>
      <c r="Q453" s="127">
        <f t="shared" si="40"/>
        <v>0</v>
      </c>
      <c r="R453" s="127"/>
      <c r="S453" s="127" t="s">
        <v>217</v>
      </c>
      <c r="T453" s="127" t="s">
        <v>218</v>
      </c>
      <c r="U453" s="127">
        <v>0</v>
      </c>
      <c r="V453" s="127">
        <f t="shared" si="41"/>
        <v>0</v>
      </c>
      <c r="W453" s="127"/>
      <c r="X453" s="127" t="s">
        <v>133</v>
      </c>
      <c r="Y453" s="122"/>
      <c r="Z453" s="122"/>
      <c r="AA453" s="122"/>
      <c r="AB453" s="122"/>
      <c r="AC453" s="122"/>
      <c r="AD453" s="122"/>
      <c r="AE453" s="122"/>
      <c r="AF453" s="122"/>
      <c r="AG453" s="122" t="s">
        <v>134</v>
      </c>
      <c r="AH453" s="122"/>
      <c r="AI453" s="122"/>
      <c r="AJ453" s="122"/>
      <c r="AK453" s="122"/>
      <c r="AL453" s="122"/>
      <c r="AM453" s="122"/>
      <c r="AN453" s="122"/>
      <c r="AO453" s="122"/>
      <c r="AP453" s="122"/>
      <c r="AQ453" s="122"/>
      <c r="AR453" s="122"/>
      <c r="AS453" s="122"/>
      <c r="AT453" s="122"/>
      <c r="AU453" s="122"/>
      <c r="AV453" s="122"/>
      <c r="AW453" s="122"/>
      <c r="AX453" s="122"/>
      <c r="AY453" s="122"/>
      <c r="AZ453" s="122"/>
      <c r="BA453" s="122"/>
      <c r="BB453" s="122"/>
      <c r="BC453" s="122"/>
      <c r="BD453" s="122"/>
      <c r="BE453" s="122"/>
      <c r="BF453" s="122"/>
      <c r="BG453" s="122"/>
      <c r="BH453" s="122"/>
    </row>
    <row r="454" spans="1:60" outlineLevel="1" x14ac:dyDescent="0.2">
      <c r="A454" s="145">
        <v>168</v>
      </c>
      <c r="B454" s="146" t="s">
        <v>564</v>
      </c>
      <c r="C454" s="154" t="s">
        <v>565</v>
      </c>
      <c r="D454" s="147" t="s">
        <v>271</v>
      </c>
      <c r="E454" s="148">
        <v>1</v>
      </c>
      <c r="F454" s="149"/>
      <c r="G454" s="150">
        <f t="shared" si="35"/>
        <v>0</v>
      </c>
      <c r="H454" s="127">
        <v>0</v>
      </c>
      <c r="I454" s="127">
        <f t="shared" si="36"/>
        <v>0</v>
      </c>
      <c r="J454" s="127">
        <v>5750</v>
      </c>
      <c r="K454" s="127">
        <f t="shared" si="37"/>
        <v>5750</v>
      </c>
      <c r="L454" s="127">
        <v>21</v>
      </c>
      <c r="M454" s="127">
        <f t="shared" si="38"/>
        <v>0</v>
      </c>
      <c r="N454" s="127">
        <v>0</v>
      </c>
      <c r="O454" s="127">
        <f t="shared" si="39"/>
        <v>0</v>
      </c>
      <c r="P454" s="127">
        <v>0</v>
      </c>
      <c r="Q454" s="127">
        <f t="shared" si="40"/>
        <v>0</v>
      </c>
      <c r="R454" s="127"/>
      <c r="S454" s="127" t="s">
        <v>217</v>
      </c>
      <c r="T454" s="127" t="s">
        <v>218</v>
      </c>
      <c r="U454" s="127">
        <v>0</v>
      </c>
      <c r="V454" s="127">
        <f t="shared" si="41"/>
        <v>0</v>
      </c>
      <c r="W454" s="127"/>
      <c r="X454" s="127" t="s">
        <v>133</v>
      </c>
      <c r="Y454" s="122"/>
      <c r="Z454" s="122"/>
      <c r="AA454" s="122"/>
      <c r="AB454" s="122"/>
      <c r="AC454" s="122"/>
      <c r="AD454" s="122"/>
      <c r="AE454" s="122"/>
      <c r="AF454" s="122"/>
      <c r="AG454" s="122" t="s">
        <v>134</v>
      </c>
      <c r="AH454" s="122"/>
      <c r="AI454" s="122"/>
      <c r="AJ454" s="122"/>
      <c r="AK454" s="122"/>
      <c r="AL454" s="122"/>
      <c r="AM454" s="122"/>
      <c r="AN454" s="122"/>
      <c r="AO454" s="122"/>
      <c r="AP454" s="122"/>
      <c r="AQ454" s="122"/>
      <c r="AR454" s="122"/>
      <c r="AS454" s="122"/>
      <c r="AT454" s="122"/>
      <c r="AU454" s="122"/>
      <c r="AV454" s="122"/>
      <c r="AW454" s="122"/>
      <c r="AX454" s="122"/>
      <c r="AY454" s="122"/>
      <c r="AZ454" s="122"/>
      <c r="BA454" s="122"/>
      <c r="BB454" s="122"/>
      <c r="BC454" s="122"/>
      <c r="BD454" s="122"/>
      <c r="BE454" s="122"/>
      <c r="BF454" s="122"/>
      <c r="BG454" s="122"/>
      <c r="BH454" s="122"/>
    </row>
    <row r="455" spans="1:60" outlineLevel="1" x14ac:dyDescent="0.2">
      <c r="A455" s="145">
        <v>169</v>
      </c>
      <c r="B455" s="146" t="s">
        <v>566</v>
      </c>
      <c r="C455" s="154" t="s">
        <v>567</v>
      </c>
      <c r="D455" s="147" t="s">
        <v>131</v>
      </c>
      <c r="E455" s="148">
        <v>1</v>
      </c>
      <c r="F455" s="149"/>
      <c r="G455" s="150">
        <f t="shared" si="35"/>
        <v>0</v>
      </c>
      <c r="H455" s="127">
        <v>782</v>
      </c>
      <c r="I455" s="127">
        <f t="shared" si="36"/>
        <v>782</v>
      </c>
      <c r="J455" s="127">
        <v>0</v>
      </c>
      <c r="K455" s="127">
        <f t="shared" si="37"/>
        <v>0</v>
      </c>
      <c r="L455" s="127">
        <v>21</v>
      </c>
      <c r="M455" s="127">
        <f t="shared" si="38"/>
        <v>0</v>
      </c>
      <c r="N455" s="127">
        <v>2.63E-2</v>
      </c>
      <c r="O455" s="127">
        <f t="shared" si="39"/>
        <v>0.03</v>
      </c>
      <c r="P455" s="127">
        <v>0</v>
      </c>
      <c r="Q455" s="127">
        <f t="shared" si="40"/>
        <v>0</v>
      </c>
      <c r="R455" s="127"/>
      <c r="S455" s="127" t="s">
        <v>217</v>
      </c>
      <c r="T455" s="127" t="s">
        <v>218</v>
      </c>
      <c r="U455" s="127">
        <v>0</v>
      </c>
      <c r="V455" s="127">
        <f t="shared" si="41"/>
        <v>0</v>
      </c>
      <c r="W455" s="127"/>
      <c r="X455" s="127" t="s">
        <v>396</v>
      </c>
      <c r="Y455" s="122"/>
      <c r="Z455" s="122"/>
      <c r="AA455" s="122"/>
      <c r="AB455" s="122"/>
      <c r="AC455" s="122"/>
      <c r="AD455" s="122"/>
      <c r="AE455" s="122"/>
      <c r="AF455" s="122"/>
      <c r="AG455" s="122" t="s">
        <v>491</v>
      </c>
      <c r="AH455" s="122"/>
      <c r="AI455" s="122"/>
      <c r="AJ455" s="122"/>
      <c r="AK455" s="122"/>
      <c r="AL455" s="122"/>
      <c r="AM455" s="122"/>
      <c r="AN455" s="122"/>
      <c r="AO455" s="122"/>
      <c r="AP455" s="122"/>
      <c r="AQ455" s="122"/>
      <c r="AR455" s="122"/>
      <c r="AS455" s="122"/>
      <c r="AT455" s="122"/>
      <c r="AU455" s="122"/>
      <c r="AV455" s="122"/>
      <c r="AW455" s="122"/>
      <c r="AX455" s="122"/>
      <c r="AY455" s="122"/>
      <c r="AZ455" s="122"/>
      <c r="BA455" s="122"/>
      <c r="BB455" s="122"/>
      <c r="BC455" s="122"/>
      <c r="BD455" s="122"/>
      <c r="BE455" s="122"/>
      <c r="BF455" s="122"/>
      <c r="BG455" s="122"/>
      <c r="BH455" s="122"/>
    </row>
    <row r="456" spans="1:60" outlineLevel="1" x14ac:dyDescent="0.2">
      <c r="A456" s="145">
        <v>170</v>
      </c>
      <c r="B456" s="146" t="s">
        <v>568</v>
      </c>
      <c r="C456" s="154" t="s">
        <v>569</v>
      </c>
      <c r="D456" s="147" t="s">
        <v>149</v>
      </c>
      <c r="E456" s="148">
        <v>17</v>
      </c>
      <c r="F456" s="149"/>
      <c r="G456" s="150">
        <f t="shared" si="35"/>
        <v>0</v>
      </c>
      <c r="H456" s="127">
        <v>16</v>
      </c>
      <c r="I456" s="127">
        <f t="shared" si="36"/>
        <v>272</v>
      </c>
      <c r="J456" s="127">
        <v>0</v>
      </c>
      <c r="K456" s="127">
        <f t="shared" si="37"/>
        <v>0</v>
      </c>
      <c r="L456" s="127">
        <v>21</v>
      </c>
      <c r="M456" s="127">
        <f t="shared" si="38"/>
        <v>0</v>
      </c>
      <c r="N456" s="127">
        <v>8.0000000000000007E-5</v>
      </c>
      <c r="O456" s="127">
        <f t="shared" si="39"/>
        <v>0</v>
      </c>
      <c r="P456" s="127">
        <v>0</v>
      </c>
      <c r="Q456" s="127">
        <f t="shared" si="40"/>
        <v>0</v>
      </c>
      <c r="R456" s="127" t="s">
        <v>163</v>
      </c>
      <c r="S456" s="127" t="s">
        <v>132</v>
      </c>
      <c r="T456" s="127" t="s">
        <v>218</v>
      </c>
      <c r="U456" s="127">
        <v>0</v>
      </c>
      <c r="V456" s="127">
        <f t="shared" si="41"/>
        <v>0</v>
      </c>
      <c r="W456" s="127"/>
      <c r="X456" s="127" t="s">
        <v>164</v>
      </c>
      <c r="Y456" s="122"/>
      <c r="Z456" s="122"/>
      <c r="AA456" s="122"/>
      <c r="AB456" s="122"/>
      <c r="AC456" s="122"/>
      <c r="AD456" s="122"/>
      <c r="AE456" s="122"/>
      <c r="AF456" s="122"/>
      <c r="AG456" s="122" t="s">
        <v>165</v>
      </c>
      <c r="AH456" s="122"/>
      <c r="AI456" s="122"/>
      <c r="AJ456" s="122"/>
      <c r="AK456" s="122"/>
      <c r="AL456" s="122"/>
      <c r="AM456" s="122"/>
      <c r="AN456" s="122"/>
      <c r="AO456" s="122"/>
      <c r="AP456" s="122"/>
      <c r="AQ456" s="122"/>
      <c r="AR456" s="122"/>
      <c r="AS456" s="122"/>
      <c r="AT456" s="122"/>
      <c r="AU456" s="122"/>
      <c r="AV456" s="122"/>
      <c r="AW456" s="122"/>
      <c r="AX456" s="122"/>
      <c r="AY456" s="122"/>
      <c r="AZ456" s="122"/>
      <c r="BA456" s="122"/>
      <c r="BB456" s="122"/>
      <c r="BC456" s="122"/>
      <c r="BD456" s="122"/>
      <c r="BE456" s="122"/>
      <c r="BF456" s="122"/>
      <c r="BG456" s="122"/>
      <c r="BH456" s="122"/>
    </row>
    <row r="457" spans="1:60" outlineLevel="1" x14ac:dyDescent="0.2">
      <c r="A457" s="145">
        <v>171</v>
      </c>
      <c r="B457" s="146" t="s">
        <v>570</v>
      </c>
      <c r="C457" s="154" t="s">
        <v>571</v>
      </c>
      <c r="D457" s="147" t="s">
        <v>149</v>
      </c>
      <c r="E457" s="148">
        <v>1</v>
      </c>
      <c r="F457" s="149"/>
      <c r="G457" s="150">
        <f t="shared" si="35"/>
        <v>0</v>
      </c>
      <c r="H457" s="127">
        <v>17</v>
      </c>
      <c r="I457" s="127">
        <f t="shared" si="36"/>
        <v>17</v>
      </c>
      <c r="J457" s="127">
        <v>0</v>
      </c>
      <c r="K457" s="127">
        <f t="shared" si="37"/>
        <v>0</v>
      </c>
      <c r="L457" s="127">
        <v>21</v>
      </c>
      <c r="M457" s="127">
        <f t="shared" si="38"/>
        <v>0</v>
      </c>
      <c r="N457" s="127">
        <v>6.0000000000000002E-5</v>
      </c>
      <c r="O457" s="127">
        <f t="shared" si="39"/>
        <v>0</v>
      </c>
      <c r="P457" s="127">
        <v>0</v>
      </c>
      <c r="Q457" s="127">
        <f t="shared" si="40"/>
        <v>0</v>
      </c>
      <c r="R457" s="127" t="s">
        <v>163</v>
      </c>
      <c r="S457" s="127" t="s">
        <v>132</v>
      </c>
      <c r="T457" s="127" t="s">
        <v>218</v>
      </c>
      <c r="U457" s="127">
        <v>0</v>
      </c>
      <c r="V457" s="127">
        <f t="shared" si="41"/>
        <v>0</v>
      </c>
      <c r="W457" s="127"/>
      <c r="X457" s="127" t="s">
        <v>164</v>
      </c>
      <c r="Y457" s="122"/>
      <c r="Z457" s="122"/>
      <c r="AA457" s="122"/>
      <c r="AB457" s="122"/>
      <c r="AC457" s="122"/>
      <c r="AD457" s="122"/>
      <c r="AE457" s="122"/>
      <c r="AF457" s="122"/>
      <c r="AG457" s="122" t="s">
        <v>165</v>
      </c>
      <c r="AH457" s="122"/>
      <c r="AI457" s="122"/>
      <c r="AJ457" s="122"/>
      <c r="AK457" s="122"/>
      <c r="AL457" s="122"/>
      <c r="AM457" s="122"/>
      <c r="AN457" s="122"/>
      <c r="AO457" s="122"/>
      <c r="AP457" s="122"/>
      <c r="AQ457" s="122"/>
      <c r="AR457" s="122"/>
      <c r="AS457" s="122"/>
      <c r="AT457" s="122"/>
      <c r="AU457" s="122"/>
      <c r="AV457" s="122"/>
      <c r="AW457" s="122"/>
      <c r="AX457" s="122"/>
      <c r="AY457" s="122"/>
      <c r="AZ457" s="122"/>
      <c r="BA457" s="122"/>
      <c r="BB457" s="122"/>
      <c r="BC457" s="122"/>
      <c r="BD457" s="122"/>
      <c r="BE457" s="122"/>
      <c r="BF457" s="122"/>
      <c r="BG457" s="122"/>
      <c r="BH457" s="122"/>
    </row>
    <row r="458" spans="1:60" ht="22.5" outlineLevel="1" x14ac:dyDescent="0.2">
      <c r="A458" s="145">
        <v>172</v>
      </c>
      <c r="B458" s="146" t="s">
        <v>572</v>
      </c>
      <c r="C458" s="154" t="s">
        <v>573</v>
      </c>
      <c r="D458" s="147" t="s">
        <v>131</v>
      </c>
      <c r="E458" s="148">
        <v>7</v>
      </c>
      <c r="F458" s="149"/>
      <c r="G458" s="150">
        <f t="shared" si="35"/>
        <v>0</v>
      </c>
      <c r="H458" s="127">
        <v>152</v>
      </c>
      <c r="I458" s="127">
        <f t="shared" si="36"/>
        <v>1064</v>
      </c>
      <c r="J458" s="127">
        <v>0</v>
      </c>
      <c r="K458" s="127">
        <f t="shared" si="37"/>
        <v>0</v>
      </c>
      <c r="L458" s="127">
        <v>21</v>
      </c>
      <c r="M458" s="127">
        <f t="shared" si="38"/>
        <v>0</v>
      </c>
      <c r="N458" s="127">
        <v>1.0000000000000001E-5</v>
      </c>
      <c r="O458" s="127">
        <f t="shared" si="39"/>
        <v>0</v>
      </c>
      <c r="P458" s="127">
        <v>0</v>
      </c>
      <c r="Q458" s="127">
        <f t="shared" si="40"/>
        <v>0</v>
      </c>
      <c r="R458" s="127" t="s">
        <v>163</v>
      </c>
      <c r="S458" s="127" t="s">
        <v>132</v>
      </c>
      <c r="T458" s="127" t="s">
        <v>218</v>
      </c>
      <c r="U458" s="127">
        <v>0</v>
      </c>
      <c r="V458" s="127">
        <f t="shared" si="41"/>
        <v>0</v>
      </c>
      <c r="W458" s="127"/>
      <c r="X458" s="127" t="s">
        <v>164</v>
      </c>
      <c r="Y458" s="122"/>
      <c r="Z458" s="122"/>
      <c r="AA458" s="122"/>
      <c r="AB458" s="122"/>
      <c r="AC458" s="122"/>
      <c r="AD458" s="122"/>
      <c r="AE458" s="122"/>
      <c r="AF458" s="122"/>
      <c r="AG458" s="122" t="s">
        <v>165</v>
      </c>
      <c r="AH458" s="122"/>
      <c r="AI458" s="122"/>
      <c r="AJ458" s="122"/>
      <c r="AK458" s="122"/>
      <c r="AL458" s="122"/>
      <c r="AM458" s="122"/>
      <c r="AN458" s="122"/>
      <c r="AO458" s="122"/>
      <c r="AP458" s="122"/>
      <c r="AQ458" s="122"/>
      <c r="AR458" s="122"/>
      <c r="AS458" s="122"/>
      <c r="AT458" s="122"/>
      <c r="AU458" s="122"/>
      <c r="AV458" s="122"/>
      <c r="AW458" s="122"/>
      <c r="AX458" s="122"/>
      <c r="AY458" s="122"/>
      <c r="AZ458" s="122"/>
      <c r="BA458" s="122"/>
      <c r="BB458" s="122"/>
      <c r="BC458" s="122"/>
      <c r="BD458" s="122"/>
      <c r="BE458" s="122"/>
      <c r="BF458" s="122"/>
      <c r="BG458" s="122"/>
      <c r="BH458" s="122"/>
    </row>
    <row r="459" spans="1:60" outlineLevel="1" x14ac:dyDescent="0.2">
      <c r="A459" s="145">
        <v>173</v>
      </c>
      <c r="B459" s="146" t="s">
        <v>574</v>
      </c>
      <c r="C459" s="154" t="s">
        <v>575</v>
      </c>
      <c r="D459" s="147" t="s">
        <v>131</v>
      </c>
      <c r="E459" s="148">
        <v>1</v>
      </c>
      <c r="F459" s="149"/>
      <c r="G459" s="150">
        <f t="shared" si="35"/>
        <v>0</v>
      </c>
      <c r="H459" s="127">
        <v>557</v>
      </c>
      <c r="I459" s="127">
        <f t="shared" si="36"/>
        <v>557</v>
      </c>
      <c r="J459" s="127">
        <v>0</v>
      </c>
      <c r="K459" s="127">
        <f t="shared" si="37"/>
        <v>0</v>
      </c>
      <c r="L459" s="127">
        <v>21</v>
      </c>
      <c r="M459" s="127">
        <f t="shared" si="38"/>
        <v>0</v>
      </c>
      <c r="N459" s="127">
        <v>2.4000000000000001E-4</v>
      </c>
      <c r="O459" s="127">
        <f t="shared" si="39"/>
        <v>0</v>
      </c>
      <c r="P459" s="127">
        <v>0</v>
      </c>
      <c r="Q459" s="127">
        <f t="shared" si="40"/>
        <v>0</v>
      </c>
      <c r="R459" s="127" t="s">
        <v>163</v>
      </c>
      <c r="S459" s="127" t="s">
        <v>132</v>
      </c>
      <c r="T459" s="127" t="s">
        <v>132</v>
      </c>
      <c r="U459" s="127">
        <v>0</v>
      </c>
      <c r="V459" s="127">
        <f t="shared" si="41"/>
        <v>0</v>
      </c>
      <c r="W459" s="127"/>
      <c r="X459" s="127" t="s">
        <v>164</v>
      </c>
      <c r="Y459" s="122"/>
      <c r="Z459" s="122"/>
      <c r="AA459" s="122"/>
      <c r="AB459" s="122"/>
      <c r="AC459" s="122"/>
      <c r="AD459" s="122"/>
      <c r="AE459" s="122"/>
      <c r="AF459" s="122"/>
      <c r="AG459" s="122" t="s">
        <v>165</v>
      </c>
      <c r="AH459" s="122"/>
      <c r="AI459" s="122"/>
      <c r="AJ459" s="122"/>
      <c r="AK459" s="122"/>
      <c r="AL459" s="122"/>
      <c r="AM459" s="122"/>
      <c r="AN459" s="122"/>
      <c r="AO459" s="122"/>
      <c r="AP459" s="122"/>
      <c r="AQ459" s="122"/>
      <c r="AR459" s="122"/>
      <c r="AS459" s="122"/>
      <c r="AT459" s="122"/>
      <c r="AU459" s="122"/>
      <c r="AV459" s="122"/>
      <c r="AW459" s="122"/>
      <c r="AX459" s="122"/>
      <c r="AY459" s="122"/>
      <c r="AZ459" s="122"/>
      <c r="BA459" s="122"/>
      <c r="BB459" s="122"/>
      <c r="BC459" s="122"/>
      <c r="BD459" s="122"/>
      <c r="BE459" s="122"/>
      <c r="BF459" s="122"/>
      <c r="BG459" s="122"/>
      <c r="BH459" s="122"/>
    </row>
    <row r="460" spans="1:60" outlineLevel="1" x14ac:dyDescent="0.2">
      <c r="A460" s="145">
        <v>174</v>
      </c>
      <c r="B460" s="146" t="s">
        <v>576</v>
      </c>
      <c r="C460" s="154" t="s">
        <v>577</v>
      </c>
      <c r="D460" s="147" t="s">
        <v>131</v>
      </c>
      <c r="E460" s="148">
        <v>1</v>
      </c>
      <c r="F460" s="149"/>
      <c r="G460" s="150">
        <f t="shared" si="35"/>
        <v>0</v>
      </c>
      <c r="H460" s="127">
        <v>865</v>
      </c>
      <c r="I460" s="127">
        <f t="shared" si="36"/>
        <v>865</v>
      </c>
      <c r="J460" s="127">
        <v>0</v>
      </c>
      <c r="K460" s="127">
        <f t="shared" si="37"/>
        <v>0</v>
      </c>
      <c r="L460" s="127">
        <v>21</v>
      </c>
      <c r="M460" s="127">
        <f t="shared" si="38"/>
        <v>0</v>
      </c>
      <c r="N460" s="127">
        <v>3.8999999999999999E-4</v>
      </c>
      <c r="O460" s="127">
        <f t="shared" si="39"/>
        <v>0</v>
      </c>
      <c r="P460" s="127">
        <v>0</v>
      </c>
      <c r="Q460" s="127">
        <f t="shared" si="40"/>
        <v>0</v>
      </c>
      <c r="R460" s="127" t="s">
        <v>163</v>
      </c>
      <c r="S460" s="127" t="s">
        <v>132</v>
      </c>
      <c r="T460" s="127" t="s">
        <v>218</v>
      </c>
      <c r="U460" s="127">
        <v>0</v>
      </c>
      <c r="V460" s="127">
        <f t="shared" si="41"/>
        <v>0</v>
      </c>
      <c r="W460" s="127"/>
      <c r="X460" s="127" t="s">
        <v>164</v>
      </c>
      <c r="Y460" s="122"/>
      <c r="Z460" s="122"/>
      <c r="AA460" s="122"/>
      <c r="AB460" s="122"/>
      <c r="AC460" s="122"/>
      <c r="AD460" s="122"/>
      <c r="AE460" s="122"/>
      <c r="AF460" s="122"/>
      <c r="AG460" s="122" t="s">
        <v>165</v>
      </c>
      <c r="AH460" s="122"/>
      <c r="AI460" s="122"/>
      <c r="AJ460" s="122"/>
      <c r="AK460" s="122"/>
      <c r="AL460" s="122"/>
      <c r="AM460" s="122"/>
      <c r="AN460" s="122"/>
      <c r="AO460" s="122"/>
      <c r="AP460" s="122"/>
      <c r="AQ460" s="122"/>
      <c r="AR460" s="122"/>
      <c r="AS460" s="122"/>
      <c r="AT460" s="122"/>
      <c r="AU460" s="122"/>
      <c r="AV460" s="122"/>
      <c r="AW460" s="122"/>
      <c r="AX460" s="122"/>
      <c r="AY460" s="122"/>
      <c r="AZ460" s="122"/>
      <c r="BA460" s="122"/>
      <c r="BB460" s="122"/>
      <c r="BC460" s="122"/>
      <c r="BD460" s="122"/>
      <c r="BE460" s="122"/>
      <c r="BF460" s="122"/>
      <c r="BG460" s="122"/>
      <c r="BH460" s="122"/>
    </row>
    <row r="461" spans="1:60" outlineLevel="1" x14ac:dyDescent="0.2">
      <c r="A461" s="145">
        <v>175</v>
      </c>
      <c r="B461" s="146" t="s">
        <v>578</v>
      </c>
      <c r="C461" s="154" t="s">
        <v>579</v>
      </c>
      <c r="D461" s="147" t="s">
        <v>131</v>
      </c>
      <c r="E461" s="148">
        <v>7</v>
      </c>
      <c r="F461" s="149"/>
      <c r="G461" s="150">
        <f t="shared" si="35"/>
        <v>0</v>
      </c>
      <c r="H461" s="127">
        <v>54</v>
      </c>
      <c r="I461" s="127">
        <f t="shared" si="36"/>
        <v>378</v>
      </c>
      <c r="J461" s="127">
        <v>0</v>
      </c>
      <c r="K461" s="127">
        <f t="shared" si="37"/>
        <v>0</v>
      </c>
      <c r="L461" s="127">
        <v>21</v>
      </c>
      <c r="M461" s="127">
        <f t="shared" si="38"/>
        <v>0</v>
      </c>
      <c r="N461" s="127">
        <v>1.0000000000000001E-5</v>
      </c>
      <c r="O461" s="127">
        <f t="shared" si="39"/>
        <v>0</v>
      </c>
      <c r="P461" s="127">
        <v>0</v>
      </c>
      <c r="Q461" s="127">
        <f t="shared" si="40"/>
        <v>0</v>
      </c>
      <c r="R461" s="127" t="s">
        <v>163</v>
      </c>
      <c r="S461" s="127" t="s">
        <v>132</v>
      </c>
      <c r="T461" s="127" t="s">
        <v>218</v>
      </c>
      <c r="U461" s="127">
        <v>0</v>
      </c>
      <c r="V461" s="127">
        <f t="shared" si="41"/>
        <v>0</v>
      </c>
      <c r="W461" s="127"/>
      <c r="X461" s="127" t="s">
        <v>164</v>
      </c>
      <c r="Y461" s="122"/>
      <c r="Z461" s="122"/>
      <c r="AA461" s="122"/>
      <c r="AB461" s="122"/>
      <c r="AC461" s="122"/>
      <c r="AD461" s="122"/>
      <c r="AE461" s="122"/>
      <c r="AF461" s="122"/>
      <c r="AG461" s="122" t="s">
        <v>165</v>
      </c>
      <c r="AH461" s="122"/>
      <c r="AI461" s="122"/>
      <c r="AJ461" s="122"/>
      <c r="AK461" s="122"/>
      <c r="AL461" s="122"/>
      <c r="AM461" s="122"/>
      <c r="AN461" s="122"/>
      <c r="AO461" s="122"/>
      <c r="AP461" s="122"/>
      <c r="AQ461" s="122"/>
      <c r="AR461" s="122"/>
      <c r="AS461" s="122"/>
      <c r="AT461" s="122"/>
      <c r="AU461" s="122"/>
      <c r="AV461" s="122"/>
      <c r="AW461" s="122"/>
      <c r="AX461" s="122"/>
      <c r="AY461" s="122"/>
      <c r="AZ461" s="122"/>
      <c r="BA461" s="122"/>
      <c r="BB461" s="122"/>
      <c r="BC461" s="122"/>
      <c r="BD461" s="122"/>
      <c r="BE461" s="122"/>
      <c r="BF461" s="122"/>
      <c r="BG461" s="122"/>
      <c r="BH461" s="122"/>
    </row>
    <row r="462" spans="1:60" outlineLevel="1" x14ac:dyDescent="0.2">
      <c r="A462" s="145">
        <v>176</v>
      </c>
      <c r="B462" s="146" t="s">
        <v>580</v>
      </c>
      <c r="C462" s="154" t="s">
        <v>581</v>
      </c>
      <c r="D462" s="147" t="s">
        <v>131</v>
      </c>
      <c r="E462" s="148">
        <v>7</v>
      </c>
      <c r="F462" s="149"/>
      <c r="G462" s="150">
        <f t="shared" si="35"/>
        <v>0</v>
      </c>
      <c r="H462" s="127">
        <v>34</v>
      </c>
      <c r="I462" s="127">
        <f t="shared" si="36"/>
        <v>238</v>
      </c>
      <c r="J462" s="127">
        <v>0</v>
      </c>
      <c r="K462" s="127">
        <f t="shared" si="37"/>
        <v>0</v>
      </c>
      <c r="L462" s="127">
        <v>21</v>
      </c>
      <c r="M462" s="127">
        <f t="shared" si="38"/>
        <v>0</v>
      </c>
      <c r="N462" s="127">
        <v>5.0000000000000002E-5</v>
      </c>
      <c r="O462" s="127">
        <f t="shared" si="39"/>
        <v>0</v>
      </c>
      <c r="P462" s="127">
        <v>0</v>
      </c>
      <c r="Q462" s="127">
        <f t="shared" si="40"/>
        <v>0</v>
      </c>
      <c r="R462" s="127" t="s">
        <v>163</v>
      </c>
      <c r="S462" s="127" t="s">
        <v>132</v>
      </c>
      <c r="T462" s="127" t="s">
        <v>218</v>
      </c>
      <c r="U462" s="127">
        <v>0</v>
      </c>
      <c r="V462" s="127">
        <f t="shared" si="41"/>
        <v>0</v>
      </c>
      <c r="W462" s="127"/>
      <c r="X462" s="127" t="s">
        <v>164</v>
      </c>
      <c r="Y462" s="122"/>
      <c r="Z462" s="122"/>
      <c r="AA462" s="122"/>
      <c r="AB462" s="122"/>
      <c r="AC462" s="122"/>
      <c r="AD462" s="122"/>
      <c r="AE462" s="122"/>
      <c r="AF462" s="122"/>
      <c r="AG462" s="122" t="s">
        <v>165</v>
      </c>
      <c r="AH462" s="122"/>
      <c r="AI462" s="122"/>
      <c r="AJ462" s="122"/>
      <c r="AK462" s="122"/>
      <c r="AL462" s="122"/>
      <c r="AM462" s="122"/>
      <c r="AN462" s="122"/>
      <c r="AO462" s="122"/>
      <c r="AP462" s="122"/>
      <c r="AQ462" s="122"/>
      <c r="AR462" s="122"/>
      <c r="AS462" s="122"/>
      <c r="AT462" s="122"/>
      <c r="AU462" s="122"/>
      <c r="AV462" s="122"/>
      <c r="AW462" s="122"/>
      <c r="AX462" s="122"/>
      <c r="AY462" s="122"/>
      <c r="AZ462" s="122"/>
      <c r="BA462" s="122"/>
      <c r="BB462" s="122"/>
      <c r="BC462" s="122"/>
      <c r="BD462" s="122"/>
      <c r="BE462" s="122"/>
      <c r="BF462" s="122"/>
      <c r="BG462" s="122"/>
      <c r="BH462" s="122"/>
    </row>
    <row r="463" spans="1:60" outlineLevel="1" x14ac:dyDescent="0.2">
      <c r="A463" s="145">
        <v>177</v>
      </c>
      <c r="B463" s="146" t="s">
        <v>582</v>
      </c>
      <c r="C463" s="154" t="s">
        <v>583</v>
      </c>
      <c r="D463" s="147" t="s">
        <v>131</v>
      </c>
      <c r="E463" s="148">
        <v>1</v>
      </c>
      <c r="F463" s="149"/>
      <c r="G463" s="150">
        <f t="shared" si="35"/>
        <v>0</v>
      </c>
      <c r="H463" s="127">
        <v>45</v>
      </c>
      <c r="I463" s="127">
        <f t="shared" si="36"/>
        <v>45</v>
      </c>
      <c r="J463" s="127">
        <v>0</v>
      </c>
      <c r="K463" s="127">
        <f t="shared" si="37"/>
        <v>0</v>
      </c>
      <c r="L463" s="127">
        <v>21</v>
      </c>
      <c r="M463" s="127">
        <f t="shared" si="38"/>
        <v>0</v>
      </c>
      <c r="N463" s="127">
        <v>0</v>
      </c>
      <c r="O463" s="127">
        <f t="shared" si="39"/>
        <v>0</v>
      </c>
      <c r="P463" s="127">
        <v>0</v>
      </c>
      <c r="Q463" s="127">
        <f t="shared" si="40"/>
        <v>0</v>
      </c>
      <c r="R463" s="127" t="s">
        <v>163</v>
      </c>
      <c r="S463" s="127" t="s">
        <v>132</v>
      </c>
      <c r="T463" s="127" t="s">
        <v>218</v>
      </c>
      <c r="U463" s="127">
        <v>0</v>
      </c>
      <c r="V463" s="127">
        <f t="shared" si="41"/>
        <v>0</v>
      </c>
      <c r="W463" s="127"/>
      <c r="X463" s="127" t="s">
        <v>164</v>
      </c>
      <c r="Y463" s="122"/>
      <c r="Z463" s="122"/>
      <c r="AA463" s="122"/>
      <c r="AB463" s="122"/>
      <c r="AC463" s="122"/>
      <c r="AD463" s="122"/>
      <c r="AE463" s="122"/>
      <c r="AF463" s="122"/>
      <c r="AG463" s="122" t="s">
        <v>165</v>
      </c>
      <c r="AH463" s="122"/>
      <c r="AI463" s="122"/>
      <c r="AJ463" s="122"/>
      <c r="AK463" s="122"/>
      <c r="AL463" s="122"/>
      <c r="AM463" s="122"/>
      <c r="AN463" s="122"/>
      <c r="AO463" s="122"/>
      <c r="AP463" s="122"/>
      <c r="AQ463" s="122"/>
      <c r="AR463" s="122"/>
      <c r="AS463" s="122"/>
      <c r="AT463" s="122"/>
      <c r="AU463" s="122"/>
      <c r="AV463" s="122"/>
      <c r="AW463" s="122"/>
      <c r="AX463" s="122"/>
      <c r="AY463" s="122"/>
      <c r="AZ463" s="122"/>
      <c r="BA463" s="122"/>
      <c r="BB463" s="122"/>
      <c r="BC463" s="122"/>
      <c r="BD463" s="122"/>
      <c r="BE463" s="122"/>
      <c r="BF463" s="122"/>
      <c r="BG463" s="122"/>
      <c r="BH463" s="122"/>
    </row>
    <row r="464" spans="1:60" outlineLevel="1" x14ac:dyDescent="0.2">
      <c r="A464" s="145">
        <v>178</v>
      </c>
      <c r="B464" s="146" t="s">
        <v>584</v>
      </c>
      <c r="C464" s="154" t="s">
        <v>585</v>
      </c>
      <c r="D464" s="147" t="s">
        <v>131</v>
      </c>
      <c r="E464" s="148">
        <v>23</v>
      </c>
      <c r="F464" s="149"/>
      <c r="G464" s="150">
        <f t="shared" si="35"/>
        <v>0</v>
      </c>
      <c r="H464" s="127">
        <v>14</v>
      </c>
      <c r="I464" s="127">
        <f t="shared" si="36"/>
        <v>322</v>
      </c>
      <c r="J464" s="127">
        <v>0</v>
      </c>
      <c r="K464" s="127">
        <f t="shared" si="37"/>
        <v>0</v>
      </c>
      <c r="L464" s="127">
        <v>21</v>
      </c>
      <c r="M464" s="127">
        <f t="shared" si="38"/>
        <v>0</v>
      </c>
      <c r="N464" s="127">
        <v>4.0000000000000003E-5</v>
      </c>
      <c r="O464" s="127">
        <f t="shared" si="39"/>
        <v>0</v>
      </c>
      <c r="P464" s="127">
        <v>0</v>
      </c>
      <c r="Q464" s="127">
        <f t="shared" si="40"/>
        <v>0</v>
      </c>
      <c r="R464" s="127" t="s">
        <v>163</v>
      </c>
      <c r="S464" s="127" t="s">
        <v>132</v>
      </c>
      <c r="T464" s="127" t="s">
        <v>218</v>
      </c>
      <c r="U464" s="127">
        <v>0</v>
      </c>
      <c r="V464" s="127">
        <f t="shared" si="41"/>
        <v>0</v>
      </c>
      <c r="W464" s="127"/>
      <c r="X464" s="127" t="s">
        <v>164</v>
      </c>
      <c r="Y464" s="122"/>
      <c r="Z464" s="122"/>
      <c r="AA464" s="122"/>
      <c r="AB464" s="122"/>
      <c r="AC464" s="122"/>
      <c r="AD464" s="122"/>
      <c r="AE464" s="122"/>
      <c r="AF464" s="122"/>
      <c r="AG464" s="122" t="s">
        <v>165</v>
      </c>
      <c r="AH464" s="122"/>
      <c r="AI464" s="122"/>
      <c r="AJ464" s="122"/>
      <c r="AK464" s="122"/>
      <c r="AL464" s="122"/>
      <c r="AM464" s="122"/>
      <c r="AN464" s="122"/>
      <c r="AO464" s="122"/>
      <c r="AP464" s="122"/>
      <c r="AQ464" s="122"/>
      <c r="AR464" s="122"/>
      <c r="AS464" s="122"/>
      <c r="AT464" s="122"/>
      <c r="AU464" s="122"/>
      <c r="AV464" s="122"/>
      <c r="AW464" s="122"/>
      <c r="AX464" s="122"/>
      <c r="AY464" s="122"/>
      <c r="AZ464" s="122"/>
      <c r="BA464" s="122"/>
      <c r="BB464" s="122"/>
      <c r="BC464" s="122"/>
      <c r="BD464" s="122"/>
      <c r="BE464" s="122"/>
      <c r="BF464" s="122"/>
      <c r="BG464" s="122"/>
      <c r="BH464" s="122"/>
    </row>
    <row r="465" spans="1:60" outlineLevel="1" x14ac:dyDescent="0.2">
      <c r="A465" s="145">
        <v>179</v>
      </c>
      <c r="B465" s="146" t="s">
        <v>586</v>
      </c>
      <c r="C465" s="154" t="s">
        <v>587</v>
      </c>
      <c r="D465" s="147" t="s">
        <v>131</v>
      </c>
      <c r="E465" s="148">
        <v>6</v>
      </c>
      <c r="F465" s="149"/>
      <c r="G465" s="150">
        <f t="shared" si="35"/>
        <v>0</v>
      </c>
      <c r="H465" s="127">
        <v>850</v>
      </c>
      <c r="I465" s="127">
        <f t="shared" si="36"/>
        <v>5100</v>
      </c>
      <c r="J465" s="127">
        <v>0</v>
      </c>
      <c r="K465" s="127">
        <f t="shared" si="37"/>
        <v>0</v>
      </c>
      <c r="L465" s="127">
        <v>21</v>
      </c>
      <c r="M465" s="127">
        <f t="shared" si="38"/>
        <v>0</v>
      </c>
      <c r="N465" s="127">
        <v>4.0000000000000001E-3</v>
      </c>
      <c r="O465" s="127">
        <f t="shared" si="39"/>
        <v>0.02</v>
      </c>
      <c r="P465" s="127">
        <v>0</v>
      </c>
      <c r="Q465" s="127">
        <f t="shared" si="40"/>
        <v>0</v>
      </c>
      <c r="R465" s="127" t="s">
        <v>163</v>
      </c>
      <c r="S465" s="127" t="s">
        <v>132</v>
      </c>
      <c r="T465" s="127" t="s">
        <v>218</v>
      </c>
      <c r="U465" s="127">
        <v>0</v>
      </c>
      <c r="V465" s="127">
        <f t="shared" si="41"/>
        <v>0</v>
      </c>
      <c r="W465" s="127"/>
      <c r="X465" s="127" t="s">
        <v>164</v>
      </c>
      <c r="Y465" s="122"/>
      <c r="Z465" s="122"/>
      <c r="AA465" s="122"/>
      <c r="AB465" s="122"/>
      <c r="AC465" s="122"/>
      <c r="AD465" s="122"/>
      <c r="AE465" s="122"/>
      <c r="AF465" s="122"/>
      <c r="AG465" s="122" t="s">
        <v>165</v>
      </c>
      <c r="AH465" s="122"/>
      <c r="AI465" s="122"/>
      <c r="AJ465" s="122"/>
      <c r="AK465" s="122"/>
      <c r="AL465" s="122"/>
      <c r="AM465" s="122"/>
      <c r="AN465" s="122"/>
      <c r="AO465" s="122"/>
      <c r="AP465" s="122"/>
      <c r="AQ465" s="122"/>
      <c r="AR465" s="122"/>
      <c r="AS465" s="122"/>
      <c r="AT465" s="122"/>
      <c r="AU465" s="122"/>
      <c r="AV465" s="122"/>
      <c r="AW465" s="122"/>
      <c r="AX465" s="122"/>
      <c r="AY465" s="122"/>
      <c r="AZ465" s="122"/>
      <c r="BA465" s="122"/>
      <c r="BB465" s="122"/>
      <c r="BC465" s="122"/>
      <c r="BD465" s="122"/>
      <c r="BE465" s="122"/>
      <c r="BF465" s="122"/>
      <c r="BG465" s="122"/>
      <c r="BH465" s="122"/>
    </row>
    <row r="466" spans="1:60" outlineLevel="1" x14ac:dyDescent="0.2">
      <c r="A466" s="145">
        <v>180</v>
      </c>
      <c r="B466" s="146" t="s">
        <v>588</v>
      </c>
      <c r="C466" s="154" t="s">
        <v>589</v>
      </c>
      <c r="D466" s="147" t="s">
        <v>131</v>
      </c>
      <c r="E466" s="148">
        <v>1</v>
      </c>
      <c r="F466" s="149"/>
      <c r="G466" s="150">
        <f t="shared" si="35"/>
        <v>0</v>
      </c>
      <c r="H466" s="127">
        <v>187</v>
      </c>
      <c r="I466" s="127">
        <f t="shared" si="36"/>
        <v>187</v>
      </c>
      <c r="J466" s="127">
        <v>0</v>
      </c>
      <c r="K466" s="127">
        <f t="shared" si="37"/>
        <v>0</v>
      </c>
      <c r="L466" s="127">
        <v>21</v>
      </c>
      <c r="M466" s="127">
        <f t="shared" si="38"/>
        <v>0</v>
      </c>
      <c r="N466" s="127">
        <v>1.8000000000000001E-4</v>
      </c>
      <c r="O466" s="127">
        <f t="shared" si="39"/>
        <v>0</v>
      </c>
      <c r="P466" s="127">
        <v>0</v>
      </c>
      <c r="Q466" s="127">
        <f t="shared" si="40"/>
        <v>0</v>
      </c>
      <c r="R466" s="127" t="s">
        <v>163</v>
      </c>
      <c r="S466" s="127" t="s">
        <v>132</v>
      </c>
      <c r="T466" s="127" t="s">
        <v>218</v>
      </c>
      <c r="U466" s="127">
        <v>0</v>
      </c>
      <c r="V466" s="127">
        <f t="shared" si="41"/>
        <v>0</v>
      </c>
      <c r="W466" s="127"/>
      <c r="X466" s="127" t="s">
        <v>164</v>
      </c>
      <c r="Y466" s="122"/>
      <c r="Z466" s="122"/>
      <c r="AA466" s="122"/>
      <c r="AB466" s="122"/>
      <c r="AC466" s="122"/>
      <c r="AD466" s="122"/>
      <c r="AE466" s="122"/>
      <c r="AF466" s="122"/>
      <c r="AG466" s="122" t="s">
        <v>165</v>
      </c>
      <c r="AH466" s="122"/>
      <c r="AI466" s="122"/>
      <c r="AJ466" s="122"/>
      <c r="AK466" s="122"/>
      <c r="AL466" s="122"/>
      <c r="AM466" s="122"/>
      <c r="AN466" s="122"/>
      <c r="AO466" s="122"/>
      <c r="AP466" s="122"/>
      <c r="AQ466" s="122"/>
      <c r="AR466" s="122"/>
      <c r="AS466" s="122"/>
      <c r="AT466" s="122"/>
      <c r="AU466" s="122"/>
      <c r="AV466" s="122"/>
      <c r="AW466" s="122"/>
      <c r="AX466" s="122"/>
      <c r="AY466" s="122"/>
      <c r="AZ466" s="122"/>
      <c r="BA466" s="122"/>
      <c r="BB466" s="122"/>
      <c r="BC466" s="122"/>
      <c r="BD466" s="122"/>
      <c r="BE466" s="122"/>
      <c r="BF466" s="122"/>
      <c r="BG466" s="122"/>
      <c r="BH466" s="122"/>
    </row>
    <row r="467" spans="1:60" outlineLevel="1" x14ac:dyDescent="0.2">
      <c r="A467" s="145">
        <v>181</v>
      </c>
      <c r="B467" s="146" t="s">
        <v>590</v>
      </c>
      <c r="C467" s="154" t="s">
        <v>591</v>
      </c>
      <c r="D467" s="147" t="s">
        <v>131</v>
      </c>
      <c r="E467" s="148">
        <v>2</v>
      </c>
      <c r="F467" s="149"/>
      <c r="G467" s="150">
        <f t="shared" si="35"/>
        <v>0</v>
      </c>
      <c r="H467" s="127">
        <v>223</v>
      </c>
      <c r="I467" s="127">
        <f t="shared" si="36"/>
        <v>446</v>
      </c>
      <c r="J467" s="127">
        <v>0</v>
      </c>
      <c r="K467" s="127">
        <f t="shared" si="37"/>
        <v>0</v>
      </c>
      <c r="L467" s="127">
        <v>21</v>
      </c>
      <c r="M467" s="127">
        <f t="shared" si="38"/>
        <v>0</v>
      </c>
      <c r="N467" s="127">
        <v>1.8000000000000001E-4</v>
      </c>
      <c r="O467" s="127">
        <f t="shared" si="39"/>
        <v>0</v>
      </c>
      <c r="P467" s="127">
        <v>0</v>
      </c>
      <c r="Q467" s="127">
        <f t="shared" si="40"/>
        <v>0</v>
      </c>
      <c r="R467" s="127" t="s">
        <v>163</v>
      </c>
      <c r="S467" s="127" t="s">
        <v>132</v>
      </c>
      <c r="T467" s="127" t="s">
        <v>218</v>
      </c>
      <c r="U467" s="127">
        <v>0</v>
      </c>
      <c r="V467" s="127">
        <f t="shared" si="41"/>
        <v>0</v>
      </c>
      <c r="W467" s="127"/>
      <c r="X467" s="127" t="s">
        <v>164</v>
      </c>
      <c r="Y467" s="122"/>
      <c r="Z467" s="122"/>
      <c r="AA467" s="122"/>
      <c r="AB467" s="122"/>
      <c r="AC467" s="122"/>
      <c r="AD467" s="122"/>
      <c r="AE467" s="122"/>
      <c r="AF467" s="122"/>
      <c r="AG467" s="122" t="s">
        <v>165</v>
      </c>
      <c r="AH467" s="122"/>
      <c r="AI467" s="122"/>
      <c r="AJ467" s="122"/>
      <c r="AK467" s="122"/>
      <c r="AL467" s="122"/>
      <c r="AM467" s="122"/>
      <c r="AN467" s="122"/>
      <c r="AO467" s="122"/>
      <c r="AP467" s="122"/>
      <c r="AQ467" s="122"/>
      <c r="AR467" s="122"/>
      <c r="AS467" s="122"/>
      <c r="AT467" s="122"/>
      <c r="AU467" s="122"/>
      <c r="AV467" s="122"/>
      <c r="AW467" s="122"/>
      <c r="AX467" s="122"/>
      <c r="AY467" s="122"/>
      <c r="AZ467" s="122"/>
      <c r="BA467" s="122"/>
      <c r="BB467" s="122"/>
      <c r="BC467" s="122"/>
      <c r="BD467" s="122"/>
      <c r="BE467" s="122"/>
      <c r="BF467" s="122"/>
      <c r="BG467" s="122"/>
      <c r="BH467" s="122"/>
    </row>
    <row r="468" spans="1:60" outlineLevel="1" x14ac:dyDescent="0.2">
      <c r="A468" s="145">
        <v>182</v>
      </c>
      <c r="B468" s="146" t="s">
        <v>592</v>
      </c>
      <c r="C468" s="154" t="s">
        <v>593</v>
      </c>
      <c r="D468" s="147" t="s">
        <v>131</v>
      </c>
      <c r="E468" s="148">
        <v>4</v>
      </c>
      <c r="F468" s="149"/>
      <c r="G468" s="150">
        <f t="shared" si="35"/>
        <v>0</v>
      </c>
      <c r="H468" s="127">
        <v>162</v>
      </c>
      <c r="I468" s="127">
        <f t="shared" si="36"/>
        <v>648</v>
      </c>
      <c r="J468" s="127">
        <v>0</v>
      </c>
      <c r="K468" s="127">
        <f t="shared" si="37"/>
        <v>0</v>
      </c>
      <c r="L468" s="127">
        <v>21</v>
      </c>
      <c r="M468" s="127">
        <f t="shared" si="38"/>
        <v>0</v>
      </c>
      <c r="N468" s="127">
        <v>1.8000000000000001E-4</v>
      </c>
      <c r="O468" s="127">
        <f t="shared" si="39"/>
        <v>0</v>
      </c>
      <c r="P468" s="127">
        <v>0</v>
      </c>
      <c r="Q468" s="127">
        <f t="shared" si="40"/>
        <v>0</v>
      </c>
      <c r="R468" s="127" t="s">
        <v>163</v>
      </c>
      <c r="S468" s="127" t="s">
        <v>132</v>
      </c>
      <c r="T468" s="127" t="s">
        <v>218</v>
      </c>
      <c r="U468" s="127">
        <v>0</v>
      </c>
      <c r="V468" s="127">
        <f t="shared" si="41"/>
        <v>0</v>
      </c>
      <c r="W468" s="127"/>
      <c r="X468" s="127" t="s">
        <v>164</v>
      </c>
      <c r="Y468" s="122"/>
      <c r="Z468" s="122"/>
      <c r="AA468" s="122"/>
      <c r="AB468" s="122"/>
      <c r="AC468" s="122"/>
      <c r="AD468" s="122"/>
      <c r="AE468" s="122"/>
      <c r="AF468" s="122"/>
      <c r="AG468" s="122" t="s">
        <v>165</v>
      </c>
      <c r="AH468" s="122"/>
      <c r="AI468" s="122"/>
      <c r="AJ468" s="122"/>
      <c r="AK468" s="122"/>
      <c r="AL468" s="122"/>
      <c r="AM468" s="122"/>
      <c r="AN468" s="122"/>
      <c r="AO468" s="122"/>
      <c r="AP468" s="122"/>
      <c r="AQ468" s="122"/>
      <c r="AR468" s="122"/>
      <c r="AS468" s="122"/>
      <c r="AT468" s="122"/>
      <c r="AU468" s="122"/>
      <c r="AV468" s="122"/>
      <c r="AW468" s="122"/>
      <c r="AX468" s="122"/>
      <c r="AY468" s="122"/>
      <c r="AZ468" s="122"/>
      <c r="BA468" s="122"/>
      <c r="BB468" s="122"/>
      <c r="BC468" s="122"/>
      <c r="BD468" s="122"/>
      <c r="BE468" s="122"/>
      <c r="BF468" s="122"/>
      <c r="BG468" s="122"/>
      <c r="BH468" s="122"/>
    </row>
    <row r="469" spans="1:60" outlineLevel="1" x14ac:dyDescent="0.2">
      <c r="A469" s="145">
        <v>183</v>
      </c>
      <c r="B469" s="146" t="s">
        <v>594</v>
      </c>
      <c r="C469" s="154" t="s">
        <v>595</v>
      </c>
      <c r="D469" s="147" t="s">
        <v>131</v>
      </c>
      <c r="E469" s="148">
        <v>1</v>
      </c>
      <c r="F469" s="149"/>
      <c r="G469" s="150">
        <f t="shared" si="35"/>
        <v>0</v>
      </c>
      <c r="H469" s="127">
        <v>943</v>
      </c>
      <c r="I469" s="127">
        <f t="shared" si="36"/>
        <v>943</v>
      </c>
      <c r="J469" s="127">
        <v>0</v>
      </c>
      <c r="K469" s="127">
        <f t="shared" si="37"/>
        <v>0</v>
      </c>
      <c r="L469" s="127">
        <v>21</v>
      </c>
      <c r="M469" s="127">
        <f t="shared" si="38"/>
        <v>0</v>
      </c>
      <c r="N469" s="127">
        <v>5.0000000000000001E-4</v>
      </c>
      <c r="O469" s="127">
        <f t="shared" si="39"/>
        <v>0</v>
      </c>
      <c r="P469" s="127">
        <v>0</v>
      </c>
      <c r="Q469" s="127">
        <f t="shared" si="40"/>
        <v>0</v>
      </c>
      <c r="R469" s="127" t="s">
        <v>163</v>
      </c>
      <c r="S469" s="127" t="s">
        <v>132</v>
      </c>
      <c r="T469" s="127" t="s">
        <v>218</v>
      </c>
      <c r="U469" s="127">
        <v>0</v>
      </c>
      <c r="V469" s="127">
        <f t="shared" si="41"/>
        <v>0</v>
      </c>
      <c r="W469" s="127"/>
      <c r="X469" s="127" t="s">
        <v>164</v>
      </c>
      <c r="Y469" s="122"/>
      <c r="Z469" s="122"/>
      <c r="AA469" s="122"/>
      <c r="AB469" s="122"/>
      <c r="AC469" s="122"/>
      <c r="AD469" s="122"/>
      <c r="AE469" s="122"/>
      <c r="AF469" s="122"/>
      <c r="AG469" s="122" t="s">
        <v>165</v>
      </c>
      <c r="AH469" s="122"/>
      <c r="AI469" s="122"/>
      <c r="AJ469" s="122"/>
      <c r="AK469" s="122"/>
      <c r="AL469" s="122"/>
      <c r="AM469" s="122"/>
      <c r="AN469" s="122"/>
      <c r="AO469" s="122"/>
      <c r="AP469" s="122"/>
      <c r="AQ469" s="122"/>
      <c r="AR469" s="122"/>
      <c r="AS469" s="122"/>
      <c r="AT469" s="122"/>
      <c r="AU469" s="122"/>
      <c r="AV469" s="122"/>
      <c r="AW469" s="122"/>
      <c r="AX469" s="122"/>
      <c r="AY469" s="122"/>
      <c r="AZ469" s="122"/>
      <c r="BA469" s="122"/>
      <c r="BB469" s="122"/>
      <c r="BC469" s="122"/>
      <c r="BD469" s="122"/>
      <c r="BE469" s="122"/>
      <c r="BF469" s="122"/>
      <c r="BG469" s="122"/>
      <c r="BH469" s="122"/>
    </row>
    <row r="470" spans="1:60" outlineLevel="1" x14ac:dyDescent="0.2">
      <c r="A470" s="145">
        <v>184</v>
      </c>
      <c r="B470" s="146" t="s">
        <v>596</v>
      </c>
      <c r="C470" s="154" t="s">
        <v>597</v>
      </c>
      <c r="D470" s="147" t="s">
        <v>598</v>
      </c>
      <c r="E470" s="148">
        <v>30</v>
      </c>
      <c r="F470" s="149"/>
      <c r="G470" s="150">
        <f t="shared" si="35"/>
        <v>0</v>
      </c>
      <c r="H470" s="127">
        <v>12</v>
      </c>
      <c r="I470" s="127">
        <f t="shared" si="36"/>
        <v>360</v>
      </c>
      <c r="J470" s="127">
        <v>0</v>
      </c>
      <c r="K470" s="127">
        <f t="shared" si="37"/>
        <v>0</v>
      </c>
      <c r="L470" s="127">
        <v>21</v>
      </c>
      <c r="M470" s="127">
        <f t="shared" si="38"/>
        <v>0</v>
      </c>
      <c r="N470" s="127">
        <v>1</v>
      </c>
      <c r="O470" s="127">
        <f t="shared" si="39"/>
        <v>30</v>
      </c>
      <c r="P470" s="127">
        <v>0</v>
      </c>
      <c r="Q470" s="127">
        <f t="shared" si="40"/>
        <v>0</v>
      </c>
      <c r="R470" s="127" t="s">
        <v>163</v>
      </c>
      <c r="S470" s="127" t="s">
        <v>132</v>
      </c>
      <c r="T470" s="127" t="s">
        <v>218</v>
      </c>
      <c r="U470" s="127">
        <v>0</v>
      </c>
      <c r="V470" s="127">
        <f t="shared" si="41"/>
        <v>0</v>
      </c>
      <c r="W470" s="127"/>
      <c r="X470" s="127" t="s">
        <v>164</v>
      </c>
      <c r="Y470" s="122"/>
      <c r="Z470" s="122"/>
      <c r="AA470" s="122"/>
      <c r="AB470" s="122"/>
      <c r="AC470" s="122"/>
      <c r="AD470" s="122"/>
      <c r="AE470" s="122"/>
      <c r="AF470" s="122"/>
      <c r="AG470" s="122" t="s">
        <v>165</v>
      </c>
      <c r="AH470" s="122"/>
      <c r="AI470" s="122"/>
      <c r="AJ470" s="122"/>
      <c r="AK470" s="122"/>
      <c r="AL470" s="122"/>
      <c r="AM470" s="122"/>
      <c r="AN470" s="122"/>
      <c r="AO470" s="122"/>
      <c r="AP470" s="122"/>
      <c r="AQ470" s="122"/>
      <c r="AR470" s="122"/>
      <c r="AS470" s="122"/>
      <c r="AT470" s="122"/>
      <c r="AU470" s="122"/>
      <c r="AV470" s="122"/>
      <c r="AW470" s="122"/>
      <c r="AX470" s="122"/>
      <c r="AY470" s="122"/>
      <c r="AZ470" s="122"/>
      <c r="BA470" s="122"/>
      <c r="BB470" s="122"/>
      <c r="BC470" s="122"/>
      <c r="BD470" s="122"/>
      <c r="BE470" s="122"/>
      <c r="BF470" s="122"/>
      <c r="BG470" s="122"/>
      <c r="BH470" s="122"/>
    </row>
    <row r="471" spans="1:60" x14ac:dyDescent="0.2">
      <c r="A471" s="133" t="s">
        <v>127</v>
      </c>
      <c r="B471" s="134" t="s">
        <v>97</v>
      </c>
      <c r="C471" s="151" t="s">
        <v>98</v>
      </c>
      <c r="D471" s="135"/>
      <c r="E471" s="136"/>
      <c r="F471" s="137"/>
      <c r="G471" s="138">
        <f>SUMIF(AG472:AG476,"&lt;&gt;NOR",G472:G476)</f>
        <v>0</v>
      </c>
      <c r="H471" s="132"/>
      <c r="I471" s="132">
        <f>SUM(I472:I476)</f>
        <v>484.64</v>
      </c>
      <c r="J471" s="132"/>
      <c r="K471" s="132">
        <f>SUM(K472:K476)</f>
        <v>484.86</v>
      </c>
      <c r="L471" s="132"/>
      <c r="M471" s="132">
        <f>SUM(M472:M476)</f>
        <v>0</v>
      </c>
      <c r="N471" s="132"/>
      <c r="O471" s="132">
        <f>SUM(O472:O476)</f>
        <v>0</v>
      </c>
      <c r="P471" s="132"/>
      <c r="Q471" s="132">
        <f>SUM(Q472:Q476)</f>
        <v>0</v>
      </c>
      <c r="R471" s="132"/>
      <c r="S471" s="132"/>
      <c r="T471" s="132"/>
      <c r="U471" s="132"/>
      <c r="V471" s="132">
        <f>SUM(V472:V476)</f>
        <v>0.98</v>
      </c>
      <c r="W471" s="132"/>
      <c r="X471" s="132"/>
      <c r="AG471" t="s">
        <v>128</v>
      </c>
    </row>
    <row r="472" spans="1:60" outlineLevel="1" x14ac:dyDescent="0.2">
      <c r="A472" s="145">
        <v>185</v>
      </c>
      <c r="B472" s="146" t="s">
        <v>599</v>
      </c>
      <c r="C472" s="154" t="s">
        <v>600</v>
      </c>
      <c r="D472" s="147" t="s">
        <v>131</v>
      </c>
      <c r="E472" s="148">
        <v>2</v>
      </c>
      <c r="F472" s="149"/>
      <c r="G472" s="150">
        <f>ROUND(E472*F472,2)</f>
        <v>0</v>
      </c>
      <c r="H472" s="127">
        <v>75.069999999999993</v>
      </c>
      <c r="I472" s="127">
        <f>ROUND(E472*H472,2)</f>
        <v>150.13999999999999</v>
      </c>
      <c r="J472" s="127">
        <v>116.43</v>
      </c>
      <c r="K472" s="127">
        <f>ROUND(E472*J472,2)</f>
        <v>232.86</v>
      </c>
      <c r="L472" s="127">
        <v>21</v>
      </c>
      <c r="M472" s="127">
        <f>G472*(1+L472/100)</f>
        <v>0</v>
      </c>
      <c r="N472" s="127">
        <v>0</v>
      </c>
      <c r="O472" s="127">
        <f>ROUND(E472*N472,2)</f>
        <v>0</v>
      </c>
      <c r="P472" s="127">
        <v>0</v>
      </c>
      <c r="Q472" s="127">
        <f>ROUND(E472*P472,2)</f>
        <v>0</v>
      </c>
      <c r="R472" s="127"/>
      <c r="S472" s="127" t="s">
        <v>132</v>
      </c>
      <c r="T472" s="127" t="s">
        <v>132</v>
      </c>
      <c r="U472" s="127">
        <v>0.23599999999999999</v>
      </c>
      <c r="V472" s="127">
        <f>ROUND(E472*U472,2)</f>
        <v>0.47</v>
      </c>
      <c r="W472" s="127"/>
      <c r="X472" s="127" t="s">
        <v>133</v>
      </c>
      <c r="Y472" s="122"/>
      <c r="Z472" s="122"/>
      <c r="AA472" s="122"/>
      <c r="AB472" s="122"/>
      <c r="AC472" s="122"/>
      <c r="AD472" s="122"/>
      <c r="AE472" s="122"/>
      <c r="AF472" s="122"/>
      <c r="AG472" s="122" t="s">
        <v>134</v>
      </c>
      <c r="AH472" s="122"/>
      <c r="AI472" s="122"/>
      <c r="AJ472" s="122"/>
      <c r="AK472" s="122"/>
      <c r="AL472" s="122"/>
      <c r="AM472" s="122"/>
      <c r="AN472" s="122"/>
      <c r="AO472" s="122"/>
      <c r="AP472" s="122"/>
      <c r="AQ472" s="122"/>
      <c r="AR472" s="122"/>
      <c r="AS472" s="122"/>
      <c r="AT472" s="122"/>
      <c r="AU472" s="122"/>
      <c r="AV472" s="122"/>
      <c r="AW472" s="122"/>
      <c r="AX472" s="122"/>
      <c r="AY472" s="122"/>
      <c r="AZ472" s="122"/>
      <c r="BA472" s="122"/>
      <c r="BB472" s="122"/>
      <c r="BC472" s="122"/>
      <c r="BD472" s="122"/>
      <c r="BE472" s="122"/>
      <c r="BF472" s="122"/>
      <c r="BG472" s="122"/>
      <c r="BH472" s="122"/>
    </row>
    <row r="473" spans="1:60" outlineLevel="1" x14ac:dyDescent="0.2">
      <c r="A473" s="145">
        <v>186</v>
      </c>
      <c r="B473" s="146" t="s">
        <v>601</v>
      </c>
      <c r="C473" s="154" t="s">
        <v>602</v>
      </c>
      <c r="D473" s="147" t="s">
        <v>149</v>
      </c>
      <c r="E473" s="148">
        <v>5</v>
      </c>
      <c r="F473" s="149"/>
      <c r="G473" s="150">
        <f>ROUND(E473*F473,2)</f>
        <v>0</v>
      </c>
      <c r="H473" s="127">
        <v>0</v>
      </c>
      <c r="I473" s="127">
        <f>ROUND(E473*H473,2)</f>
        <v>0</v>
      </c>
      <c r="J473" s="127">
        <v>30.5</v>
      </c>
      <c r="K473" s="127">
        <f>ROUND(E473*J473,2)</f>
        <v>152.5</v>
      </c>
      <c r="L473" s="127">
        <v>21</v>
      </c>
      <c r="M473" s="127">
        <f>G473*(1+L473/100)</f>
        <v>0</v>
      </c>
      <c r="N473" s="127">
        <v>0</v>
      </c>
      <c r="O473" s="127">
        <f>ROUND(E473*N473,2)</f>
        <v>0</v>
      </c>
      <c r="P473" s="127">
        <v>0</v>
      </c>
      <c r="Q473" s="127">
        <f>ROUND(E473*P473,2)</f>
        <v>0</v>
      </c>
      <c r="R473" s="127"/>
      <c r="S473" s="127" t="s">
        <v>132</v>
      </c>
      <c r="T473" s="127" t="s">
        <v>132</v>
      </c>
      <c r="U473" s="127">
        <v>6.1830000000000003E-2</v>
      </c>
      <c r="V473" s="127">
        <f>ROUND(E473*U473,2)</f>
        <v>0.31</v>
      </c>
      <c r="W473" s="127"/>
      <c r="X473" s="127" t="s">
        <v>133</v>
      </c>
      <c r="Y473" s="122"/>
      <c r="Z473" s="122"/>
      <c r="AA473" s="122"/>
      <c r="AB473" s="122"/>
      <c r="AC473" s="122"/>
      <c r="AD473" s="122"/>
      <c r="AE473" s="122"/>
      <c r="AF473" s="122"/>
      <c r="AG473" s="122" t="s">
        <v>134</v>
      </c>
      <c r="AH473" s="122"/>
      <c r="AI473" s="122"/>
      <c r="AJ473" s="122"/>
      <c r="AK473" s="122"/>
      <c r="AL473" s="122"/>
      <c r="AM473" s="122"/>
      <c r="AN473" s="122"/>
      <c r="AO473" s="122"/>
      <c r="AP473" s="122"/>
      <c r="AQ473" s="122"/>
      <c r="AR473" s="122"/>
      <c r="AS473" s="122"/>
      <c r="AT473" s="122"/>
      <c r="AU473" s="122"/>
      <c r="AV473" s="122"/>
      <c r="AW473" s="122"/>
      <c r="AX473" s="122"/>
      <c r="AY473" s="122"/>
      <c r="AZ473" s="122"/>
      <c r="BA473" s="122"/>
      <c r="BB473" s="122"/>
      <c r="BC473" s="122"/>
      <c r="BD473" s="122"/>
      <c r="BE473" s="122"/>
      <c r="BF473" s="122"/>
      <c r="BG473" s="122"/>
      <c r="BH473" s="122"/>
    </row>
    <row r="474" spans="1:60" outlineLevel="1" x14ac:dyDescent="0.2">
      <c r="A474" s="145">
        <v>187</v>
      </c>
      <c r="B474" s="146" t="s">
        <v>603</v>
      </c>
      <c r="C474" s="154" t="s">
        <v>604</v>
      </c>
      <c r="D474" s="147" t="s">
        <v>131</v>
      </c>
      <c r="E474" s="148">
        <v>1</v>
      </c>
      <c r="F474" s="149"/>
      <c r="G474" s="150">
        <f>ROUND(E474*F474,2)</f>
        <v>0</v>
      </c>
      <c r="H474" s="127">
        <v>0</v>
      </c>
      <c r="I474" s="127">
        <f>ROUND(E474*H474,2)</f>
        <v>0</v>
      </c>
      <c r="J474" s="127">
        <v>99.5</v>
      </c>
      <c r="K474" s="127">
        <f>ROUND(E474*J474,2)</f>
        <v>99.5</v>
      </c>
      <c r="L474" s="127">
        <v>21</v>
      </c>
      <c r="M474" s="127">
        <f>G474*(1+L474/100)</f>
        <v>0</v>
      </c>
      <c r="N474" s="127">
        <v>0</v>
      </c>
      <c r="O474" s="127">
        <f>ROUND(E474*N474,2)</f>
        <v>0</v>
      </c>
      <c r="P474" s="127">
        <v>0</v>
      </c>
      <c r="Q474" s="127">
        <f>ROUND(E474*P474,2)</f>
        <v>0</v>
      </c>
      <c r="R474" s="127"/>
      <c r="S474" s="127" t="s">
        <v>132</v>
      </c>
      <c r="T474" s="127" t="s">
        <v>132</v>
      </c>
      <c r="U474" s="127">
        <v>0.20166999999999999</v>
      </c>
      <c r="V474" s="127">
        <f>ROUND(E474*U474,2)</f>
        <v>0.2</v>
      </c>
      <c r="W474" s="127"/>
      <c r="X474" s="127" t="s">
        <v>133</v>
      </c>
      <c r="Y474" s="122"/>
      <c r="Z474" s="122"/>
      <c r="AA474" s="122"/>
      <c r="AB474" s="122"/>
      <c r="AC474" s="122"/>
      <c r="AD474" s="122"/>
      <c r="AE474" s="122"/>
      <c r="AF474" s="122"/>
      <c r="AG474" s="122" t="s">
        <v>134</v>
      </c>
      <c r="AH474" s="122"/>
      <c r="AI474" s="122"/>
      <c r="AJ474" s="122"/>
      <c r="AK474" s="122"/>
      <c r="AL474" s="122"/>
      <c r="AM474" s="122"/>
      <c r="AN474" s="122"/>
      <c r="AO474" s="122"/>
      <c r="AP474" s="122"/>
      <c r="AQ474" s="122"/>
      <c r="AR474" s="122"/>
      <c r="AS474" s="122"/>
      <c r="AT474" s="122"/>
      <c r="AU474" s="122"/>
      <c r="AV474" s="122"/>
      <c r="AW474" s="122"/>
      <c r="AX474" s="122"/>
      <c r="AY474" s="122"/>
      <c r="AZ474" s="122"/>
      <c r="BA474" s="122"/>
      <c r="BB474" s="122"/>
      <c r="BC474" s="122"/>
      <c r="BD474" s="122"/>
      <c r="BE474" s="122"/>
      <c r="BF474" s="122"/>
      <c r="BG474" s="122"/>
      <c r="BH474" s="122"/>
    </row>
    <row r="475" spans="1:60" outlineLevel="1" x14ac:dyDescent="0.2">
      <c r="A475" s="145">
        <v>188</v>
      </c>
      <c r="B475" s="146" t="s">
        <v>605</v>
      </c>
      <c r="C475" s="154" t="s">
        <v>606</v>
      </c>
      <c r="D475" s="147" t="s">
        <v>149</v>
      </c>
      <c r="E475" s="148">
        <v>5</v>
      </c>
      <c r="F475" s="149"/>
      <c r="G475" s="150">
        <f>ROUND(E475*F475,2)</f>
        <v>0</v>
      </c>
      <c r="H475" s="127">
        <v>16.899999999999999</v>
      </c>
      <c r="I475" s="127">
        <f>ROUND(E475*H475,2)</f>
        <v>84.5</v>
      </c>
      <c r="J475" s="127">
        <v>0</v>
      </c>
      <c r="K475" s="127">
        <f>ROUND(E475*J475,2)</f>
        <v>0</v>
      </c>
      <c r="L475" s="127">
        <v>21</v>
      </c>
      <c r="M475" s="127">
        <f>G475*(1+L475/100)</f>
        <v>0</v>
      </c>
      <c r="N475" s="127">
        <v>0</v>
      </c>
      <c r="O475" s="127">
        <f>ROUND(E475*N475,2)</f>
        <v>0</v>
      </c>
      <c r="P475" s="127">
        <v>0</v>
      </c>
      <c r="Q475" s="127">
        <f>ROUND(E475*P475,2)</f>
        <v>0</v>
      </c>
      <c r="R475" s="127" t="s">
        <v>163</v>
      </c>
      <c r="S475" s="127" t="s">
        <v>132</v>
      </c>
      <c r="T475" s="127" t="s">
        <v>132</v>
      </c>
      <c r="U475" s="127">
        <v>0</v>
      </c>
      <c r="V475" s="127">
        <f>ROUND(E475*U475,2)</f>
        <v>0</v>
      </c>
      <c r="W475" s="127"/>
      <c r="X475" s="127" t="s">
        <v>164</v>
      </c>
      <c r="Y475" s="122"/>
      <c r="Z475" s="122"/>
      <c r="AA475" s="122"/>
      <c r="AB475" s="122"/>
      <c r="AC475" s="122"/>
      <c r="AD475" s="122"/>
      <c r="AE475" s="122"/>
      <c r="AF475" s="122"/>
      <c r="AG475" s="122" t="s">
        <v>165</v>
      </c>
      <c r="AH475" s="122"/>
      <c r="AI475" s="122"/>
      <c r="AJ475" s="122"/>
      <c r="AK475" s="122"/>
      <c r="AL475" s="122"/>
      <c r="AM475" s="122"/>
      <c r="AN475" s="122"/>
      <c r="AO475" s="122"/>
      <c r="AP475" s="122"/>
      <c r="AQ475" s="122"/>
      <c r="AR475" s="122"/>
      <c r="AS475" s="122"/>
      <c r="AT475" s="122"/>
      <c r="AU475" s="122"/>
      <c r="AV475" s="122"/>
      <c r="AW475" s="122"/>
      <c r="AX475" s="122"/>
      <c r="AY475" s="122"/>
      <c r="AZ475" s="122"/>
      <c r="BA475" s="122"/>
      <c r="BB475" s="122"/>
      <c r="BC475" s="122"/>
      <c r="BD475" s="122"/>
      <c r="BE475" s="122"/>
      <c r="BF475" s="122"/>
      <c r="BG475" s="122"/>
      <c r="BH475" s="122"/>
    </row>
    <row r="476" spans="1:60" outlineLevel="1" x14ac:dyDescent="0.2">
      <c r="A476" s="145">
        <v>189</v>
      </c>
      <c r="B476" s="146" t="s">
        <v>607</v>
      </c>
      <c r="C476" s="154" t="s">
        <v>608</v>
      </c>
      <c r="D476" s="147" t="s">
        <v>131</v>
      </c>
      <c r="E476" s="148">
        <v>1</v>
      </c>
      <c r="F476" s="149"/>
      <c r="G476" s="150">
        <f>ROUND(E476*F476,2)</f>
        <v>0</v>
      </c>
      <c r="H476" s="127">
        <v>250</v>
      </c>
      <c r="I476" s="127">
        <f>ROUND(E476*H476,2)</f>
        <v>250</v>
      </c>
      <c r="J476" s="127">
        <v>0</v>
      </c>
      <c r="K476" s="127">
        <f>ROUND(E476*J476,2)</f>
        <v>0</v>
      </c>
      <c r="L476" s="127">
        <v>21</v>
      </c>
      <c r="M476" s="127">
        <f>G476*(1+L476/100)</f>
        <v>0</v>
      </c>
      <c r="N476" s="127">
        <v>1.0000000000000001E-5</v>
      </c>
      <c r="O476" s="127">
        <f>ROUND(E476*N476,2)</f>
        <v>0</v>
      </c>
      <c r="P476" s="127">
        <v>0</v>
      </c>
      <c r="Q476" s="127">
        <f>ROUND(E476*P476,2)</f>
        <v>0</v>
      </c>
      <c r="R476" s="127" t="s">
        <v>163</v>
      </c>
      <c r="S476" s="127" t="s">
        <v>132</v>
      </c>
      <c r="T476" s="127" t="s">
        <v>218</v>
      </c>
      <c r="U476" s="127">
        <v>0</v>
      </c>
      <c r="V476" s="127">
        <f>ROUND(E476*U476,2)</f>
        <v>0</v>
      </c>
      <c r="W476" s="127"/>
      <c r="X476" s="127" t="s">
        <v>164</v>
      </c>
      <c r="Y476" s="122"/>
      <c r="Z476" s="122"/>
      <c r="AA476" s="122"/>
      <c r="AB476" s="122"/>
      <c r="AC476" s="122"/>
      <c r="AD476" s="122"/>
      <c r="AE476" s="122"/>
      <c r="AF476" s="122"/>
      <c r="AG476" s="122" t="s">
        <v>165</v>
      </c>
      <c r="AH476" s="122"/>
      <c r="AI476" s="122"/>
      <c r="AJ476" s="122"/>
      <c r="AK476" s="122"/>
      <c r="AL476" s="122"/>
      <c r="AM476" s="122"/>
      <c r="AN476" s="122"/>
      <c r="AO476" s="122"/>
      <c r="AP476" s="122"/>
      <c r="AQ476" s="122"/>
      <c r="AR476" s="122"/>
      <c r="AS476" s="122"/>
      <c r="AT476" s="122"/>
      <c r="AU476" s="122"/>
      <c r="AV476" s="122"/>
      <c r="AW476" s="122"/>
      <c r="AX476" s="122"/>
      <c r="AY476" s="122"/>
      <c r="AZ476" s="122"/>
      <c r="BA476" s="122"/>
      <c r="BB476" s="122"/>
      <c r="BC476" s="122"/>
      <c r="BD476" s="122"/>
      <c r="BE476" s="122"/>
      <c r="BF476" s="122"/>
      <c r="BG476" s="122"/>
      <c r="BH476" s="122"/>
    </row>
    <row r="477" spans="1:60" x14ac:dyDescent="0.2">
      <c r="A477" s="133" t="s">
        <v>127</v>
      </c>
      <c r="B477" s="134" t="s">
        <v>99</v>
      </c>
      <c r="C477" s="151" t="s">
        <v>100</v>
      </c>
      <c r="D477" s="135"/>
      <c r="E477" s="136"/>
      <c r="F477" s="137"/>
      <c r="G477" s="138">
        <f>SUMIF(AG478:AG484,"&lt;&gt;NOR",G478:G484)</f>
        <v>0</v>
      </c>
      <c r="H477" s="132"/>
      <c r="I477" s="132">
        <f>SUM(I478:I484)</f>
        <v>0</v>
      </c>
      <c r="J477" s="132"/>
      <c r="K477" s="132">
        <f>SUM(K478:K484)</f>
        <v>8912.11</v>
      </c>
      <c r="L477" s="132"/>
      <c r="M477" s="132">
        <f>SUM(M478:M484)</f>
        <v>0</v>
      </c>
      <c r="N477" s="132"/>
      <c r="O477" s="132">
        <f>SUM(O478:O484)</f>
        <v>0</v>
      </c>
      <c r="P477" s="132"/>
      <c r="Q477" s="132">
        <f>SUM(Q478:Q484)</f>
        <v>0</v>
      </c>
      <c r="R477" s="132"/>
      <c r="S477" s="132"/>
      <c r="T477" s="132"/>
      <c r="U477" s="132"/>
      <c r="V477" s="132">
        <f>SUM(V478:V484)</f>
        <v>11.63</v>
      </c>
      <c r="W477" s="132"/>
      <c r="X477" s="132"/>
      <c r="AG477" t="s">
        <v>128</v>
      </c>
    </row>
    <row r="478" spans="1:60" outlineLevel="1" x14ac:dyDescent="0.2">
      <c r="A478" s="145">
        <v>190</v>
      </c>
      <c r="B478" s="146" t="s">
        <v>609</v>
      </c>
      <c r="C478" s="154" t="s">
        <v>610</v>
      </c>
      <c r="D478" s="147" t="s">
        <v>611</v>
      </c>
      <c r="E478" s="148">
        <v>10</v>
      </c>
      <c r="F478" s="149"/>
      <c r="G478" s="150">
        <f t="shared" ref="G478:G484" si="42">ROUND(E478*F478,2)</f>
        <v>0</v>
      </c>
      <c r="H478" s="127">
        <v>0</v>
      </c>
      <c r="I478" s="127">
        <f t="shared" ref="I478:I484" si="43">ROUND(E478*H478,2)</f>
        <v>0</v>
      </c>
      <c r="J478" s="127">
        <v>49.7</v>
      </c>
      <c r="K478" s="127">
        <f t="shared" ref="K478:K484" si="44">ROUND(E478*J478,2)</f>
        <v>497</v>
      </c>
      <c r="L478" s="127">
        <v>21</v>
      </c>
      <c r="M478" s="127">
        <f t="shared" ref="M478:M484" si="45">G478*(1+L478/100)</f>
        <v>0</v>
      </c>
      <c r="N478" s="127">
        <v>0</v>
      </c>
      <c r="O478" s="127">
        <f t="shared" ref="O478:O484" si="46">ROUND(E478*N478,2)</f>
        <v>0</v>
      </c>
      <c r="P478" s="127">
        <v>0</v>
      </c>
      <c r="Q478" s="127">
        <f t="shared" ref="Q478:Q484" si="47">ROUND(E478*P478,2)</f>
        <v>0</v>
      </c>
      <c r="R478" s="127"/>
      <c r="S478" s="127" t="s">
        <v>132</v>
      </c>
      <c r="T478" s="127" t="s">
        <v>132</v>
      </c>
      <c r="U478" s="127">
        <v>0</v>
      </c>
      <c r="V478" s="127">
        <f t="shared" ref="V478:V484" si="48">ROUND(E478*U478,2)</f>
        <v>0</v>
      </c>
      <c r="W478" s="127"/>
      <c r="X478" s="127" t="s">
        <v>133</v>
      </c>
      <c r="Y478" s="122"/>
      <c r="Z478" s="122"/>
      <c r="AA478" s="122"/>
      <c r="AB478" s="122"/>
      <c r="AC478" s="122"/>
      <c r="AD478" s="122"/>
      <c r="AE478" s="122"/>
      <c r="AF478" s="122"/>
      <c r="AG478" s="122" t="s">
        <v>134</v>
      </c>
      <c r="AH478" s="122"/>
      <c r="AI478" s="122"/>
      <c r="AJ478" s="122"/>
      <c r="AK478" s="122"/>
      <c r="AL478" s="122"/>
      <c r="AM478" s="122"/>
      <c r="AN478" s="122"/>
      <c r="AO478" s="122"/>
      <c r="AP478" s="122"/>
      <c r="AQ478" s="122"/>
      <c r="AR478" s="122"/>
      <c r="AS478" s="122"/>
      <c r="AT478" s="122"/>
      <c r="AU478" s="122"/>
      <c r="AV478" s="122"/>
      <c r="AW478" s="122"/>
      <c r="AX478" s="122"/>
      <c r="AY478" s="122"/>
      <c r="AZ478" s="122"/>
      <c r="BA478" s="122"/>
      <c r="BB478" s="122"/>
      <c r="BC478" s="122"/>
      <c r="BD478" s="122"/>
      <c r="BE478" s="122"/>
      <c r="BF478" s="122"/>
      <c r="BG478" s="122"/>
      <c r="BH478" s="122"/>
    </row>
    <row r="479" spans="1:60" outlineLevel="1" x14ac:dyDescent="0.2">
      <c r="A479" s="145">
        <v>191</v>
      </c>
      <c r="B479" s="146" t="s">
        <v>612</v>
      </c>
      <c r="C479" s="154" t="s">
        <v>613</v>
      </c>
      <c r="D479" s="147" t="s">
        <v>254</v>
      </c>
      <c r="E479" s="148">
        <v>5.7452800000000002</v>
      </c>
      <c r="F479" s="149"/>
      <c r="G479" s="150">
        <f t="shared" si="42"/>
        <v>0</v>
      </c>
      <c r="H479" s="127">
        <v>0</v>
      </c>
      <c r="I479" s="127">
        <f t="shared" si="43"/>
        <v>0</v>
      </c>
      <c r="J479" s="127">
        <v>168.5</v>
      </c>
      <c r="K479" s="127">
        <f t="shared" si="44"/>
        <v>968.08</v>
      </c>
      <c r="L479" s="127">
        <v>21</v>
      </c>
      <c r="M479" s="127">
        <f t="shared" si="45"/>
        <v>0</v>
      </c>
      <c r="N479" s="127">
        <v>0</v>
      </c>
      <c r="O479" s="127">
        <f t="shared" si="46"/>
        <v>0</v>
      </c>
      <c r="P479" s="127">
        <v>0</v>
      </c>
      <c r="Q479" s="127">
        <f t="shared" si="47"/>
        <v>0</v>
      </c>
      <c r="R479" s="127"/>
      <c r="S479" s="127" t="s">
        <v>132</v>
      </c>
      <c r="T479" s="127" t="s">
        <v>132</v>
      </c>
      <c r="U479" s="127">
        <v>0.27700000000000002</v>
      </c>
      <c r="V479" s="127">
        <f t="shared" si="48"/>
        <v>1.59</v>
      </c>
      <c r="W479" s="127"/>
      <c r="X479" s="127" t="s">
        <v>614</v>
      </c>
      <c r="Y479" s="122"/>
      <c r="Z479" s="122"/>
      <c r="AA479" s="122"/>
      <c r="AB479" s="122"/>
      <c r="AC479" s="122"/>
      <c r="AD479" s="122"/>
      <c r="AE479" s="122"/>
      <c r="AF479" s="122"/>
      <c r="AG479" s="122" t="s">
        <v>615</v>
      </c>
      <c r="AH479" s="122"/>
      <c r="AI479" s="122"/>
      <c r="AJ479" s="122"/>
      <c r="AK479" s="122"/>
      <c r="AL479" s="122"/>
      <c r="AM479" s="122"/>
      <c r="AN479" s="122"/>
      <c r="AO479" s="122"/>
      <c r="AP479" s="122"/>
      <c r="AQ479" s="122"/>
      <c r="AR479" s="122"/>
      <c r="AS479" s="122"/>
      <c r="AT479" s="122"/>
      <c r="AU479" s="122"/>
      <c r="AV479" s="122"/>
      <c r="AW479" s="122"/>
      <c r="AX479" s="122"/>
      <c r="AY479" s="122"/>
      <c r="AZ479" s="122"/>
      <c r="BA479" s="122"/>
      <c r="BB479" s="122"/>
      <c r="BC479" s="122"/>
      <c r="BD479" s="122"/>
      <c r="BE479" s="122"/>
      <c r="BF479" s="122"/>
      <c r="BG479" s="122"/>
      <c r="BH479" s="122"/>
    </row>
    <row r="480" spans="1:60" outlineLevel="1" x14ac:dyDescent="0.2">
      <c r="A480" s="145">
        <v>192</v>
      </c>
      <c r="B480" s="146" t="s">
        <v>616</v>
      </c>
      <c r="C480" s="154" t="s">
        <v>617</v>
      </c>
      <c r="D480" s="147" t="s">
        <v>254</v>
      </c>
      <c r="E480" s="148">
        <v>5.7452800000000002</v>
      </c>
      <c r="F480" s="149"/>
      <c r="G480" s="150">
        <f t="shared" si="42"/>
        <v>0</v>
      </c>
      <c r="H480" s="127">
        <v>0</v>
      </c>
      <c r="I480" s="127">
        <f t="shared" si="43"/>
        <v>0</v>
      </c>
      <c r="J480" s="127">
        <v>234.5</v>
      </c>
      <c r="K480" s="127">
        <f t="shared" si="44"/>
        <v>1347.27</v>
      </c>
      <c r="L480" s="127">
        <v>21</v>
      </c>
      <c r="M480" s="127">
        <f t="shared" si="45"/>
        <v>0</v>
      </c>
      <c r="N480" s="127">
        <v>0</v>
      </c>
      <c r="O480" s="127">
        <f t="shared" si="46"/>
        <v>0</v>
      </c>
      <c r="P480" s="127">
        <v>0</v>
      </c>
      <c r="Q480" s="127">
        <f t="shared" si="47"/>
        <v>0</v>
      </c>
      <c r="R480" s="127"/>
      <c r="S480" s="127" t="s">
        <v>132</v>
      </c>
      <c r="T480" s="127" t="s">
        <v>132</v>
      </c>
      <c r="U480" s="127">
        <v>0.49</v>
      </c>
      <c r="V480" s="127">
        <f t="shared" si="48"/>
        <v>2.82</v>
      </c>
      <c r="W480" s="127"/>
      <c r="X480" s="127" t="s">
        <v>614</v>
      </c>
      <c r="Y480" s="122"/>
      <c r="Z480" s="122"/>
      <c r="AA480" s="122"/>
      <c r="AB480" s="122"/>
      <c r="AC480" s="122"/>
      <c r="AD480" s="122"/>
      <c r="AE480" s="122"/>
      <c r="AF480" s="122"/>
      <c r="AG480" s="122" t="s">
        <v>615</v>
      </c>
      <c r="AH480" s="122"/>
      <c r="AI480" s="122"/>
      <c r="AJ480" s="122"/>
      <c r="AK480" s="122"/>
      <c r="AL480" s="122"/>
      <c r="AM480" s="122"/>
      <c r="AN480" s="122"/>
      <c r="AO480" s="122"/>
      <c r="AP480" s="122"/>
      <c r="AQ480" s="122"/>
      <c r="AR480" s="122"/>
      <c r="AS480" s="122"/>
      <c r="AT480" s="122"/>
      <c r="AU480" s="122"/>
      <c r="AV480" s="122"/>
      <c r="AW480" s="122"/>
      <c r="AX480" s="122"/>
      <c r="AY480" s="122"/>
      <c r="AZ480" s="122"/>
      <c r="BA480" s="122"/>
      <c r="BB480" s="122"/>
      <c r="BC480" s="122"/>
      <c r="BD480" s="122"/>
      <c r="BE480" s="122"/>
      <c r="BF480" s="122"/>
      <c r="BG480" s="122"/>
      <c r="BH480" s="122"/>
    </row>
    <row r="481" spans="1:60" outlineLevel="1" x14ac:dyDescent="0.2">
      <c r="A481" s="145">
        <v>193</v>
      </c>
      <c r="B481" s="146" t="s">
        <v>618</v>
      </c>
      <c r="C481" s="154" t="s">
        <v>619</v>
      </c>
      <c r="D481" s="147" t="s">
        <v>254</v>
      </c>
      <c r="E481" s="148">
        <v>114.90551000000001</v>
      </c>
      <c r="F481" s="149"/>
      <c r="G481" s="150">
        <f t="shared" si="42"/>
        <v>0</v>
      </c>
      <c r="H481" s="127">
        <v>0</v>
      </c>
      <c r="I481" s="127">
        <f t="shared" si="43"/>
        <v>0</v>
      </c>
      <c r="J481" s="127">
        <v>16</v>
      </c>
      <c r="K481" s="127">
        <f t="shared" si="44"/>
        <v>1838.49</v>
      </c>
      <c r="L481" s="127">
        <v>21</v>
      </c>
      <c r="M481" s="127">
        <f t="shared" si="45"/>
        <v>0</v>
      </c>
      <c r="N481" s="127">
        <v>0</v>
      </c>
      <c r="O481" s="127">
        <f t="shared" si="46"/>
        <v>0</v>
      </c>
      <c r="P481" s="127">
        <v>0</v>
      </c>
      <c r="Q481" s="127">
        <f t="shared" si="47"/>
        <v>0</v>
      </c>
      <c r="R481" s="127"/>
      <c r="S481" s="127" t="s">
        <v>132</v>
      </c>
      <c r="T481" s="127" t="s">
        <v>132</v>
      </c>
      <c r="U481" s="127">
        <v>0</v>
      </c>
      <c r="V481" s="127">
        <f t="shared" si="48"/>
        <v>0</v>
      </c>
      <c r="W481" s="127"/>
      <c r="X481" s="127" t="s">
        <v>614</v>
      </c>
      <c r="Y481" s="122"/>
      <c r="Z481" s="122"/>
      <c r="AA481" s="122"/>
      <c r="AB481" s="122"/>
      <c r="AC481" s="122"/>
      <c r="AD481" s="122"/>
      <c r="AE481" s="122"/>
      <c r="AF481" s="122"/>
      <c r="AG481" s="122" t="s">
        <v>615</v>
      </c>
      <c r="AH481" s="122"/>
      <c r="AI481" s="122"/>
      <c r="AJ481" s="122"/>
      <c r="AK481" s="122"/>
      <c r="AL481" s="122"/>
      <c r="AM481" s="122"/>
      <c r="AN481" s="122"/>
      <c r="AO481" s="122"/>
      <c r="AP481" s="122"/>
      <c r="AQ481" s="122"/>
      <c r="AR481" s="122"/>
      <c r="AS481" s="122"/>
      <c r="AT481" s="122"/>
      <c r="AU481" s="122"/>
      <c r="AV481" s="122"/>
      <c r="AW481" s="122"/>
      <c r="AX481" s="122"/>
      <c r="AY481" s="122"/>
      <c r="AZ481" s="122"/>
      <c r="BA481" s="122"/>
      <c r="BB481" s="122"/>
      <c r="BC481" s="122"/>
      <c r="BD481" s="122"/>
      <c r="BE481" s="122"/>
      <c r="BF481" s="122"/>
      <c r="BG481" s="122"/>
      <c r="BH481" s="122"/>
    </row>
    <row r="482" spans="1:60" outlineLevel="1" x14ac:dyDescent="0.2">
      <c r="A482" s="145">
        <v>194</v>
      </c>
      <c r="B482" s="146" t="s">
        <v>620</v>
      </c>
      <c r="C482" s="154" t="s">
        <v>621</v>
      </c>
      <c r="D482" s="147" t="s">
        <v>254</v>
      </c>
      <c r="E482" s="148">
        <v>5.7452800000000002</v>
      </c>
      <c r="F482" s="149"/>
      <c r="G482" s="150">
        <f t="shared" si="42"/>
        <v>0</v>
      </c>
      <c r="H482" s="127">
        <v>0</v>
      </c>
      <c r="I482" s="127">
        <f t="shared" si="43"/>
        <v>0</v>
      </c>
      <c r="J482" s="127">
        <v>331</v>
      </c>
      <c r="K482" s="127">
        <f t="shared" si="44"/>
        <v>1901.69</v>
      </c>
      <c r="L482" s="127">
        <v>21</v>
      </c>
      <c r="M482" s="127">
        <f t="shared" si="45"/>
        <v>0</v>
      </c>
      <c r="N482" s="127">
        <v>0</v>
      </c>
      <c r="O482" s="127">
        <f t="shared" si="46"/>
        <v>0</v>
      </c>
      <c r="P482" s="127">
        <v>0</v>
      </c>
      <c r="Q482" s="127">
        <f t="shared" si="47"/>
        <v>0</v>
      </c>
      <c r="R482" s="127"/>
      <c r="S482" s="127" t="s">
        <v>132</v>
      </c>
      <c r="T482" s="127" t="s">
        <v>132</v>
      </c>
      <c r="U482" s="127">
        <v>0.94199999999999995</v>
      </c>
      <c r="V482" s="127">
        <f t="shared" si="48"/>
        <v>5.41</v>
      </c>
      <c r="W482" s="127"/>
      <c r="X482" s="127" t="s">
        <v>614</v>
      </c>
      <c r="Y482" s="122"/>
      <c r="Z482" s="122"/>
      <c r="AA482" s="122"/>
      <c r="AB482" s="122"/>
      <c r="AC482" s="122"/>
      <c r="AD482" s="122"/>
      <c r="AE482" s="122"/>
      <c r="AF482" s="122"/>
      <c r="AG482" s="122" t="s">
        <v>615</v>
      </c>
      <c r="AH482" s="122"/>
      <c r="AI482" s="122"/>
      <c r="AJ482" s="122"/>
      <c r="AK482" s="122"/>
      <c r="AL482" s="122"/>
      <c r="AM482" s="122"/>
      <c r="AN482" s="122"/>
      <c r="AO482" s="122"/>
      <c r="AP482" s="122"/>
      <c r="AQ482" s="122"/>
      <c r="AR482" s="122"/>
      <c r="AS482" s="122"/>
      <c r="AT482" s="122"/>
      <c r="AU482" s="122"/>
      <c r="AV482" s="122"/>
      <c r="AW482" s="122"/>
      <c r="AX482" s="122"/>
      <c r="AY482" s="122"/>
      <c r="AZ482" s="122"/>
      <c r="BA482" s="122"/>
      <c r="BB482" s="122"/>
      <c r="BC482" s="122"/>
      <c r="BD482" s="122"/>
      <c r="BE482" s="122"/>
      <c r="BF482" s="122"/>
      <c r="BG482" s="122"/>
      <c r="BH482" s="122"/>
    </row>
    <row r="483" spans="1:60" outlineLevel="1" x14ac:dyDescent="0.2">
      <c r="A483" s="145">
        <v>195</v>
      </c>
      <c r="B483" s="146" t="s">
        <v>622</v>
      </c>
      <c r="C483" s="154" t="s">
        <v>623</v>
      </c>
      <c r="D483" s="147" t="s">
        <v>254</v>
      </c>
      <c r="E483" s="148">
        <v>17.23583</v>
      </c>
      <c r="F483" s="149"/>
      <c r="G483" s="150">
        <f t="shared" si="42"/>
        <v>0</v>
      </c>
      <c r="H483" s="127">
        <v>0</v>
      </c>
      <c r="I483" s="127">
        <f t="shared" si="43"/>
        <v>0</v>
      </c>
      <c r="J483" s="127">
        <v>36.9</v>
      </c>
      <c r="K483" s="127">
        <f t="shared" si="44"/>
        <v>636</v>
      </c>
      <c r="L483" s="127">
        <v>21</v>
      </c>
      <c r="M483" s="127">
        <f t="shared" si="45"/>
        <v>0</v>
      </c>
      <c r="N483" s="127">
        <v>0</v>
      </c>
      <c r="O483" s="127">
        <f t="shared" si="46"/>
        <v>0</v>
      </c>
      <c r="P483" s="127">
        <v>0</v>
      </c>
      <c r="Q483" s="127">
        <f t="shared" si="47"/>
        <v>0</v>
      </c>
      <c r="R483" s="127"/>
      <c r="S483" s="127" t="s">
        <v>132</v>
      </c>
      <c r="T483" s="127" t="s">
        <v>132</v>
      </c>
      <c r="U483" s="127">
        <v>0.105</v>
      </c>
      <c r="V483" s="127">
        <f t="shared" si="48"/>
        <v>1.81</v>
      </c>
      <c r="W483" s="127"/>
      <c r="X483" s="127" t="s">
        <v>614</v>
      </c>
      <c r="Y483" s="122"/>
      <c r="Z483" s="122"/>
      <c r="AA483" s="122"/>
      <c r="AB483" s="122"/>
      <c r="AC483" s="122"/>
      <c r="AD483" s="122"/>
      <c r="AE483" s="122"/>
      <c r="AF483" s="122"/>
      <c r="AG483" s="122" t="s">
        <v>615</v>
      </c>
      <c r="AH483" s="122"/>
      <c r="AI483" s="122"/>
      <c r="AJ483" s="122"/>
      <c r="AK483" s="122"/>
      <c r="AL483" s="122"/>
      <c r="AM483" s="122"/>
      <c r="AN483" s="122"/>
      <c r="AO483" s="122"/>
      <c r="AP483" s="122"/>
      <c r="AQ483" s="122"/>
      <c r="AR483" s="122"/>
      <c r="AS483" s="122"/>
      <c r="AT483" s="122"/>
      <c r="AU483" s="122"/>
      <c r="AV483" s="122"/>
      <c r="AW483" s="122"/>
      <c r="AX483" s="122"/>
      <c r="AY483" s="122"/>
      <c r="AZ483" s="122"/>
      <c r="BA483" s="122"/>
      <c r="BB483" s="122"/>
      <c r="BC483" s="122"/>
      <c r="BD483" s="122"/>
      <c r="BE483" s="122"/>
      <c r="BF483" s="122"/>
      <c r="BG483" s="122"/>
      <c r="BH483" s="122"/>
    </row>
    <row r="484" spans="1:60" outlineLevel="1" x14ac:dyDescent="0.2">
      <c r="A484" s="145">
        <v>196</v>
      </c>
      <c r="B484" s="146" t="s">
        <v>624</v>
      </c>
      <c r="C484" s="154" t="s">
        <v>625</v>
      </c>
      <c r="D484" s="147" t="s">
        <v>254</v>
      </c>
      <c r="E484" s="148">
        <v>5.7452800000000002</v>
      </c>
      <c r="F484" s="149"/>
      <c r="G484" s="150">
        <f t="shared" si="42"/>
        <v>0</v>
      </c>
      <c r="H484" s="127">
        <v>0</v>
      </c>
      <c r="I484" s="127">
        <f t="shared" si="43"/>
        <v>0</v>
      </c>
      <c r="J484" s="127">
        <v>300</v>
      </c>
      <c r="K484" s="127">
        <f t="shared" si="44"/>
        <v>1723.58</v>
      </c>
      <c r="L484" s="127">
        <v>21</v>
      </c>
      <c r="M484" s="127">
        <f t="shared" si="45"/>
        <v>0</v>
      </c>
      <c r="N484" s="127">
        <v>0</v>
      </c>
      <c r="O484" s="127">
        <f t="shared" si="46"/>
        <v>0</v>
      </c>
      <c r="P484" s="127">
        <v>0</v>
      </c>
      <c r="Q484" s="127">
        <f t="shared" si="47"/>
        <v>0</v>
      </c>
      <c r="R484" s="127"/>
      <c r="S484" s="127" t="s">
        <v>626</v>
      </c>
      <c r="T484" s="127" t="s">
        <v>626</v>
      </c>
      <c r="U484" s="127">
        <v>0</v>
      </c>
      <c r="V484" s="127">
        <f t="shared" si="48"/>
        <v>0</v>
      </c>
      <c r="W484" s="127"/>
      <c r="X484" s="127" t="s">
        <v>614</v>
      </c>
      <c r="Y484" s="122"/>
      <c r="Z484" s="122"/>
      <c r="AA484" s="122"/>
      <c r="AB484" s="122"/>
      <c r="AC484" s="122"/>
      <c r="AD484" s="122"/>
      <c r="AE484" s="122"/>
      <c r="AF484" s="122"/>
      <c r="AG484" s="122" t="s">
        <v>615</v>
      </c>
      <c r="AH484" s="122"/>
      <c r="AI484" s="122"/>
      <c r="AJ484" s="122"/>
      <c r="AK484" s="122"/>
      <c r="AL484" s="122"/>
      <c r="AM484" s="122"/>
      <c r="AN484" s="122"/>
      <c r="AO484" s="122"/>
      <c r="AP484" s="122"/>
      <c r="AQ484" s="122"/>
      <c r="AR484" s="122"/>
      <c r="AS484" s="122"/>
      <c r="AT484" s="122"/>
      <c r="AU484" s="122"/>
      <c r="AV484" s="122"/>
      <c r="AW484" s="122"/>
      <c r="AX484" s="122"/>
      <c r="AY484" s="122"/>
      <c r="AZ484" s="122"/>
      <c r="BA484" s="122"/>
      <c r="BB484" s="122"/>
      <c r="BC484" s="122"/>
      <c r="BD484" s="122"/>
      <c r="BE484" s="122"/>
      <c r="BF484" s="122"/>
      <c r="BG484" s="122"/>
      <c r="BH484" s="122"/>
    </row>
    <row r="485" spans="1:60" x14ac:dyDescent="0.2">
      <c r="A485" s="133" t="s">
        <v>127</v>
      </c>
      <c r="B485" s="134" t="s">
        <v>101</v>
      </c>
      <c r="C485" s="151" t="s">
        <v>26</v>
      </c>
      <c r="D485" s="135"/>
      <c r="E485" s="136"/>
      <c r="F485" s="137"/>
      <c r="G485" s="138">
        <f>SUMIF(AG486:AG493,"&lt;&gt;NOR",G486:G493)</f>
        <v>0</v>
      </c>
      <c r="H485" s="132"/>
      <c r="I485" s="132">
        <f>SUM(I486:I493)</f>
        <v>0</v>
      </c>
      <c r="J485" s="132"/>
      <c r="K485" s="132">
        <f>SUM(K486:K493)</f>
        <v>14500</v>
      </c>
      <c r="L485" s="132"/>
      <c r="M485" s="132">
        <f>SUM(M486:M493)</f>
        <v>0</v>
      </c>
      <c r="N485" s="132"/>
      <c r="O485" s="132">
        <f>SUM(O486:O493)</f>
        <v>0</v>
      </c>
      <c r="P485" s="132"/>
      <c r="Q485" s="132">
        <f>SUM(Q486:Q493)</f>
        <v>0</v>
      </c>
      <c r="R485" s="132"/>
      <c r="S485" s="132"/>
      <c r="T485" s="132"/>
      <c r="U485" s="132"/>
      <c r="V485" s="132">
        <f>SUM(V486:V493)</f>
        <v>0</v>
      </c>
      <c r="W485" s="132"/>
      <c r="X485" s="132"/>
      <c r="AG485" t="s">
        <v>128</v>
      </c>
    </row>
    <row r="486" spans="1:60" outlineLevel="1" x14ac:dyDescent="0.2">
      <c r="A486" s="145">
        <v>197</v>
      </c>
      <c r="B486" s="146" t="s">
        <v>627</v>
      </c>
      <c r="C486" s="154" t="s">
        <v>628</v>
      </c>
      <c r="D486" s="147" t="s">
        <v>629</v>
      </c>
      <c r="E486" s="148">
        <v>1</v>
      </c>
      <c r="F486" s="149"/>
      <c r="G486" s="150">
        <f t="shared" ref="G486:G493" si="49">ROUND(E486*F486,2)</f>
        <v>0</v>
      </c>
      <c r="H486" s="127">
        <v>0</v>
      </c>
      <c r="I486" s="127">
        <f t="shared" ref="I486:I493" si="50">ROUND(E486*H486,2)</f>
        <v>0</v>
      </c>
      <c r="J486" s="127">
        <v>3000</v>
      </c>
      <c r="K486" s="127">
        <f t="shared" ref="K486:K493" si="51">ROUND(E486*J486,2)</f>
        <v>3000</v>
      </c>
      <c r="L486" s="127">
        <v>21</v>
      </c>
      <c r="M486" s="127">
        <f t="shared" ref="M486:M493" si="52">G486*(1+L486/100)</f>
        <v>0</v>
      </c>
      <c r="N486" s="127">
        <v>0</v>
      </c>
      <c r="O486" s="127">
        <f t="shared" ref="O486:O493" si="53">ROUND(E486*N486,2)</f>
        <v>0</v>
      </c>
      <c r="P486" s="127">
        <v>0</v>
      </c>
      <c r="Q486" s="127">
        <f t="shared" ref="Q486:Q493" si="54">ROUND(E486*P486,2)</f>
        <v>0</v>
      </c>
      <c r="R486" s="127"/>
      <c r="S486" s="127" t="s">
        <v>132</v>
      </c>
      <c r="T486" s="127" t="s">
        <v>218</v>
      </c>
      <c r="U486" s="127">
        <v>0</v>
      </c>
      <c r="V486" s="127">
        <f t="shared" ref="V486:V493" si="55">ROUND(E486*U486,2)</f>
        <v>0</v>
      </c>
      <c r="W486" s="127"/>
      <c r="X486" s="127" t="s">
        <v>630</v>
      </c>
      <c r="Y486" s="122"/>
      <c r="Z486" s="122"/>
      <c r="AA486" s="122"/>
      <c r="AB486" s="122"/>
      <c r="AC486" s="122"/>
      <c r="AD486" s="122"/>
      <c r="AE486" s="122"/>
      <c r="AF486" s="122"/>
      <c r="AG486" s="122" t="s">
        <v>631</v>
      </c>
      <c r="AH486" s="122"/>
      <c r="AI486" s="122"/>
      <c r="AJ486" s="122"/>
      <c r="AK486" s="122"/>
      <c r="AL486" s="122"/>
      <c r="AM486" s="122"/>
      <c r="AN486" s="122"/>
      <c r="AO486" s="122"/>
      <c r="AP486" s="122"/>
      <c r="AQ486" s="122"/>
      <c r="AR486" s="122"/>
      <c r="AS486" s="122"/>
      <c r="AT486" s="122"/>
      <c r="AU486" s="122"/>
      <c r="AV486" s="122"/>
      <c r="AW486" s="122"/>
      <c r="AX486" s="122"/>
      <c r="AY486" s="122"/>
      <c r="AZ486" s="122"/>
      <c r="BA486" s="122"/>
      <c r="BB486" s="122"/>
      <c r="BC486" s="122"/>
      <c r="BD486" s="122"/>
      <c r="BE486" s="122"/>
      <c r="BF486" s="122"/>
      <c r="BG486" s="122"/>
      <c r="BH486" s="122"/>
    </row>
    <row r="487" spans="1:60" outlineLevel="1" x14ac:dyDescent="0.2">
      <c r="A487" s="145">
        <v>198</v>
      </c>
      <c r="B487" s="146" t="s">
        <v>632</v>
      </c>
      <c r="C487" s="154" t="s">
        <v>633</v>
      </c>
      <c r="D487" s="147" t="s">
        <v>629</v>
      </c>
      <c r="E487" s="148">
        <v>1</v>
      </c>
      <c r="F487" s="149"/>
      <c r="G487" s="150">
        <f t="shared" si="49"/>
        <v>0</v>
      </c>
      <c r="H487" s="127">
        <v>0</v>
      </c>
      <c r="I487" s="127">
        <f t="shared" si="50"/>
        <v>0</v>
      </c>
      <c r="J487" s="127">
        <v>1000</v>
      </c>
      <c r="K487" s="127">
        <f t="shared" si="51"/>
        <v>1000</v>
      </c>
      <c r="L487" s="127">
        <v>21</v>
      </c>
      <c r="M487" s="127">
        <f t="shared" si="52"/>
        <v>0</v>
      </c>
      <c r="N487" s="127">
        <v>0</v>
      </c>
      <c r="O487" s="127">
        <f t="shared" si="53"/>
        <v>0</v>
      </c>
      <c r="P487" s="127">
        <v>0</v>
      </c>
      <c r="Q487" s="127">
        <f t="shared" si="54"/>
        <v>0</v>
      </c>
      <c r="R487" s="127"/>
      <c r="S487" s="127" t="s">
        <v>132</v>
      </c>
      <c r="T487" s="127" t="s">
        <v>218</v>
      </c>
      <c r="U487" s="127">
        <v>0</v>
      </c>
      <c r="V487" s="127">
        <f t="shared" si="55"/>
        <v>0</v>
      </c>
      <c r="W487" s="127"/>
      <c r="X487" s="127" t="s">
        <v>630</v>
      </c>
      <c r="Y487" s="122"/>
      <c r="Z487" s="122"/>
      <c r="AA487" s="122"/>
      <c r="AB487" s="122"/>
      <c r="AC487" s="122"/>
      <c r="AD487" s="122"/>
      <c r="AE487" s="122"/>
      <c r="AF487" s="122"/>
      <c r="AG487" s="122" t="s">
        <v>631</v>
      </c>
      <c r="AH487" s="122"/>
      <c r="AI487" s="122"/>
      <c r="AJ487" s="122"/>
      <c r="AK487" s="122"/>
      <c r="AL487" s="122"/>
      <c r="AM487" s="122"/>
      <c r="AN487" s="122"/>
      <c r="AO487" s="122"/>
      <c r="AP487" s="122"/>
      <c r="AQ487" s="122"/>
      <c r="AR487" s="122"/>
      <c r="AS487" s="122"/>
      <c r="AT487" s="122"/>
      <c r="AU487" s="122"/>
      <c r="AV487" s="122"/>
      <c r="AW487" s="122"/>
      <c r="AX487" s="122"/>
      <c r="AY487" s="122"/>
      <c r="AZ487" s="122"/>
      <c r="BA487" s="122"/>
      <c r="BB487" s="122"/>
      <c r="BC487" s="122"/>
      <c r="BD487" s="122"/>
      <c r="BE487" s="122"/>
      <c r="BF487" s="122"/>
      <c r="BG487" s="122"/>
      <c r="BH487" s="122"/>
    </row>
    <row r="488" spans="1:60" outlineLevel="1" x14ac:dyDescent="0.2">
      <c r="A488" s="145">
        <v>199</v>
      </c>
      <c r="B488" s="146" t="s">
        <v>634</v>
      </c>
      <c r="C488" s="154" t="s">
        <v>635</v>
      </c>
      <c r="D488" s="147" t="s">
        <v>629</v>
      </c>
      <c r="E488" s="148">
        <v>1</v>
      </c>
      <c r="F488" s="149"/>
      <c r="G488" s="150">
        <f t="shared" si="49"/>
        <v>0</v>
      </c>
      <c r="H488" s="127">
        <v>0</v>
      </c>
      <c r="I488" s="127">
        <f t="shared" si="50"/>
        <v>0</v>
      </c>
      <c r="J488" s="127">
        <v>1000</v>
      </c>
      <c r="K488" s="127">
        <f t="shared" si="51"/>
        <v>1000</v>
      </c>
      <c r="L488" s="127">
        <v>21</v>
      </c>
      <c r="M488" s="127">
        <f t="shared" si="52"/>
        <v>0</v>
      </c>
      <c r="N488" s="127">
        <v>0</v>
      </c>
      <c r="O488" s="127">
        <f t="shared" si="53"/>
        <v>0</v>
      </c>
      <c r="P488" s="127">
        <v>0</v>
      </c>
      <c r="Q488" s="127">
        <f t="shared" si="54"/>
        <v>0</v>
      </c>
      <c r="R488" s="127"/>
      <c r="S488" s="127" t="s">
        <v>132</v>
      </c>
      <c r="T488" s="127" t="s">
        <v>218</v>
      </c>
      <c r="U488" s="127">
        <v>0</v>
      </c>
      <c r="V488" s="127">
        <f t="shared" si="55"/>
        <v>0</v>
      </c>
      <c r="W488" s="127"/>
      <c r="X488" s="127" t="s">
        <v>630</v>
      </c>
      <c r="Y488" s="122"/>
      <c r="Z488" s="122"/>
      <c r="AA488" s="122"/>
      <c r="AB488" s="122"/>
      <c r="AC488" s="122"/>
      <c r="AD488" s="122"/>
      <c r="AE488" s="122"/>
      <c r="AF488" s="122"/>
      <c r="AG488" s="122" t="s">
        <v>631</v>
      </c>
      <c r="AH488" s="122"/>
      <c r="AI488" s="122"/>
      <c r="AJ488" s="122"/>
      <c r="AK488" s="122"/>
      <c r="AL488" s="122"/>
      <c r="AM488" s="122"/>
      <c r="AN488" s="122"/>
      <c r="AO488" s="122"/>
      <c r="AP488" s="122"/>
      <c r="AQ488" s="122"/>
      <c r="AR488" s="122"/>
      <c r="AS488" s="122"/>
      <c r="AT488" s="122"/>
      <c r="AU488" s="122"/>
      <c r="AV488" s="122"/>
      <c r="AW488" s="122"/>
      <c r="AX488" s="122"/>
      <c r="AY488" s="122"/>
      <c r="AZ488" s="122"/>
      <c r="BA488" s="122"/>
      <c r="BB488" s="122"/>
      <c r="BC488" s="122"/>
      <c r="BD488" s="122"/>
      <c r="BE488" s="122"/>
      <c r="BF488" s="122"/>
      <c r="BG488" s="122"/>
      <c r="BH488" s="122"/>
    </row>
    <row r="489" spans="1:60" outlineLevel="1" x14ac:dyDescent="0.2">
      <c r="A489" s="145">
        <v>200</v>
      </c>
      <c r="B489" s="146" t="s">
        <v>636</v>
      </c>
      <c r="C489" s="154" t="s">
        <v>637</v>
      </c>
      <c r="D489" s="147" t="s">
        <v>629</v>
      </c>
      <c r="E489" s="148">
        <v>1</v>
      </c>
      <c r="F489" s="149"/>
      <c r="G489" s="150">
        <f t="shared" si="49"/>
        <v>0</v>
      </c>
      <c r="H489" s="127">
        <v>0</v>
      </c>
      <c r="I489" s="127">
        <f t="shared" si="50"/>
        <v>0</v>
      </c>
      <c r="J489" s="127">
        <v>1500</v>
      </c>
      <c r="K489" s="127">
        <f t="shared" si="51"/>
        <v>1500</v>
      </c>
      <c r="L489" s="127">
        <v>21</v>
      </c>
      <c r="M489" s="127">
        <f t="shared" si="52"/>
        <v>0</v>
      </c>
      <c r="N489" s="127">
        <v>0</v>
      </c>
      <c r="O489" s="127">
        <f t="shared" si="53"/>
        <v>0</v>
      </c>
      <c r="P489" s="127">
        <v>0</v>
      </c>
      <c r="Q489" s="127">
        <f t="shared" si="54"/>
        <v>0</v>
      </c>
      <c r="R489" s="127"/>
      <c r="S489" s="127" t="s">
        <v>132</v>
      </c>
      <c r="T489" s="127" t="s">
        <v>218</v>
      </c>
      <c r="U489" s="127">
        <v>0</v>
      </c>
      <c r="V489" s="127">
        <f t="shared" si="55"/>
        <v>0</v>
      </c>
      <c r="W489" s="127"/>
      <c r="X489" s="127" t="s">
        <v>630</v>
      </c>
      <c r="Y489" s="122"/>
      <c r="Z489" s="122"/>
      <c r="AA489" s="122"/>
      <c r="AB489" s="122"/>
      <c r="AC489" s="122"/>
      <c r="AD489" s="122"/>
      <c r="AE489" s="122"/>
      <c r="AF489" s="122"/>
      <c r="AG489" s="122" t="s">
        <v>631</v>
      </c>
      <c r="AH489" s="122"/>
      <c r="AI489" s="122"/>
      <c r="AJ489" s="122"/>
      <c r="AK489" s="122"/>
      <c r="AL489" s="122"/>
      <c r="AM489" s="122"/>
      <c r="AN489" s="122"/>
      <c r="AO489" s="122"/>
      <c r="AP489" s="122"/>
      <c r="AQ489" s="122"/>
      <c r="AR489" s="122"/>
      <c r="AS489" s="122"/>
      <c r="AT489" s="122"/>
      <c r="AU489" s="122"/>
      <c r="AV489" s="122"/>
      <c r="AW489" s="122"/>
      <c r="AX489" s="122"/>
      <c r="AY489" s="122"/>
      <c r="AZ489" s="122"/>
      <c r="BA489" s="122"/>
      <c r="BB489" s="122"/>
      <c r="BC489" s="122"/>
      <c r="BD489" s="122"/>
      <c r="BE489" s="122"/>
      <c r="BF489" s="122"/>
      <c r="BG489" s="122"/>
      <c r="BH489" s="122"/>
    </row>
    <row r="490" spans="1:60" outlineLevel="1" x14ac:dyDescent="0.2">
      <c r="A490" s="145">
        <v>201</v>
      </c>
      <c r="B490" s="146" t="s">
        <v>638</v>
      </c>
      <c r="C490" s="154" t="s">
        <v>639</v>
      </c>
      <c r="D490" s="147" t="s">
        <v>629</v>
      </c>
      <c r="E490" s="148">
        <v>1</v>
      </c>
      <c r="F490" s="149"/>
      <c r="G490" s="150">
        <f t="shared" si="49"/>
        <v>0</v>
      </c>
      <c r="H490" s="127">
        <v>0</v>
      </c>
      <c r="I490" s="127">
        <f t="shared" si="50"/>
        <v>0</v>
      </c>
      <c r="J490" s="127">
        <v>500</v>
      </c>
      <c r="K490" s="127">
        <f t="shared" si="51"/>
        <v>500</v>
      </c>
      <c r="L490" s="127">
        <v>21</v>
      </c>
      <c r="M490" s="127">
        <f t="shared" si="52"/>
        <v>0</v>
      </c>
      <c r="N490" s="127">
        <v>0</v>
      </c>
      <c r="O490" s="127">
        <f t="shared" si="53"/>
        <v>0</v>
      </c>
      <c r="P490" s="127">
        <v>0</v>
      </c>
      <c r="Q490" s="127">
        <f t="shared" si="54"/>
        <v>0</v>
      </c>
      <c r="R490" s="127"/>
      <c r="S490" s="127" t="s">
        <v>217</v>
      </c>
      <c r="T490" s="127" t="s">
        <v>218</v>
      </c>
      <c r="U490" s="127">
        <v>0</v>
      </c>
      <c r="V490" s="127">
        <f t="shared" si="55"/>
        <v>0</v>
      </c>
      <c r="W490" s="127"/>
      <c r="X490" s="127" t="s">
        <v>630</v>
      </c>
      <c r="Y490" s="122"/>
      <c r="Z490" s="122"/>
      <c r="AA490" s="122"/>
      <c r="AB490" s="122"/>
      <c r="AC490" s="122"/>
      <c r="AD490" s="122"/>
      <c r="AE490" s="122"/>
      <c r="AF490" s="122"/>
      <c r="AG490" s="122" t="s">
        <v>631</v>
      </c>
      <c r="AH490" s="122"/>
      <c r="AI490" s="122"/>
      <c r="AJ490" s="122"/>
      <c r="AK490" s="122"/>
      <c r="AL490" s="122"/>
      <c r="AM490" s="122"/>
      <c r="AN490" s="122"/>
      <c r="AO490" s="122"/>
      <c r="AP490" s="122"/>
      <c r="AQ490" s="122"/>
      <c r="AR490" s="122"/>
      <c r="AS490" s="122"/>
      <c r="AT490" s="122"/>
      <c r="AU490" s="122"/>
      <c r="AV490" s="122"/>
      <c r="AW490" s="122"/>
      <c r="AX490" s="122"/>
      <c r="AY490" s="122"/>
      <c r="AZ490" s="122"/>
      <c r="BA490" s="122"/>
      <c r="BB490" s="122"/>
      <c r="BC490" s="122"/>
      <c r="BD490" s="122"/>
      <c r="BE490" s="122"/>
      <c r="BF490" s="122"/>
      <c r="BG490" s="122"/>
      <c r="BH490" s="122"/>
    </row>
    <row r="491" spans="1:60" outlineLevel="1" x14ac:dyDescent="0.2">
      <c r="A491" s="145">
        <v>202</v>
      </c>
      <c r="B491" s="146" t="s">
        <v>640</v>
      </c>
      <c r="C491" s="154" t="s">
        <v>641</v>
      </c>
      <c r="D491" s="147" t="s">
        <v>629</v>
      </c>
      <c r="E491" s="148">
        <v>1</v>
      </c>
      <c r="F491" s="149"/>
      <c r="G491" s="150">
        <f t="shared" si="49"/>
        <v>0</v>
      </c>
      <c r="H491" s="127">
        <v>0</v>
      </c>
      <c r="I491" s="127">
        <f t="shared" si="50"/>
        <v>0</v>
      </c>
      <c r="J491" s="127">
        <v>2000</v>
      </c>
      <c r="K491" s="127">
        <f t="shared" si="51"/>
        <v>2000</v>
      </c>
      <c r="L491" s="127">
        <v>21</v>
      </c>
      <c r="M491" s="127">
        <f t="shared" si="52"/>
        <v>0</v>
      </c>
      <c r="N491" s="127">
        <v>0</v>
      </c>
      <c r="O491" s="127">
        <f t="shared" si="53"/>
        <v>0</v>
      </c>
      <c r="P491" s="127">
        <v>0</v>
      </c>
      <c r="Q491" s="127">
        <f t="shared" si="54"/>
        <v>0</v>
      </c>
      <c r="R491" s="127"/>
      <c r="S491" s="127" t="s">
        <v>217</v>
      </c>
      <c r="T491" s="127" t="s">
        <v>218</v>
      </c>
      <c r="U491" s="127">
        <v>0</v>
      </c>
      <c r="V491" s="127">
        <f t="shared" si="55"/>
        <v>0</v>
      </c>
      <c r="W491" s="127"/>
      <c r="X491" s="127" t="s">
        <v>630</v>
      </c>
      <c r="Y491" s="122"/>
      <c r="Z491" s="122"/>
      <c r="AA491" s="122"/>
      <c r="AB491" s="122"/>
      <c r="AC491" s="122"/>
      <c r="AD491" s="122"/>
      <c r="AE491" s="122"/>
      <c r="AF491" s="122"/>
      <c r="AG491" s="122" t="s">
        <v>631</v>
      </c>
      <c r="AH491" s="122"/>
      <c r="AI491" s="122"/>
      <c r="AJ491" s="122"/>
      <c r="AK491" s="122"/>
      <c r="AL491" s="122"/>
      <c r="AM491" s="122"/>
      <c r="AN491" s="122"/>
      <c r="AO491" s="122"/>
      <c r="AP491" s="122"/>
      <c r="AQ491" s="122"/>
      <c r="AR491" s="122"/>
      <c r="AS491" s="122"/>
      <c r="AT491" s="122"/>
      <c r="AU491" s="122"/>
      <c r="AV491" s="122"/>
      <c r="AW491" s="122"/>
      <c r="AX491" s="122"/>
      <c r="AY491" s="122"/>
      <c r="AZ491" s="122"/>
      <c r="BA491" s="122"/>
      <c r="BB491" s="122"/>
      <c r="BC491" s="122"/>
      <c r="BD491" s="122"/>
      <c r="BE491" s="122"/>
      <c r="BF491" s="122"/>
      <c r="BG491" s="122"/>
      <c r="BH491" s="122"/>
    </row>
    <row r="492" spans="1:60" outlineLevel="1" x14ac:dyDescent="0.2">
      <c r="A492" s="145">
        <v>203</v>
      </c>
      <c r="B492" s="146" t="s">
        <v>642</v>
      </c>
      <c r="C492" s="154" t="s">
        <v>643</v>
      </c>
      <c r="D492" s="147" t="s">
        <v>629</v>
      </c>
      <c r="E492" s="148">
        <v>1</v>
      </c>
      <c r="F492" s="149"/>
      <c r="G492" s="150">
        <f t="shared" si="49"/>
        <v>0</v>
      </c>
      <c r="H492" s="127">
        <v>0</v>
      </c>
      <c r="I492" s="127">
        <f t="shared" si="50"/>
        <v>0</v>
      </c>
      <c r="J492" s="127">
        <v>5000</v>
      </c>
      <c r="K492" s="127">
        <f t="shared" si="51"/>
        <v>5000</v>
      </c>
      <c r="L492" s="127">
        <v>21</v>
      </c>
      <c r="M492" s="127">
        <f t="shared" si="52"/>
        <v>0</v>
      </c>
      <c r="N492" s="127">
        <v>0</v>
      </c>
      <c r="O492" s="127">
        <f t="shared" si="53"/>
        <v>0</v>
      </c>
      <c r="P492" s="127">
        <v>0</v>
      </c>
      <c r="Q492" s="127">
        <f t="shared" si="54"/>
        <v>0</v>
      </c>
      <c r="R492" s="127"/>
      <c r="S492" s="127" t="s">
        <v>217</v>
      </c>
      <c r="T492" s="127" t="s">
        <v>218</v>
      </c>
      <c r="U492" s="127">
        <v>0</v>
      </c>
      <c r="V492" s="127">
        <f t="shared" si="55"/>
        <v>0</v>
      </c>
      <c r="W492" s="127"/>
      <c r="X492" s="127" t="s">
        <v>630</v>
      </c>
      <c r="Y492" s="122"/>
      <c r="Z492" s="122"/>
      <c r="AA492" s="122"/>
      <c r="AB492" s="122"/>
      <c r="AC492" s="122"/>
      <c r="AD492" s="122"/>
      <c r="AE492" s="122"/>
      <c r="AF492" s="122"/>
      <c r="AG492" s="122" t="s">
        <v>631</v>
      </c>
      <c r="AH492" s="122"/>
      <c r="AI492" s="122"/>
      <c r="AJ492" s="122"/>
      <c r="AK492" s="122"/>
      <c r="AL492" s="122"/>
      <c r="AM492" s="122"/>
      <c r="AN492" s="122"/>
      <c r="AO492" s="122"/>
      <c r="AP492" s="122"/>
      <c r="AQ492" s="122"/>
      <c r="AR492" s="122"/>
      <c r="AS492" s="122"/>
      <c r="AT492" s="122"/>
      <c r="AU492" s="122"/>
      <c r="AV492" s="122"/>
      <c r="AW492" s="122"/>
      <c r="AX492" s="122"/>
      <c r="AY492" s="122"/>
      <c r="AZ492" s="122"/>
      <c r="BA492" s="122"/>
      <c r="BB492" s="122"/>
      <c r="BC492" s="122"/>
      <c r="BD492" s="122"/>
      <c r="BE492" s="122"/>
      <c r="BF492" s="122"/>
      <c r="BG492" s="122"/>
      <c r="BH492" s="122"/>
    </row>
    <row r="493" spans="1:60" outlineLevel="1" x14ac:dyDescent="0.2">
      <c r="A493" s="139">
        <v>204</v>
      </c>
      <c r="B493" s="140" t="s">
        <v>644</v>
      </c>
      <c r="C493" s="152" t="s">
        <v>645</v>
      </c>
      <c r="D493" s="141" t="s">
        <v>629</v>
      </c>
      <c r="E493" s="142">
        <v>1</v>
      </c>
      <c r="F493" s="143"/>
      <c r="G493" s="144">
        <f t="shared" si="49"/>
        <v>0</v>
      </c>
      <c r="H493" s="127">
        <v>0</v>
      </c>
      <c r="I493" s="127">
        <f t="shared" si="50"/>
        <v>0</v>
      </c>
      <c r="J493" s="127">
        <v>500</v>
      </c>
      <c r="K493" s="127">
        <f t="shared" si="51"/>
        <v>500</v>
      </c>
      <c r="L493" s="127">
        <v>21</v>
      </c>
      <c r="M493" s="127">
        <f t="shared" si="52"/>
        <v>0</v>
      </c>
      <c r="N493" s="127">
        <v>0</v>
      </c>
      <c r="O493" s="127">
        <f t="shared" si="53"/>
        <v>0</v>
      </c>
      <c r="P493" s="127">
        <v>0</v>
      </c>
      <c r="Q493" s="127">
        <f t="shared" si="54"/>
        <v>0</v>
      </c>
      <c r="R493" s="127"/>
      <c r="S493" s="127" t="s">
        <v>217</v>
      </c>
      <c r="T493" s="127" t="s">
        <v>218</v>
      </c>
      <c r="U493" s="127">
        <v>0</v>
      </c>
      <c r="V493" s="127">
        <f t="shared" si="55"/>
        <v>0</v>
      </c>
      <c r="W493" s="127"/>
      <c r="X493" s="127" t="s">
        <v>630</v>
      </c>
      <c r="Y493" s="122"/>
      <c r="Z493" s="122"/>
      <c r="AA493" s="122"/>
      <c r="AB493" s="122"/>
      <c r="AC493" s="122"/>
      <c r="AD493" s="122"/>
      <c r="AE493" s="122"/>
      <c r="AF493" s="122"/>
      <c r="AG493" s="122" t="s">
        <v>631</v>
      </c>
      <c r="AH493" s="122"/>
      <c r="AI493" s="122"/>
      <c r="AJ493" s="122"/>
      <c r="AK493" s="122"/>
      <c r="AL493" s="122"/>
      <c r="AM493" s="122"/>
      <c r="AN493" s="122"/>
      <c r="AO493" s="122"/>
      <c r="AP493" s="122"/>
      <c r="AQ493" s="122"/>
      <c r="AR493" s="122"/>
      <c r="AS493" s="122"/>
      <c r="AT493" s="122"/>
      <c r="AU493" s="122"/>
      <c r="AV493" s="122"/>
      <c r="AW493" s="122"/>
      <c r="AX493" s="122"/>
      <c r="AY493" s="122"/>
      <c r="AZ493" s="122"/>
      <c r="BA493" s="122"/>
      <c r="BB493" s="122"/>
      <c r="BC493" s="122"/>
      <c r="BD493" s="122"/>
      <c r="BE493" s="122"/>
      <c r="BF493" s="122"/>
      <c r="BG493" s="122"/>
      <c r="BH493" s="122"/>
    </row>
    <row r="494" spans="1:60" x14ac:dyDescent="0.2">
      <c r="A494" s="3"/>
      <c r="B494" s="4"/>
      <c r="C494" s="157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AE494">
        <v>15</v>
      </c>
      <c r="AF494">
        <v>21</v>
      </c>
      <c r="AG494" t="s">
        <v>114</v>
      </c>
    </row>
    <row r="495" spans="1:60" x14ac:dyDescent="0.2">
      <c r="C495" s="158"/>
      <c r="D495" s="10"/>
      <c r="AG495" t="s">
        <v>646</v>
      </c>
    </row>
    <row r="496" spans="1:60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Ted</cp:lastModifiedBy>
  <cp:lastPrinted>2019-03-19T12:27:02Z</cp:lastPrinted>
  <dcterms:created xsi:type="dcterms:W3CDTF">2009-04-08T07:15:50Z</dcterms:created>
  <dcterms:modified xsi:type="dcterms:W3CDTF">2022-02-08T19:25:22Z</dcterms:modified>
</cp:coreProperties>
</file>