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UZIV\OISM\SPOL_OISM\3071_SPOL_odd_INV\E-ZAK 2022\Šrubař\Oprava bytů SPC M53 - byt č. 23,35,54\"/>
    </mc:Choice>
  </mc:AlternateContent>
  <bookViews>
    <workbookView xWindow="-12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CelkemDPHVypocet" localSheetId="1">Stavba!$H$35</definedName>
    <definedName name="CenaCelkem">Stavba!$G$22</definedName>
    <definedName name="CenaCelkemBezDPH">Stavba!$G$21</definedName>
    <definedName name="CenaCelkemVypocet" localSheetId="1">Stavba!$I$35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Stavba!$G$17</definedName>
    <definedName name="DPHZakl">Stavba!$G$19</definedName>
    <definedName name="dpsc" localSheetId="1">Stavba!$D$13</definedName>
    <definedName name="IČO" localSheetId="1">Stavba!$I$11</definedName>
    <definedName name="Mena">Stavba!$J$22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Stavba!$B$31</definedName>
    <definedName name="_xlnm.Print_Area" localSheetId="3">'SO 01 Pol'!$A$1:$X$559</definedName>
    <definedName name="_xlnm.Print_Area" localSheetId="1">Stavba!$A$1:$J$36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Stavba!$E$16</definedName>
    <definedName name="SazbaDPH1">'[1]Krycí list'!$C$30</definedName>
    <definedName name="SazbaDPH2" localSheetId="1">Stavba!$E$18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Stavba!$B$1:$J$29</definedName>
    <definedName name="ZakladDPHSni">Stavba!$G$16</definedName>
    <definedName name="ZakladDPHSniVypocet" localSheetId="1">Stavba!$F$35</definedName>
    <definedName name="ZakladDPHZakl">Stavba!$G$18</definedName>
    <definedName name="ZakladDPHZaklVypocet" localSheetId="1">Stavba!$G$35</definedName>
    <definedName name="ZaObjednatele">Stavba!$G$27</definedName>
    <definedName name="Zaokrouhleni">Stavba!$G$20</definedName>
    <definedName name="ZaZhotovitele">Stavba!$D$27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1" i="12"/>
  <c r="M21" i="12" s="1"/>
  <c r="I21" i="12"/>
  <c r="K21" i="12"/>
  <c r="O21" i="12"/>
  <c r="Q21" i="12"/>
  <c r="V21" i="12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K26" i="12"/>
  <c r="G27" i="12"/>
  <c r="M27" i="12" s="1"/>
  <c r="M26" i="12" s="1"/>
  <c r="I27" i="12"/>
  <c r="I26" i="12" s="1"/>
  <c r="K27" i="12"/>
  <c r="O27" i="12"/>
  <c r="O26" i="12" s="1"/>
  <c r="Q27" i="12"/>
  <c r="Q26" i="12" s="1"/>
  <c r="V27" i="12"/>
  <c r="V26" i="12" s="1"/>
  <c r="G30" i="12"/>
  <c r="K30" i="12"/>
  <c r="O30" i="12"/>
  <c r="G31" i="12"/>
  <c r="M31" i="12" s="1"/>
  <c r="M30" i="12" s="1"/>
  <c r="I31" i="12"/>
  <c r="I30" i="12" s="1"/>
  <c r="K31" i="12"/>
  <c r="O31" i="12"/>
  <c r="Q31" i="12"/>
  <c r="Q30" i="12" s="1"/>
  <c r="V31" i="12"/>
  <c r="V30" i="12" s="1"/>
  <c r="O33" i="12"/>
  <c r="G34" i="12"/>
  <c r="M34" i="12" s="1"/>
  <c r="I34" i="12"/>
  <c r="I33" i="12" s="1"/>
  <c r="K34" i="12"/>
  <c r="O34" i="12"/>
  <c r="Q34" i="12"/>
  <c r="Q33" i="12" s="1"/>
  <c r="V34" i="12"/>
  <c r="G37" i="12"/>
  <c r="I37" i="12"/>
  <c r="K37" i="12"/>
  <c r="K33" i="12" s="1"/>
  <c r="O37" i="12"/>
  <c r="Q37" i="12"/>
  <c r="V37" i="12"/>
  <c r="V33" i="12" s="1"/>
  <c r="G44" i="12"/>
  <c r="M44" i="12" s="1"/>
  <c r="I44" i="12"/>
  <c r="K44" i="12"/>
  <c r="O44" i="12"/>
  <c r="Q44" i="12"/>
  <c r="V44" i="12"/>
  <c r="G49" i="12"/>
  <c r="M49" i="12" s="1"/>
  <c r="I49" i="12"/>
  <c r="K49" i="12"/>
  <c r="O49" i="12"/>
  <c r="Q49" i="12"/>
  <c r="V49" i="12"/>
  <c r="G68" i="12"/>
  <c r="I68" i="12"/>
  <c r="K68" i="12"/>
  <c r="M68" i="12"/>
  <c r="O68" i="12"/>
  <c r="Q68" i="12"/>
  <c r="V68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O78" i="12"/>
  <c r="G79" i="12"/>
  <c r="M79" i="12" s="1"/>
  <c r="I79" i="12"/>
  <c r="I78" i="12" s="1"/>
  <c r="K79" i="12"/>
  <c r="O79" i="12"/>
  <c r="Q79" i="12"/>
  <c r="Q78" i="12" s="1"/>
  <c r="V79" i="12"/>
  <c r="G85" i="12"/>
  <c r="I85" i="12"/>
  <c r="K85" i="12"/>
  <c r="K78" i="12" s="1"/>
  <c r="O85" i="12"/>
  <c r="Q85" i="12"/>
  <c r="V85" i="12"/>
  <c r="V78" i="12" s="1"/>
  <c r="G91" i="12"/>
  <c r="I91" i="12"/>
  <c r="K91" i="12"/>
  <c r="M91" i="12"/>
  <c r="O91" i="12"/>
  <c r="Q91" i="12"/>
  <c r="V91" i="12"/>
  <c r="G95" i="12"/>
  <c r="G94" i="12" s="1"/>
  <c r="I95" i="12"/>
  <c r="I94" i="12" s="1"/>
  <c r="K95" i="12"/>
  <c r="M95" i="12"/>
  <c r="M94" i="12" s="1"/>
  <c r="O95" i="12"/>
  <c r="Q95" i="12"/>
  <c r="Q94" i="12" s="1"/>
  <c r="V95" i="12"/>
  <c r="G103" i="12"/>
  <c r="M103" i="12" s="1"/>
  <c r="I103" i="12"/>
  <c r="K103" i="12"/>
  <c r="K94" i="12" s="1"/>
  <c r="O103" i="12"/>
  <c r="O94" i="12" s="1"/>
  <c r="Q103" i="12"/>
  <c r="V103" i="12"/>
  <c r="V94" i="12" s="1"/>
  <c r="G105" i="12"/>
  <c r="I105" i="12"/>
  <c r="I104" i="12" s="1"/>
  <c r="K105" i="12"/>
  <c r="K104" i="12" s="1"/>
  <c r="O105" i="12"/>
  <c r="O104" i="12" s="1"/>
  <c r="Q105" i="12"/>
  <c r="V105" i="12"/>
  <c r="V104" i="12" s="1"/>
  <c r="G108" i="12"/>
  <c r="M108" i="12" s="1"/>
  <c r="I108" i="12"/>
  <c r="K108" i="12"/>
  <c r="O108" i="12"/>
  <c r="Q108" i="12"/>
  <c r="Q104" i="12" s="1"/>
  <c r="V108" i="12"/>
  <c r="G114" i="12"/>
  <c r="M114" i="12" s="1"/>
  <c r="I114" i="12"/>
  <c r="K114" i="12"/>
  <c r="O114" i="12"/>
  <c r="Q114" i="12"/>
  <c r="V114" i="12"/>
  <c r="G117" i="12"/>
  <c r="I117" i="12"/>
  <c r="K117" i="12"/>
  <c r="M117" i="12"/>
  <c r="O117" i="12"/>
  <c r="Q117" i="12"/>
  <c r="V117" i="12"/>
  <c r="G118" i="12"/>
  <c r="M118" i="12" s="1"/>
  <c r="I118" i="12"/>
  <c r="K118" i="12"/>
  <c r="O118" i="12"/>
  <c r="Q118" i="12"/>
  <c r="V118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G131" i="12"/>
  <c r="M131" i="12" s="1"/>
  <c r="I131" i="12"/>
  <c r="K131" i="12"/>
  <c r="O131" i="12"/>
  <c r="Q131" i="12"/>
  <c r="V131" i="12"/>
  <c r="G150" i="12"/>
  <c r="M150" i="12" s="1"/>
  <c r="I150" i="12"/>
  <c r="K150" i="12"/>
  <c r="O150" i="12"/>
  <c r="Q150" i="12"/>
  <c r="V150" i="12"/>
  <c r="G155" i="12"/>
  <c r="I155" i="12"/>
  <c r="K155" i="12"/>
  <c r="M155" i="12"/>
  <c r="O155" i="12"/>
  <c r="Q155" i="12"/>
  <c r="V155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K162" i="12"/>
  <c r="O162" i="12"/>
  <c r="V162" i="12"/>
  <c r="G163" i="12"/>
  <c r="I163" i="12"/>
  <c r="I162" i="12" s="1"/>
  <c r="K163" i="12"/>
  <c r="M163" i="12"/>
  <c r="M162" i="12" s="1"/>
  <c r="O163" i="12"/>
  <c r="Q163" i="12"/>
  <c r="Q162" i="12" s="1"/>
  <c r="V163" i="12"/>
  <c r="O164" i="12"/>
  <c r="G165" i="12"/>
  <c r="I165" i="12"/>
  <c r="I164" i="12" s="1"/>
  <c r="K165" i="12"/>
  <c r="M165" i="12"/>
  <c r="O165" i="12"/>
  <c r="Q165" i="12"/>
  <c r="Q164" i="12" s="1"/>
  <c r="V165" i="12"/>
  <c r="G171" i="12"/>
  <c r="I171" i="12"/>
  <c r="K171" i="12"/>
  <c r="K164" i="12" s="1"/>
  <c r="O171" i="12"/>
  <c r="Q171" i="12"/>
  <c r="V171" i="12"/>
  <c r="V164" i="12" s="1"/>
  <c r="G174" i="12"/>
  <c r="M174" i="12" s="1"/>
  <c r="I174" i="12"/>
  <c r="K174" i="12"/>
  <c r="O174" i="12"/>
  <c r="Q174" i="12"/>
  <c r="V174" i="12"/>
  <c r="G175" i="12"/>
  <c r="K175" i="12"/>
  <c r="O175" i="12"/>
  <c r="V175" i="12"/>
  <c r="G176" i="12"/>
  <c r="I176" i="12"/>
  <c r="I175" i="12" s="1"/>
  <c r="K176" i="12"/>
  <c r="M176" i="12"/>
  <c r="M175" i="12" s="1"/>
  <c r="O176" i="12"/>
  <c r="Q176" i="12"/>
  <c r="Q175" i="12" s="1"/>
  <c r="V176" i="12"/>
  <c r="G178" i="12"/>
  <c r="M178" i="12" s="1"/>
  <c r="I178" i="12"/>
  <c r="I177" i="12" s="1"/>
  <c r="K178" i="12"/>
  <c r="O178" i="12"/>
  <c r="Q178" i="12"/>
  <c r="Q177" i="12" s="1"/>
  <c r="V178" i="12"/>
  <c r="G179" i="12"/>
  <c r="I179" i="12"/>
  <c r="K179" i="12"/>
  <c r="O179" i="12"/>
  <c r="O177" i="12" s="1"/>
  <c r="Q179" i="12"/>
  <c r="V179" i="12"/>
  <c r="V177" i="12" s="1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5" i="12"/>
  <c r="M185" i="12" s="1"/>
  <c r="I185" i="12"/>
  <c r="K185" i="12"/>
  <c r="K177" i="12" s="1"/>
  <c r="O185" i="12"/>
  <c r="Q185" i="12"/>
  <c r="V185" i="12"/>
  <c r="G186" i="12"/>
  <c r="M186" i="12" s="1"/>
  <c r="I186" i="12"/>
  <c r="K186" i="12"/>
  <c r="O186" i="12"/>
  <c r="Q186" i="12"/>
  <c r="V186" i="12"/>
  <c r="O187" i="12"/>
  <c r="G188" i="12"/>
  <c r="M188" i="12" s="1"/>
  <c r="I188" i="12"/>
  <c r="I187" i="12" s="1"/>
  <c r="K188" i="12"/>
  <c r="O188" i="12"/>
  <c r="Q188" i="12"/>
  <c r="Q187" i="12" s="1"/>
  <c r="V188" i="12"/>
  <c r="G189" i="12"/>
  <c r="I189" i="12"/>
  <c r="K189" i="12"/>
  <c r="K187" i="12" s="1"/>
  <c r="O189" i="12"/>
  <c r="Q189" i="12"/>
  <c r="V189" i="12"/>
  <c r="V187" i="12" s="1"/>
  <c r="G190" i="12"/>
  <c r="I190" i="12"/>
  <c r="K190" i="12"/>
  <c r="M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I194" i="12"/>
  <c r="Q194" i="12"/>
  <c r="G195" i="12"/>
  <c r="G194" i="12" s="1"/>
  <c r="I195" i="12"/>
  <c r="K195" i="12"/>
  <c r="K194" i="12" s="1"/>
  <c r="O195" i="12"/>
  <c r="O194" i="12" s="1"/>
  <c r="Q195" i="12"/>
  <c r="V195" i="12"/>
  <c r="V194" i="12" s="1"/>
  <c r="G197" i="12"/>
  <c r="I197" i="12"/>
  <c r="K197" i="12"/>
  <c r="K196" i="12" s="1"/>
  <c r="O197" i="12"/>
  <c r="O196" i="12" s="1"/>
  <c r="Q197" i="12"/>
  <c r="V197" i="12"/>
  <c r="V196" i="12" s="1"/>
  <c r="G198" i="12"/>
  <c r="I198" i="12"/>
  <c r="I196" i="12" s="1"/>
  <c r="K198" i="12"/>
  <c r="M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I202" i="12"/>
  <c r="K202" i="12"/>
  <c r="M202" i="12"/>
  <c r="O202" i="12"/>
  <c r="Q202" i="12"/>
  <c r="V202" i="12"/>
  <c r="G203" i="12"/>
  <c r="M203" i="12" s="1"/>
  <c r="I203" i="12"/>
  <c r="K203" i="12"/>
  <c r="O203" i="12"/>
  <c r="Q203" i="12"/>
  <c r="V203" i="12"/>
  <c r="G204" i="12"/>
  <c r="M204" i="12" s="1"/>
  <c r="I204" i="12"/>
  <c r="K204" i="12"/>
  <c r="O204" i="12"/>
  <c r="Q204" i="12"/>
  <c r="Q196" i="12" s="1"/>
  <c r="V204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I208" i="12"/>
  <c r="K208" i="12"/>
  <c r="M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M214" i="12" s="1"/>
  <c r="I214" i="12"/>
  <c r="K214" i="12"/>
  <c r="O214" i="12"/>
  <c r="Q214" i="12"/>
  <c r="V214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O228" i="12"/>
  <c r="G229" i="12"/>
  <c r="M229" i="12" s="1"/>
  <c r="I229" i="12"/>
  <c r="I228" i="12" s="1"/>
  <c r="K229" i="12"/>
  <c r="O229" i="12"/>
  <c r="Q229" i="12"/>
  <c r="Q228" i="12" s="1"/>
  <c r="V229" i="12"/>
  <c r="G230" i="12"/>
  <c r="M230" i="12" s="1"/>
  <c r="I230" i="12"/>
  <c r="K230" i="12"/>
  <c r="K228" i="12" s="1"/>
  <c r="O230" i="12"/>
  <c r="Q230" i="12"/>
  <c r="V230" i="12"/>
  <c r="V228" i="12" s="1"/>
  <c r="G231" i="12"/>
  <c r="I231" i="12"/>
  <c r="K231" i="12"/>
  <c r="M231" i="12"/>
  <c r="O231" i="12"/>
  <c r="Q231" i="12"/>
  <c r="V231" i="12"/>
  <c r="G233" i="12"/>
  <c r="M233" i="12" s="1"/>
  <c r="I233" i="12"/>
  <c r="I232" i="12" s="1"/>
  <c r="K233" i="12"/>
  <c r="O233" i="12"/>
  <c r="Q233" i="12"/>
  <c r="Q232" i="12" s="1"/>
  <c r="V233" i="12"/>
  <c r="V232" i="12" s="1"/>
  <c r="G234" i="12"/>
  <c r="M234" i="12" s="1"/>
  <c r="I234" i="12"/>
  <c r="K234" i="12"/>
  <c r="K232" i="12" s="1"/>
  <c r="O234" i="12"/>
  <c r="Q234" i="12"/>
  <c r="V234" i="12"/>
  <c r="G235" i="12"/>
  <c r="I235" i="12"/>
  <c r="K235" i="12"/>
  <c r="M235" i="12"/>
  <c r="O235" i="12"/>
  <c r="Q235" i="12"/>
  <c r="V235" i="12"/>
  <c r="G236" i="12"/>
  <c r="M236" i="12" s="1"/>
  <c r="I236" i="12"/>
  <c r="K236" i="12"/>
  <c r="O236" i="12"/>
  <c r="O232" i="12" s="1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56" i="12"/>
  <c r="M256" i="12" s="1"/>
  <c r="I256" i="12"/>
  <c r="K256" i="12"/>
  <c r="O256" i="12"/>
  <c r="Q256" i="12"/>
  <c r="V256" i="12"/>
  <c r="I257" i="12"/>
  <c r="Q257" i="12"/>
  <c r="G258" i="12"/>
  <c r="I258" i="12"/>
  <c r="K258" i="12"/>
  <c r="K257" i="12" s="1"/>
  <c r="O258" i="12"/>
  <c r="O257" i="12" s="1"/>
  <c r="Q258" i="12"/>
  <c r="V258" i="12"/>
  <c r="V257" i="12" s="1"/>
  <c r="G260" i="12"/>
  <c r="I260" i="12"/>
  <c r="K260" i="12"/>
  <c r="M260" i="12"/>
  <c r="O260" i="12"/>
  <c r="Q260" i="12"/>
  <c r="V260" i="12"/>
  <c r="G263" i="12"/>
  <c r="G262" i="12" s="1"/>
  <c r="I263" i="12"/>
  <c r="I262" i="12" s="1"/>
  <c r="K263" i="12"/>
  <c r="M263" i="12"/>
  <c r="O263" i="12"/>
  <c r="Q263" i="12"/>
  <c r="Q262" i="12" s="1"/>
  <c r="V263" i="12"/>
  <c r="V262" i="12" s="1"/>
  <c r="G266" i="12"/>
  <c r="M266" i="12" s="1"/>
  <c r="I266" i="12"/>
  <c r="K266" i="12"/>
  <c r="K262" i="12" s="1"/>
  <c r="O266" i="12"/>
  <c r="Q266" i="12"/>
  <c r="V266" i="12"/>
  <c r="G269" i="12"/>
  <c r="I269" i="12"/>
  <c r="K269" i="12"/>
  <c r="M269" i="12"/>
  <c r="O269" i="12"/>
  <c r="Q269" i="12"/>
  <c r="V269" i="12"/>
  <c r="G271" i="12"/>
  <c r="M271" i="12" s="1"/>
  <c r="I271" i="12"/>
  <c r="K271" i="12"/>
  <c r="O271" i="12"/>
  <c r="O262" i="12" s="1"/>
  <c r="Q271" i="12"/>
  <c r="V271" i="12"/>
  <c r="G273" i="12"/>
  <c r="M273" i="12" s="1"/>
  <c r="I273" i="12"/>
  <c r="K273" i="12"/>
  <c r="O273" i="12"/>
  <c r="Q273" i="12"/>
  <c r="V273" i="12"/>
  <c r="G276" i="12"/>
  <c r="M276" i="12" s="1"/>
  <c r="I276" i="12"/>
  <c r="K276" i="12"/>
  <c r="O276" i="12"/>
  <c r="Q276" i="12"/>
  <c r="V276" i="12"/>
  <c r="G279" i="12"/>
  <c r="I279" i="12"/>
  <c r="K279" i="12"/>
  <c r="M279" i="12"/>
  <c r="O279" i="12"/>
  <c r="Q279" i="12"/>
  <c r="V279" i="12"/>
  <c r="G282" i="12"/>
  <c r="M282" i="12" s="1"/>
  <c r="I282" i="12"/>
  <c r="K282" i="12"/>
  <c r="O282" i="12"/>
  <c r="Q282" i="12"/>
  <c r="V282" i="12"/>
  <c r="G285" i="12"/>
  <c r="M285" i="12" s="1"/>
  <c r="I285" i="12"/>
  <c r="K285" i="12"/>
  <c r="O285" i="12"/>
  <c r="Q285" i="12"/>
  <c r="V285" i="12"/>
  <c r="G292" i="12"/>
  <c r="M292" i="12" s="1"/>
  <c r="I292" i="12"/>
  <c r="K292" i="12"/>
  <c r="O292" i="12"/>
  <c r="Q292" i="12"/>
  <c r="V292" i="12"/>
  <c r="G294" i="12"/>
  <c r="G293" i="12" s="1"/>
  <c r="I294" i="12"/>
  <c r="I293" i="12" s="1"/>
  <c r="K294" i="12"/>
  <c r="K293" i="12" s="1"/>
  <c r="O294" i="12"/>
  <c r="O293" i="12" s="1"/>
  <c r="Q294" i="12"/>
  <c r="V294" i="12"/>
  <c r="V293" i="12" s="1"/>
  <c r="G297" i="12"/>
  <c r="M297" i="12" s="1"/>
  <c r="I297" i="12"/>
  <c r="K297" i="12"/>
  <c r="O297" i="12"/>
  <c r="Q297" i="12"/>
  <c r="Q293" i="12" s="1"/>
  <c r="V297" i="12"/>
  <c r="V300" i="12"/>
  <c r="G301" i="12"/>
  <c r="I301" i="12"/>
  <c r="I300" i="12" s="1"/>
  <c r="K301" i="12"/>
  <c r="M301" i="12"/>
  <c r="O301" i="12"/>
  <c r="O300" i="12" s="1"/>
  <c r="Q301" i="12"/>
  <c r="Q300" i="12" s="1"/>
  <c r="V301" i="12"/>
  <c r="G307" i="12"/>
  <c r="I307" i="12"/>
  <c r="K307" i="12"/>
  <c r="O307" i="12"/>
  <c r="Q307" i="12"/>
  <c r="V307" i="12"/>
  <c r="G313" i="12"/>
  <c r="M313" i="12" s="1"/>
  <c r="I313" i="12"/>
  <c r="K313" i="12"/>
  <c r="O313" i="12"/>
  <c r="Q313" i="12"/>
  <c r="V313" i="12"/>
  <c r="G325" i="12"/>
  <c r="M325" i="12" s="1"/>
  <c r="I325" i="12"/>
  <c r="K325" i="12"/>
  <c r="K300" i="12" s="1"/>
  <c r="O325" i="12"/>
  <c r="Q325" i="12"/>
  <c r="V325" i="12"/>
  <c r="G337" i="12"/>
  <c r="M337" i="12" s="1"/>
  <c r="I337" i="12"/>
  <c r="K337" i="12"/>
  <c r="O337" i="12"/>
  <c r="Q337" i="12"/>
  <c r="V337" i="12"/>
  <c r="G343" i="12"/>
  <c r="M343" i="12" s="1"/>
  <c r="I343" i="12"/>
  <c r="K343" i="12"/>
  <c r="O343" i="12"/>
  <c r="Q343" i="12"/>
  <c r="V343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60" i="12"/>
  <c r="I360" i="12"/>
  <c r="K360" i="12"/>
  <c r="M360" i="12"/>
  <c r="O360" i="12"/>
  <c r="Q360" i="12"/>
  <c r="V360" i="12"/>
  <c r="G366" i="12"/>
  <c r="M366" i="12" s="1"/>
  <c r="I366" i="12"/>
  <c r="K366" i="12"/>
  <c r="O366" i="12"/>
  <c r="Q366" i="12"/>
  <c r="V366" i="12"/>
  <c r="G367" i="12"/>
  <c r="I367" i="12"/>
  <c r="K367" i="12"/>
  <c r="M367" i="12"/>
  <c r="O367" i="12"/>
  <c r="Q367" i="12"/>
  <c r="V367" i="12"/>
  <c r="K368" i="12"/>
  <c r="G369" i="12"/>
  <c r="I369" i="12"/>
  <c r="I368" i="12" s="1"/>
  <c r="K369" i="12"/>
  <c r="M369" i="12"/>
  <c r="O369" i="12"/>
  <c r="Q369" i="12"/>
  <c r="Q368" i="12" s="1"/>
  <c r="V369" i="12"/>
  <c r="G373" i="12"/>
  <c r="M373" i="12" s="1"/>
  <c r="I373" i="12"/>
  <c r="K373" i="12"/>
  <c r="O373" i="12"/>
  <c r="O368" i="12" s="1"/>
  <c r="Q373" i="12"/>
  <c r="V373" i="12"/>
  <c r="G377" i="12"/>
  <c r="M377" i="12" s="1"/>
  <c r="I377" i="12"/>
  <c r="K377" i="12"/>
  <c r="O377" i="12"/>
  <c r="Q377" i="12"/>
  <c r="V377" i="12"/>
  <c r="G381" i="12"/>
  <c r="M381" i="12" s="1"/>
  <c r="I381" i="12"/>
  <c r="K381" i="12"/>
  <c r="O381" i="12"/>
  <c r="Q381" i="12"/>
  <c r="V381" i="12"/>
  <c r="V368" i="12" s="1"/>
  <c r="G385" i="12"/>
  <c r="M385" i="12" s="1"/>
  <c r="I385" i="12"/>
  <c r="K385" i="12"/>
  <c r="O385" i="12"/>
  <c r="Q385" i="12"/>
  <c r="V385" i="12"/>
  <c r="G387" i="12"/>
  <c r="M387" i="12" s="1"/>
  <c r="I387" i="12"/>
  <c r="K387" i="12"/>
  <c r="O387" i="12"/>
  <c r="Q387" i="12"/>
  <c r="V387" i="12"/>
  <c r="G389" i="12"/>
  <c r="M389" i="12" s="1"/>
  <c r="I389" i="12"/>
  <c r="K389" i="12"/>
  <c r="O389" i="12"/>
  <c r="Q389" i="12"/>
  <c r="V389" i="12"/>
  <c r="G396" i="12"/>
  <c r="M396" i="12" s="1"/>
  <c r="I396" i="12"/>
  <c r="K396" i="12"/>
  <c r="O396" i="12"/>
  <c r="Q396" i="12"/>
  <c r="V396" i="12"/>
  <c r="G397" i="12"/>
  <c r="M397" i="12" s="1"/>
  <c r="I397" i="12"/>
  <c r="K397" i="12"/>
  <c r="O397" i="12"/>
  <c r="Q397" i="12"/>
  <c r="V397" i="12"/>
  <c r="O398" i="12"/>
  <c r="G399" i="12"/>
  <c r="M399" i="12" s="1"/>
  <c r="I399" i="12"/>
  <c r="I398" i="12" s="1"/>
  <c r="K399" i="12"/>
  <c r="K398" i="12" s="1"/>
  <c r="O399" i="12"/>
  <c r="Q399" i="12"/>
  <c r="Q398" i="12" s="1"/>
  <c r="V399" i="12"/>
  <c r="G402" i="12"/>
  <c r="M402" i="12" s="1"/>
  <c r="I402" i="12"/>
  <c r="K402" i="12"/>
  <c r="O402" i="12"/>
  <c r="Q402" i="12"/>
  <c r="V402" i="12"/>
  <c r="V398" i="12" s="1"/>
  <c r="G403" i="12"/>
  <c r="I403" i="12"/>
  <c r="K403" i="12"/>
  <c r="M403" i="12"/>
  <c r="O403" i="12"/>
  <c r="Q403" i="12"/>
  <c r="V403" i="12"/>
  <c r="G407" i="12"/>
  <c r="I407" i="12"/>
  <c r="I406" i="12" s="1"/>
  <c r="K407" i="12"/>
  <c r="M407" i="12"/>
  <c r="O407" i="12"/>
  <c r="Q407" i="12"/>
  <c r="Q406" i="12" s="1"/>
  <c r="V407" i="12"/>
  <c r="V406" i="12" s="1"/>
  <c r="G423" i="12"/>
  <c r="M423" i="12" s="1"/>
  <c r="I423" i="12"/>
  <c r="K423" i="12"/>
  <c r="K406" i="12" s="1"/>
  <c r="O423" i="12"/>
  <c r="Q423" i="12"/>
  <c r="V423" i="12"/>
  <c r="G439" i="12"/>
  <c r="M439" i="12" s="1"/>
  <c r="I439" i="12"/>
  <c r="K439" i="12"/>
  <c r="O439" i="12"/>
  <c r="Q439" i="12"/>
  <c r="V439" i="12"/>
  <c r="G456" i="12"/>
  <c r="M456" i="12" s="1"/>
  <c r="I456" i="12"/>
  <c r="K456" i="12"/>
  <c r="O456" i="12"/>
  <c r="O406" i="12" s="1"/>
  <c r="Q456" i="12"/>
  <c r="V456" i="12"/>
  <c r="G473" i="12"/>
  <c r="M473" i="12" s="1"/>
  <c r="I473" i="12"/>
  <c r="K473" i="12"/>
  <c r="O473" i="12"/>
  <c r="Q473" i="12"/>
  <c r="V473" i="12"/>
  <c r="G474" i="12"/>
  <c r="M474" i="12" s="1"/>
  <c r="I474" i="12"/>
  <c r="K474" i="12"/>
  <c r="O474" i="12"/>
  <c r="Q474" i="12"/>
  <c r="V474" i="12"/>
  <c r="G491" i="12"/>
  <c r="M491" i="12" s="1"/>
  <c r="I491" i="12"/>
  <c r="K491" i="12"/>
  <c r="O491" i="12"/>
  <c r="Q491" i="12"/>
  <c r="V491" i="12"/>
  <c r="G499" i="12"/>
  <c r="M499" i="12" s="1"/>
  <c r="I499" i="12"/>
  <c r="K499" i="12"/>
  <c r="O499" i="12"/>
  <c r="Q499" i="12"/>
  <c r="V499" i="12"/>
  <c r="G501" i="12"/>
  <c r="M501" i="12" s="1"/>
  <c r="I501" i="12"/>
  <c r="K501" i="12"/>
  <c r="K500" i="12" s="1"/>
  <c r="O501" i="12"/>
  <c r="O500" i="12" s="1"/>
  <c r="Q501" i="12"/>
  <c r="V501" i="12"/>
  <c r="V500" i="12" s="1"/>
  <c r="G502" i="12"/>
  <c r="M502" i="12" s="1"/>
  <c r="I502" i="12"/>
  <c r="K502" i="12"/>
  <c r="O502" i="12"/>
  <c r="Q502" i="12"/>
  <c r="V502" i="12"/>
  <c r="G503" i="12"/>
  <c r="I503" i="12"/>
  <c r="K503" i="12"/>
  <c r="O503" i="12"/>
  <c r="Q503" i="12"/>
  <c r="V503" i="12"/>
  <c r="G504" i="12"/>
  <c r="I504" i="12"/>
  <c r="K504" i="12"/>
  <c r="M504" i="12"/>
  <c r="O504" i="12"/>
  <c r="Q504" i="12"/>
  <c r="Q500" i="12" s="1"/>
  <c r="V504" i="12"/>
  <c r="G505" i="12"/>
  <c r="M505" i="12" s="1"/>
  <c r="I505" i="12"/>
  <c r="K505" i="12"/>
  <c r="O505" i="12"/>
  <c r="Q505" i="12"/>
  <c r="V505" i="12"/>
  <c r="G506" i="12"/>
  <c r="I506" i="12"/>
  <c r="K506" i="12"/>
  <c r="M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I500" i="12" s="1"/>
  <c r="K508" i="12"/>
  <c r="O508" i="12"/>
  <c r="Q508" i="12"/>
  <c r="V508" i="12"/>
  <c r="G509" i="12"/>
  <c r="I509" i="12"/>
  <c r="K509" i="12"/>
  <c r="M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G514" i="12"/>
  <c r="I514" i="12"/>
  <c r="K514" i="12"/>
  <c r="M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M519" i="12" s="1"/>
  <c r="I519" i="12"/>
  <c r="K519" i="12"/>
  <c r="O519" i="12"/>
  <c r="Q519" i="12"/>
  <c r="V519" i="12"/>
  <c r="G520" i="12"/>
  <c r="M520" i="12" s="1"/>
  <c r="I520" i="12"/>
  <c r="K520" i="12"/>
  <c r="O520" i="12"/>
  <c r="Q520" i="12"/>
  <c r="V520" i="12"/>
  <c r="G521" i="12"/>
  <c r="M521" i="12" s="1"/>
  <c r="I521" i="12"/>
  <c r="K521" i="12"/>
  <c r="O521" i="12"/>
  <c r="Q521" i="12"/>
  <c r="V521" i="12"/>
  <c r="G522" i="12"/>
  <c r="M522" i="12" s="1"/>
  <c r="I522" i="12"/>
  <c r="K522" i="12"/>
  <c r="O522" i="12"/>
  <c r="Q522" i="12"/>
  <c r="V522" i="12"/>
  <c r="G523" i="12"/>
  <c r="M523" i="12" s="1"/>
  <c r="I523" i="12"/>
  <c r="K523" i="12"/>
  <c r="O523" i="12"/>
  <c r="Q523" i="12"/>
  <c r="V523" i="12"/>
  <c r="G524" i="12"/>
  <c r="M524" i="12" s="1"/>
  <c r="I524" i="12"/>
  <c r="K524" i="12"/>
  <c r="O524" i="12"/>
  <c r="Q524" i="12"/>
  <c r="V524" i="12"/>
  <c r="G525" i="12"/>
  <c r="M525" i="12" s="1"/>
  <c r="I525" i="12"/>
  <c r="K525" i="12"/>
  <c r="O525" i="12"/>
  <c r="Q525" i="12"/>
  <c r="V525" i="12"/>
  <c r="G526" i="12"/>
  <c r="I526" i="12"/>
  <c r="K526" i="12"/>
  <c r="M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M532" i="12" s="1"/>
  <c r="I532" i="12"/>
  <c r="K532" i="12"/>
  <c r="O532" i="12"/>
  <c r="Q532" i="12"/>
  <c r="V532" i="12"/>
  <c r="G533" i="12"/>
  <c r="M533" i="12" s="1"/>
  <c r="I533" i="12"/>
  <c r="K533" i="12"/>
  <c r="O533" i="12"/>
  <c r="Q533" i="12"/>
  <c r="V533" i="12"/>
  <c r="G534" i="12"/>
  <c r="I534" i="12"/>
  <c r="K534" i="12"/>
  <c r="M534" i="12"/>
  <c r="O534" i="12"/>
  <c r="Q534" i="12"/>
  <c r="V534" i="12"/>
  <c r="O535" i="12"/>
  <c r="G536" i="12"/>
  <c r="I536" i="12"/>
  <c r="I535" i="12" s="1"/>
  <c r="K536" i="12"/>
  <c r="K535" i="12" s="1"/>
  <c r="M536" i="12"/>
  <c r="O536" i="12"/>
  <c r="Q536" i="12"/>
  <c r="Q535" i="12" s="1"/>
  <c r="V536" i="12"/>
  <c r="V535" i="12" s="1"/>
  <c r="G537" i="12"/>
  <c r="M537" i="12" s="1"/>
  <c r="I537" i="12"/>
  <c r="K537" i="12"/>
  <c r="O537" i="12"/>
  <c r="Q537" i="12"/>
  <c r="V537" i="12"/>
  <c r="G538" i="12"/>
  <c r="M538" i="12" s="1"/>
  <c r="I538" i="12"/>
  <c r="K538" i="12"/>
  <c r="O538" i="12"/>
  <c r="Q538" i="12"/>
  <c r="V538" i="12"/>
  <c r="G539" i="12"/>
  <c r="M539" i="12" s="1"/>
  <c r="I539" i="12"/>
  <c r="K539" i="12"/>
  <c r="O539" i="12"/>
  <c r="Q539" i="12"/>
  <c r="V539" i="12"/>
  <c r="G540" i="12"/>
  <c r="M540" i="12" s="1"/>
  <c r="I540" i="12"/>
  <c r="K540" i="12"/>
  <c r="O540" i="12"/>
  <c r="Q540" i="12"/>
  <c r="V540" i="12"/>
  <c r="K541" i="12"/>
  <c r="G542" i="12"/>
  <c r="M542" i="12" s="1"/>
  <c r="I542" i="12"/>
  <c r="I541" i="12" s="1"/>
  <c r="K542" i="12"/>
  <c r="O542" i="12"/>
  <c r="O541" i="12" s="1"/>
  <c r="Q542" i="12"/>
  <c r="Q541" i="12" s="1"/>
  <c r="V542" i="12"/>
  <c r="G543" i="12"/>
  <c r="M543" i="12" s="1"/>
  <c r="I543" i="12"/>
  <c r="K543" i="12"/>
  <c r="O543" i="12"/>
  <c r="Q543" i="12"/>
  <c r="V543" i="12"/>
  <c r="V541" i="12" s="1"/>
  <c r="G544" i="12"/>
  <c r="I544" i="12"/>
  <c r="K544" i="12"/>
  <c r="M544" i="12"/>
  <c r="O544" i="12"/>
  <c r="Q544" i="12"/>
  <c r="V544" i="12"/>
  <c r="G545" i="12"/>
  <c r="M545" i="12" s="1"/>
  <c r="I545" i="12"/>
  <c r="K545" i="12"/>
  <c r="O545" i="12"/>
  <c r="Q545" i="12"/>
  <c r="V545" i="12"/>
  <c r="G546" i="12"/>
  <c r="M546" i="12" s="1"/>
  <c r="I546" i="12"/>
  <c r="K546" i="12"/>
  <c r="O546" i="12"/>
  <c r="Q546" i="12"/>
  <c r="V546" i="12"/>
  <c r="G547" i="12"/>
  <c r="M547" i="12" s="1"/>
  <c r="I547" i="12"/>
  <c r="K547" i="12"/>
  <c r="O547" i="12"/>
  <c r="Q547" i="12"/>
  <c r="V547" i="12"/>
  <c r="G548" i="12"/>
  <c r="M548" i="12" s="1"/>
  <c r="I548" i="12"/>
  <c r="K548" i="12"/>
  <c r="O548" i="12"/>
  <c r="Q548" i="12"/>
  <c r="V548" i="12"/>
  <c r="K549" i="12"/>
  <c r="G550" i="12"/>
  <c r="M550" i="12" s="1"/>
  <c r="I550" i="12"/>
  <c r="I549" i="12" s="1"/>
  <c r="K550" i="12"/>
  <c r="O550" i="12"/>
  <c r="O549" i="12" s="1"/>
  <c r="Q550" i="12"/>
  <c r="Q549" i="12" s="1"/>
  <c r="V550" i="12"/>
  <c r="V549" i="12" s="1"/>
  <c r="G551" i="12"/>
  <c r="M551" i="12" s="1"/>
  <c r="I551" i="12"/>
  <c r="K551" i="12"/>
  <c r="O551" i="12"/>
  <c r="Q551" i="12"/>
  <c r="V551" i="12"/>
  <c r="G552" i="12"/>
  <c r="I552" i="12"/>
  <c r="K552" i="12"/>
  <c r="M552" i="12"/>
  <c r="O552" i="12"/>
  <c r="Q552" i="12"/>
  <c r="V552" i="12"/>
  <c r="G553" i="12"/>
  <c r="M553" i="12" s="1"/>
  <c r="I553" i="12"/>
  <c r="K553" i="12"/>
  <c r="O553" i="12"/>
  <c r="Q553" i="12"/>
  <c r="V553" i="12"/>
  <c r="G554" i="12"/>
  <c r="M554" i="12" s="1"/>
  <c r="I554" i="12"/>
  <c r="K554" i="12"/>
  <c r="O554" i="12"/>
  <c r="Q554" i="12"/>
  <c r="V554" i="12"/>
  <c r="G555" i="12"/>
  <c r="M555" i="12" s="1"/>
  <c r="I555" i="12"/>
  <c r="K555" i="12"/>
  <c r="O555" i="12"/>
  <c r="Q555" i="12"/>
  <c r="V555" i="12"/>
  <c r="G556" i="12"/>
  <c r="M556" i="12" s="1"/>
  <c r="I556" i="12"/>
  <c r="K556" i="12"/>
  <c r="O556" i="12"/>
  <c r="Q556" i="12"/>
  <c r="V556" i="12"/>
  <c r="G557" i="12"/>
  <c r="M557" i="12" s="1"/>
  <c r="I557" i="12"/>
  <c r="K557" i="12"/>
  <c r="O557" i="12"/>
  <c r="Q557" i="12"/>
  <c r="V557" i="12"/>
  <c r="F35" i="1"/>
  <c r="G35" i="1"/>
  <c r="H35" i="1"/>
  <c r="I35" i="1"/>
  <c r="J34" i="1" s="1"/>
  <c r="J21" i="1"/>
  <c r="J19" i="1"/>
  <c r="G31" i="1"/>
  <c r="F31" i="1"/>
  <c r="J16" i="1"/>
  <c r="J17" i="1"/>
  <c r="J18" i="1"/>
  <c r="J20" i="1"/>
  <c r="E17" i="1"/>
  <c r="E19" i="1"/>
  <c r="M549" i="12" l="1"/>
  <c r="M541" i="12"/>
  <c r="G398" i="12"/>
  <c r="G500" i="12"/>
  <c r="G228" i="12"/>
  <c r="G196" i="12"/>
  <c r="G187" i="12"/>
  <c r="G406" i="12"/>
  <c r="G368" i="12"/>
  <c r="G104" i="12"/>
  <c r="G300" i="12"/>
  <c r="G8" i="12"/>
  <c r="G164" i="12"/>
  <c r="G33" i="12"/>
  <c r="M398" i="12"/>
  <c r="G257" i="12"/>
  <c r="G177" i="12"/>
  <c r="G78" i="12"/>
  <c r="M262" i="12"/>
  <c r="M535" i="12"/>
  <c r="M406" i="12"/>
  <c r="M368" i="12"/>
  <c r="M228" i="12"/>
  <c r="M232" i="12"/>
  <c r="M78" i="12"/>
  <c r="G232" i="12"/>
  <c r="M503" i="12"/>
  <c r="M500" i="12" s="1"/>
  <c r="M294" i="12"/>
  <c r="M293" i="12" s="1"/>
  <c r="M195" i="12"/>
  <c r="M194" i="12" s="1"/>
  <c r="M179" i="12"/>
  <c r="M177" i="12" s="1"/>
  <c r="M105" i="12"/>
  <c r="M104" i="12" s="1"/>
  <c r="G549" i="12"/>
  <c r="G541" i="12"/>
  <c r="M258" i="12"/>
  <c r="M257" i="12" s="1"/>
  <c r="M197" i="12"/>
  <c r="M196" i="12" s="1"/>
  <c r="M189" i="12"/>
  <c r="M187" i="12" s="1"/>
  <c r="M171" i="12"/>
  <c r="M164" i="12" s="1"/>
  <c r="M85" i="12"/>
  <c r="M37" i="12"/>
  <c r="M33" i="12" s="1"/>
  <c r="M24" i="12"/>
  <c r="M8" i="12" s="1"/>
  <c r="G535" i="12"/>
  <c r="M307" i="12"/>
  <c r="M300" i="12" s="1"/>
  <c r="J32" i="1"/>
  <c r="J35" i="1" s="1"/>
  <c r="J33" i="1"/>
  <c r="G16" i="1" l="1"/>
  <c r="G17" i="1" l="1"/>
  <c r="G22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Ted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<sst xmlns="http://schemas.openxmlformats.org/spreadsheetml/2006/main" count="2289" uniqueCount="666">
  <si>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</si>
  <si>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</si>
  <si>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</si>
  <si>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</si>
  <si>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</si>
  <si>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</si>
  <si>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</si>
  <si>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</si>
  <si>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</si>
  <si>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</si>
  <si>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</si>
  <si>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</si>
  <si>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</si>
  <si>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</si>
  <si>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</si>
  <si>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</si>
  <si>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</si>
  <si>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</si>
  <si>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</si>
  <si>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</si>
  <si>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</si>
  <si>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</si>
  <si>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</si>
  <si>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</si>
  <si>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</si>
  <si>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</si>
  <si>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</si>
  <si>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</si>
  <si>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</si>
  <si>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</si>
  <si>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</si>
  <si>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</si>
  <si>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</si>
  <si>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</si>
  <si>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</si>
  <si>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</si>
  <si>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</si>
  <si>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</si>
  <si>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</si>
  <si>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SPC M byt č.54</t>
  </si>
  <si>
    <t>SO</t>
  </si>
  <si>
    <t>Stavební objekt</t>
  </si>
  <si>
    <t>Objekt:</t>
  </si>
  <si>
    <t>Rozpočet: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</si>
  <si>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</si>
  <si>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</si>
  <si>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</si>
  <si>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</si>
  <si>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</si>
  <si>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</si>
  <si>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</si>
  <si>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</si>
  <si>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</si>
  <si>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</si>
  <si>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</si>
  <si>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</si>
  <si>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</si>
  <si>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</si>
  <si>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</si>
  <si>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</si>
  <si>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</si>
  <si>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</si>
  <si>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</si>
  <si>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</si>
  <si>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</si>
  <si>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</si>
  <si>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</si>
  <si>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</si>
  <si>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</si>
  <si>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</si>
  <si>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</si>
  <si>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</si>
  <si>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</si>
  <si>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</si>
  <si>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</si>
  <si>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</si>
  <si>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</si>
  <si>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</si>
  <si>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</si>
  <si>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</si>
  <si>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</si>
  <si>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</si>
  <si>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</si>
  <si>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</si>
  <si>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</si>
  <si>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</si>
  <si>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</si>
  <si>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</si>
  <si>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</si>
  <si>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</si>
  <si>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</si>
  <si>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</si>
  <si>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</si>
  <si>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</si>
  <si>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</si>
  <si>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</si>
  <si>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</si>
  <si>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</si>
  <si>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</si>
  <si>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</si>
  <si>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</si>
  <si>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</si>
  <si>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</si>
  <si>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</si>
  <si>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</si>
  <si>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</si>
  <si>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</si>
  <si>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</si>
  <si>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</si>
  <si>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</si>
  <si>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</si>
  <si>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</si>
  <si>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</si>
  <si>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</si>
  <si>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</si>
  <si>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</si>
  <si>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</si>
  <si>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</si>
  <si>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</si>
  <si>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</si>
  <si>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</si>
  <si>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</si>
  <si>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</si>
  <si>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</si>
  <si>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</si>
  <si>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</si>
  <si>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</si>
  <si>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342263410</t>
  </si>
  <si>
    <t>Osazení revizních dvířek do příček, do 0,25 m2</t>
  </si>
  <si>
    <t>kus</t>
  </si>
  <si>
    <t>RTS 21/ II</t>
  </si>
  <si>
    <t>Práce</t>
  </si>
  <si>
    <t>POL1_</t>
  </si>
  <si>
    <t>342263420</t>
  </si>
  <si>
    <t>Osazení revizních dvířek do SDK příček, do 0,50 m2</t>
  </si>
  <si>
    <t>RTS 21/ I</t>
  </si>
  <si>
    <t>342255024</t>
  </si>
  <si>
    <t>Příčky z desek Ytong tl. 10 cm desky P 2 - 500, 599 x 249 x 100 mm</t>
  </si>
  <si>
    <t>m2</t>
  </si>
  <si>
    <t>RTS 20/ II</t>
  </si>
  <si>
    <t>Dveře koupelna-kuchyň : 0,6*1,97</t>
  </si>
  <si>
    <t>VV</t>
  </si>
  <si>
    <t>Koupelna předstěna : 1,9*1,5</t>
  </si>
  <si>
    <t>342948111</t>
  </si>
  <si>
    <t>Ukotvení příček k cihel.konstr. kotvami na hmožd.</t>
  </si>
  <si>
    <t>m</t>
  </si>
  <si>
    <t>1,97*2</t>
  </si>
  <si>
    <t>1,5*2</t>
  </si>
  <si>
    <t>346244313</t>
  </si>
  <si>
    <t>Obezdívky van a WC nádržek z desek Ytong tl.100 mm</t>
  </si>
  <si>
    <t>(1,8*2+0,8*2)*0,5</t>
  </si>
  <si>
    <t>347013111</t>
  </si>
  <si>
    <t>Předstěna SDK,tl.55mm,1xoc.kce CD,1xRB 12,5mm,izol bez dodávky izolace</t>
  </si>
  <si>
    <t>WC : 0,95*2,6</t>
  </si>
  <si>
    <t>342264098</t>
  </si>
  <si>
    <t>Příplatek k podhledu sádrokart. za plochu do 10 m2 pro plochy 5 - 10 m2</t>
  </si>
  <si>
    <t>Chodba : 1,4*4,2</t>
  </si>
  <si>
    <t>1,1*1,7</t>
  </si>
  <si>
    <t>28349052</t>
  </si>
  <si>
    <t>Dvířka vanová 200 x 200 mm</t>
  </si>
  <si>
    <t>SPCM</t>
  </si>
  <si>
    <t>Specifikace</t>
  </si>
  <si>
    <t>POL3_</t>
  </si>
  <si>
    <t>553476598</t>
  </si>
  <si>
    <t>Dvířka revizní do SDK 600x600 mm,tl.12,5 mm suché prostředí</t>
  </si>
  <si>
    <t>416021123</t>
  </si>
  <si>
    <t xml:space="preserve">Podhledy SDK, kovová.kce CD. 1x deska RBI 12,5 mm </t>
  </si>
  <si>
    <t>602011141</t>
  </si>
  <si>
    <t>Štuk na stěnách vnitřní Cemix 033, ručně tloušťka vrstvy 4 mm</t>
  </si>
  <si>
    <t>Dveře koupelna-kuchyň : 1,0*2,2</t>
  </si>
  <si>
    <t>610991111</t>
  </si>
  <si>
    <t>Zakrývání výplní vnitřních otvorů</t>
  </si>
  <si>
    <t>1,6*1,4*2</t>
  </si>
  <si>
    <t>2,0*1,4+0,8*2,1</t>
  </si>
  <si>
    <t>611421331</t>
  </si>
  <si>
    <t>Oprava váp.omítek stropů do 30% plochy - štukových po provedení rozvodů elektro</t>
  </si>
  <si>
    <t>Komora : 1,3*0,9</t>
  </si>
  <si>
    <t>WC : 1,2*0,95</t>
  </si>
  <si>
    <t>Koupelna : 1,9*2,1</t>
  </si>
  <si>
    <t>Pokoj 1 : 3,0*3,9</t>
  </si>
  <si>
    <t>Pokoj 2 : 5,1*3,4</t>
  </si>
  <si>
    <t>Kuchyň : 2,8*3,0</t>
  </si>
  <si>
    <t>612421626</t>
  </si>
  <si>
    <t>Omítka vnitřní zdiva, MVC, hladká</t>
  </si>
  <si>
    <t>Koupelna : (2,1*2+1,9*2)*1,5</t>
  </si>
  <si>
    <t>-0,6*1,97*2</t>
  </si>
  <si>
    <t>Kuchyň : 0,6*1,8</t>
  </si>
  <si>
    <t>(0,6+0,8)*1,5</t>
  </si>
  <si>
    <t>612421331</t>
  </si>
  <si>
    <t>Oprava vápen.omítek stěn do 30 % pl. - štukových po provedení rozvodů elektro</t>
  </si>
  <si>
    <t>Chodba : (4,2+1,4+3,1+1,7+1,1+3,1)*2,6</t>
  </si>
  <si>
    <t>-0,8*1,97*3</t>
  </si>
  <si>
    <t>-0,6*1,97*3</t>
  </si>
  <si>
    <t>Komora : (1,3*2+0,9*2)*2,6</t>
  </si>
  <si>
    <t>-0,6*1,97</t>
  </si>
  <si>
    <t>WC : (1,2*2+0,95*2)*2,6</t>
  </si>
  <si>
    <t>Koupelna : (1,9*2+2,1*2)*(2,6-2,1)</t>
  </si>
  <si>
    <t>Pokoj 1 : (3,0*2+3,9*2)*2,6</t>
  </si>
  <si>
    <t>-0,8*1,97</t>
  </si>
  <si>
    <t>-1,6*1,4</t>
  </si>
  <si>
    <t>Pokoj 2 : (5,1*2+3,4*2)*2,6</t>
  </si>
  <si>
    <t>-0,8*1,97*2</t>
  </si>
  <si>
    <t>-(2,0*1,4+0,8*2,1)</t>
  </si>
  <si>
    <t>Kuchyň : (2,8*2+3,0*2)*2,6</t>
  </si>
  <si>
    <t>612423531</t>
  </si>
  <si>
    <t>Omítka rýh stěn vápenná šířky do 15 cm, štuková</t>
  </si>
  <si>
    <t>2,0*0,07</t>
  </si>
  <si>
    <t>1,0*0,15</t>
  </si>
  <si>
    <t>612481211</t>
  </si>
  <si>
    <t>Montáž výztužné sítě(perlinky)do stěrky-vnit.stěny včetně výztužné sítě a stěrkového tmelu Cemix</t>
  </si>
  <si>
    <t>632411904</t>
  </si>
  <si>
    <t>Penetrace savých podkladů Cemix 0,25 l/m2</t>
  </si>
  <si>
    <t>632411104</t>
  </si>
  <si>
    <t>Vyrovnávací stěrka Cemix 050, ruční zprac. tl.4 mm</t>
  </si>
  <si>
    <t>Chodba : 1,4*4,2+1,1*1,7</t>
  </si>
  <si>
    <t>632419108</t>
  </si>
  <si>
    <t>Samonivelač. stěrka na dřevěné podlahy, ruční zpracování tl.8 mm, včetně penetrace a tmelení spár</t>
  </si>
  <si>
    <t>952901111</t>
  </si>
  <si>
    <t>Vyčištění budov o výšce podlaží do 4 m</t>
  </si>
  <si>
    <t>952977119R00</t>
  </si>
  <si>
    <t>Průběžné čištění společných prostor - zametení</t>
  </si>
  <si>
    <t>hod</t>
  </si>
  <si>
    <t>Vlastní</t>
  </si>
  <si>
    <t>Indiv</t>
  </si>
  <si>
    <t>965048150</t>
  </si>
  <si>
    <t>Dočištění povrchu po vybourání dlažeb, tmel do 50%</t>
  </si>
  <si>
    <t>965048515</t>
  </si>
  <si>
    <t>Broušení betonových povrchů do tl. 5 mm</t>
  </si>
  <si>
    <t>965081713</t>
  </si>
  <si>
    <t>Bourání dlažeb keramických tl.10 mm, nad 1 m2</t>
  </si>
  <si>
    <t>968061125</t>
  </si>
  <si>
    <t>Vyvěšení dřevěných dveřních křídel pl. do 2 m2</t>
  </si>
  <si>
    <t>968072455</t>
  </si>
  <si>
    <t>Vybourání kovových dveřních zárubní pl. do 2 m2</t>
  </si>
  <si>
    <t>0,6*1,97</t>
  </si>
  <si>
    <t>0,8*1,97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</si>
  <si>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</si>
  <si>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</si>
  <si>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</si>
  <si>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</si>
  <si>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</si>
  <si>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</si>
  <si>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978011121</t>
  </si>
  <si>
    <t>Otlučení omítek vnitřních vápenných stropů do 10 %</t>
  </si>
  <si>
    <t>978013121</t>
  </si>
  <si>
    <t>Otlučení omítek vnitřních stěn v rozsahu do 10 %</t>
  </si>
  <si>
    <t>978021191</t>
  </si>
  <si>
    <t>Otlučení cementových omítek vnitřních stěn do 100%</t>
  </si>
  <si>
    <t>978059511</t>
  </si>
  <si>
    <t>Odsekání vnitřních obkladů stěn do 1 m2</t>
  </si>
  <si>
    <t>460680041</t>
  </si>
  <si>
    <t>Průraz zdivem v betonové zdi tloušťky 15 cm do průměru 6 cm</t>
  </si>
  <si>
    <t>460680021</t>
  </si>
  <si>
    <t>Průraz zdivem v cihlové zdi tloušťky 15 cm plochy do 0,025 m2</t>
  </si>
  <si>
    <t>999281111</t>
  </si>
  <si>
    <t>Přesun hmot pro opravy a údržbu do výšky 25 m</t>
  </si>
  <si>
    <t>t</t>
  </si>
  <si>
    <t>Přesun hmot</t>
  </si>
  <si>
    <t>POL7_</t>
  </si>
  <si>
    <t>711212002</t>
  </si>
  <si>
    <t>Hydroizolační povlak - nátěr nebo stěrka</t>
  </si>
  <si>
    <t>Koupelna : 2,1*1,9</t>
  </si>
  <si>
    <t>Za vanou : (1,8+0,7*2)*0,5</t>
  </si>
  <si>
    <t>(2,1*2+1,9*2-0,6)*0,1</t>
  </si>
  <si>
    <t>WC : 0,9*1,2</t>
  </si>
  <si>
    <t>(0,96*2+1,2*2-0,6)*0,1</t>
  </si>
  <si>
    <t>711212601</t>
  </si>
  <si>
    <t>Těsnicí pás do spoje podlaha - stěna</t>
  </si>
  <si>
    <t>Koupelna : (2,1*2+1,9*2-0,6)</t>
  </si>
  <si>
    <t>WC : (0,96*2+1,2*2-0,6)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</si>
  <si>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</si>
  <si>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</si>
  <si>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</si>
  <si>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</si>
  <si>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</si>
  <si>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721176101</t>
  </si>
  <si>
    <t>Potrubí HT připojovací D 32 x 1,8 mm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</si>
  <si>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</si>
  <si>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</si>
  <si>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</si>
  <si>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</si>
  <si>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</si>
  <si>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</si>
  <si>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</si>
  <si>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</si>
  <si>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721290111</t>
  </si>
  <si>
    <t>Zkouška těsnosti kanalizace vodou DN 125</t>
  </si>
  <si>
    <t>733171140</t>
  </si>
  <si>
    <t>Montáž - napojení potrubí na stoupačku</t>
  </si>
  <si>
    <t>72145488</t>
  </si>
  <si>
    <t>Práce spojené s demontáži rozvodů - voda, kanalizace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</si>
  <si>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</si>
  <si>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</si>
  <si>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</si>
  <si>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</si>
  <si>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</si>
  <si>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</si>
  <si>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</si>
  <si>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</si>
  <si>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</si>
  <si>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</si>
  <si>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</si>
  <si>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</si>
  <si>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</si>
  <si>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</si>
  <si>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</si>
  <si>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723110772R00</t>
  </si>
  <si>
    <t>Úprava vyústění plynového potrubí  včetně výpomocných zednických prací</t>
  </si>
  <si>
    <t>725110811</t>
  </si>
  <si>
    <t>Demontáž klozetů splachovacích</t>
  </si>
  <si>
    <t>soubor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</si>
  <si>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</si>
  <si>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</si>
  <si>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</si>
  <si>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</si>
  <si>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</si>
  <si>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</si>
  <si>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</si>
  <si>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</si>
  <si>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725220841</t>
  </si>
  <si>
    <t>Demontáž ocelové vany</t>
  </si>
  <si>
    <t>725299101</t>
  </si>
  <si>
    <t>Montáž koupelnových doplňků - mýdelníků, držáků ap</t>
  </si>
  <si>
    <t>725810402</t>
  </si>
  <si>
    <t>Ventil rohový bez přípoj. trubičky TE 66 G 1/2</t>
  </si>
  <si>
    <t>725814122</t>
  </si>
  <si>
    <t>Ventil pračkový se zpět.kl. IVAR.08101 DN15 x DN20</t>
  </si>
  <si>
    <t>725823114</t>
  </si>
  <si>
    <t>Baterie dřezová stojánková ruční, bez otvír.odpadu standardní</t>
  </si>
  <si>
    <t>725823121</t>
  </si>
  <si>
    <t>Baterie umyvadlová stoján. ruční,  standardní</t>
  </si>
  <si>
    <t>725829301</t>
  </si>
  <si>
    <t>Montáž baterie umyv.a dřezové stojánkové</t>
  </si>
  <si>
    <t>725835113</t>
  </si>
  <si>
    <t>Baterie vanová nástěnná ruční, vč. příslušenstvím standardní</t>
  </si>
  <si>
    <t>725839203</t>
  </si>
  <si>
    <t>Montáž baterie vanové nástěnné G 1/2</t>
  </si>
  <si>
    <t>725860109</t>
  </si>
  <si>
    <t>Uzávěrka zápachová umyvadlová/dřezová T 1016,D 40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</si>
  <si>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</si>
  <si>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</si>
  <si>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</si>
  <si>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</si>
  <si>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</si>
  <si>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</si>
  <si>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725860411</t>
  </si>
  <si>
    <t>Koleno připojovací pro pračku a myčku HL 19, G 1"</t>
  </si>
  <si>
    <t>726190932</t>
  </si>
  <si>
    <t>Výměna vany dl. 1600 mm</t>
  </si>
  <si>
    <t>787911111</t>
  </si>
  <si>
    <t>Montáž zrcadla na stěnu, na lepidlo, pl. do 2 m2</t>
  </si>
  <si>
    <t>0,4*0,6</t>
  </si>
  <si>
    <t>725277101R00</t>
  </si>
  <si>
    <t>Demontáž koupelnových doplňků - mýdelníků, držáků, madel apod.</t>
  </si>
  <si>
    <t>42377000R</t>
  </si>
  <si>
    <t>Háček plastový bíly</t>
  </si>
  <si>
    <t>55144162</t>
  </si>
  <si>
    <t>Sprchová sada 3-funkční ruční sprcha d 100 mm</t>
  </si>
  <si>
    <t>55149077R</t>
  </si>
  <si>
    <t>Zásobník na toaletní papír</t>
  </si>
  <si>
    <t>55421014.A</t>
  </si>
  <si>
    <t>Vana akrylátová Klasik bílá 170x70x41 cm 150 l</t>
  </si>
  <si>
    <t>63465124</t>
  </si>
  <si>
    <t>Zrcadlo nemontované čiré tl. 4 mm 40x60cm</t>
  </si>
  <si>
    <t>ks</t>
  </si>
  <si>
    <t>64214330</t>
  </si>
  <si>
    <t>Umyvadlo s otv. pro baterii 550x450 mm bílé, na šrouby</t>
  </si>
  <si>
    <t>998725202</t>
  </si>
  <si>
    <t>Přesun hmot pro zařizovací předměty, výšky do 12 m</t>
  </si>
  <si>
    <t>728611211</t>
  </si>
  <si>
    <t>Mtž ventilátoru radiál.nízkotl.potrub.do d 100 mm včetně napojení</t>
  </si>
  <si>
    <t>429148013</t>
  </si>
  <si>
    <t>Ventilátor axiální do koupelny VENTS 100ST</t>
  </si>
  <si>
    <t>998728202</t>
  </si>
  <si>
    <t>Přesun hmot pro vzduchotechniku, výšky do 12 m</t>
  </si>
  <si>
    <t>766661112</t>
  </si>
  <si>
    <t>Montáž dveří do zárubně,otevíravých 1kř.do 0,8 m</t>
  </si>
  <si>
    <t>766812840</t>
  </si>
  <si>
    <t>Dodávka nových polic - laminát - sklad,cca 100x40cm včetně konzol</t>
  </si>
  <si>
    <t>04</t>
  </si>
  <si>
    <t>D+M kombi sporák, Počet hořáků 4,senzory StopGas,integrovaným zapalováním a  klasickou elektrickou troubu s dvojicí topných těles a horkovzdušným ventilátorem.</t>
  </si>
  <si>
    <t>7665488</t>
  </si>
  <si>
    <t>Vystěhování bytu - kuchyň. linka, skříň včetně odvozu a poplatku za skládku</t>
  </si>
  <si>
    <t>766872840R00</t>
  </si>
  <si>
    <t>D+M nových dveří skříně - laminát v barvě kuchyň. linky včetně madla</t>
  </si>
  <si>
    <t>76685488</t>
  </si>
  <si>
    <t>D+M Vnitřní vchodové dveře 800/1970  EI 30DP3, VSTUPNÍ, PLNÉ, DEKOR DŘEVO, KOVÁNÍ BEZPEČNOSTNÍ  koule-klika,KUKÁTKO, ZÁMEK S VLOŽKOU (3 KLÍČE), PRÁH, ZÁRUBEŇ KOVOVÁ š. 150mm</t>
  </si>
  <si>
    <t>R-položka</t>
  </si>
  <si>
    <t>POL12_0</t>
  </si>
  <si>
    <t>61160101</t>
  </si>
  <si>
    <t>Dveře vnitřní hladké plné 1kř. 60x197 bílé včetně kování</t>
  </si>
  <si>
    <t>61160603</t>
  </si>
  <si>
    <t>Dveře vnitřní hladké 2/3 sklo 1kř. 80x197 bílé včetně kování</t>
  </si>
  <si>
    <t>Vnitřní zesílené vchodové dveře 80cm, včetně kování - dub včetně kukátka a bezpečnostního řetízku EI/EW 30 DP3</t>
  </si>
  <si>
    <t>06</t>
  </si>
  <si>
    <t>D+M Odsavač par bílý 630W včetně napojení odvětrání</t>
  </si>
  <si>
    <t>POL12_1</t>
  </si>
  <si>
    <t>766877115R00</t>
  </si>
  <si>
    <t>D+M Kuchyňské linky atyp DL=2400mm + 600mm skříňka nad digestoří</t>
  </si>
  <si>
    <t>Lamino barvy dle požadavku invesotra, hrany ABS, : 2,4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</si>
  <si>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</si>
  <si>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</si>
  <si>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</si>
  <si>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</si>
  <si>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(bez rohové lišty) /transparentní tmel : </t>
  </si>
  <si>
    <t xml:space="preserve">- dvířka i šuplíky osadit kvalitním systémem pro tlumení : </t>
  </si>
  <si>
    <t xml:space="preserve">- zápustné úchyty po celé délce hrany : </t>
  </si>
  <si>
    <t xml:space="preserve">- osvětlení led páskem v zafrézované AL liště : </t>
  </si>
  <si>
    <t xml:space="preserve">- nerezový dřez (chromnikl) s odkapem 635x500mm (dřez 340x420x160mm) : </t>
  </si>
  <si>
    <t xml:space="preserve">- pod dřezem prostor pro uzavřené nádoby na tříděný odpad : </t>
  </si>
  <si>
    <t xml:space="preserve">- dřezová baterie stojánková otočná chrom : </t>
  </si>
  <si>
    <t>998766202</t>
  </si>
  <si>
    <t>Přesun hmot pro truhlářské konstr., výšky do 12 m</t>
  </si>
  <si>
    <t>767137801R00</t>
  </si>
  <si>
    <t>Demontáž příček umakartových, roštu</t>
  </si>
  <si>
    <t>767137803R00</t>
  </si>
  <si>
    <t>Demontáž příček umakartových, desek do suti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</si>
  <si>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</si>
  <si>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</si>
  <si>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</si>
  <si>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</si>
  <si>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</si>
  <si>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</si>
  <si>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1,2*2+0,95*2-0,6</t>
  </si>
  <si>
    <t>771479001</t>
  </si>
  <si>
    <t>Řezání dlaždic keramických pro soklíky</t>
  </si>
  <si>
    <t>771575109</t>
  </si>
  <si>
    <t>Montáž podlah keram.,hladké, tmel, 30x30 cm</t>
  </si>
  <si>
    <t>771578011</t>
  </si>
  <si>
    <t>Spára podlaha - stěna, silikonem</t>
  </si>
  <si>
    <t>Koupelna : 2,1*2+1,9*2-0,6+2,1*4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</si>
  <si>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</si>
  <si>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</si>
  <si>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</si>
  <si>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</si>
  <si>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</si>
  <si>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550Kč/m2</t>
  </si>
  <si>
    <t>Začátek provozního součtu</t>
  </si>
  <si>
    <t xml:space="preserve">  WC : 1,2*0,95</t>
  </si>
  <si>
    <t xml:space="preserve">  Koupelna : 2,1*1,9</t>
  </si>
  <si>
    <t xml:space="preserve">  WC : (1,2*2+0,95*2-0,6)*0,1</t>
  </si>
  <si>
    <t>Konec provozního součtu</t>
  </si>
  <si>
    <t>5,5*1,15</t>
  </si>
  <si>
    <t>998771202</t>
  </si>
  <si>
    <t>Přesun hmot pro podlahy z dlaždic, výšky do 12 m</t>
  </si>
  <si>
    <t>775101101</t>
  </si>
  <si>
    <t>Vysávání podlah prům.vysavačem,podlahy vlys,parket</t>
  </si>
  <si>
    <t>775592002</t>
  </si>
  <si>
    <t>Broušení dřevěných podlah střední zr.36-40 - vyrovnání před stěrkou</t>
  </si>
  <si>
    <t>776101101</t>
  </si>
  <si>
    <t>Vysávání podlah prům.vysavačem pod povlak.podlahy</t>
  </si>
  <si>
    <t>776101121</t>
  </si>
  <si>
    <t>Provedení penetrace podkladu pod.povlak.podlahy</t>
  </si>
  <si>
    <t>776401800</t>
  </si>
  <si>
    <t>Demontáž soklíků nebo lišt, pryžových nebo z PVC odstranění a uložení na hromady</t>
  </si>
  <si>
    <t>Chodba : (4,2+1,4+3,1+1,7+1,1+3,1)</t>
  </si>
  <si>
    <t>-0,8*3</t>
  </si>
  <si>
    <t>-0,6*3</t>
  </si>
  <si>
    <t>Komora : (1,3*2+0,9*2)</t>
  </si>
  <si>
    <t>-0,6</t>
  </si>
  <si>
    <t>Pokoj 1 : (3,0*2+3,9*2)</t>
  </si>
  <si>
    <t>-0,8</t>
  </si>
  <si>
    <t>Pokoj 2 : (5,1*2+3,4*2)</t>
  </si>
  <si>
    <t>-0,8*2</t>
  </si>
  <si>
    <t>Kuchyň : (2,8*2+3,0*2)</t>
  </si>
  <si>
    <t>776421100</t>
  </si>
  <si>
    <t>Lepení podlahových soklíků z PVC a vinylu včetně dodávky soklíku PVC</t>
  </si>
  <si>
    <t>776511820</t>
  </si>
  <si>
    <t>Odstranění PVC a koberců lepených s podložkou</t>
  </si>
  <si>
    <t>776521100</t>
  </si>
  <si>
    <t>Lepení povlak.podlah z pásů PVC na Chemopren včetně podlahoviny Novoflor standard tl. 1,5 mm</t>
  </si>
  <si>
    <t>776981101</t>
  </si>
  <si>
    <t xml:space="preserve">Montáž přechodové, podlahové lišty samolepicí </t>
  </si>
  <si>
    <t>0,6*2</t>
  </si>
  <si>
    <t>776994111</t>
  </si>
  <si>
    <t>Svařování povlakových podlah z pásů nebo čtverců včetně svařovací šňůry PVC 1179</t>
  </si>
  <si>
    <t xml:space="preserve">  Chodba : 1,4*4,2+1,1*1,7</t>
  </si>
  <si>
    <t xml:space="preserve">  Komora : 1,3*0,9</t>
  </si>
  <si>
    <t xml:space="preserve">  Pokoj 1 : 3,0*3,9</t>
  </si>
  <si>
    <t xml:space="preserve">  Pokoj 2 : 5,1*3,4</t>
  </si>
  <si>
    <t xml:space="preserve">  Kuchyň : 2,8*3,0</t>
  </si>
  <si>
    <t>46,36*0,5</t>
  </si>
  <si>
    <t>776996110</t>
  </si>
  <si>
    <t>Napuštění povlakových podlah pastou</t>
  </si>
  <si>
    <t>5537000111</t>
  </si>
  <si>
    <t>Lišta přechodová Al 30/A lepicí l=93 cm stříbro š 30 mm</t>
  </si>
  <si>
    <t>998776201</t>
  </si>
  <si>
    <t>Přesun hmot pro podlahy povlakové, výšky do 6 m</t>
  </si>
  <si>
    <t>781101210</t>
  </si>
  <si>
    <t>Penetrace podkladu pod obklady</t>
  </si>
  <si>
    <t>Koupelna : (1,9*2+2,1*2)*2,1</t>
  </si>
  <si>
    <t>Kuchyň : (0,6+0,8)*1,8</t>
  </si>
  <si>
    <t>781419711</t>
  </si>
  <si>
    <t>Příplatek k obkladu stěn za plochu do 10 m2 jedntl</t>
  </si>
  <si>
    <t>781475116</t>
  </si>
  <si>
    <t>Obklad vnitřní stěn keramický, do tmele, 30x30 cm weberfor profiflex (lep),webercolor perfect (sp)</t>
  </si>
  <si>
    <t>781479705</t>
  </si>
  <si>
    <t>Přípl.za spárovací hmotu-plošně,keram.vnitř.obklad</t>
  </si>
  <si>
    <t>781491001</t>
  </si>
  <si>
    <t>Montáž lišt k obkladům rohových, koutových i dilatačních</t>
  </si>
  <si>
    <t>1,9+2,1</t>
  </si>
  <si>
    <t>781675116</t>
  </si>
  <si>
    <t>Montáž obkladů parapetů keramic. na tmel, 30x30 cm</t>
  </si>
  <si>
    <t>Předstěna koupelna : 1,9</t>
  </si>
  <si>
    <t>03</t>
  </si>
  <si>
    <t>Keramický obklad 30x60 - předpoklad ceny 450Kč/m2</t>
  </si>
  <si>
    <t xml:space="preserve">  Koupelna : (1,9*2+2,1*2)*2,1</t>
  </si>
  <si>
    <t xml:space="preserve">  -0,6*1,97</t>
  </si>
  <si>
    <t xml:space="preserve">  Kuchyň : (0,6+0,8)*1,8</t>
  </si>
  <si>
    <t>18,138*1,15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</si>
  <si>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</si>
  <si>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</si>
  <si>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</si>
  <si>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</si>
  <si>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</si>
  <si>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</si>
  <si>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0,6*0,6*2*2</t>
  </si>
  <si>
    <t>1,6*0,6*2</t>
  </si>
  <si>
    <t>783424340</t>
  </si>
  <si>
    <t>Nátěr syntet. potrubí do DN 50 mm  Z+2x +1x email</t>
  </si>
  <si>
    <t>783225400</t>
  </si>
  <si>
    <t>Nátěr syntetický kov. konstr. 2x + 1x email + tmel</t>
  </si>
  <si>
    <t>(0,8+2*2,1)*(0,15+0,05*2)*4</t>
  </si>
  <si>
    <t>(0,6+2*2,1)*(0,15+0,05*2)*3</t>
  </si>
  <si>
    <t>784402801</t>
  </si>
  <si>
    <t>Odstranění malby oškrábáním v místnosti H do 3,8 m</t>
  </si>
  <si>
    <t xml:space="preserve">Stropy : </t>
  </si>
  <si>
    <t xml:space="preserve">Stěny : </t>
  </si>
  <si>
    <t>784403801</t>
  </si>
  <si>
    <t xml:space="preserve">Odstranění maleb omytím v místnosti H do 3,8 m </t>
  </si>
  <si>
    <t>784191101</t>
  </si>
  <si>
    <t>Penetrace podkladu univerzální Primalex 1x</t>
  </si>
  <si>
    <t>Chodba : 1,4*4,2+1,7*1,1</t>
  </si>
  <si>
    <t>784195112</t>
  </si>
  <si>
    <t>Malba Primalex Standard, bílá, bez penetrace, 3 x - zakouřená stávající malba</t>
  </si>
  <si>
    <t>784498942</t>
  </si>
  <si>
    <t>Vysprávka omítky akrylátovým tmelem pl. do 0,04 m2</t>
  </si>
  <si>
    <t>784011111</t>
  </si>
  <si>
    <t>Oprášení/ometení podkladu</t>
  </si>
  <si>
    <t>784011222</t>
  </si>
  <si>
    <t>Zakrytí podlah včetně papírové lepenky</t>
  </si>
  <si>
    <t>938778411R00</t>
  </si>
  <si>
    <t>Očištění povrchu oken a parapetů od zakouření - okno 2,0*1,4+0,8*2,1, 1,6*1,4 2x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</si>
  <si>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</si>
  <si>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</si>
  <si>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</si>
  <si>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</si>
  <si>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</si>
  <si>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</si>
  <si>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210111011</t>
  </si>
  <si>
    <t>Zásuvka domovní zapuštěná - provedení 2P+PE včetně dodávky zásuvky a rámečku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</si>
  <si>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</si>
  <si>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</si>
  <si>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</si>
  <si>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</si>
  <si>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</si>
  <si>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</si>
  <si>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</si>
  <si>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</si>
  <si>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</si>
  <si>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</si>
  <si>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</si>
  <si>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</si>
  <si>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</si>
  <si>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</si>
  <si>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</si>
  <si>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</si>
  <si>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</si>
  <si>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</si>
  <si>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222260020</t>
  </si>
  <si>
    <t>Krabice KU 68 pod omítku + vysekání</t>
  </si>
  <si>
    <t>650063611</t>
  </si>
  <si>
    <t>Montáž chrániče proudového dvoupólového do 25 A</t>
  </si>
  <si>
    <t>2145877558</t>
  </si>
  <si>
    <t xml:space="preserve">Demontáž stávající elektroinstalace </t>
  </si>
  <si>
    <t>21547455</t>
  </si>
  <si>
    <t>Stavební přípomoce HZS včetně materiálu</t>
  </si>
  <si>
    <t>21548777</t>
  </si>
  <si>
    <t xml:space="preserve">Revize </t>
  </si>
  <si>
    <t>357377061R</t>
  </si>
  <si>
    <t>ELEKTRICKÝ ROZVADĚČ 12T NÁSTĚNNÝ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</si>
  <si>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</si>
  <si>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</si>
  <si>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</si>
  <si>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</si>
  <si>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</si>
  <si>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</si>
  <si>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</si>
  <si>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</si>
  <si>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34536398</t>
  </si>
  <si>
    <t>D+M Sporáková kombinace TANGO Bílá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</si>
  <si>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</si>
  <si>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</si>
  <si>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</si>
  <si>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</si>
  <si>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</si>
  <si>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</si>
  <si>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</si>
  <si>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</si>
  <si>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</si>
  <si>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</si>
  <si>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</si>
  <si>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</si>
  <si>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</si>
  <si>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</si>
  <si>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</si>
  <si>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</si>
  <si>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358890405</t>
  </si>
  <si>
    <t>Proudový chránič PF6-25/2/0,03 na DIN lištu</t>
  </si>
  <si>
    <t>58541252</t>
  </si>
  <si>
    <t>Sádra stavební bilá         5 kg           bal.</t>
  </si>
  <si>
    <t>kg</t>
  </si>
  <si>
    <t>220300642</t>
  </si>
  <si>
    <t>Ukončení koaxiálního kabelu do D 10 mm</t>
  </si>
  <si>
    <t>222280241</t>
  </si>
  <si>
    <t>Koaxiální kabel v trubkách</t>
  </si>
  <si>
    <t>222730001</t>
  </si>
  <si>
    <t>Účastnická zásuvka TV+R+SAT koncová pod omítku</t>
  </si>
  <si>
    <t>3412652210</t>
  </si>
  <si>
    <t>Kabel koaxiální Belden H121 Cu PVC 5 mm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</si>
  <si>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</si>
  <si>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</si>
  <si>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</si>
  <si>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</si>
  <si>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</si>
  <si>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</si>
  <si>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</si>
  <si>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</si>
  <si>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</si>
  <si>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</si>
  <si>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</si>
  <si>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</si>
  <si>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</si>
  <si>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</si>
  <si>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</si>
  <si>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</si>
  <si>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</si>
  <si>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</si>
  <si>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</si>
  <si>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</si>
  <si>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</si>
  <si>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</si>
  <si>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</si>
  <si>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</si>
  <si>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</si>
  <si>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</si>
  <si>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>Provozní vlivy</t>
  </si>
  <si>
    <t>005211080R</t>
  </si>
  <si>
    <t xml:space="preserve">Bezpečnostní a hygienická opatření na staveništi </t>
  </si>
  <si>
    <t>00523  R</t>
  </si>
  <si>
    <t>Zkoušky a revize</t>
  </si>
  <si>
    <t>00144854</t>
  </si>
  <si>
    <t>Vzorkování dlažeb, obkladů, pvc, kuchyň linky</t>
  </si>
  <si>
    <t>0041477</t>
  </si>
  <si>
    <t>Průběžný úklid společných prostor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</si>
  <si>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</si>
  <si>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</si>
  <si>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</si>
  <si>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</si>
  <si>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</si>
  <si>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</si>
  <si>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</si>
  <si>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</si>
  <si>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</si>
  <si>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00296139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</si>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</sst>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4" fillId="0" borderId="39" xfId="0" applyFont="1" applyBorder="1" applyAlignment="1">
      <alignment vertical="top"/>
    </xf>
    <xf numFmtId="49" fontId="14" fillId="0" borderId="40" xfId="0" applyNumberFormat="1" applyFont="1" applyBorder="1" applyAlignment="1">
      <alignment vertical="top"/>
    </xf>
    <xf numFmtId="0" fontId="14" fillId="0" borderId="40" xfId="0" applyFont="1" applyBorder="1" applyAlignment="1">
      <alignment horizontal="center" vertical="top" shrinkToFit="1"/>
    </xf>
    <xf numFmtId="164" fontId="14" fillId="0" borderId="40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4" fontId="14" fillId="0" borderId="41" xfId="0" applyNumberFormat="1" applyFont="1" applyBorder="1" applyAlignment="1">
      <alignment vertical="top" shrinkToFit="1"/>
    </xf>
    <xf numFmtId="0" fontId="14" fillId="0" borderId="42" xfId="0" applyFont="1" applyBorder="1" applyAlignment="1">
      <alignment vertical="top"/>
    </xf>
    <xf numFmtId="49" fontId="14" fillId="0" borderId="43" xfId="0" applyNumberFormat="1" applyFont="1" applyBorder="1" applyAlignment="1">
      <alignment vertical="top"/>
    </xf>
    <xf numFmtId="0" fontId="14" fillId="0" borderId="43" xfId="0" applyFont="1" applyBorder="1" applyAlignment="1">
      <alignment horizontal="center" vertical="top" shrinkToFit="1"/>
    </xf>
    <xf numFmtId="164" fontId="14" fillId="0" borderId="43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" fontId="14" fillId="0" borderId="44" xfId="0" applyNumberFormat="1" applyFont="1" applyBorder="1" applyAlignment="1">
      <alignment vertical="top" shrinkToFit="1"/>
    </xf>
    <xf numFmtId="49" fontId="5" fillId="3" borderId="18" xfId="0" applyNumberFormat="1" applyFont="1" applyFill="1" applyBorder="1" applyAlignment="1">
      <alignment horizontal="left" vertical="top" wrapText="1"/>
    </xf>
    <xf numFmtId="49" fontId="14" fillId="0" borderId="43" xfId="0" applyNumberFormat="1" applyFont="1" applyBorder="1" applyAlignment="1">
      <alignment horizontal="left" vertical="top" wrapText="1"/>
    </xf>
    <xf numFmtId="49" fontId="14" fillId="0" borderId="40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8" fillId="5" borderId="18" xfId="0" applyFont="1" applyFill="1" applyBorder="1" applyAlignment="1">
      <alignment horizontal="left" vertical="center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8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35</v>
      </c>
    </row>
    <row r="2" spans="1:7" ht="57.75" customHeight="1" x14ac:dyDescent="0.2">
      <c r="A2" s="164" t="s">
        <v>36</v>
      </c>
      <c r="B2" s="164"/>
      <c r="C2" s="164"/>
      <c r="D2" s="164"/>
      <c r="E2" s="164"/>
      <c r="F2" s="164"/>
      <c r="G2" s="16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35"/>
  <sheetViews>
    <sheetView showGridLines="0" topLeftCell="B17" zoomScaleNormal="100" zoomScaleSheetLayoutView="75" workbookViewId="0">
      <selection activeCell="M24" sqref="M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33</v>
      </c>
      <c r="B1" s="170" t="s">
        <v>4</v>
      </c>
      <c r="C1" s="171"/>
      <c r="D1" s="171"/>
      <c r="E1" s="171"/>
      <c r="F1" s="171"/>
      <c r="G1" s="171"/>
      <c r="H1" s="171"/>
      <c r="I1" s="171"/>
      <c r="J1" s="172"/>
    </row>
    <row r="2" spans="1:15" ht="36" customHeight="1" x14ac:dyDescent="0.2">
      <c r="A2" s="2"/>
      <c r="B2" s="73" t="s">
        <v>24</v>
      </c>
      <c r="C2" s="74"/>
      <c r="D2" s="75"/>
      <c r="E2" s="176" t="s">
        <v>39</v>
      </c>
      <c r="F2" s="177"/>
      <c r="G2" s="177"/>
      <c r="H2" s="177"/>
      <c r="I2" s="177"/>
      <c r="J2" s="178"/>
      <c r="O2" s="1"/>
    </row>
    <row r="3" spans="1:15" ht="27" customHeight="1" x14ac:dyDescent="0.2">
      <c r="A3" s="2"/>
      <c r="B3" s="76" t="s">
        <v>42</v>
      </c>
      <c r="C3" s="74"/>
      <c r="D3" s="77"/>
      <c r="E3" s="179" t="s">
        <v>41</v>
      </c>
      <c r="F3" s="180"/>
      <c r="G3" s="180"/>
      <c r="H3" s="180"/>
      <c r="I3" s="180"/>
      <c r="J3" s="181"/>
    </row>
    <row r="4" spans="1:15" ht="23.25" customHeight="1" x14ac:dyDescent="0.2">
      <c r="A4" s="72">
        <v>8660</v>
      </c>
      <c r="B4" s="78" t="s">
        <v>43</v>
      </c>
      <c r="C4" s="79"/>
      <c r="D4" s="80"/>
      <c r="E4" s="165" t="s">
        <v>39</v>
      </c>
      <c r="F4" s="166"/>
      <c r="G4" s="166"/>
      <c r="H4" s="166"/>
      <c r="I4" s="166"/>
      <c r="J4" s="167"/>
    </row>
    <row r="5" spans="1:15" ht="24" customHeight="1" x14ac:dyDescent="0.2">
      <c r="A5" s="2"/>
      <c r="B5" s="31" t="s">
        <v>23</v>
      </c>
      <c r="D5" s="198" t="s">
        <v>660</v>
      </c>
      <c r="E5" s="199"/>
      <c r="F5" s="199"/>
      <c r="G5" s="199"/>
      <c r="H5" s="18" t="s">
        <v>37</v>
      </c>
      <c r="I5" s="161" t="s">
        <v>664</v>
      </c>
      <c r="J5" s="8"/>
    </row>
    <row r="6" spans="1:15" ht="15.75" customHeight="1" x14ac:dyDescent="0.2">
      <c r="A6" s="2"/>
      <c r="B6" s="28"/>
      <c r="C6" s="54"/>
      <c r="D6" s="200" t="s">
        <v>661</v>
      </c>
      <c r="E6" s="201"/>
      <c r="F6" s="201"/>
      <c r="G6" s="201"/>
      <c r="H6" s="18" t="s">
        <v>31</v>
      </c>
      <c r="I6" s="160" t="s">
        <v>665</v>
      </c>
      <c r="J6" s="8"/>
    </row>
    <row r="7" spans="1:15" ht="15.75" customHeight="1" x14ac:dyDescent="0.2">
      <c r="A7" s="2"/>
      <c r="B7" s="29"/>
      <c r="C7" s="55"/>
      <c r="D7" s="159" t="s">
        <v>662</v>
      </c>
      <c r="E7" s="202" t="s">
        <v>663</v>
      </c>
      <c r="F7" s="203"/>
      <c r="G7" s="20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37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31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82"/>
      <c r="E11" s="182"/>
      <c r="F11" s="182"/>
      <c r="G11" s="182"/>
      <c r="H11" s="18" t="s">
        <v>37</v>
      </c>
      <c r="I11" s="163"/>
      <c r="J11" s="8"/>
    </row>
    <row r="12" spans="1:15" ht="15.75" customHeight="1" x14ac:dyDescent="0.2">
      <c r="A12" s="2"/>
      <c r="B12" s="28"/>
      <c r="C12" s="54"/>
      <c r="D12" s="205"/>
      <c r="E12" s="205"/>
      <c r="F12" s="205"/>
      <c r="G12" s="205"/>
      <c r="H12" s="18" t="s">
        <v>31</v>
      </c>
      <c r="I12" s="163"/>
      <c r="J12" s="8"/>
    </row>
    <row r="13" spans="1:15" ht="15.75" customHeight="1" x14ac:dyDescent="0.2">
      <c r="A13" s="2"/>
      <c r="B13" s="29"/>
      <c r="C13" s="55"/>
      <c r="D13" s="162"/>
      <c r="E13" s="168"/>
      <c r="F13" s="169"/>
      <c r="G13" s="169"/>
      <c r="H13" s="19"/>
      <c r="I13" s="23"/>
      <c r="J13" s="34"/>
    </row>
    <row r="14" spans="1:15" ht="24" customHeight="1" x14ac:dyDescent="0.2">
      <c r="A14" s="2"/>
      <c r="B14" s="43" t="s">
        <v>22</v>
      </c>
      <c r="C14" s="57"/>
      <c r="D14" s="58"/>
      <c r="E14" s="59"/>
      <c r="F14" s="44"/>
      <c r="G14" s="44"/>
      <c r="H14" s="45"/>
      <c r="I14" s="44"/>
      <c r="J14" s="46"/>
    </row>
    <row r="15" spans="1:15" ht="33" customHeight="1" x14ac:dyDescent="0.2">
      <c r="A15" s="2"/>
      <c r="B15" s="42" t="s">
        <v>30</v>
      </c>
      <c r="C15" s="60"/>
      <c r="D15" s="61"/>
      <c r="E15" s="62"/>
      <c r="F15" s="39"/>
      <c r="G15" s="33"/>
      <c r="H15" s="33"/>
      <c r="I15" s="33"/>
      <c r="J15" s="40"/>
    </row>
    <row r="16" spans="1:15" ht="23.25" customHeight="1" x14ac:dyDescent="0.2">
      <c r="A16" s="2"/>
      <c r="B16" s="38" t="s">
        <v>13</v>
      </c>
      <c r="C16" s="60"/>
      <c r="D16" s="61"/>
      <c r="E16" s="63">
        <v>15</v>
      </c>
      <c r="F16" s="39" t="s">
        <v>0</v>
      </c>
      <c r="G16" s="190">
        <f>'SO 01 Pol'!G8+'SO 01 Pol'!G26+'SO 01 Pol'!G30+'SO 01 Pol'!G33+'SO 01 Pol'!G78+'SO 01 Pol'!G94+'SO 01 Pol'!G104+'SO 01 Pol'!G162+'SO 01 Pol'!G164+'SO 01 Pol'!G175+'SO 01 Pol'!G177+'SO 01 Pol'!G187+'SO 01 Pol'!G194+'SO 01 Pol'!G196+'SO 01 Pol'!G228+'SO 01 Pol'!G232+'SO 01 Pol'!G257+'SO 01 Pol'!G262+'SO 01 Pol'!G293+'SO 01 Pol'!G300+'SO 01 Pol'!G368+'SO 01 Pol'!G398+'SO 01 Pol'!G406+'SO 01 Pol'!G500+'SO 01 Pol'!G535+'SO 01 Pol'!G541+'SO 01 Pol'!G549</f>
        <v>0</v>
      </c>
      <c r="H16" s="191"/>
      <c r="I16" s="191"/>
      <c r="J16" s="40" t="str">
        <f t="shared" ref="J16:J21" si="0">Mena</f>
        <v>CZK</v>
      </c>
    </row>
    <row r="17" spans="1:10" ht="23.25" customHeight="1" x14ac:dyDescent="0.2">
      <c r="A17" s="2"/>
      <c r="B17" s="38" t="s">
        <v>14</v>
      </c>
      <c r="C17" s="60"/>
      <c r="D17" s="61"/>
      <c r="E17" s="63">
        <f>SazbaDPH1</f>
        <v>15</v>
      </c>
      <c r="F17" s="39" t="s">
        <v>0</v>
      </c>
      <c r="G17" s="188">
        <f>ZakladDPHSni*0.15</f>
        <v>0</v>
      </c>
      <c r="H17" s="189"/>
      <c r="I17" s="189"/>
      <c r="J17" s="40" t="str">
        <f t="shared" si="0"/>
        <v>CZK</v>
      </c>
    </row>
    <row r="18" spans="1:10" ht="23.25" customHeight="1" x14ac:dyDescent="0.2">
      <c r="A18" s="2"/>
      <c r="B18" s="38" t="s">
        <v>15</v>
      </c>
      <c r="C18" s="60"/>
      <c r="D18" s="61"/>
      <c r="E18" s="63">
        <v>21</v>
      </c>
      <c r="F18" s="39" t="s">
        <v>0</v>
      </c>
      <c r="G18" s="190">
        <v>0</v>
      </c>
      <c r="H18" s="191"/>
      <c r="I18" s="191"/>
      <c r="J18" s="40" t="str">
        <f t="shared" si="0"/>
        <v>CZK</v>
      </c>
    </row>
    <row r="19" spans="1:10" ht="23.25" customHeight="1" x14ac:dyDescent="0.2">
      <c r="A19" s="2"/>
      <c r="B19" s="32" t="s">
        <v>16</v>
      </c>
      <c r="C19" s="64"/>
      <c r="D19" s="53"/>
      <c r="E19" s="65">
        <f>SazbaDPH2</f>
        <v>21</v>
      </c>
      <c r="F19" s="30" t="s">
        <v>0</v>
      </c>
      <c r="G19" s="173">
        <v>0</v>
      </c>
      <c r="H19" s="174"/>
      <c r="I19" s="174"/>
      <c r="J19" s="37" t="str">
        <f t="shared" si="0"/>
        <v>CZK</v>
      </c>
    </row>
    <row r="20" spans="1:10" ht="23.25" customHeight="1" thickBot="1" x14ac:dyDescent="0.25">
      <c r="A20" s="2"/>
      <c r="B20" s="31" t="s">
        <v>5</v>
      </c>
      <c r="C20" s="66"/>
      <c r="D20" s="67"/>
      <c r="E20" s="66"/>
      <c r="F20" s="16"/>
      <c r="G20" s="175">
        <v>0</v>
      </c>
      <c r="H20" s="175"/>
      <c r="I20" s="175"/>
      <c r="J20" s="41" t="str">
        <f t="shared" si="0"/>
        <v>CZK</v>
      </c>
    </row>
    <row r="21" spans="1:10" ht="27.75" hidden="1" customHeight="1" thickBot="1" x14ac:dyDescent="0.25">
      <c r="A21" s="2"/>
      <c r="B21" s="105" t="s">
        <v>25</v>
      </c>
      <c r="C21" s="106"/>
      <c r="D21" s="106"/>
      <c r="E21" s="107"/>
      <c r="F21" s="108"/>
      <c r="G21" s="192">
        <v>509040.51</v>
      </c>
      <c r="H21" s="193"/>
      <c r="I21" s="193"/>
      <c r="J21" s="109" t="str">
        <f t="shared" si="0"/>
        <v>CZK</v>
      </c>
    </row>
    <row r="22" spans="1:10" ht="27.75" customHeight="1" thickBot="1" x14ac:dyDescent="0.25">
      <c r="A22" s="2"/>
      <c r="B22" s="105" t="s">
        <v>32</v>
      </c>
      <c r="C22" s="110"/>
      <c r="D22" s="110"/>
      <c r="E22" s="110"/>
      <c r="F22" s="111"/>
      <c r="G22" s="192">
        <f>ZakladDPHSni+DPHSni</f>
        <v>0</v>
      </c>
      <c r="H22" s="192"/>
      <c r="I22" s="192"/>
      <c r="J22" s="112" t="s">
        <v>46</v>
      </c>
    </row>
    <row r="23" spans="1:10" ht="12.75" customHeight="1" x14ac:dyDescent="0.2">
      <c r="A23" s="2"/>
      <c r="B23" s="2"/>
      <c r="J23" s="9"/>
    </row>
    <row r="24" spans="1:10" ht="30" customHeight="1" x14ac:dyDescent="0.2">
      <c r="A24" s="2"/>
      <c r="B24" s="2"/>
      <c r="J24" s="9"/>
    </row>
    <row r="25" spans="1:10" ht="18.75" customHeight="1" x14ac:dyDescent="0.2">
      <c r="A25" s="2"/>
      <c r="B25" s="17"/>
      <c r="C25" s="68" t="s">
        <v>12</v>
      </c>
      <c r="D25" s="69"/>
      <c r="E25" s="69"/>
      <c r="F25" s="15" t="s">
        <v>11</v>
      </c>
      <c r="G25" s="26"/>
      <c r="H25" s="27"/>
      <c r="I25" s="26"/>
      <c r="J25" s="9"/>
    </row>
    <row r="26" spans="1:10" ht="47.25" customHeight="1" x14ac:dyDescent="0.2">
      <c r="A26" s="2"/>
      <c r="B26" s="2"/>
      <c r="J26" s="9"/>
    </row>
    <row r="27" spans="1:10" s="21" customFormat="1" ht="18.75" customHeight="1" x14ac:dyDescent="0.2">
      <c r="A27" s="20"/>
      <c r="B27" s="20"/>
      <c r="C27" s="70"/>
      <c r="D27" s="194"/>
      <c r="E27" s="195"/>
      <c r="G27" s="196"/>
      <c r="H27" s="197"/>
      <c r="I27" s="197"/>
      <c r="J27" s="25"/>
    </row>
    <row r="28" spans="1:10" ht="12.75" customHeight="1" x14ac:dyDescent="0.2">
      <c r="A28" s="2"/>
      <c r="B28" s="2"/>
      <c r="D28" s="187" t="s">
        <v>2</v>
      </c>
      <c r="E28" s="187"/>
      <c r="H28" s="10" t="s">
        <v>3</v>
      </c>
      <c r="J28" s="9"/>
    </row>
    <row r="29" spans="1:10" ht="13.5" customHeight="1" thickBot="1" x14ac:dyDescent="0.25">
      <c r="A29" s="11"/>
      <c r="B29" s="11"/>
      <c r="C29" s="71"/>
      <c r="D29" s="71"/>
      <c r="E29" s="71"/>
      <c r="F29" s="12"/>
      <c r="G29" s="12"/>
      <c r="H29" s="12"/>
      <c r="I29" s="12"/>
      <c r="J29" s="13"/>
    </row>
    <row r="30" spans="1:10" ht="27" hidden="1" customHeight="1" x14ac:dyDescent="0.2">
      <c r="B30" s="82" t="s">
        <v>17</v>
      </c>
      <c r="C30" s="83"/>
      <c r="D30" s="83"/>
      <c r="E30" s="83"/>
      <c r="F30" s="84"/>
      <c r="G30" s="84"/>
      <c r="H30" s="84"/>
      <c r="I30" s="84"/>
      <c r="J30" s="85"/>
    </row>
    <row r="31" spans="1:10" ht="25.5" hidden="1" customHeight="1" x14ac:dyDescent="0.2">
      <c r="A31" s="81" t="s">
        <v>34</v>
      </c>
      <c r="B31" s="86" t="s">
        <v>18</v>
      </c>
      <c r="C31" s="87" t="s">
        <v>6</v>
      </c>
      <c r="D31" s="87"/>
      <c r="E31" s="87"/>
      <c r="F31" s="88" t="str">
        <f>B16</f>
        <v>Základ pro sníženou DPH</v>
      </c>
      <c r="G31" s="88" t="str">
        <f>B18</f>
        <v>Základ pro základní DPH</v>
      </c>
      <c r="H31" s="89" t="s">
        <v>19</v>
      </c>
      <c r="I31" s="89" t="s">
        <v>1</v>
      </c>
      <c r="J31" s="90" t="s">
        <v>0</v>
      </c>
    </row>
    <row r="32" spans="1:10" ht="25.5" hidden="1" customHeight="1" x14ac:dyDescent="0.2">
      <c r="A32" s="81">
        <v>1</v>
      </c>
      <c r="B32" s="91" t="s">
        <v>44</v>
      </c>
      <c r="C32" s="183"/>
      <c r="D32" s="183"/>
      <c r="E32" s="183"/>
      <c r="F32" s="92">
        <v>0</v>
      </c>
      <c r="G32" s="93">
        <v>509040.51</v>
      </c>
      <c r="H32" s="94">
        <v>106898.51</v>
      </c>
      <c r="I32" s="94">
        <v>615939.02</v>
      </c>
      <c r="J32" s="95">
        <f>IF(CenaCelkemVypocet=0,"",I32/CenaCelkemVypocet*100)</f>
        <v>100</v>
      </c>
    </row>
    <row r="33" spans="1:10" ht="25.5" hidden="1" customHeight="1" x14ac:dyDescent="0.2">
      <c r="A33" s="81">
        <v>2</v>
      </c>
      <c r="B33" s="96" t="s">
        <v>40</v>
      </c>
      <c r="C33" s="204" t="s">
        <v>41</v>
      </c>
      <c r="D33" s="204"/>
      <c r="E33" s="204"/>
      <c r="F33" s="97">
        <v>0</v>
      </c>
      <c r="G33" s="98">
        <v>509040.51</v>
      </c>
      <c r="H33" s="98">
        <v>106898.51</v>
      </c>
      <c r="I33" s="98">
        <v>615939.02</v>
      </c>
      <c r="J33" s="99">
        <f>IF(CenaCelkemVypocet=0,"",I33/CenaCelkemVypocet*100)</f>
        <v>100</v>
      </c>
    </row>
    <row r="34" spans="1:10" ht="25.5" hidden="1" customHeight="1" x14ac:dyDescent="0.2">
      <c r="A34" s="81">
        <v>3</v>
      </c>
      <c r="B34" s="100" t="s">
        <v>38</v>
      </c>
      <c r="C34" s="183" t="s">
        <v>39</v>
      </c>
      <c r="D34" s="183"/>
      <c r="E34" s="183"/>
      <c r="F34" s="101">
        <v>0</v>
      </c>
      <c r="G34" s="94">
        <v>509040.51</v>
      </c>
      <c r="H34" s="94">
        <v>106898.51</v>
      </c>
      <c r="I34" s="94">
        <v>615939.02</v>
      </c>
      <c r="J34" s="95">
        <f>IF(CenaCelkemVypocet=0,"",I34/CenaCelkemVypocet*100)</f>
        <v>100</v>
      </c>
    </row>
    <row r="35" spans="1:10" ht="25.5" hidden="1" customHeight="1" x14ac:dyDescent="0.2">
      <c r="A35" s="81"/>
      <c r="B35" s="184" t="s">
        <v>45</v>
      </c>
      <c r="C35" s="185"/>
      <c r="D35" s="185"/>
      <c r="E35" s="186"/>
      <c r="F35" s="102">
        <f>SUMIF(A32:A34,"=1",F32:F34)</f>
        <v>0</v>
      </c>
      <c r="G35" s="103">
        <f>SUMIF(A32:A34,"=1",G32:G34)</f>
        <v>509040.51</v>
      </c>
      <c r="H35" s="103">
        <f>SUMIF(A32:A34,"=1",H32:H34)</f>
        <v>106898.51</v>
      </c>
      <c r="I35" s="103">
        <f>SUMIF(A32:A34,"=1",I32:I34)</f>
        <v>615939.02</v>
      </c>
      <c r="J35" s="104">
        <f>SUMIF(A32:A34,"=1",J32:J34)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4">
    <mergeCell ref="C34:E34"/>
    <mergeCell ref="B35:E35"/>
    <mergeCell ref="D28:E28"/>
    <mergeCell ref="G17:I17"/>
    <mergeCell ref="G16:I16"/>
    <mergeCell ref="G22:I22"/>
    <mergeCell ref="G18:I18"/>
    <mergeCell ref="G21:I21"/>
    <mergeCell ref="D27:E27"/>
    <mergeCell ref="G27:I27"/>
    <mergeCell ref="C32:E32"/>
    <mergeCell ref="C33:E33"/>
    <mergeCell ref="E4:J4"/>
    <mergeCell ref="E13:G13"/>
    <mergeCell ref="B1:J1"/>
    <mergeCell ref="G19:I19"/>
    <mergeCell ref="G20:I20"/>
    <mergeCell ref="E2:J2"/>
    <mergeCell ref="E3:J3"/>
    <mergeCell ref="D11:G11"/>
    <mergeCell ref="D5:G5"/>
    <mergeCell ref="D6:G6"/>
    <mergeCell ref="E7:G7"/>
    <mergeCell ref="D12:G12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06" t="s">
        <v>7</v>
      </c>
      <c r="B1" s="206"/>
      <c r="C1" s="207"/>
      <c r="D1" s="206"/>
      <c r="E1" s="206"/>
      <c r="F1" s="206"/>
      <c r="G1" s="206"/>
    </row>
    <row r="2" spans="1:7" ht="24.95" customHeight="1" x14ac:dyDescent="0.2">
      <c r="A2" s="49" t="s">
        <v>8</v>
      </c>
      <c r="B2" s="48"/>
      <c r="C2" s="208"/>
      <c r="D2" s="208"/>
      <c r="E2" s="208"/>
      <c r="F2" s="208"/>
      <c r="G2" s="209"/>
    </row>
    <row r="3" spans="1:7" ht="24.95" customHeight="1" x14ac:dyDescent="0.2">
      <c r="A3" s="49" t="s">
        <v>9</v>
      </c>
      <c r="B3" s="48"/>
      <c r="C3" s="208"/>
      <c r="D3" s="208"/>
      <c r="E3" s="208"/>
      <c r="F3" s="208"/>
      <c r="G3" s="209"/>
    </row>
    <row r="4" spans="1:7" ht="24.95" customHeight="1" x14ac:dyDescent="0.2">
      <c r="A4" s="49" t="s">
        <v>10</v>
      </c>
      <c r="B4" s="48"/>
      <c r="C4" s="208"/>
      <c r="D4" s="208"/>
      <c r="E4" s="208"/>
      <c r="F4" s="208"/>
      <c r="G4" s="20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Z18" sqref="Z18"/>
    </sheetView>
  </sheetViews>
  <sheetFormatPr defaultRowHeight="12.75" outlineLevelRow="1" x14ac:dyDescent="0.2"/>
  <cols>
    <col min="1" max="1" width="3.42578125" customWidth="1"/>
    <col min="2" max="2" width="12.5703125" style="113" customWidth="1"/>
    <col min="3" max="3" width="38.28515625" style="11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10" t="s">
        <v>7</v>
      </c>
      <c r="B1" s="210"/>
      <c r="C1" s="210"/>
      <c r="D1" s="210"/>
      <c r="E1" s="210"/>
      <c r="F1" s="210"/>
      <c r="G1" s="210"/>
      <c r="AG1" t="s">
        <v>100</v>
      </c>
    </row>
    <row r="2" spans="1:60" ht="24.95" customHeight="1" x14ac:dyDescent="0.2">
      <c r="A2" s="114" t="s">
        <v>8</v>
      </c>
      <c r="B2" s="48"/>
      <c r="C2" s="211" t="s">
        <v>39</v>
      </c>
      <c r="D2" s="212"/>
      <c r="E2" s="212"/>
      <c r="F2" s="212"/>
      <c r="G2" s="213"/>
      <c r="AG2" t="s">
        <v>101</v>
      </c>
    </row>
    <row r="3" spans="1:60" ht="24.95" customHeight="1" x14ac:dyDescent="0.2">
      <c r="A3" s="114" t="s">
        <v>9</v>
      </c>
      <c r="B3" s="48"/>
      <c r="C3" s="211" t="s">
        <v>41</v>
      </c>
      <c r="D3" s="212"/>
      <c r="E3" s="212"/>
      <c r="F3" s="212"/>
      <c r="G3" s="213"/>
      <c r="AC3" s="113" t="s">
        <v>101</v>
      </c>
      <c r="AG3" t="s">
        <v>102</v>
      </c>
    </row>
    <row r="4" spans="1:60" ht="24.95" customHeight="1" x14ac:dyDescent="0.2">
      <c r="A4" s="115" t="s">
        <v>10</v>
      </c>
      <c r="B4" s="116"/>
      <c r="C4" s="214" t="s">
        <v>39</v>
      </c>
      <c r="D4" s="215"/>
      <c r="E4" s="215"/>
      <c r="F4" s="215"/>
      <c r="G4" s="216"/>
      <c r="AG4" t="s">
        <v>103</v>
      </c>
    </row>
    <row r="5" spans="1:60" x14ac:dyDescent="0.2">
      <c r="D5" s="10"/>
    </row>
    <row r="6" spans="1:60" ht="38.25" x14ac:dyDescent="0.2">
      <c r="A6" s="118" t="s">
        <v>104</v>
      </c>
      <c r="B6" s="120" t="s">
        <v>105</v>
      </c>
      <c r="C6" s="120" t="s">
        <v>106</v>
      </c>
      <c r="D6" s="119" t="s">
        <v>107</v>
      </c>
      <c r="E6" s="118" t="s">
        <v>108</v>
      </c>
      <c r="F6" s="117" t="s">
        <v>109</v>
      </c>
      <c r="G6" s="118" t="s">
        <v>27</v>
      </c>
      <c r="H6" s="121" t="s">
        <v>28</v>
      </c>
      <c r="I6" s="121" t="s">
        <v>110</v>
      </c>
      <c r="J6" s="121" t="s">
        <v>29</v>
      </c>
      <c r="K6" s="121" t="s">
        <v>111</v>
      </c>
      <c r="L6" s="121" t="s">
        <v>112</v>
      </c>
      <c r="M6" s="121" t="s">
        <v>113</v>
      </c>
      <c r="N6" s="121" t="s">
        <v>114</v>
      </c>
      <c r="O6" s="121" t="s">
        <v>115</v>
      </c>
      <c r="P6" s="121" t="s">
        <v>116</v>
      </c>
      <c r="Q6" s="121" t="s">
        <v>117</v>
      </c>
      <c r="R6" s="121" t="s">
        <v>118</v>
      </c>
      <c r="S6" s="121" t="s">
        <v>119</v>
      </c>
      <c r="T6" s="121" t="s">
        <v>120</v>
      </c>
      <c r="U6" s="121" t="s">
        <v>121</v>
      </c>
      <c r="V6" s="121" t="s">
        <v>122</v>
      </c>
      <c r="W6" s="121" t="s">
        <v>123</v>
      </c>
      <c r="X6" s="121" t="s">
        <v>124</v>
      </c>
    </row>
    <row r="7" spans="1:60" hidden="1" x14ac:dyDescent="0.2">
      <c r="A7" s="3"/>
      <c r="B7" s="4"/>
      <c r="C7" s="4"/>
      <c r="D7" s="6"/>
      <c r="E7" s="123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</row>
    <row r="8" spans="1:60" x14ac:dyDescent="0.2">
      <c r="A8" s="133" t="s">
        <v>125</v>
      </c>
      <c r="B8" s="134" t="s">
        <v>47</v>
      </c>
      <c r="C8" s="151" t="s">
        <v>48</v>
      </c>
      <c r="D8" s="135"/>
      <c r="E8" s="136"/>
      <c r="F8" s="137"/>
      <c r="G8" s="138">
        <f>SUMIF(AG9:AG25,"&lt;&gt;NOR",G9:G25)</f>
        <v>0</v>
      </c>
      <c r="H8" s="132"/>
      <c r="I8" s="132">
        <f>SUM(I9:I25)</f>
        <v>4724.18</v>
      </c>
      <c r="J8" s="132"/>
      <c r="K8" s="132">
        <f>SUM(K9:K25)</f>
        <v>5873.09</v>
      </c>
      <c r="L8" s="132"/>
      <c r="M8" s="132">
        <f>SUM(M9:M25)</f>
        <v>0</v>
      </c>
      <c r="N8" s="132"/>
      <c r="O8" s="132">
        <f>SUM(O9:O25)</f>
        <v>0.53</v>
      </c>
      <c r="P8" s="132"/>
      <c r="Q8" s="132">
        <f>SUM(Q9:Q25)</f>
        <v>0</v>
      </c>
      <c r="R8" s="132"/>
      <c r="S8" s="132"/>
      <c r="T8" s="132"/>
      <c r="U8" s="132"/>
      <c r="V8" s="132">
        <f>SUM(V9:V25)</f>
        <v>11.95</v>
      </c>
      <c r="W8" s="132"/>
      <c r="X8" s="132"/>
      <c r="AG8" t="s">
        <v>126</v>
      </c>
    </row>
    <row r="9" spans="1:60" outlineLevel="1" x14ac:dyDescent="0.2">
      <c r="A9" s="145">
        <v>1</v>
      </c>
      <c r="B9" s="146" t="s">
        <v>127</v>
      </c>
      <c r="C9" s="152" t="s">
        <v>128</v>
      </c>
      <c r="D9" s="147" t="s">
        <v>129</v>
      </c>
      <c r="E9" s="148">
        <v>1</v>
      </c>
      <c r="F9" s="149"/>
      <c r="G9" s="150">
        <f>ROUND(E9*F9,2)</f>
        <v>0</v>
      </c>
      <c r="H9" s="127">
        <v>7.79</v>
      </c>
      <c r="I9" s="127">
        <f>ROUND(E9*H9,2)</f>
        <v>7.79</v>
      </c>
      <c r="J9" s="127">
        <v>473.71</v>
      </c>
      <c r="K9" s="127">
        <f>ROUND(E9*J9,2)</f>
        <v>473.71</v>
      </c>
      <c r="L9" s="127">
        <v>21</v>
      </c>
      <c r="M9" s="127">
        <f>G9*(1+L9/100)</f>
        <v>0</v>
      </c>
      <c r="N9" s="127">
        <v>1.6000000000000001E-4</v>
      </c>
      <c r="O9" s="127">
        <f>ROUND(E9*N9,2)</f>
        <v>0</v>
      </c>
      <c r="P9" s="127">
        <v>0</v>
      </c>
      <c r="Q9" s="127">
        <f>ROUND(E9*P9,2)</f>
        <v>0</v>
      </c>
      <c r="R9" s="127"/>
      <c r="S9" s="127" t="s">
        <v>130</v>
      </c>
      <c r="T9" s="127" t="s">
        <v>130</v>
      </c>
      <c r="U9" s="127">
        <v>0.94</v>
      </c>
      <c r="V9" s="127">
        <f>ROUND(E9*U9,2)</f>
        <v>0.94</v>
      </c>
      <c r="W9" s="127"/>
      <c r="X9" s="127" t="s">
        <v>131</v>
      </c>
      <c r="Y9" s="122"/>
      <c r="Z9" s="122"/>
      <c r="AA9" s="122"/>
      <c r="AB9" s="122"/>
      <c r="AC9" s="122"/>
      <c r="AD9" s="122"/>
      <c r="AE9" s="122"/>
      <c r="AF9" s="122"/>
      <c r="AG9" s="122" t="s">
        <v>132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</row>
    <row r="10" spans="1:60" outlineLevel="1" x14ac:dyDescent="0.2">
      <c r="A10" s="145">
        <v>2</v>
      </c>
      <c r="B10" s="146" t="s">
        <v>133</v>
      </c>
      <c r="C10" s="152" t="s">
        <v>134</v>
      </c>
      <c r="D10" s="147" t="s">
        <v>129</v>
      </c>
      <c r="E10" s="148">
        <v>1</v>
      </c>
      <c r="F10" s="149"/>
      <c r="G10" s="150">
        <f>ROUND(E10*F10,2)</f>
        <v>0</v>
      </c>
      <c r="H10" s="127">
        <v>8.81</v>
      </c>
      <c r="I10" s="127">
        <f>ROUND(E10*H10,2)</f>
        <v>8.81</v>
      </c>
      <c r="J10" s="127">
        <v>511.19</v>
      </c>
      <c r="K10" s="127">
        <f>ROUND(E10*J10,2)</f>
        <v>511.19</v>
      </c>
      <c r="L10" s="127">
        <v>21</v>
      </c>
      <c r="M10" s="127">
        <f>G10*(1+L10/100)</f>
        <v>0</v>
      </c>
      <c r="N10" s="127">
        <v>2.4000000000000001E-4</v>
      </c>
      <c r="O10" s="127">
        <f>ROUND(E10*N10,2)</f>
        <v>0</v>
      </c>
      <c r="P10" s="127">
        <v>0</v>
      </c>
      <c r="Q10" s="127">
        <f>ROUND(E10*P10,2)</f>
        <v>0</v>
      </c>
      <c r="R10" s="127"/>
      <c r="S10" s="127" t="s">
        <v>130</v>
      </c>
      <c r="T10" s="127" t="s">
        <v>135</v>
      </c>
      <c r="U10" s="127">
        <v>1.04</v>
      </c>
      <c r="V10" s="127">
        <f>ROUND(E10*U10,2)</f>
        <v>1.04</v>
      </c>
      <c r="W10" s="127"/>
      <c r="X10" s="127" t="s">
        <v>131</v>
      </c>
      <c r="Y10" s="122"/>
      <c r="Z10" s="122"/>
      <c r="AA10" s="122"/>
      <c r="AB10" s="122"/>
      <c r="AC10" s="122"/>
      <c r="AD10" s="122"/>
      <c r="AE10" s="122"/>
      <c r="AF10" s="122"/>
      <c r="AG10" s="122" t="s">
        <v>132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</row>
    <row r="11" spans="1:60" ht="22.5" outlineLevel="1" x14ac:dyDescent="0.2">
      <c r="A11" s="139">
        <v>3</v>
      </c>
      <c r="B11" s="140" t="s">
        <v>136</v>
      </c>
      <c r="C11" s="153" t="s">
        <v>137</v>
      </c>
      <c r="D11" s="141" t="s">
        <v>138</v>
      </c>
      <c r="E11" s="142">
        <v>4.032</v>
      </c>
      <c r="F11" s="143"/>
      <c r="G11" s="144">
        <f>ROUND(E11*F11,2)</f>
        <v>0</v>
      </c>
      <c r="H11" s="127">
        <v>490.43</v>
      </c>
      <c r="I11" s="127">
        <f>ROUND(E11*H11,2)</f>
        <v>1977.41</v>
      </c>
      <c r="J11" s="127">
        <v>243.57</v>
      </c>
      <c r="K11" s="127">
        <f>ROUND(E11*J11,2)</f>
        <v>982.07</v>
      </c>
      <c r="L11" s="127">
        <v>21</v>
      </c>
      <c r="M11" s="127">
        <f>G11*(1+L11/100)</f>
        <v>0</v>
      </c>
      <c r="N11" s="127">
        <v>7.4709999999999999E-2</v>
      </c>
      <c r="O11" s="127">
        <f>ROUND(E11*N11,2)</f>
        <v>0.3</v>
      </c>
      <c r="P11" s="127">
        <v>0</v>
      </c>
      <c r="Q11" s="127">
        <f>ROUND(E11*P11,2)</f>
        <v>0</v>
      </c>
      <c r="R11" s="127"/>
      <c r="S11" s="127" t="s">
        <v>130</v>
      </c>
      <c r="T11" s="127" t="s">
        <v>139</v>
      </c>
      <c r="U11" s="127">
        <v>0.52915000000000001</v>
      </c>
      <c r="V11" s="127">
        <f>ROUND(E11*U11,2)</f>
        <v>2.13</v>
      </c>
      <c r="W11" s="127"/>
      <c r="X11" s="127" t="s">
        <v>131</v>
      </c>
      <c r="Y11" s="122"/>
      <c r="Z11" s="122"/>
      <c r="AA11" s="122"/>
      <c r="AB11" s="122"/>
      <c r="AC11" s="122"/>
      <c r="AD11" s="122"/>
      <c r="AE11" s="122"/>
      <c r="AF11" s="122"/>
      <c r="AG11" s="122" t="s">
        <v>132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</row>
    <row r="12" spans="1:60" outlineLevel="1" x14ac:dyDescent="0.2">
      <c r="A12" s="125"/>
      <c r="B12" s="126"/>
      <c r="C12" s="154" t="s">
        <v>140</v>
      </c>
      <c r="D12" s="128"/>
      <c r="E12" s="129">
        <v>1.1819999999999999</v>
      </c>
      <c r="F12" s="127"/>
      <c r="G12" s="127"/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2"/>
      <c r="Z12" s="122"/>
      <c r="AA12" s="122"/>
      <c r="AB12" s="122"/>
      <c r="AC12" s="122"/>
      <c r="AD12" s="122"/>
      <c r="AE12" s="122"/>
      <c r="AF12" s="122"/>
      <c r="AG12" s="122" t="s">
        <v>141</v>
      </c>
      <c r="AH12" s="122">
        <v>0</v>
      </c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</row>
    <row r="13" spans="1:60" outlineLevel="1" x14ac:dyDescent="0.2">
      <c r="A13" s="125"/>
      <c r="B13" s="126"/>
      <c r="C13" s="154" t="s">
        <v>142</v>
      </c>
      <c r="D13" s="128"/>
      <c r="E13" s="129">
        <v>2.85</v>
      </c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2"/>
      <c r="Z13" s="122"/>
      <c r="AA13" s="122"/>
      <c r="AB13" s="122"/>
      <c r="AC13" s="122"/>
      <c r="AD13" s="122"/>
      <c r="AE13" s="122"/>
      <c r="AF13" s="122"/>
      <c r="AG13" s="122" t="s">
        <v>141</v>
      </c>
      <c r="AH13" s="122">
        <v>0</v>
      </c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</row>
    <row r="14" spans="1:60" outlineLevel="1" x14ac:dyDescent="0.2">
      <c r="A14" s="139">
        <v>4</v>
      </c>
      <c r="B14" s="140" t="s">
        <v>143</v>
      </c>
      <c r="C14" s="153" t="s">
        <v>144</v>
      </c>
      <c r="D14" s="141" t="s">
        <v>145</v>
      </c>
      <c r="E14" s="142">
        <v>6.94</v>
      </c>
      <c r="F14" s="143"/>
      <c r="G14" s="144">
        <f>ROUND(E14*F14,2)</f>
        <v>0</v>
      </c>
      <c r="H14" s="127">
        <v>22.62</v>
      </c>
      <c r="I14" s="127">
        <f>ROUND(E14*H14,2)</f>
        <v>156.97999999999999</v>
      </c>
      <c r="J14" s="127">
        <v>104.38</v>
      </c>
      <c r="K14" s="127">
        <f>ROUND(E14*J14,2)</f>
        <v>724.4</v>
      </c>
      <c r="L14" s="127">
        <v>21</v>
      </c>
      <c r="M14" s="127">
        <f>G14*(1+L14/100)</f>
        <v>0</v>
      </c>
      <c r="N14" s="127">
        <v>1.0200000000000001E-3</v>
      </c>
      <c r="O14" s="127">
        <f>ROUND(E14*N14,2)</f>
        <v>0.01</v>
      </c>
      <c r="P14" s="127">
        <v>0</v>
      </c>
      <c r="Q14" s="127">
        <f>ROUND(E14*P14,2)</f>
        <v>0</v>
      </c>
      <c r="R14" s="127"/>
      <c r="S14" s="127" t="s">
        <v>130</v>
      </c>
      <c r="T14" s="127" t="s">
        <v>139</v>
      </c>
      <c r="U14" s="127">
        <v>0.223</v>
      </c>
      <c r="V14" s="127">
        <f>ROUND(E14*U14,2)</f>
        <v>1.55</v>
      </c>
      <c r="W14" s="127"/>
      <c r="X14" s="127" t="s">
        <v>131</v>
      </c>
      <c r="Y14" s="122"/>
      <c r="Z14" s="122"/>
      <c r="AA14" s="122"/>
      <c r="AB14" s="122"/>
      <c r="AC14" s="122"/>
      <c r="AD14" s="122"/>
      <c r="AE14" s="122"/>
      <c r="AF14" s="122"/>
      <c r="AG14" s="122" t="s">
        <v>132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</row>
    <row r="15" spans="1:60" outlineLevel="1" x14ac:dyDescent="0.2">
      <c r="A15" s="125"/>
      <c r="B15" s="126"/>
      <c r="C15" s="154" t="s">
        <v>146</v>
      </c>
      <c r="D15" s="128"/>
      <c r="E15" s="129">
        <v>3.94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2"/>
      <c r="Z15" s="122"/>
      <c r="AA15" s="122"/>
      <c r="AB15" s="122"/>
      <c r="AC15" s="122"/>
      <c r="AD15" s="122"/>
      <c r="AE15" s="122"/>
      <c r="AF15" s="122"/>
      <c r="AG15" s="122" t="s">
        <v>141</v>
      </c>
      <c r="AH15" s="122">
        <v>0</v>
      </c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</row>
    <row r="16" spans="1:60" outlineLevel="1" x14ac:dyDescent="0.2">
      <c r="A16" s="125"/>
      <c r="B16" s="126"/>
      <c r="C16" s="154" t="s">
        <v>147</v>
      </c>
      <c r="D16" s="128"/>
      <c r="E16" s="129">
        <v>3</v>
      </c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2"/>
      <c r="Z16" s="122"/>
      <c r="AA16" s="122"/>
      <c r="AB16" s="122"/>
      <c r="AC16" s="122"/>
      <c r="AD16" s="122"/>
      <c r="AE16" s="122"/>
      <c r="AF16" s="122"/>
      <c r="AG16" s="122" t="s">
        <v>141</v>
      </c>
      <c r="AH16" s="122">
        <v>0</v>
      </c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</row>
    <row r="17" spans="1:60" ht="22.5" outlineLevel="1" x14ac:dyDescent="0.2">
      <c r="A17" s="139">
        <v>5</v>
      </c>
      <c r="B17" s="140" t="s">
        <v>148</v>
      </c>
      <c r="C17" s="153" t="s">
        <v>149</v>
      </c>
      <c r="D17" s="141" t="s">
        <v>138</v>
      </c>
      <c r="E17" s="142">
        <v>2.6</v>
      </c>
      <c r="F17" s="143"/>
      <c r="G17" s="144">
        <f>ROUND(E17*F17,2)</f>
        <v>0</v>
      </c>
      <c r="H17" s="127">
        <v>473.03</v>
      </c>
      <c r="I17" s="127">
        <f>ROUND(E17*H17,2)</f>
        <v>1229.8800000000001</v>
      </c>
      <c r="J17" s="127">
        <v>371.97</v>
      </c>
      <c r="K17" s="127">
        <f>ROUND(E17*J17,2)</f>
        <v>967.12</v>
      </c>
      <c r="L17" s="127">
        <v>21</v>
      </c>
      <c r="M17" s="127">
        <f>G17*(1+L17/100)</f>
        <v>0</v>
      </c>
      <c r="N17" s="127">
        <v>7.392E-2</v>
      </c>
      <c r="O17" s="127">
        <f>ROUND(E17*N17,2)</f>
        <v>0.19</v>
      </c>
      <c r="P17" s="127">
        <v>0</v>
      </c>
      <c r="Q17" s="127">
        <f>ROUND(E17*P17,2)</f>
        <v>0</v>
      </c>
      <c r="R17" s="127"/>
      <c r="S17" s="127" t="s">
        <v>130</v>
      </c>
      <c r="T17" s="127" t="s">
        <v>130</v>
      </c>
      <c r="U17" s="127">
        <v>0.77700000000000002</v>
      </c>
      <c r="V17" s="127">
        <f>ROUND(E17*U17,2)</f>
        <v>2.02</v>
      </c>
      <c r="W17" s="127"/>
      <c r="X17" s="127" t="s">
        <v>131</v>
      </c>
      <c r="Y17" s="122"/>
      <c r="Z17" s="122"/>
      <c r="AA17" s="122"/>
      <c r="AB17" s="122"/>
      <c r="AC17" s="122"/>
      <c r="AD17" s="122"/>
      <c r="AE17" s="122"/>
      <c r="AF17" s="122"/>
      <c r="AG17" s="122" t="s">
        <v>132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</row>
    <row r="18" spans="1:60" outlineLevel="1" x14ac:dyDescent="0.2">
      <c r="A18" s="125"/>
      <c r="B18" s="126"/>
      <c r="C18" s="154" t="s">
        <v>150</v>
      </c>
      <c r="D18" s="128"/>
      <c r="E18" s="129">
        <v>2.6</v>
      </c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2"/>
      <c r="Z18" s="122"/>
      <c r="AA18" s="122"/>
      <c r="AB18" s="122"/>
      <c r="AC18" s="122"/>
      <c r="AD18" s="122"/>
      <c r="AE18" s="122"/>
      <c r="AF18" s="122"/>
      <c r="AG18" s="122" t="s">
        <v>141</v>
      </c>
      <c r="AH18" s="122">
        <v>0</v>
      </c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</row>
    <row r="19" spans="1:60" ht="22.5" outlineLevel="1" x14ac:dyDescent="0.2">
      <c r="A19" s="139">
        <v>6</v>
      </c>
      <c r="B19" s="140" t="s">
        <v>151</v>
      </c>
      <c r="C19" s="153" t="s">
        <v>152</v>
      </c>
      <c r="D19" s="141" t="s">
        <v>138</v>
      </c>
      <c r="E19" s="142">
        <v>2.4700000000000002</v>
      </c>
      <c r="F19" s="143"/>
      <c r="G19" s="144">
        <f>ROUND(E19*F19,2)</f>
        <v>0</v>
      </c>
      <c r="H19" s="127">
        <v>173.81</v>
      </c>
      <c r="I19" s="127">
        <f>ROUND(E19*H19,2)</f>
        <v>429.31</v>
      </c>
      <c r="J19" s="127">
        <v>454.19</v>
      </c>
      <c r="K19" s="127">
        <f>ROUND(E19*J19,2)</f>
        <v>1121.8499999999999</v>
      </c>
      <c r="L19" s="127">
        <v>21</v>
      </c>
      <c r="M19" s="127">
        <f>G19*(1+L19/100)</f>
        <v>0</v>
      </c>
      <c r="N19" s="127">
        <v>1.1469999999999999E-2</v>
      </c>
      <c r="O19" s="127">
        <f>ROUND(E19*N19,2)</f>
        <v>0.03</v>
      </c>
      <c r="P19" s="127">
        <v>0</v>
      </c>
      <c r="Q19" s="127">
        <f>ROUND(E19*P19,2)</f>
        <v>0</v>
      </c>
      <c r="R19" s="127"/>
      <c r="S19" s="127" t="s">
        <v>130</v>
      </c>
      <c r="T19" s="127" t="s">
        <v>139</v>
      </c>
      <c r="U19" s="127">
        <v>0.85</v>
      </c>
      <c r="V19" s="127">
        <f>ROUND(E19*U19,2)</f>
        <v>2.1</v>
      </c>
      <c r="W19" s="127"/>
      <c r="X19" s="127" t="s">
        <v>131</v>
      </c>
      <c r="Y19" s="122"/>
      <c r="Z19" s="122"/>
      <c r="AA19" s="122"/>
      <c r="AB19" s="122"/>
      <c r="AC19" s="122"/>
      <c r="AD19" s="122"/>
      <c r="AE19" s="122"/>
      <c r="AF19" s="122"/>
      <c r="AG19" s="122" t="s">
        <v>132</v>
      </c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</row>
    <row r="20" spans="1:60" outlineLevel="1" x14ac:dyDescent="0.2">
      <c r="A20" s="125"/>
      <c r="B20" s="126"/>
      <c r="C20" s="154" t="s">
        <v>153</v>
      </c>
      <c r="D20" s="128"/>
      <c r="E20" s="129">
        <v>2.4700000000000002</v>
      </c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2"/>
      <c r="Z20" s="122"/>
      <c r="AA20" s="122"/>
      <c r="AB20" s="122"/>
      <c r="AC20" s="122"/>
      <c r="AD20" s="122"/>
      <c r="AE20" s="122"/>
      <c r="AF20" s="122"/>
      <c r="AG20" s="122" t="s">
        <v>141</v>
      </c>
      <c r="AH20" s="122">
        <v>0</v>
      </c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</row>
    <row r="21" spans="1:60" ht="22.5" outlineLevel="1" x14ac:dyDescent="0.2">
      <c r="A21" s="139">
        <v>7</v>
      </c>
      <c r="B21" s="140" t="s">
        <v>154</v>
      </c>
      <c r="C21" s="153" t="s">
        <v>155</v>
      </c>
      <c r="D21" s="141" t="s">
        <v>138</v>
      </c>
      <c r="E21" s="142">
        <v>7.75</v>
      </c>
      <c r="F21" s="143"/>
      <c r="G21" s="144">
        <f>ROUND(E21*F21,2)</f>
        <v>0</v>
      </c>
      <c r="H21" s="127">
        <v>0</v>
      </c>
      <c r="I21" s="127">
        <f>ROUND(E21*H21,2)</f>
        <v>0</v>
      </c>
      <c r="J21" s="127">
        <v>141</v>
      </c>
      <c r="K21" s="127">
        <f>ROUND(E21*J21,2)</f>
        <v>1092.75</v>
      </c>
      <c r="L21" s="127">
        <v>21</v>
      </c>
      <c r="M21" s="127">
        <f>G21*(1+L21/100)</f>
        <v>0</v>
      </c>
      <c r="N21" s="127">
        <v>0</v>
      </c>
      <c r="O21" s="127">
        <f>ROUND(E21*N21,2)</f>
        <v>0</v>
      </c>
      <c r="P21" s="127">
        <v>0</v>
      </c>
      <c r="Q21" s="127">
        <f>ROUND(E21*P21,2)</f>
        <v>0</v>
      </c>
      <c r="R21" s="127"/>
      <c r="S21" s="127" t="s">
        <v>130</v>
      </c>
      <c r="T21" s="127" t="s">
        <v>130</v>
      </c>
      <c r="U21" s="127">
        <v>0.28000000000000003</v>
      </c>
      <c r="V21" s="127">
        <f>ROUND(E21*U21,2)</f>
        <v>2.17</v>
      </c>
      <c r="W21" s="127"/>
      <c r="X21" s="127" t="s">
        <v>131</v>
      </c>
      <c r="Y21" s="122"/>
      <c r="Z21" s="122"/>
      <c r="AA21" s="122"/>
      <c r="AB21" s="122"/>
      <c r="AC21" s="122"/>
      <c r="AD21" s="122"/>
      <c r="AE21" s="122"/>
      <c r="AF21" s="122"/>
      <c r="AG21" s="122" t="s">
        <v>132</v>
      </c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</row>
    <row r="22" spans="1:60" outlineLevel="1" x14ac:dyDescent="0.2">
      <c r="A22" s="125"/>
      <c r="B22" s="126"/>
      <c r="C22" s="154" t="s">
        <v>156</v>
      </c>
      <c r="D22" s="128"/>
      <c r="E22" s="129">
        <v>5.88</v>
      </c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2"/>
      <c r="Z22" s="122"/>
      <c r="AA22" s="122"/>
      <c r="AB22" s="122"/>
      <c r="AC22" s="122"/>
      <c r="AD22" s="122"/>
      <c r="AE22" s="122"/>
      <c r="AF22" s="122"/>
      <c r="AG22" s="122" t="s">
        <v>141</v>
      </c>
      <c r="AH22" s="122">
        <v>0</v>
      </c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</row>
    <row r="23" spans="1:60" outlineLevel="1" x14ac:dyDescent="0.2">
      <c r="A23" s="125"/>
      <c r="B23" s="126"/>
      <c r="C23" s="154" t="s">
        <v>157</v>
      </c>
      <c r="D23" s="128"/>
      <c r="E23" s="129">
        <v>1.87</v>
      </c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2"/>
      <c r="Z23" s="122"/>
      <c r="AA23" s="122"/>
      <c r="AB23" s="122"/>
      <c r="AC23" s="122"/>
      <c r="AD23" s="122"/>
      <c r="AE23" s="122"/>
      <c r="AF23" s="122"/>
      <c r="AG23" s="122" t="s">
        <v>141</v>
      </c>
      <c r="AH23" s="122">
        <v>0</v>
      </c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</row>
    <row r="24" spans="1:60" outlineLevel="1" x14ac:dyDescent="0.2">
      <c r="A24" s="145">
        <v>8</v>
      </c>
      <c r="B24" s="146" t="s">
        <v>158</v>
      </c>
      <c r="C24" s="152" t="s">
        <v>159</v>
      </c>
      <c r="D24" s="147" t="s">
        <v>129</v>
      </c>
      <c r="E24" s="148">
        <v>1</v>
      </c>
      <c r="F24" s="149"/>
      <c r="G24" s="150">
        <f>ROUND(E24*F24,2)</f>
        <v>0</v>
      </c>
      <c r="H24" s="127">
        <v>104</v>
      </c>
      <c r="I24" s="127">
        <f>ROUND(E24*H24,2)</f>
        <v>104</v>
      </c>
      <c r="J24" s="127">
        <v>0</v>
      </c>
      <c r="K24" s="127">
        <f>ROUND(E24*J24,2)</f>
        <v>0</v>
      </c>
      <c r="L24" s="127">
        <v>21</v>
      </c>
      <c r="M24" s="127">
        <f>G24*(1+L24/100)</f>
        <v>0</v>
      </c>
      <c r="N24" s="127">
        <v>5.9999999999999995E-4</v>
      </c>
      <c r="O24" s="127">
        <f>ROUND(E24*N24,2)</f>
        <v>0</v>
      </c>
      <c r="P24" s="127">
        <v>0</v>
      </c>
      <c r="Q24" s="127">
        <f>ROUND(E24*P24,2)</f>
        <v>0</v>
      </c>
      <c r="R24" s="127" t="s">
        <v>160</v>
      </c>
      <c r="S24" s="127" t="s">
        <v>130</v>
      </c>
      <c r="T24" s="127" t="s">
        <v>130</v>
      </c>
      <c r="U24" s="127">
        <v>0</v>
      </c>
      <c r="V24" s="127">
        <f>ROUND(E24*U24,2)</f>
        <v>0</v>
      </c>
      <c r="W24" s="127"/>
      <c r="X24" s="127" t="s">
        <v>161</v>
      </c>
      <c r="Y24" s="122"/>
      <c r="Z24" s="122"/>
      <c r="AA24" s="122"/>
      <c r="AB24" s="122"/>
      <c r="AC24" s="122"/>
      <c r="AD24" s="122"/>
      <c r="AE24" s="122"/>
      <c r="AF24" s="122"/>
      <c r="AG24" s="122" t="s">
        <v>162</v>
      </c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</row>
    <row r="25" spans="1:60" ht="22.5" outlineLevel="1" x14ac:dyDescent="0.2">
      <c r="A25" s="145">
        <v>9</v>
      </c>
      <c r="B25" s="146" t="s">
        <v>163</v>
      </c>
      <c r="C25" s="152" t="s">
        <v>164</v>
      </c>
      <c r="D25" s="147" t="s">
        <v>129</v>
      </c>
      <c r="E25" s="148">
        <v>1</v>
      </c>
      <c r="F25" s="149"/>
      <c r="G25" s="150">
        <f>ROUND(E25*F25,2)</f>
        <v>0</v>
      </c>
      <c r="H25" s="127">
        <v>810</v>
      </c>
      <c r="I25" s="127">
        <f>ROUND(E25*H25,2)</f>
        <v>810</v>
      </c>
      <c r="J25" s="127">
        <v>0</v>
      </c>
      <c r="K25" s="127">
        <f>ROUND(E25*J25,2)</f>
        <v>0</v>
      </c>
      <c r="L25" s="127">
        <v>21</v>
      </c>
      <c r="M25" s="127">
        <f>G25*(1+L25/100)</f>
        <v>0</v>
      </c>
      <c r="N25" s="127">
        <v>4.5999999999999999E-3</v>
      </c>
      <c r="O25" s="127">
        <f>ROUND(E25*N25,2)</f>
        <v>0</v>
      </c>
      <c r="P25" s="127">
        <v>0</v>
      </c>
      <c r="Q25" s="127">
        <f>ROUND(E25*P25,2)</f>
        <v>0</v>
      </c>
      <c r="R25" s="127" t="s">
        <v>160</v>
      </c>
      <c r="S25" s="127" t="s">
        <v>130</v>
      </c>
      <c r="T25" s="127" t="s">
        <v>130</v>
      </c>
      <c r="U25" s="127">
        <v>0</v>
      </c>
      <c r="V25" s="127">
        <f>ROUND(E25*U25,2)</f>
        <v>0</v>
      </c>
      <c r="W25" s="127"/>
      <c r="X25" s="127" t="s">
        <v>161</v>
      </c>
      <c r="Y25" s="122"/>
      <c r="Z25" s="122"/>
      <c r="AA25" s="122"/>
      <c r="AB25" s="122"/>
      <c r="AC25" s="122"/>
      <c r="AD25" s="122"/>
      <c r="AE25" s="122"/>
      <c r="AF25" s="122"/>
      <c r="AG25" s="122" t="s">
        <v>162</v>
      </c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</row>
    <row r="26" spans="1:60" x14ac:dyDescent="0.2">
      <c r="A26" s="133" t="s">
        <v>125</v>
      </c>
      <c r="B26" s="134" t="s">
        <v>49</v>
      </c>
      <c r="C26" s="151" t="s">
        <v>50</v>
      </c>
      <c r="D26" s="135"/>
      <c r="E26" s="136"/>
      <c r="F26" s="137"/>
      <c r="G26" s="138">
        <f>SUMIF(AG27:AG29,"&lt;&gt;NOR",G27:G29)</f>
        <v>0</v>
      </c>
      <c r="H26" s="132"/>
      <c r="I26" s="132">
        <f>SUM(I27:I29)</f>
        <v>2610.67</v>
      </c>
      <c r="J26" s="132"/>
      <c r="K26" s="132">
        <f>SUM(K27:K29)</f>
        <v>4023.34</v>
      </c>
      <c r="L26" s="132"/>
      <c r="M26" s="132">
        <f>SUM(M27:M29)</f>
        <v>0</v>
      </c>
      <c r="N26" s="132"/>
      <c r="O26" s="132">
        <f>SUM(O27:O29)</f>
        <v>0.09</v>
      </c>
      <c r="P26" s="132"/>
      <c r="Q26" s="132">
        <f>SUM(Q27:Q29)</f>
        <v>0</v>
      </c>
      <c r="R26" s="132"/>
      <c r="S26" s="132"/>
      <c r="T26" s="132"/>
      <c r="U26" s="132"/>
      <c r="V26" s="132">
        <f>SUM(V27:V29)</f>
        <v>7.36</v>
      </c>
      <c r="W26" s="132"/>
      <c r="X26" s="132"/>
      <c r="AG26" t="s">
        <v>126</v>
      </c>
    </row>
    <row r="27" spans="1:60" ht="22.5" outlineLevel="1" x14ac:dyDescent="0.2">
      <c r="A27" s="139">
        <v>10</v>
      </c>
      <c r="B27" s="140" t="s">
        <v>165</v>
      </c>
      <c r="C27" s="153" t="s">
        <v>166</v>
      </c>
      <c r="D27" s="141" t="s">
        <v>138</v>
      </c>
      <c r="E27" s="142">
        <v>7.75</v>
      </c>
      <c r="F27" s="143"/>
      <c r="G27" s="144">
        <f>ROUND(E27*F27,2)</f>
        <v>0</v>
      </c>
      <c r="H27" s="127">
        <v>336.86</v>
      </c>
      <c r="I27" s="127">
        <f>ROUND(E27*H27,2)</f>
        <v>2610.67</v>
      </c>
      <c r="J27" s="127">
        <v>519.14</v>
      </c>
      <c r="K27" s="127">
        <f>ROUND(E27*J27,2)</f>
        <v>4023.34</v>
      </c>
      <c r="L27" s="127">
        <v>21</v>
      </c>
      <c r="M27" s="127">
        <f>G27*(1+L27/100)</f>
        <v>0</v>
      </c>
      <c r="N27" s="127">
        <v>1.201E-2</v>
      </c>
      <c r="O27" s="127">
        <f>ROUND(E27*N27,2)</f>
        <v>0.09</v>
      </c>
      <c r="P27" s="127">
        <v>0</v>
      </c>
      <c r="Q27" s="127">
        <f>ROUND(E27*P27,2)</f>
        <v>0</v>
      </c>
      <c r="R27" s="127"/>
      <c r="S27" s="127" t="s">
        <v>130</v>
      </c>
      <c r="T27" s="127" t="s">
        <v>130</v>
      </c>
      <c r="U27" s="127">
        <v>0.95</v>
      </c>
      <c r="V27" s="127">
        <f>ROUND(E27*U27,2)</f>
        <v>7.36</v>
      </c>
      <c r="W27" s="127"/>
      <c r="X27" s="127" t="s">
        <v>131</v>
      </c>
      <c r="Y27" s="122"/>
      <c r="Z27" s="122"/>
      <c r="AA27" s="122"/>
      <c r="AB27" s="122"/>
      <c r="AC27" s="122"/>
      <c r="AD27" s="122"/>
      <c r="AE27" s="122"/>
      <c r="AF27" s="122"/>
      <c r="AG27" s="122" t="s">
        <v>132</v>
      </c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</row>
    <row r="28" spans="1:60" outlineLevel="1" x14ac:dyDescent="0.2">
      <c r="A28" s="125"/>
      <c r="B28" s="126"/>
      <c r="C28" s="154" t="s">
        <v>156</v>
      </c>
      <c r="D28" s="128"/>
      <c r="E28" s="129">
        <v>5.88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2"/>
      <c r="Z28" s="122"/>
      <c r="AA28" s="122"/>
      <c r="AB28" s="122"/>
      <c r="AC28" s="122"/>
      <c r="AD28" s="122"/>
      <c r="AE28" s="122"/>
      <c r="AF28" s="122"/>
      <c r="AG28" s="122" t="s">
        <v>141</v>
      </c>
      <c r="AH28" s="122">
        <v>0</v>
      </c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</row>
    <row r="29" spans="1:60" outlineLevel="1" x14ac:dyDescent="0.2">
      <c r="A29" s="125"/>
      <c r="B29" s="126"/>
      <c r="C29" s="154" t="s">
        <v>157</v>
      </c>
      <c r="D29" s="128"/>
      <c r="E29" s="129">
        <v>1.87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127"/>
      <c r="W29" s="127"/>
      <c r="X29" s="127"/>
      <c r="Y29" s="122"/>
      <c r="Z29" s="122"/>
      <c r="AA29" s="122"/>
      <c r="AB29" s="122"/>
      <c r="AC29" s="122"/>
      <c r="AD29" s="122"/>
      <c r="AE29" s="122"/>
      <c r="AF29" s="122"/>
      <c r="AG29" s="122" t="s">
        <v>141</v>
      </c>
      <c r="AH29" s="122">
        <v>0</v>
      </c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</row>
    <row r="30" spans="1:60" x14ac:dyDescent="0.2">
      <c r="A30" s="133" t="s">
        <v>125</v>
      </c>
      <c r="B30" s="134" t="s">
        <v>51</v>
      </c>
      <c r="C30" s="151" t="s">
        <v>52</v>
      </c>
      <c r="D30" s="135"/>
      <c r="E30" s="136"/>
      <c r="F30" s="137"/>
      <c r="G30" s="138">
        <f>SUMIF(AG31:AG32,"&lt;&gt;NOR",G31:G32)</f>
        <v>0</v>
      </c>
      <c r="H30" s="132"/>
      <c r="I30" s="132">
        <f>SUM(I31:I32)</f>
        <v>54.52</v>
      </c>
      <c r="J30" s="132"/>
      <c r="K30" s="132">
        <f>SUM(K31:K32)</f>
        <v>253.48</v>
      </c>
      <c r="L30" s="132"/>
      <c r="M30" s="132">
        <f>SUM(M31:M32)</f>
        <v>0</v>
      </c>
      <c r="N30" s="132"/>
      <c r="O30" s="132">
        <f>SUM(O31:O32)</f>
        <v>0.01</v>
      </c>
      <c r="P30" s="132"/>
      <c r="Q30" s="132">
        <f>SUM(Q31:Q32)</f>
        <v>0</v>
      </c>
      <c r="R30" s="132"/>
      <c r="S30" s="132"/>
      <c r="T30" s="132"/>
      <c r="U30" s="132"/>
      <c r="V30" s="132">
        <f>SUM(V31:V32)</f>
        <v>0.55000000000000004</v>
      </c>
      <c r="W30" s="132"/>
      <c r="X30" s="132"/>
      <c r="AG30" t="s">
        <v>126</v>
      </c>
    </row>
    <row r="31" spans="1:60" ht="22.5" outlineLevel="1" x14ac:dyDescent="0.2">
      <c r="A31" s="139">
        <v>11</v>
      </c>
      <c r="B31" s="140" t="s">
        <v>167</v>
      </c>
      <c r="C31" s="153" t="s">
        <v>168</v>
      </c>
      <c r="D31" s="141" t="s">
        <v>138</v>
      </c>
      <c r="E31" s="142">
        <v>2.2000000000000002</v>
      </c>
      <c r="F31" s="143"/>
      <c r="G31" s="144">
        <f>ROUND(E31*F31,2)</f>
        <v>0</v>
      </c>
      <c r="H31" s="127">
        <v>24.78</v>
      </c>
      <c r="I31" s="127">
        <f>ROUND(E31*H31,2)</f>
        <v>54.52</v>
      </c>
      <c r="J31" s="127">
        <v>115.22</v>
      </c>
      <c r="K31" s="127">
        <f>ROUND(E31*J31,2)</f>
        <v>253.48</v>
      </c>
      <c r="L31" s="127">
        <v>21</v>
      </c>
      <c r="M31" s="127">
        <f>G31*(1+L31/100)</f>
        <v>0</v>
      </c>
      <c r="N31" s="127">
        <v>4.8999999999999998E-3</v>
      </c>
      <c r="O31" s="127">
        <f>ROUND(E31*N31,2)</f>
        <v>0.01</v>
      </c>
      <c r="P31" s="127">
        <v>0</v>
      </c>
      <c r="Q31" s="127">
        <f>ROUND(E31*P31,2)</f>
        <v>0</v>
      </c>
      <c r="R31" s="127"/>
      <c r="S31" s="127" t="s">
        <v>130</v>
      </c>
      <c r="T31" s="127" t="s">
        <v>139</v>
      </c>
      <c r="U31" s="127">
        <v>0.25</v>
      </c>
      <c r="V31" s="127">
        <f>ROUND(E31*U31,2)</f>
        <v>0.55000000000000004</v>
      </c>
      <c r="W31" s="127"/>
      <c r="X31" s="127" t="s">
        <v>131</v>
      </c>
      <c r="Y31" s="122"/>
      <c r="Z31" s="122"/>
      <c r="AA31" s="122"/>
      <c r="AB31" s="122"/>
      <c r="AC31" s="122"/>
      <c r="AD31" s="122"/>
      <c r="AE31" s="122"/>
      <c r="AF31" s="122"/>
      <c r="AG31" s="122" t="s">
        <v>132</v>
      </c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</row>
    <row r="32" spans="1:60" outlineLevel="1" x14ac:dyDescent="0.2">
      <c r="A32" s="125"/>
      <c r="B32" s="126"/>
      <c r="C32" s="154" t="s">
        <v>169</v>
      </c>
      <c r="D32" s="128"/>
      <c r="E32" s="129">
        <v>2.2000000000000002</v>
      </c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2"/>
      <c r="Z32" s="122"/>
      <c r="AA32" s="122"/>
      <c r="AB32" s="122"/>
      <c r="AC32" s="122"/>
      <c r="AD32" s="122"/>
      <c r="AE32" s="122"/>
      <c r="AF32" s="122"/>
      <c r="AG32" s="122" t="s">
        <v>141</v>
      </c>
      <c r="AH32" s="122">
        <v>0</v>
      </c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</row>
    <row r="33" spans="1:60" x14ac:dyDescent="0.2">
      <c r="A33" s="133" t="s">
        <v>125</v>
      </c>
      <c r="B33" s="134" t="s">
        <v>53</v>
      </c>
      <c r="C33" s="151" t="s">
        <v>54</v>
      </c>
      <c r="D33" s="135"/>
      <c r="E33" s="136"/>
      <c r="F33" s="137"/>
      <c r="G33" s="138">
        <f>SUMIF(AG34:AG77,"&lt;&gt;NOR",G34:G77)</f>
        <v>0</v>
      </c>
      <c r="H33" s="132"/>
      <c r="I33" s="132">
        <f>SUM(I34:I77)</f>
        <v>7458.82</v>
      </c>
      <c r="J33" s="132"/>
      <c r="K33" s="132">
        <f>SUM(K34:K77)</f>
        <v>38626.67</v>
      </c>
      <c r="L33" s="132"/>
      <c r="M33" s="132">
        <f>SUM(M34:M77)</f>
        <v>0</v>
      </c>
      <c r="N33" s="132"/>
      <c r="O33" s="132">
        <f>SUM(O34:O77)</f>
        <v>3.6999999999999997</v>
      </c>
      <c r="P33" s="132"/>
      <c r="Q33" s="132">
        <f>SUM(Q34:Q77)</f>
        <v>0</v>
      </c>
      <c r="R33" s="132"/>
      <c r="S33" s="132"/>
      <c r="T33" s="132"/>
      <c r="U33" s="132"/>
      <c r="V33" s="132">
        <f>SUM(V34:V77)</f>
        <v>77.27000000000001</v>
      </c>
      <c r="W33" s="132"/>
      <c r="X33" s="132"/>
      <c r="AG33" t="s">
        <v>126</v>
      </c>
    </row>
    <row r="34" spans="1:60" outlineLevel="1" x14ac:dyDescent="0.2">
      <c r="A34" s="139">
        <v>12</v>
      </c>
      <c r="B34" s="140" t="s">
        <v>170</v>
      </c>
      <c r="C34" s="153" t="s">
        <v>171</v>
      </c>
      <c r="D34" s="141" t="s">
        <v>138</v>
      </c>
      <c r="E34" s="142">
        <v>8.9600000000000009</v>
      </c>
      <c r="F34" s="143"/>
      <c r="G34" s="144">
        <f>ROUND(E34*F34,2)</f>
        <v>0</v>
      </c>
      <c r="H34" s="127">
        <v>13.56</v>
      </c>
      <c r="I34" s="127">
        <f>ROUND(E34*H34,2)</f>
        <v>121.5</v>
      </c>
      <c r="J34" s="127">
        <v>33.04</v>
      </c>
      <c r="K34" s="127">
        <f>ROUND(E34*J34,2)</f>
        <v>296.04000000000002</v>
      </c>
      <c r="L34" s="127">
        <v>21</v>
      </c>
      <c r="M34" s="127">
        <f>G34*(1+L34/100)</f>
        <v>0</v>
      </c>
      <c r="N34" s="127">
        <v>4.0000000000000003E-5</v>
      </c>
      <c r="O34" s="127">
        <f>ROUND(E34*N34,2)</f>
        <v>0</v>
      </c>
      <c r="P34" s="127">
        <v>0</v>
      </c>
      <c r="Q34" s="127">
        <f>ROUND(E34*P34,2)</f>
        <v>0</v>
      </c>
      <c r="R34" s="127"/>
      <c r="S34" s="127" t="s">
        <v>130</v>
      </c>
      <c r="T34" s="127" t="s">
        <v>139</v>
      </c>
      <c r="U34" s="127">
        <v>7.8E-2</v>
      </c>
      <c r="V34" s="127">
        <f>ROUND(E34*U34,2)</f>
        <v>0.7</v>
      </c>
      <c r="W34" s="127"/>
      <c r="X34" s="127" t="s">
        <v>131</v>
      </c>
      <c r="Y34" s="122"/>
      <c r="Z34" s="122"/>
      <c r="AA34" s="122"/>
      <c r="AB34" s="122"/>
      <c r="AC34" s="122"/>
      <c r="AD34" s="122"/>
      <c r="AE34" s="122"/>
      <c r="AF34" s="122"/>
      <c r="AG34" s="122" t="s">
        <v>132</v>
      </c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</row>
    <row r="35" spans="1:60" outlineLevel="1" x14ac:dyDescent="0.2">
      <c r="A35" s="125"/>
      <c r="B35" s="126"/>
      <c r="C35" s="154" t="s">
        <v>172</v>
      </c>
      <c r="D35" s="128"/>
      <c r="E35" s="129">
        <v>4.4800000000000004</v>
      </c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2"/>
      <c r="Z35" s="122"/>
      <c r="AA35" s="122"/>
      <c r="AB35" s="122"/>
      <c r="AC35" s="122"/>
      <c r="AD35" s="122"/>
      <c r="AE35" s="122"/>
      <c r="AF35" s="122"/>
      <c r="AG35" s="122" t="s">
        <v>141</v>
      </c>
      <c r="AH35" s="122">
        <v>0</v>
      </c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</row>
    <row r="36" spans="1:60" outlineLevel="1" x14ac:dyDescent="0.2">
      <c r="A36" s="125"/>
      <c r="B36" s="126"/>
      <c r="C36" s="154" t="s">
        <v>173</v>
      </c>
      <c r="D36" s="128"/>
      <c r="E36" s="129">
        <v>4.4800000000000004</v>
      </c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2"/>
      <c r="Z36" s="122"/>
      <c r="AA36" s="122"/>
      <c r="AB36" s="122"/>
      <c r="AC36" s="122"/>
      <c r="AD36" s="122"/>
      <c r="AE36" s="122"/>
      <c r="AF36" s="122"/>
      <c r="AG36" s="122" t="s">
        <v>141</v>
      </c>
      <c r="AH36" s="122">
        <v>0</v>
      </c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</row>
    <row r="37" spans="1:60" ht="22.5" outlineLevel="1" x14ac:dyDescent="0.2">
      <c r="A37" s="139">
        <v>13</v>
      </c>
      <c r="B37" s="140" t="s">
        <v>174</v>
      </c>
      <c r="C37" s="153" t="s">
        <v>175</v>
      </c>
      <c r="D37" s="141" t="s">
        <v>138</v>
      </c>
      <c r="E37" s="142">
        <v>43.74</v>
      </c>
      <c r="F37" s="143"/>
      <c r="G37" s="144">
        <f>ROUND(E37*F37,2)</f>
        <v>0</v>
      </c>
      <c r="H37" s="127">
        <v>34.17</v>
      </c>
      <c r="I37" s="127">
        <f>ROUND(E37*H37,2)</f>
        <v>1494.6</v>
      </c>
      <c r="J37" s="127">
        <v>194.33</v>
      </c>
      <c r="K37" s="127">
        <f>ROUND(E37*J37,2)</f>
        <v>8499.99</v>
      </c>
      <c r="L37" s="127">
        <v>21</v>
      </c>
      <c r="M37" s="127">
        <f>G37*(1+L37/100)</f>
        <v>0</v>
      </c>
      <c r="N37" s="127">
        <v>1.7680000000000001E-2</v>
      </c>
      <c r="O37" s="127">
        <f>ROUND(E37*N37,2)</f>
        <v>0.77</v>
      </c>
      <c r="P37" s="127">
        <v>0</v>
      </c>
      <c r="Q37" s="127">
        <f>ROUND(E37*P37,2)</f>
        <v>0</v>
      </c>
      <c r="R37" s="127"/>
      <c r="S37" s="127" t="s">
        <v>130</v>
      </c>
      <c r="T37" s="127" t="s">
        <v>130</v>
      </c>
      <c r="U37" s="127">
        <v>0.38716</v>
      </c>
      <c r="V37" s="127">
        <f>ROUND(E37*U37,2)</f>
        <v>16.93</v>
      </c>
      <c r="W37" s="127"/>
      <c r="X37" s="127" t="s">
        <v>131</v>
      </c>
      <c r="Y37" s="122"/>
      <c r="Z37" s="122"/>
      <c r="AA37" s="122"/>
      <c r="AB37" s="122"/>
      <c r="AC37" s="122"/>
      <c r="AD37" s="122"/>
      <c r="AE37" s="122"/>
      <c r="AF37" s="122"/>
      <c r="AG37" s="122" t="s">
        <v>132</v>
      </c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</row>
    <row r="38" spans="1:60" outlineLevel="1" x14ac:dyDescent="0.2">
      <c r="A38" s="125"/>
      <c r="B38" s="126"/>
      <c r="C38" s="154" t="s">
        <v>176</v>
      </c>
      <c r="D38" s="128"/>
      <c r="E38" s="129">
        <v>1.17</v>
      </c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2"/>
      <c r="Z38" s="122"/>
      <c r="AA38" s="122"/>
      <c r="AB38" s="122"/>
      <c r="AC38" s="122"/>
      <c r="AD38" s="122"/>
      <c r="AE38" s="122"/>
      <c r="AF38" s="122"/>
      <c r="AG38" s="122" t="s">
        <v>141</v>
      </c>
      <c r="AH38" s="122">
        <v>0</v>
      </c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</row>
    <row r="39" spans="1:60" outlineLevel="1" x14ac:dyDescent="0.2">
      <c r="A39" s="125"/>
      <c r="B39" s="126"/>
      <c r="C39" s="154" t="s">
        <v>177</v>
      </c>
      <c r="D39" s="128"/>
      <c r="E39" s="129">
        <v>1.1399999999999999</v>
      </c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P39" s="127"/>
      <c r="Q39" s="127"/>
      <c r="R39" s="127"/>
      <c r="S39" s="127"/>
      <c r="T39" s="127"/>
      <c r="U39" s="127"/>
      <c r="V39" s="127"/>
      <c r="W39" s="127"/>
      <c r="X39" s="127"/>
      <c r="Y39" s="122"/>
      <c r="Z39" s="122"/>
      <c r="AA39" s="122"/>
      <c r="AB39" s="122"/>
      <c r="AC39" s="122"/>
      <c r="AD39" s="122"/>
      <c r="AE39" s="122"/>
      <c r="AF39" s="122"/>
      <c r="AG39" s="122" t="s">
        <v>141</v>
      </c>
      <c r="AH39" s="122">
        <v>0</v>
      </c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</row>
    <row r="40" spans="1:60" outlineLevel="1" x14ac:dyDescent="0.2">
      <c r="A40" s="125"/>
      <c r="B40" s="126"/>
      <c r="C40" s="154" t="s">
        <v>178</v>
      </c>
      <c r="D40" s="128"/>
      <c r="E40" s="129">
        <v>3.99</v>
      </c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2"/>
      <c r="Z40" s="122"/>
      <c r="AA40" s="122"/>
      <c r="AB40" s="122"/>
      <c r="AC40" s="122"/>
      <c r="AD40" s="122"/>
      <c r="AE40" s="122"/>
      <c r="AF40" s="122"/>
      <c r="AG40" s="122" t="s">
        <v>141</v>
      </c>
      <c r="AH40" s="122">
        <v>0</v>
      </c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</row>
    <row r="41" spans="1:60" outlineLevel="1" x14ac:dyDescent="0.2">
      <c r="A41" s="125"/>
      <c r="B41" s="126"/>
      <c r="C41" s="154" t="s">
        <v>179</v>
      </c>
      <c r="D41" s="128"/>
      <c r="E41" s="129">
        <v>11.7</v>
      </c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2"/>
      <c r="Z41" s="122"/>
      <c r="AA41" s="122"/>
      <c r="AB41" s="122"/>
      <c r="AC41" s="122"/>
      <c r="AD41" s="122"/>
      <c r="AE41" s="122"/>
      <c r="AF41" s="122"/>
      <c r="AG41" s="122" t="s">
        <v>141</v>
      </c>
      <c r="AH41" s="122">
        <v>0</v>
      </c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</row>
    <row r="42" spans="1:60" outlineLevel="1" x14ac:dyDescent="0.2">
      <c r="A42" s="125"/>
      <c r="B42" s="126"/>
      <c r="C42" s="154" t="s">
        <v>180</v>
      </c>
      <c r="D42" s="128"/>
      <c r="E42" s="129">
        <v>17.34</v>
      </c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2"/>
      <c r="Z42" s="122"/>
      <c r="AA42" s="122"/>
      <c r="AB42" s="122"/>
      <c r="AC42" s="122"/>
      <c r="AD42" s="122"/>
      <c r="AE42" s="122"/>
      <c r="AF42" s="122"/>
      <c r="AG42" s="122" t="s">
        <v>141</v>
      </c>
      <c r="AH42" s="122">
        <v>0</v>
      </c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</row>
    <row r="43" spans="1:60" outlineLevel="1" x14ac:dyDescent="0.2">
      <c r="A43" s="125"/>
      <c r="B43" s="126"/>
      <c r="C43" s="154" t="s">
        <v>181</v>
      </c>
      <c r="D43" s="128"/>
      <c r="E43" s="129">
        <v>8.4</v>
      </c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2"/>
      <c r="Z43" s="122"/>
      <c r="AA43" s="122"/>
      <c r="AB43" s="122"/>
      <c r="AC43" s="122"/>
      <c r="AD43" s="122"/>
      <c r="AE43" s="122"/>
      <c r="AF43" s="122"/>
      <c r="AG43" s="122" t="s">
        <v>141</v>
      </c>
      <c r="AH43" s="122">
        <v>0</v>
      </c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</row>
    <row r="44" spans="1:60" outlineLevel="1" x14ac:dyDescent="0.2">
      <c r="A44" s="139">
        <v>14</v>
      </c>
      <c r="B44" s="140" t="s">
        <v>182</v>
      </c>
      <c r="C44" s="153" t="s">
        <v>183</v>
      </c>
      <c r="D44" s="141" t="s">
        <v>138</v>
      </c>
      <c r="E44" s="142">
        <v>12.816000000000001</v>
      </c>
      <c r="F44" s="143"/>
      <c r="G44" s="144">
        <f>ROUND(E44*F44,2)</f>
        <v>0</v>
      </c>
      <c r="H44" s="127">
        <v>43.02</v>
      </c>
      <c r="I44" s="127">
        <f>ROUND(E44*H44,2)</f>
        <v>551.34</v>
      </c>
      <c r="J44" s="127">
        <v>288.48</v>
      </c>
      <c r="K44" s="127">
        <f>ROUND(E44*J44,2)</f>
        <v>3697.16</v>
      </c>
      <c r="L44" s="127">
        <v>21</v>
      </c>
      <c r="M44" s="127">
        <f>G44*(1+L44/100)</f>
        <v>0</v>
      </c>
      <c r="N44" s="127">
        <v>4.4139999999999999E-2</v>
      </c>
      <c r="O44" s="127">
        <f>ROUND(E44*N44,2)</f>
        <v>0.56999999999999995</v>
      </c>
      <c r="P44" s="127">
        <v>0</v>
      </c>
      <c r="Q44" s="127">
        <f>ROUND(E44*P44,2)</f>
        <v>0</v>
      </c>
      <c r="R44" s="127"/>
      <c r="S44" s="127" t="s">
        <v>130</v>
      </c>
      <c r="T44" s="127" t="s">
        <v>130</v>
      </c>
      <c r="U44" s="127">
        <v>0.6</v>
      </c>
      <c r="V44" s="127">
        <f>ROUND(E44*U44,2)</f>
        <v>7.69</v>
      </c>
      <c r="W44" s="127"/>
      <c r="X44" s="127" t="s">
        <v>131</v>
      </c>
      <c r="Y44" s="122"/>
      <c r="Z44" s="122"/>
      <c r="AA44" s="122"/>
      <c r="AB44" s="122"/>
      <c r="AC44" s="122"/>
      <c r="AD44" s="122"/>
      <c r="AE44" s="122"/>
      <c r="AF44" s="122"/>
      <c r="AG44" s="122" t="s">
        <v>132</v>
      </c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</row>
    <row r="45" spans="1:60" outlineLevel="1" x14ac:dyDescent="0.2">
      <c r="A45" s="125"/>
      <c r="B45" s="126"/>
      <c r="C45" s="154" t="s">
        <v>184</v>
      </c>
      <c r="D45" s="128"/>
      <c r="E45" s="129">
        <v>12</v>
      </c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2"/>
      <c r="Z45" s="122"/>
      <c r="AA45" s="122"/>
      <c r="AB45" s="122"/>
      <c r="AC45" s="122"/>
      <c r="AD45" s="122"/>
      <c r="AE45" s="122"/>
      <c r="AF45" s="122"/>
      <c r="AG45" s="122" t="s">
        <v>141</v>
      </c>
      <c r="AH45" s="122">
        <v>0</v>
      </c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</row>
    <row r="46" spans="1:60" outlineLevel="1" x14ac:dyDescent="0.2">
      <c r="A46" s="125"/>
      <c r="B46" s="126"/>
      <c r="C46" s="154" t="s">
        <v>185</v>
      </c>
      <c r="D46" s="128"/>
      <c r="E46" s="129">
        <v>-2.3639999999999999</v>
      </c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2"/>
      <c r="Z46" s="122"/>
      <c r="AA46" s="122"/>
      <c r="AB46" s="122"/>
      <c r="AC46" s="122"/>
      <c r="AD46" s="122"/>
      <c r="AE46" s="122"/>
      <c r="AF46" s="122"/>
      <c r="AG46" s="122" t="s">
        <v>141</v>
      </c>
      <c r="AH46" s="122">
        <v>0</v>
      </c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</row>
    <row r="47" spans="1:60" outlineLevel="1" x14ac:dyDescent="0.2">
      <c r="A47" s="125"/>
      <c r="B47" s="126"/>
      <c r="C47" s="154" t="s">
        <v>186</v>
      </c>
      <c r="D47" s="128"/>
      <c r="E47" s="129">
        <v>1.08</v>
      </c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2"/>
      <c r="Z47" s="122"/>
      <c r="AA47" s="122"/>
      <c r="AB47" s="122"/>
      <c r="AC47" s="122"/>
      <c r="AD47" s="122"/>
      <c r="AE47" s="122"/>
      <c r="AF47" s="122"/>
      <c r="AG47" s="122" t="s">
        <v>141</v>
      </c>
      <c r="AH47" s="122">
        <v>0</v>
      </c>
      <c r="AI47" s="122"/>
      <c r="AJ47" s="122"/>
      <c r="AK47" s="122"/>
      <c r="AL47" s="122"/>
      <c r="AM47" s="122"/>
      <c r="AN47" s="122"/>
      <c r="AO47" s="122"/>
      <c r="AP47" s="122"/>
      <c r="AQ47" s="122"/>
      <c r="AR47" s="122"/>
      <c r="AS47" s="122"/>
      <c r="AT47" s="122"/>
      <c r="AU47" s="122"/>
      <c r="AV47" s="122"/>
      <c r="AW47" s="122"/>
      <c r="AX47" s="122"/>
      <c r="AY47" s="122"/>
      <c r="AZ47" s="122"/>
      <c r="BA47" s="122"/>
      <c r="BB47" s="122"/>
      <c r="BC47" s="122"/>
      <c r="BD47" s="122"/>
      <c r="BE47" s="122"/>
      <c r="BF47" s="122"/>
      <c r="BG47" s="122"/>
      <c r="BH47" s="122"/>
    </row>
    <row r="48" spans="1:60" outlineLevel="1" x14ac:dyDescent="0.2">
      <c r="A48" s="125"/>
      <c r="B48" s="126"/>
      <c r="C48" s="154" t="s">
        <v>187</v>
      </c>
      <c r="D48" s="128"/>
      <c r="E48" s="129">
        <v>2.1</v>
      </c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2"/>
      <c r="Z48" s="122"/>
      <c r="AA48" s="122"/>
      <c r="AB48" s="122"/>
      <c r="AC48" s="122"/>
      <c r="AD48" s="122"/>
      <c r="AE48" s="122"/>
      <c r="AF48" s="122"/>
      <c r="AG48" s="122" t="s">
        <v>141</v>
      </c>
      <c r="AH48" s="122">
        <v>0</v>
      </c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122"/>
      <c r="AU48" s="122"/>
      <c r="AV48" s="122"/>
      <c r="AW48" s="122"/>
      <c r="AX48" s="122"/>
      <c r="AY48" s="122"/>
      <c r="AZ48" s="122"/>
      <c r="BA48" s="122"/>
      <c r="BB48" s="122"/>
      <c r="BC48" s="122"/>
      <c r="BD48" s="122"/>
      <c r="BE48" s="122"/>
      <c r="BF48" s="122"/>
      <c r="BG48" s="122"/>
      <c r="BH48" s="122"/>
    </row>
    <row r="49" spans="1:60" ht="22.5" outlineLevel="1" x14ac:dyDescent="0.2">
      <c r="A49" s="139">
        <v>15</v>
      </c>
      <c r="B49" s="140" t="s">
        <v>188</v>
      </c>
      <c r="C49" s="153" t="s">
        <v>189</v>
      </c>
      <c r="D49" s="141" t="s">
        <v>138</v>
      </c>
      <c r="E49" s="142">
        <v>147.73599999999999</v>
      </c>
      <c r="F49" s="143"/>
      <c r="G49" s="144">
        <f>ROUND(E49*F49,2)</f>
        <v>0</v>
      </c>
      <c r="H49" s="127">
        <v>30.64</v>
      </c>
      <c r="I49" s="127">
        <f>ROUND(E49*H49,2)</f>
        <v>4526.63</v>
      </c>
      <c r="J49" s="127">
        <v>168.86</v>
      </c>
      <c r="K49" s="127">
        <f>ROUND(E49*J49,2)</f>
        <v>24946.7</v>
      </c>
      <c r="L49" s="127">
        <v>21</v>
      </c>
      <c r="M49" s="127">
        <f>G49*(1+L49/100)</f>
        <v>0</v>
      </c>
      <c r="N49" s="127">
        <v>1.5740000000000001E-2</v>
      </c>
      <c r="O49" s="127">
        <f>ROUND(E49*N49,2)</f>
        <v>2.33</v>
      </c>
      <c r="P49" s="127">
        <v>0</v>
      </c>
      <c r="Q49" s="127">
        <f>ROUND(E49*P49,2)</f>
        <v>0</v>
      </c>
      <c r="R49" s="127"/>
      <c r="S49" s="127" t="s">
        <v>130</v>
      </c>
      <c r="T49" s="127" t="s">
        <v>130</v>
      </c>
      <c r="U49" s="127">
        <v>0.33481</v>
      </c>
      <c r="V49" s="127">
        <f>ROUND(E49*U49,2)</f>
        <v>49.46</v>
      </c>
      <c r="W49" s="127"/>
      <c r="X49" s="127" t="s">
        <v>131</v>
      </c>
      <c r="Y49" s="122"/>
      <c r="Z49" s="122"/>
      <c r="AA49" s="122"/>
      <c r="AB49" s="122"/>
      <c r="AC49" s="122"/>
      <c r="AD49" s="122"/>
      <c r="AE49" s="122"/>
      <c r="AF49" s="122"/>
      <c r="AG49" s="122" t="s">
        <v>132</v>
      </c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122"/>
      <c r="AU49" s="122"/>
      <c r="AV49" s="122"/>
      <c r="AW49" s="122"/>
      <c r="AX49" s="122"/>
      <c r="AY49" s="122"/>
      <c r="AZ49" s="122"/>
      <c r="BA49" s="122"/>
      <c r="BB49" s="122"/>
      <c r="BC49" s="122"/>
      <c r="BD49" s="122"/>
      <c r="BE49" s="122"/>
      <c r="BF49" s="122"/>
      <c r="BG49" s="122"/>
      <c r="BH49" s="122"/>
    </row>
    <row r="50" spans="1:60" outlineLevel="1" x14ac:dyDescent="0.2">
      <c r="A50" s="125"/>
      <c r="B50" s="126"/>
      <c r="C50" s="154" t="s">
        <v>190</v>
      </c>
      <c r="D50" s="128"/>
      <c r="E50" s="129">
        <v>37.96</v>
      </c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2"/>
      <c r="Z50" s="122"/>
      <c r="AA50" s="122"/>
      <c r="AB50" s="122"/>
      <c r="AC50" s="122"/>
      <c r="AD50" s="122"/>
      <c r="AE50" s="122"/>
      <c r="AF50" s="122"/>
      <c r="AG50" s="122" t="s">
        <v>141</v>
      </c>
      <c r="AH50" s="122">
        <v>0</v>
      </c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</row>
    <row r="51" spans="1:60" outlineLevel="1" x14ac:dyDescent="0.2">
      <c r="A51" s="125"/>
      <c r="B51" s="126"/>
      <c r="C51" s="154" t="s">
        <v>191</v>
      </c>
      <c r="D51" s="128"/>
      <c r="E51" s="129">
        <v>-4.7279999999999998</v>
      </c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2"/>
      <c r="Z51" s="122"/>
      <c r="AA51" s="122"/>
      <c r="AB51" s="122"/>
      <c r="AC51" s="122"/>
      <c r="AD51" s="122"/>
      <c r="AE51" s="122"/>
      <c r="AF51" s="122"/>
      <c r="AG51" s="122" t="s">
        <v>141</v>
      </c>
      <c r="AH51" s="122">
        <v>0</v>
      </c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</row>
    <row r="52" spans="1:60" outlineLevel="1" x14ac:dyDescent="0.2">
      <c r="A52" s="125"/>
      <c r="B52" s="126"/>
      <c r="C52" s="154" t="s">
        <v>192</v>
      </c>
      <c r="D52" s="128"/>
      <c r="E52" s="129">
        <v>-3.5459999999999998</v>
      </c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2"/>
      <c r="Z52" s="122"/>
      <c r="AA52" s="122"/>
      <c r="AB52" s="122"/>
      <c r="AC52" s="122"/>
      <c r="AD52" s="122"/>
      <c r="AE52" s="122"/>
      <c r="AF52" s="122"/>
      <c r="AG52" s="122" t="s">
        <v>141</v>
      </c>
      <c r="AH52" s="122">
        <v>0</v>
      </c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</row>
    <row r="53" spans="1:60" outlineLevel="1" x14ac:dyDescent="0.2">
      <c r="A53" s="125"/>
      <c r="B53" s="126"/>
      <c r="C53" s="154" t="s">
        <v>193</v>
      </c>
      <c r="D53" s="128"/>
      <c r="E53" s="129">
        <v>11.44</v>
      </c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2"/>
      <c r="Z53" s="122"/>
      <c r="AA53" s="122"/>
      <c r="AB53" s="122"/>
      <c r="AC53" s="122"/>
      <c r="AD53" s="122"/>
      <c r="AE53" s="122"/>
      <c r="AF53" s="122"/>
      <c r="AG53" s="122" t="s">
        <v>141</v>
      </c>
      <c r="AH53" s="122">
        <v>0</v>
      </c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</row>
    <row r="54" spans="1:60" outlineLevel="1" x14ac:dyDescent="0.2">
      <c r="A54" s="125"/>
      <c r="B54" s="126"/>
      <c r="C54" s="154" t="s">
        <v>194</v>
      </c>
      <c r="D54" s="128"/>
      <c r="E54" s="129">
        <v>-1.1819999999999999</v>
      </c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2"/>
      <c r="Z54" s="122"/>
      <c r="AA54" s="122"/>
      <c r="AB54" s="122"/>
      <c r="AC54" s="122"/>
      <c r="AD54" s="122"/>
      <c r="AE54" s="122"/>
      <c r="AF54" s="122"/>
      <c r="AG54" s="122" t="s">
        <v>141</v>
      </c>
      <c r="AH54" s="122">
        <v>0</v>
      </c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</row>
    <row r="55" spans="1:60" outlineLevel="1" x14ac:dyDescent="0.2">
      <c r="A55" s="125"/>
      <c r="B55" s="126"/>
      <c r="C55" s="154" t="s">
        <v>195</v>
      </c>
      <c r="D55" s="128"/>
      <c r="E55" s="129">
        <v>11.18</v>
      </c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2"/>
      <c r="Z55" s="122"/>
      <c r="AA55" s="122"/>
      <c r="AB55" s="122"/>
      <c r="AC55" s="122"/>
      <c r="AD55" s="122"/>
      <c r="AE55" s="122"/>
      <c r="AF55" s="122"/>
      <c r="AG55" s="122" t="s">
        <v>141</v>
      </c>
      <c r="AH55" s="122">
        <v>0</v>
      </c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</row>
    <row r="56" spans="1:60" outlineLevel="1" x14ac:dyDescent="0.2">
      <c r="A56" s="125"/>
      <c r="B56" s="126"/>
      <c r="C56" s="154" t="s">
        <v>194</v>
      </c>
      <c r="D56" s="128"/>
      <c r="E56" s="129">
        <v>-1.1819999999999999</v>
      </c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2"/>
      <c r="Z56" s="122"/>
      <c r="AA56" s="122"/>
      <c r="AB56" s="122"/>
      <c r="AC56" s="122"/>
      <c r="AD56" s="122"/>
      <c r="AE56" s="122"/>
      <c r="AF56" s="122"/>
      <c r="AG56" s="122" t="s">
        <v>141</v>
      </c>
      <c r="AH56" s="122">
        <v>0</v>
      </c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</row>
    <row r="57" spans="1:60" outlineLevel="1" x14ac:dyDescent="0.2">
      <c r="A57" s="125"/>
      <c r="B57" s="126"/>
      <c r="C57" s="154" t="s">
        <v>196</v>
      </c>
      <c r="D57" s="128"/>
      <c r="E57" s="129">
        <v>4</v>
      </c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2"/>
      <c r="Z57" s="122"/>
      <c r="AA57" s="122"/>
      <c r="AB57" s="122"/>
      <c r="AC57" s="122"/>
      <c r="AD57" s="122"/>
      <c r="AE57" s="122"/>
      <c r="AF57" s="122"/>
      <c r="AG57" s="122" t="s">
        <v>141</v>
      </c>
      <c r="AH57" s="122">
        <v>0</v>
      </c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</row>
    <row r="58" spans="1:60" outlineLevel="1" x14ac:dyDescent="0.2">
      <c r="A58" s="125"/>
      <c r="B58" s="126"/>
      <c r="C58" s="154" t="s">
        <v>194</v>
      </c>
      <c r="D58" s="128"/>
      <c r="E58" s="129">
        <v>-1.1819999999999999</v>
      </c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2"/>
      <c r="Z58" s="122"/>
      <c r="AA58" s="122"/>
      <c r="AB58" s="122"/>
      <c r="AC58" s="122"/>
      <c r="AD58" s="122"/>
      <c r="AE58" s="122"/>
      <c r="AF58" s="122"/>
      <c r="AG58" s="122" t="s">
        <v>141</v>
      </c>
      <c r="AH58" s="122">
        <v>0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</row>
    <row r="59" spans="1:60" outlineLevel="1" x14ac:dyDescent="0.2">
      <c r="A59" s="125"/>
      <c r="B59" s="126"/>
      <c r="C59" s="154" t="s">
        <v>197</v>
      </c>
      <c r="D59" s="128"/>
      <c r="E59" s="129">
        <v>35.880000000000003</v>
      </c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2"/>
      <c r="Z59" s="122"/>
      <c r="AA59" s="122"/>
      <c r="AB59" s="122"/>
      <c r="AC59" s="122"/>
      <c r="AD59" s="122"/>
      <c r="AE59" s="122"/>
      <c r="AF59" s="122"/>
      <c r="AG59" s="122" t="s">
        <v>141</v>
      </c>
      <c r="AH59" s="122">
        <v>0</v>
      </c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</row>
    <row r="60" spans="1:60" outlineLevel="1" x14ac:dyDescent="0.2">
      <c r="A60" s="125"/>
      <c r="B60" s="126"/>
      <c r="C60" s="154" t="s">
        <v>198</v>
      </c>
      <c r="D60" s="128"/>
      <c r="E60" s="129">
        <v>-1.5760000000000001</v>
      </c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2"/>
      <c r="Z60" s="122"/>
      <c r="AA60" s="122"/>
      <c r="AB60" s="122"/>
      <c r="AC60" s="122"/>
      <c r="AD60" s="122"/>
      <c r="AE60" s="122"/>
      <c r="AF60" s="122"/>
      <c r="AG60" s="122" t="s">
        <v>141</v>
      </c>
      <c r="AH60" s="122">
        <v>0</v>
      </c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</row>
    <row r="61" spans="1:60" outlineLevel="1" x14ac:dyDescent="0.2">
      <c r="A61" s="125"/>
      <c r="B61" s="126"/>
      <c r="C61" s="154" t="s">
        <v>199</v>
      </c>
      <c r="D61" s="128"/>
      <c r="E61" s="129">
        <v>-2.2400000000000002</v>
      </c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2"/>
      <c r="Z61" s="122"/>
      <c r="AA61" s="122"/>
      <c r="AB61" s="122"/>
      <c r="AC61" s="122"/>
      <c r="AD61" s="122"/>
      <c r="AE61" s="122"/>
      <c r="AF61" s="122"/>
      <c r="AG61" s="122" t="s">
        <v>141</v>
      </c>
      <c r="AH61" s="122">
        <v>0</v>
      </c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122"/>
      <c r="BA61" s="122"/>
      <c r="BB61" s="122"/>
      <c r="BC61" s="122"/>
      <c r="BD61" s="122"/>
      <c r="BE61" s="122"/>
      <c r="BF61" s="122"/>
      <c r="BG61" s="122"/>
      <c r="BH61" s="122"/>
    </row>
    <row r="62" spans="1:60" outlineLevel="1" x14ac:dyDescent="0.2">
      <c r="A62" s="125"/>
      <c r="B62" s="126"/>
      <c r="C62" s="154" t="s">
        <v>200</v>
      </c>
      <c r="D62" s="128"/>
      <c r="E62" s="129">
        <v>44.2</v>
      </c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2"/>
      <c r="Z62" s="122"/>
      <c r="AA62" s="122"/>
      <c r="AB62" s="122"/>
      <c r="AC62" s="122"/>
      <c r="AD62" s="122"/>
      <c r="AE62" s="122"/>
      <c r="AF62" s="122"/>
      <c r="AG62" s="122" t="s">
        <v>141</v>
      </c>
      <c r="AH62" s="122">
        <v>0</v>
      </c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</row>
    <row r="63" spans="1:60" outlineLevel="1" x14ac:dyDescent="0.2">
      <c r="A63" s="125"/>
      <c r="B63" s="126"/>
      <c r="C63" s="154" t="s">
        <v>201</v>
      </c>
      <c r="D63" s="128"/>
      <c r="E63" s="129">
        <v>-3.1520000000000001</v>
      </c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2"/>
      <c r="Z63" s="122"/>
      <c r="AA63" s="122"/>
      <c r="AB63" s="122"/>
      <c r="AC63" s="122"/>
      <c r="AD63" s="122"/>
      <c r="AE63" s="122"/>
      <c r="AF63" s="122"/>
      <c r="AG63" s="122" t="s">
        <v>141</v>
      </c>
      <c r="AH63" s="122">
        <v>0</v>
      </c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</row>
    <row r="64" spans="1:60" outlineLevel="1" x14ac:dyDescent="0.2">
      <c r="A64" s="125"/>
      <c r="B64" s="126"/>
      <c r="C64" s="154" t="s">
        <v>202</v>
      </c>
      <c r="D64" s="128"/>
      <c r="E64" s="129">
        <v>-4.4800000000000004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2"/>
      <c r="Z64" s="122"/>
      <c r="AA64" s="122"/>
      <c r="AB64" s="122"/>
      <c r="AC64" s="122"/>
      <c r="AD64" s="122"/>
      <c r="AE64" s="122"/>
      <c r="AF64" s="122"/>
      <c r="AG64" s="122" t="s">
        <v>141</v>
      </c>
      <c r="AH64" s="122">
        <v>0</v>
      </c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</row>
    <row r="65" spans="1:60" outlineLevel="1" x14ac:dyDescent="0.2">
      <c r="A65" s="125"/>
      <c r="B65" s="126"/>
      <c r="C65" s="154" t="s">
        <v>203</v>
      </c>
      <c r="D65" s="128"/>
      <c r="E65" s="129">
        <v>30.16</v>
      </c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2"/>
      <c r="Z65" s="122"/>
      <c r="AA65" s="122"/>
      <c r="AB65" s="122"/>
      <c r="AC65" s="122"/>
      <c r="AD65" s="122"/>
      <c r="AE65" s="122"/>
      <c r="AF65" s="122"/>
      <c r="AG65" s="122" t="s">
        <v>141</v>
      </c>
      <c r="AH65" s="122">
        <v>0</v>
      </c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</row>
    <row r="66" spans="1:60" outlineLevel="1" x14ac:dyDescent="0.2">
      <c r="A66" s="125"/>
      <c r="B66" s="126"/>
      <c r="C66" s="154" t="s">
        <v>198</v>
      </c>
      <c r="D66" s="128"/>
      <c r="E66" s="129">
        <v>-1.5760000000000001</v>
      </c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2"/>
      <c r="Z66" s="122"/>
      <c r="AA66" s="122"/>
      <c r="AB66" s="122"/>
      <c r="AC66" s="122"/>
      <c r="AD66" s="122"/>
      <c r="AE66" s="122"/>
      <c r="AF66" s="122"/>
      <c r="AG66" s="122" t="s">
        <v>141</v>
      </c>
      <c r="AH66" s="122">
        <v>0</v>
      </c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</row>
    <row r="67" spans="1:60" outlineLevel="1" x14ac:dyDescent="0.2">
      <c r="A67" s="125"/>
      <c r="B67" s="126"/>
      <c r="C67" s="154" t="s">
        <v>199</v>
      </c>
      <c r="D67" s="128"/>
      <c r="E67" s="129">
        <v>-2.2400000000000002</v>
      </c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2"/>
      <c r="Z67" s="122"/>
      <c r="AA67" s="122"/>
      <c r="AB67" s="122"/>
      <c r="AC67" s="122"/>
      <c r="AD67" s="122"/>
      <c r="AE67" s="122"/>
      <c r="AF67" s="122"/>
      <c r="AG67" s="122" t="s">
        <v>141</v>
      </c>
      <c r="AH67" s="122">
        <v>0</v>
      </c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</row>
    <row r="68" spans="1:60" outlineLevel="1" x14ac:dyDescent="0.2">
      <c r="A68" s="139">
        <v>16</v>
      </c>
      <c r="B68" s="140" t="s">
        <v>204</v>
      </c>
      <c r="C68" s="153" t="s">
        <v>205</v>
      </c>
      <c r="D68" s="141" t="s">
        <v>138</v>
      </c>
      <c r="E68" s="142">
        <v>0.28999999999999998</v>
      </c>
      <c r="F68" s="143"/>
      <c r="G68" s="144">
        <f>ROUND(E68*F68,2)</f>
        <v>0</v>
      </c>
      <c r="H68" s="127">
        <v>147.57</v>
      </c>
      <c r="I68" s="127">
        <f>ROUND(E68*H68,2)</f>
        <v>42.8</v>
      </c>
      <c r="J68" s="127">
        <v>898.43</v>
      </c>
      <c r="K68" s="127">
        <f>ROUND(E68*J68,2)</f>
        <v>260.54000000000002</v>
      </c>
      <c r="L68" s="127">
        <v>21</v>
      </c>
      <c r="M68" s="127">
        <f>G68*(1+L68/100)</f>
        <v>0</v>
      </c>
      <c r="N68" s="127">
        <v>5.8500000000000003E-2</v>
      </c>
      <c r="O68" s="127">
        <f>ROUND(E68*N68,2)</f>
        <v>0.02</v>
      </c>
      <c r="P68" s="127">
        <v>0</v>
      </c>
      <c r="Q68" s="127">
        <f>ROUND(E68*P68,2)</f>
        <v>0</v>
      </c>
      <c r="R68" s="127"/>
      <c r="S68" s="127" t="s">
        <v>130</v>
      </c>
      <c r="T68" s="127" t="s">
        <v>139</v>
      </c>
      <c r="U68" s="127">
        <v>1.86904</v>
      </c>
      <c r="V68" s="127">
        <f>ROUND(E68*U68,2)</f>
        <v>0.54</v>
      </c>
      <c r="W68" s="127"/>
      <c r="X68" s="127" t="s">
        <v>131</v>
      </c>
      <c r="Y68" s="122"/>
      <c r="Z68" s="122"/>
      <c r="AA68" s="122"/>
      <c r="AB68" s="122"/>
      <c r="AC68" s="122"/>
      <c r="AD68" s="122"/>
      <c r="AE68" s="122"/>
      <c r="AF68" s="122"/>
      <c r="AG68" s="122" t="s">
        <v>132</v>
      </c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</row>
    <row r="69" spans="1:60" outlineLevel="1" x14ac:dyDescent="0.2">
      <c r="A69" s="125"/>
      <c r="B69" s="126"/>
      <c r="C69" s="154" t="s">
        <v>206</v>
      </c>
      <c r="D69" s="128"/>
      <c r="E69" s="129">
        <v>0.14000000000000001</v>
      </c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2"/>
      <c r="Z69" s="122"/>
      <c r="AA69" s="122"/>
      <c r="AB69" s="122"/>
      <c r="AC69" s="122"/>
      <c r="AD69" s="122"/>
      <c r="AE69" s="122"/>
      <c r="AF69" s="122"/>
      <c r="AG69" s="122" t="s">
        <v>141</v>
      </c>
      <c r="AH69" s="122">
        <v>0</v>
      </c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</row>
    <row r="70" spans="1:60" outlineLevel="1" x14ac:dyDescent="0.2">
      <c r="A70" s="125"/>
      <c r="B70" s="126"/>
      <c r="C70" s="154" t="s">
        <v>207</v>
      </c>
      <c r="D70" s="128"/>
      <c r="E70" s="129">
        <v>0.15</v>
      </c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2"/>
      <c r="Z70" s="122"/>
      <c r="AA70" s="122"/>
      <c r="AB70" s="122"/>
      <c r="AC70" s="122"/>
      <c r="AD70" s="122"/>
      <c r="AE70" s="122"/>
      <c r="AF70" s="122"/>
      <c r="AG70" s="122" t="s">
        <v>141</v>
      </c>
      <c r="AH70" s="122">
        <v>0</v>
      </c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</row>
    <row r="71" spans="1:60" ht="22.5" outlineLevel="1" x14ac:dyDescent="0.2">
      <c r="A71" s="139">
        <v>17</v>
      </c>
      <c r="B71" s="140" t="s">
        <v>208</v>
      </c>
      <c r="C71" s="153" t="s">
        <v>209</v>
      </c>
      <c r="D71" s="141" t="s">
        <v>138</v>
      </c>
      <c r="E71" s="142">
        <v>2.2000000000000002</v>
      </c>
      <c r="F71" s="143"/>
      <c r="G71" s="144">
        <f>ROUND(E71*F71,2)</f>
        <v>0</v>
      </c>
      <c r="H71" s="127">
        <v>84.48</v>
      </c>
      <c r="I71" s="127">
        <f>ROUND(E71*H71,2)</f>
        <v>185.86</v>
      </c>
      <c r="J71" s="127">
        <v>180.02</v>
      </c>
      <c r="K71" s="127">
        <f>ROUND(E71*J71,2)</f>
        <v>396.04</v>
      </c>
      <c r="L71" s="127">
        <v>21</v>
      </c>
      <c r="M71" s="127">
        <f>G71*(1+L71/100)</f>
        <v>0</v>
      </c>
      <c r="N71" s="127">
        <v>3.6099999999999999E-3</v>
      </c>
      <c r="O71" s="127">
        <f>ROUND(E71*N71,2)</f>
        <v>0.01</v>
      </c>
      <c r="P71" s="127">
        <v>0</v>
      </c>
      <c r="Q71" s="127">
        <f>ROUND(E71*P71,2)</f>
        <v>0</v>
      </c>
      <c r="R71" s="127"/>
      <c r="S71" s="127" t="s">
        <v>130</v>
      </c>
      <c r="T71" s="127" t="s">
        <v>139</v>
      </c>
      <c r="U71" s="127">
        <v>0.36199999999999999</v>
      </c>
      <c r="V71" s="127">
        <f>ROUND(E71*U71,2)</f>
        <v>0.8</v>
      </c>
      <c r="W71" s="127"/>
      <c r="X71" s="127" t="s">
        <v>131</v>
      </c>
      <c r="Y71" s="122"/>
      <c r="Z71" s="122"/>
      <c r="AA71" s="122"/>
      <c r="AB71" s="122"/>
      <c r="AC71" s="122"/>
      <c r="AD71" s="122"/>
      <c r="AE71" s="122"/>
      <c r="AF71" s="122"/>
      <c r="AG71" s="122" t="s">
        <v>132</v>
      </c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</row>
    <row r="72" spans="1:60" outlineLevel="1" x14ac:dyDescent="0.2">
      <c r="A72" s="125"/>
      <c r="B72" s="126"/>
      <c r="C72" s="154" t="s">
        <v>169</v>
      </c>
      <c r="D72" s="128"/>
      <c r="E72" s="129">
        <v>2.2000000000000002</v>
      </c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2"/>
      <c r="Z72" s="122"/>
      <c r="AA72" s="122"/>
      <c r="AB72" s="122"/>
      <c r="AC72" s="122"/>
      <c r="AD72" s="122"/>
      <c r="AE72" s="122"/>
      <c r="AF72" s="122"/>
      <c r="AG72" s="122" t="s">
        <v>141</v>
      </c>
      <c r="AH72" s="122">
        <v>0</v>
      </c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</row>
    <row r="73" spans="1:60" outlineLevel="1" x14ac:dyDescent="0.2">
      <c r="A73" s="139">
        <v>18</v>
      </c>
      <c r="B73" s="140" t="s">
        <v>210</v>
      </c>
      <c r="C73" s="153" t="s">
        <v>211</v>
      </c>
      <c r="D73" s="141" t="s">
        <v>138</v>
      </c>
      <c r="E73" s="142">
        <v>12.816000000000001</v>
      </c>
      <c r="F73" s="143"/>
      <c r="G73" s="144">
        <f>ROUND(E73*F73,2)</f>
        <v>0</v>
      </c>
      <c r="H73" s="127">
        <v>41.83</v>
      </c>
      <c r="I73" s="127">
        <f>ROUND(E73*H73,2)</f>
        <v>536.09</v>
      </c>
      <c r="J73" s="127">
        <v>41.37</v>
      </c>
      <c r="K73" s="127">
        <f>ROUND(E73*J73,2)</f>
        <v>530.20000000000005</v>
      </c>
      <c r="L73" s="127">
        <v>21</v>
      </c>
      <c r="M73" s="127">
        <f>G73*(1+L73/100)</f>
        <v>0</v>
      </c>
      <c r="N73" s="127">
        <v>2.5999999999999998E-4</v>
      </c>
      <c r="O73" s="127">
        <f>ROUND(E73*N73,2)</f>
        <v>0</v>
      </c>
      <c r="P73" s="127">
        <v>0</v>
      </c>
      <c r="Q73" s="127">
        <f>ROUND(E73*P73,2)</f>
        <v>0</v>
      </c>
      <c r="R73" s="127"/>
      <c r="S73" s="127" t="s">
        <v>130</v>
      </c>
      <c r="T73" s="127" t="s">
        <v>130</v>
      </c>
      <c r="U73" s="127">
        <v>0.09</v>
      </c>
      <c r="V73" s="127">
        <f>ROUND(E73*U73,2)</f>
        <v>1.1499999999999999</v>
      </c>
      <c r="W73" s="127"/>
      <c r="X73" s="127" t="s">
        <v>131</v>
      </c>
      <c r="Y73" s="122"/>
      <c r="Z73" s="122"/>
      <c r="AA73" s="122"/>
      <c r="AB73" s="122"/>
      <c r="AC73" s="122"/>
      <c r="AD73" s="122"/>
      <c r="AE73" s="122"/>
      <c r="AF73" s="122"/>
      <c r="AG73" s="122" t="s">
        <v>132</v>
      </c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</row>
    <row r="74" spans="1:60" outlineLevel="1" x14ac:dyDescent="0.2">
      <c r="A74" s="125"/>
      <c r="B74" s="126"/>
      <c r="C74" s="154" t="s">
        <v>184</v>
      </c>
      <c r="D74" s="128"/>
      <c r="E74" s="129">
        <v>12</v>
      </c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2"/>
      <c r="Z74" s="122"/>
      <c r="AA74" s="122"/>
      <c r="AB74" s="122"/>
      <c r="AC74" s="122"/>
      <c r="AD74" s="122"/>
      <c r="AE74" s="122"/>
      <c r="AF74" s="122"/>
      <c r="AG74" s="122" t="s">
        <v>141</v>
      </c>
      <c r="AH74" s="122">
        <v>0</v>
      </c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</row>
    <row r="75" spans="1:60" outlineLevel="1" x14ac:dyDescent="0.2">
      <c r="A75" s="125"/>
      <c r="B75" s="126"/>
      <c r="C75" s="154" t="s">
        <v>185</v>
      </c>
      <c r="D75" s="128"/>
      <c r="E75" s="129">
        <v>-2.3639999999999999</v>
      </c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2"/>
      <c r="Z75" s="122"/>
      <c r="AA75" s="122"/>
      <c r="AB75" s="122"/>
      <c r="AC75" s="122"/>
      <c r="AD75" s="122"/>
      <c r="AE75" s="122"/>
      <c r="AF75" s="122"/>
      <c r="AG75" s="122" t="s">
        <v>141</v>
      </c>
      <c r="AH75" s="122">
        <v>0</v>
      </c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</row>
    <row r="76" spans="1:60" outlineLevel="1" x14ac:dyDescent="0.2">
      <c r="A76" s="125"/>
      <c r="B76" s="126"/>
      <c r="C76" s="154" t="s">
        <v>186</v>
      </c>
      <c r="D76" s="128"/>
      <c r="E76" s="129">
        <v>1.08</v>
      </c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2"/>
      <c r="Z76" s="122"/>
      <c r="AA76" s="122"/>
      <c r="AB76" s="122"/>
      <c r="AC76" s="122"/>
      <c r="AD76" s="122"/>
      <c r="AE76" s="122"/>
      <c r="AF76" s="122"/>
      <c r="AG76" s="122" t="s">
        <v>141</v>
      </c>
      <c r="AH76" s="122">
        <v>0</v>
      </c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</row>
    <row r="77" spans="1:60" outlineLevel="1" x14ac:dyDescent="0.2">
      <c r="A77" s="125"/>
      <c r="B77" s="126"/>
      <c r="C77" s="154" t="s">
        <v>187</v>
      </c>
      <c r="D77" s="128"/>
      <c r="E77" s="129">
        <v>2.1</v>
      </c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2"/>
      <c r="Z77" s="122"/>
      <c r="AA77" s="122"/>
      <c r="AB77" s="122"/>
      <c r="AC77" s="122"/>
      <c r="AD77" s="122"/>
      <c r="AE77" s="122"/>
      <c r="AF77" s="122"/>
      <c r="AG77" s="122" t="s">
        <v>141</v>
      </c>
      <c r="AH77" s="122">
        <v>0</v>
      </c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</row>
    <row r="78" spans="1:60" x14ac:dyDescent="0.2">
      <c r="A78" s="133" t="s">
        <v>125</v>
      </c>
      <c r="B78" s="134" t="s">
        <v>55</v>
      </c>
      <c r="C78" s="151" t="s">
        <v>56</v>
      </c>
      <c r="D78" s="135"/>
      <c r="E78" s="136"/>
      <c r="F78" s="137"/>
      <c r="G78" s="138">
        <f>SUMIF(AG79:AG93,"&lt;&gt;NOR",G79:G93)</f>
        <v>0</v>
      </c>
      <c r="H78" s="132"/>
      <c r="I78" s="132">
        <f>SUM(I79:I93)</f>
        <v>15031.41</v>
      </c>
      <c r="J78" s="132"/>
      <c r="K78" s="132">
        <f>SUM(K79:K93)</f>
        <v>7425.03</v>
      </c>
      <c r="L78" s="132"/>
      <c r="M78" s="132">
        <f>SUM(M79:M93)</f>
        <v>0</v>
      </c>
      <c r="N78" s="132"/>
      <c r="O78" s="132">
        <f>SUM(O79:O93)</f>
        <v>0.57999999999999996</v>
      </c>
      <c r="P78" s="132"/>
      <c r="Q78" s="132">
        <f>SUM(Q79:Q93)</f>
        <v>0</v>
      </c>
      <c r="R78" s="132"/>
      <c r="S78" s="132"/>
      <c r="T78" s="132"/>
      <c r="U78" s="132"/>
      <c r="V78" s="132">
        <f>SUM(V79:V93)</f>
        <v>15.530000000000001</v>
      </c>
      <c r="W78" s="132"/>
      <c r="X78" s="132"/>
      <c r="AG78" t="s">
        <v>126</v>
      </c>
    </row>
    <row r="79" spans="1:60" outlineLevel="1" x14ac:dyDescent="0.2">
      <c r="A79" s="139">
        <v>19</v>
      </c>
      <c r="B79" s="140" t="s">
        <v>212</v>
      </c>
      <c r="C79" s="153" t="s">
        <v>213</v>
      </c>
      <c r="D79" s="141" t="s">
        <v>138</v>
      </c>
      <c r="E79" s="142">
        <v>22.45</v>
      </c>
      <c r="F79" s="143"/>
      <c r="G79" s="144">
        <f>ROUND(E79*F79,2)</f>
        <v>0</v>
      </c>
      <c r="H79" s="127">
        <v>131.35</v>
      </c>
      <c r="I79" s="127">
        <f>ROUND(E79*H79,2)</f>
        <v>2948.81</v>
      </c>
      <c r="J79" s="127">
        <v>122.15</v>
      </c>
      <c r="K79" s="127">
        <f>ROUND(E79*J79,2)</f>
        <v>2742.27</v>
      </c>
      <c r="L79" s="127">
        <v>21</v>
      </c>
      <c r="M79" s="127">
        <f>G79*(1+L79/100)</f>
        <v>0</v>
      </c>
      <c r="N79" s="127">
        <v>7.0000000000000001E-3</v>
      </c>
      <c r="O79" s="127">
        <f>ROUND(E79*N79,2)</f>
        <v>0.16</v>
      </c>
      <c r="P79" s="127">
        <v>0</v>
      </c>
      <c r="Q79" s="127">
        <f>ROUND(E79*P79,2)</f>
        <v>0</v>
      </c>
      <c r="R79" s="127"/>
      <c r="S79" s="127" t="s">
        <v>130</v>
      </c>
      <c r="T79" s="127" t="s">
        <v>130</v>
      </c>
      <c r="U79" s="127">
        <v>0.254</v>
      </c>
      <c r="V79" s="127">
        <f>ROUND(E79*U79,2)</f>
        <v>5.7</v>
      </c>
      <c r="W79" s="127"/>
      <c r="X79" s="127" t="s">
        <v>131</v>
      </c>
      <c r="Y79" s="122"/>
      <c r="Z79" s="122"/>
      <c r="AA79" s="122"/>
      <c r="AB79" s="122"/>
      <c r="AC79" s="122"/>
      <c r="AD79" s="122"/>
      <c r="AE79" s="122"/>
      <c r="AF79" s="122"/>
      <c r="AG79" s="122" t="s">
        <v>132</v>
      </c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122"/>
      <c r="BA79" s="122"/>
      <c r="BB79" s="122"/>
      <c r="BC79" s="122"/>
      <c r="BD79" s="122"/>
      <c r="BE79" s="122"/>
      <c r="BF79" s="122"/>
      <c r="BG79" s="122"/>
      <c r="BH79" s="122"/>
    </row>
    <row r="80" spans="1:60" outlineLevel="1" x14ac:dyDescent="0.2">
      <c r="A80" s="125"/>
      <c r="B80" s="126"/>
      <c r="C80" s="154" t="s">
        <v>214</v>
      </c>
      <c r="D80" s="128"/>
      <c r="E80" s="129">
        <v>7.75</v>
      </c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2"/>
      <c r="Z80" s="122"/>
      <c r="AA80" s="122"/>
      <c r="AB80" s="122"/>
      <c r="AC80" s="122"/>
      <c r="AD80" s="122"/>
      <c r="AE80" s="122"/>
      <c r="AF80" s="122"/>
      <c r="AG80" s="122" t="s">
        <v>141</v>
      </c>
      <c r="AH80" s="122">
        <v>0</v>
      </c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</row>
    <row r="81" spans="1:60" outlineLevel="1" x14ac:dyDescent="0.2">
      <c r="A81" s="125"/>
      <c r="B81" s="126"/>
      <c r="C81" s="154" t="s">
        <v>176</v>
      </c>
      <c r="D81" s="128"/>
      <c r="E81" s="129">
        <v>1.17</v>
      </c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2"/>
      <c r="Z81" s="122"/>
      <c r="AA81" s="122"/>
      <c r="AB81" s="122"/>
      <c r="AC81" s="122"/>
      <c r="AD81" s="122"/>
      <c r="AE81" s="122"/>
      <c r="AF81" s="122"/>
      <c r="AG81" s="122" t="s">
        <v>141</v>
      </c>
      <c r="AH81" s="122">
        <v>0</v>
      </c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</row>
    <row r="82" spans="1:60" outlineLevel="1" x14ac:dyDescent="0.2">
      <c r="A82" s="125"/>
      <c r="B82" s="126"/>
      <c r="C82" s="154" t="s">
        <v>177</v>
      </c>
      <c r="D82" s="128"/>
      <c r="E82" s="129">
        <v>1.1399999999999999</v>
      </c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2"/>
      <c r="Z82" s="122"/>
      <c r="AA82" s="122"/>
      <c r="AB82" s="122"/>
      <c r="AC82" s="122"/>
      <c r="AD82" s="122"/>
      <c r="AE82" s="122"/>
      <c r="AF82" s="122"/>
      <c r="AG82" s="122" t="s">
        <v>141</v>
      </c>
      <c r="AH82" s="122">
        <v>0</v>
      </c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</row>
    <row r="83" spans="1:60" outlineLevel="1" x14ac:dyDescent="0.2">
      <c r="A83" s="125"/>
      <c r="B83" s="126"/>
      <c r="C83" s="154" t="s">
        <v>178</v>
      </c>
      <c r="D83" s="128"/>
      <c r="E83" s="129">
        <v>3.99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2"/>
      <c r="Z83" s="122"/>
      <c r="AA83" s="122"/>
      <c r="AB83" s="122"/>
      <c r="AC83" s="122"/>
      <c r="AD83" s="122"/>
      <c r="AE83" s="122"/>
      <c r="AF83" s="122"/>
      <c r="AG83" s="122" t="s">
        <v>141</v>
      </c>
      <c r="AH83" s="122">
        <v>0</v>
      </c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</row>
    <row r="84" spans="1:60" outlineLevel="1" x14ac:dyDescent="0.2">
      <c r="A84" s="125"/>
      <c r="B84" s="126"/>
      <c r="C84" s="154" t="s">
        <v>181</v>
      </c>
      <c r="D84" s="128"/>
      <c r="E84" s="129">
        <v>8.4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2"/>
      <c r="Z84" s="122"/>
      <c r="AA84" s="122"/>
      <c r="AB84" s="122"/>
      <c r="AC84" s="122"/>
      <c r="AD84" s="122"/>
      <c r="AE84" s="122"/>
      <c r="AF84" s="122"/>
      <c r="AG84" s="122" t="s">
        <v>141</v>
      </c>
      <c r="AH84" s="122">
        <v>0</v>
      </c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</row>
    <row r="85" spans="1:60" outlineLevel="1" x14ac:dyDescent="0.2">
      <c r="A85" s="139">
        <v>20</v>
      </c>
      <c r="B85" s="140" t="s">
        <v>210</v>
      </c>
      <c r="C85" s="153" t="s">
        <v>211</v>
      </c>
      <c r="D85" s="141" t="s">
        <v>138</v>
      </c>
      <c r="E85" s="142">
        <v>22.45</v>
      </c>
      <c r="F85" s="143"/>
      <c r="G85" s="144">
        <f>ROUND(E85*F85,2)</f>
        <v>0</v>
      </c>
      <c r="H85" s="127">
        <v>41.83</v>
      </c>
      <c r="I85" s="127">
        <f>ROUND(E85*H85,2)</f>
        <v>939.08</v>
      </c>
      <c r="J85" s="127">
        <v>41.37</v>
      </c>
      <c r="K85" s="127">
        <f>ROUND(E85*J85,2)</f>
        <v>928.76</v>
      </c>
      <c r="L85" s="127">
        <v>21</v>
      </c>
      <c r="M85" s="127">
        <f>G85*(1+L85/100)</f>
        <v>0</v>
      </c>
      <c r="N85" s="127">
        <v>2.5999999999999998E-4</v>
      </c>
      <c r="O85" s="127">
        <f>ROUND(E85*N85,2)</f>
        <v>0.01</v>
      </c>
      <c r="P85" s="127">
        <v>0</v>
      </c>
      <c r="Q85" s="127">
        <f>ROUND(E85*P85,2)</f>
        <v>0</v>
      </c>
      <c r="R85" s="127"/>
      <c r="S85" s="127" t="s">
        <v>130</v>
      </c>
      <c r="T85" s="127" t="s">
        <v>130</v>
      </c>
      <c r="U85" s="127">
        <v>0.09</v>
      </c>
      <c r="V85" s="127">
        <f>ROUND(E85*U85,2)</f>
        <v>2.02</v>
      </c>
      <c r="W85" s="127"/>
      <c r="X85" s="127" t="s">
        <v>131</v>
      </c>
      <c r="Y85" s="122"/>
      <c r="Z85" s="122"/>
      <c r="AA85" s="122"/>
      <c r="AB85" s="122"/>
      <c r="AC85" s="122"/>
      <c r="AD85" s="122"/>
      <c r="AE85" s="122"/>
      <c r="AF85" s="122"/>
      <c r="AG85" s="122" t="s">
        <v>132</v>
      </c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</row>
    <row r="86" spans="1:60" outlineLevel="1" x14ac:dyDescent="0.2">
      <c r="A86" s="125"/>
      <c r="B86" s="126"/>
      <c r="C86" s="154" t="s">
        <v>214</v>
      </c>
      <c r="D86" s="128"/>
      <c r="E86" s="129">
        <v>7.75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2"/>
      <c r="Z86" s="122"/>
      <c r="AA86" s="122"/>
      <c r="AB86" s="122"/>
      <c r="AC86" s="122"/>
      <c r="AD86" s="122"/>
      <c r="AE86" s="122"/>
      <c r="AF86" s="122"/>
      <c r="AG86" s="122" t="s">
        <v>141</v>
      </c>
      <c r="AH86" s="122">
        <v>0</v>
      </c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</row>
    <row r="87" spans="1:60" outlineLevel="1" x14ac:dyDescent="0.2">
      <c r="A87" s="125"/>
      <c r="B87" s="126"/>
      <c r="C87" s="154" t="s">
        <v>176</v>
      </c>
      <c r="D87" s="128"/>
      <c r="E87" s="129">
        <v>1.17</v>
      </c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2"/>
      <c r="Z87" s="122"/>
      <c r="AA87" s="122"/>
      <c r="AB87" s="122"/>
      <c r="AC87" s="122"/>
      <c r="AD87" s="122"/>
      <c r="AE87" s="122"/>
      <c r="AF87" s="122"/>
      <c r="AG87" s="122" t="s">
        <v>141</v>
      </c>
      <c r="AH87" s="122">
        <v>0</v>
      </c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</row>
    <row r="88" spans="1:60" outlineLevel="1" x14ac:dyDescent="0.2">
      <c r="A88" s="125"/>
      <c r="B88" s="126"/>
      <c r="C88" s="154" t="s">
        <v>177</v>
      </c>
      <c r="D88" s="128"/>
      <c r="E88" s="129">
        <v>1.1399999999999999</v>
      </c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2"/>
      <c r="Z88" s="122"/>
      <c r="AA88" s="122"/>
      <c r="AB88" s="122"/>
      <c r="AC88" s="122"/>
      <c r="AD88" s="122"/>
      <c r="AE88" s="122"/>
      <c r="AF88" s="122"/>
      <c r="AG88" s="122" t="s">
        <v>141</v>
      </c>
      <c r="AH88" s="122">
        <v>0</v>
      </c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</row>
    <row r="89" spans="1:60" outlineLevel="1" x14ac:dyDescent="0.2">
      <c r="A89" s="125"/>
      <c r="B89" s="126"/>
      <c r="C89" s="154" t="s">
        <v>178</v>
      </c>
      <c r="D89" s="128"/>
      <c r="E89" s="129">
        <v>3.99</v>
      </c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2"/>
      <c r="Z89" s="122"/>
      <c r="AA89" s="122"/>
      <c r="AB89" s="122"/>
      <c r="AC89" s="122"/>
      <c r="AD89" s="122"/>
      <c r="AE89" s="122"/>
      <c r="AF89" s="122"/>
      <c r="AG89" s="122" t="s">
        <v>141</v>
      </c>
      <c r="AH89" s="122">
        <v>0</v>
      </c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</row>
    <row r="90" spans="1:60" outlineLevel="1" x14ac:dyDescent="0.2">
      <c r="A90" s="125"/>
      <c r="B90" s="126"/>
      <c r="C90" s="154" t="s">
        <v>181</v>
      </c>
      <c r="D90" s="128"/>
      <c r="E90" s="129">
        <v>8.4</v>
      </c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2"/>
      <c r="Z90" s="122"/>
      <c r="AA90" s="122"/>
      <c r="AB90" s="122"/>
      <c r="AC90" s="122"/>
      <c r="AD90" s="122"/>
      <c r="AE90" s="122"/>
      <c r="AF90" s="122"/>
      <c r="AG90" s="122" t="s">
        <v>141</v>
      </c>
      <c r="AH90" s="122">
        <v>0</v>
      </c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</row>
    <row r="91" spans="1:60" ht="22.5" outlineLevel="1" x14ac:dyDescent="0.2">
      <c r="A91" s="139">
        <v>21</v>
      </c>
      <c r="B91" s="140" t="s">
        <v>215</v>
      </c>
      <c r="C91" s="153" t="s">
        <v>216</v>
      </c>
      <c r="D91" s="141" t="s">
        <v>138</v>
      </c>
      <c r="E91" s="142">
        <v>29.04</v>
      </c>
      <c r="F91" s="143"/>
      <c r="G91" s="144">
        <f>ROUND(E91*F91,2)</f>
        <v>0</v>
      </c>
      <c r="H91" s="127">
        <v>383.73</v>
      </c>
      <c r="I91" s="127">
        <f>ROUND(E91*H91,2)</f>
        <v>11143.52</v>
      </c>
      <c r="J91" s="127">
        <v>129.27000000000001</v>
      </c>
      <c r="K91" s="127">
        <f>ROUND(E91*J91,2)</f>
        <v>3754</v>
      </c>
      <c r="L91" s="127">
        <v>21</v>
      </c>
      <c r="M91" s="127">
        <f>G91*(1+L91/100)</f>
        <v>0</v>
      </c>
      <c r="N91" s="127">
        <v>1.4279999999999999E-2</v>
      </c>
      <c r="O91" s="127">
        <f>ROUND(E91*N91,2)</f>
        <v>0.41</v>
      </c>
      <c r="P91" s="127">
        <v>0</v>
      </c>
      <c r="Q91" s="127">
        <f>ROUND(E91*P91,2)</f>
        <v>0</v>
      </c>
      <c r="R91" s="127"/>
      <c r="S91" s="127" t="s">
        <v>130</v>
      </c>
      <c r="T91" s="127" t="s">
        <v>130</v>
      </c>
      <c r="U91" s="127">
        <v>0.26900000000000002</v>
      </c>
      <c r="V91" s="127">
        <f>ROUND(E91*U91,2)</f>
        <v>7.81</v>
      </c>
      <c r="W91" s="127"/>
      <c r="X91" s="127" t="s">
        <v>131</v>
      </c>
      <c r="Y91" s="122"/>
      <c r="Z91" s="122"/>
      <c r="AA91" s="122"/>
      <c r="AB91" s="122"/>
      <c r="AC91" s="122"/>
      <c r="AD91" s="122"/>
      <c r="AE91" s="122"/>
      <c r="AF91" s="122"/>
      <c r="AG91" s="122" t="s">
        <v>132</v>
      </c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</row>
    <row r="92" spans="1:60" outlineLevel="1" x14ac:dyDescent="0.2">
      <c r="A92" s="125"/>
      <c r="B92" s="126"/>
      <c r="C92" s="154" t="s">
        <v>179</v>
      </c>
      <c r="D92" s="128"/>
      <c r="E92" s="129">
        <v>11.7</v>
      </c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2"/>
      <c r="Z92" s="122"/>
      <c r="AA92" s="122"/>
      <c r="AB92" s="122"/>
      <c r="AC92" s="122"/>
      <c r="AD92" s="122"/>
      <c r="AE92" s="122"/>
      <c r="AF92" s="122"/>
      <c r="AG92" s="122" t="s">
        <v>141</v>
      </c>
      <c r="AH92" s="122">
        <v>0</v>
      </c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</row>
    <row r="93" spans="1:60" outlineLevel="1" x14ac:dyDescent="0.2">
      <c r="A93" s="125"/>
      <c r="B93" s="126"/>
      <c r="C93" s="154" t="s">
        <v>180</v>
      </c>
      <c r="D93" s="128"/>
      <c r="E93" s="129">
        <v>17.34</v>
      </c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2"/>
      <c r="Z93" s="122"/>
      <c r="AA93" s="122"/>
      <c r="AB93" s="122"/>
      <c r="AC93" s="122"/>
      <c r="AD93" s="122"/>
      <c r="AE93" s="122"/>
      <c r="AF93" s="122"/>
      <c r="AG93" s="122" t="s">
        <v>141</v>
      </c>
      <c r="AH93" s="122">
        <v>0</v>
      </c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</row>
    <row r="94" spans="1:60" ht="25.5" x14ac:dyDescent="0.2">
      <c r="A94" s="133" t="s">
        <v>125</v>
      </c>
      <c r="B94" s="134" t="s">
        <v>57</v>
      </c>
      <c r="C94" s="151" t="s">
        <v>58</v>
      </c>
      <c r="D94" s="135"/>
      <c r="E94" s="136"/>
      <c r="F94" s="137"/>
      <c r="G94" s="138">
        <f>SUMIF(AG95:AG103,"&lt;&gt;NOR",G95:G103)</f>
        <v>0</v>
      </c>
      <c r="H94" s="132"/>
      <c r="I94" s="132">
        <f>SUM(I95:I103)</f>
        <v>252.35</v>
      </c>
      <c r="J94" s="132"/>
      <c r="K94" s="132">
        <f>SUM(K95:K103)</f>
        <v>7349.22</v>
      </c>
      <c r="L94" s="132"/>
      <c r="M94" s="132">
        <f>SUM(M95:M103)</f>
        <v>0</v>
      </c>
      <c r="N94" s="132"/>
      <c r="O94" s="132">
        <f>SUM(O95:O103)</f>
        <v>0</v>
      </c>
      <c r="P94" s="132"/>
      <c r="Q94" s="132">
        <f>SUM(Q95:Q103)</f>
        <v>0</v>
      </c>
      <c r="R94" s="132"/>
      <c r="S94" s="132"/>
      <c r="T94" s="132"/>
      <c r="U94" s="132"/>
      <c r="V94" s="132">
        <f>SUM(V95:V103)</f>
        <v>16.72</v>
      </c>
      <c r="W94" s="132"/>
      <c r="X94" s="132"/>
      <c r="AG94" t="s">
        <v>126</v>
      </c>
    </row>
    <row r="95" spans="1:60" outlineLevel="1" x14ac:dyDescent="0.2">
      <c r="A95" s="139">
        <v>22</v>
      </c>
      <c r="B95" s="140" t="s">
        <v>217</v>
      </c>
      <c r="C95" s="153" t="s">
        <v>218</v>
      </c>
      <c r="D95" s="141" t="s">
        <v>138</v>
      </c>
      <c r="E95" s="142">
        <v>51.49</v>
      </c>
      <c r="F95" s="143"/>
      <c r="G95" s="144">
        <f>ROUND(E95*F95,2)</f>
        <v>0</v>
      </c>
      <c r="H95" s="127">
        <v>1.44</v>
      </c>
      <c r="I95" s="127">
        <f>ROUND(E95*H95,2)</f>
        <v>74.150000000000006</v>
      </c>
      <c r="J95" s="127">
        <v>117.06</v>
      </c>
      <c r="K95" s="127">
        <f>ROUND(E95*J95,2)</f>
        <v>6027.42</v>
      </c>
      <c r="L95" s="127">
        <v>21</v>
      </c>
      <c r="M95" s="127">
        <f>G95*(1+L95/100)</f>
        <v>0</v>
      </c>
      <c r="N95" s="127">
        <v>4.0000000000000003E-5</v>
      </c>
      <c r="O95" s="127">
        <f>ROUND(E95*N95,2)</f>
        <v>0</v>
      </c>
      <c r="P95" s="127">
        <v>0</v>
      </c>
      <c r="Q95" s="127">
        <f>ROUND(E95*P95,2)</f>
        <v>0</v>
      </c>
      <c r="R95" s="127"/>
      <c r="S95" s="127" t="s">
        <v>130</v>
      </c>
      <c r="T95" s="127" t="s">
        <v>139</v>
      </c>
      <c r="U95" s="127">
        <v>0.308</v>
      </c>
      <c r="V95" s="127">
        <f>ROUND(E95*U95,2)</f>
        <v>15.86</v>
      </c>
      <c r="W95" s="127"/>
      <c r="X95" s="127" t="s">
        <v>131</v>
      </c>
      <c r="Y95" s="122"/>
      <c r="Z95" s="122"/>
      <c r="AA95" s="122"/>
      <c r="AB95" s="122"/>
      <c r="AC95" s="122"/>
      <c r="AD95" s="122"/>
      <c r="AE95" s="122"/>
      <c r="AF95" s="122"/>
      <c r="AG95" s="122" t="s">
        <v>132</v>
      </c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</row>
    <row r="96" spans="1:60" outlineLevel="1" x14ac:dyDescent="0.2">
      <c r="A96" s="125"/>
      <c r="B96" s="126"/>
      <c r="C96" s="154" t="s">
        <v>214</v>
      </c>
      <c r="D96" s="128"/>
      <c r="E96" s="129">
        <v>7.75</v>
      </c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2"/>
      <c r="Z96" s="122"/>
      <c r="AA96" s="122"/>
      <c r="AB96" s="122"/>
      <c r="AC96" s="122"/>
      <c r="AD96" s="122"/>
      <c r="AE96" s="122"/>
      <c r="AF96" s="122"/>
      <c r="AG96" s="122" t="s">
        <v>141</v>
      </c>
      <c r="AH96" s="122">
        <v>0</v>
      </c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</row>
    <row r="97" spans="1:60" outlineLevel="1" x14ac:dyDescent="0.2">
      <c r="A97" s="125"/>
      <c r="B97" s="126"/>
      <c r="C97" s="154" t="s">
        <v>176</v>
      </c>
      <c r="D97" s="128"/>
      <c r="E97" s="129">
        <v>1.17</v>
      </c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2"/>
      <c r="Z97" s="122"/>
      <c r="AA97" s="122"/>
      <c r="AB97" s="122"/>
      <c r="AC97" s="122"/>
      <c r="AD97" s="122"/>
      <c r="AE97" s="122"/>
      <c r="AF97" s="122"/>
      <c r="AG97" s="122" t="s">
        <v>141</v>
      </c>
      <c r="AH97" s="122">
        <v>0</v>
      </c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</row>
    <row r="98" spans="1:60" outlineLevel="1" x14ac:dyDescent="0.2">
      <c r="A98" s="125"/>
      <c r="B98" s="126"/>
      <c r="C98" s="154" t="s">
        <v>177</v>
      </c>
      <c r="D98" s="128"/>
      <c r="E98" s="129">
        <v>1.1399999999999999</v>
      </c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2"/>
      <c r="Z98" s="122"/>
      <c r="AA98" s="122"/>
      <c r="AB98" s="122"/>
      <c r="AC98" s="122"/>
      <c r="AD98" s="122"/>
      <c r="AE98" s="122"/>
      <c r="AF98" s="122"/>
      <c r="AG98" s="122" t="s">
        <v>141</v>
      </c>
      <c r="AH98" s="122">
        <v>0</v>
      </c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</row>
    <row r="99" spans="1:60" outlineLevel="1" x14ac:dyDescent="0.2">
      <c r="A99" s="125"/>
      <c r="B99" s="126"/>
      <c r="C99" s="154" t="s">
        <v>178</v>
      </c>
      <c r="D99" s="128"/>
      <c r="E99" s="129">
        <v>3.99</v>
      </c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2"/>
      <c r="Z99" s="122"/>
      <c r="AA99" s="122"/>
      <c r="AB99" s="122"/>
      <c r="AC99" s="122"/>
      <c r="AD99" s="122"/>
      <c r="AE99" s="122"/>
      <c r="AF99" s="122"/>
      <c r="AG99" s="122" t="s">
        <v>141</v>
      </c>
      <c r="AH99" s="122">
        <v>0</v>
      </c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</row>
    <row r="100" spans="1:60" outlineLevel="1" x14ac:dyDescent="0.2">
      <c r="A100" s="125"/>
      <c r="B100" s="126"/>
      <c r="C100" s="154" t="s">
        <v>179</v>
      </c>
      <c r="D100" s="128"/>
      <c r="E100" s="129">
        <v>11.7</v>
      </c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2"/>
      <c r="Z100" s="122"/>
      <c r="AA100" s="122"/>
      <c r="AB100" s="122"/>
      <c r="AC100" s="122"/>
      <c r="AD100" s="122"/>
      <c r="AE100" s="122"/>
      <c r="AF100" s="122"/>
      <c r="AG100" s="122" t="s">
        <v>141</v>
      </c>
      <c r="AH100" s="122">
        <v>0</v>
      </c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122"/>
      <c r="AU100" s="122"/>
      <c r="AV100" s="122"/>
      <c r="AW100" s="122"/>
      <c r="AX100" s="122"/>
      <c r="AY100" s="122"/>
      <c r="AZ100" s="122"/>
      <c r="BA100" s="122"/>
      <c r="BB100" s="122"/>
      <c r="BC100" s="122"/>
      <c r="BD100" s="122"/>
      <c r="BE100" s="122"/>
      <c r="BF100" s="122"/>
      <c r="BG100" s="122"/>
      <c r="BH100" s="122"/>
    </row>
    <row r="101" spans="1:60" outlineLevel="1" x14ac:dyDescent="0.2">
      <c r="A101" s="125"/>
      <c r="B101" s="126"/>
      <c r="C101" s="154" t="s">
        <v>180</v>
      </c>
      <c r="D101" s="128"/>
      <c r="E101" s="129">
        <v>17.34</v>
      </c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2"/>
      <c r="Z101" s="122"/>
      <c r="AA101" s="122"/>
      <c r="AB101" s="122"/>
      <c r="AC101" s="122"/>
      <c r="AD101" s="122"/>
      <c r="AE101" s="122"/>
      <c r="AF101" s="122"/>
      <c r="AG101" s="122" t="s">
        <v>141</v>
      </c>
      <c r="AH101" s="122">
        <v>0</v>
      </c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122"/>
      <c r="AU101" s="122"/>
      <c r="AV101" s="122"/>
      <c r="AW101" s="122"/>
      <c r="AX101" s="122"/>
      <c r="AY101" s="122"/>
      <c r="AZ101" s="122"/>
      <c r="BA101" s="122"/>
      <c r="BB101" s="122"/>
      <c r="BC101" s="122"/>
      <c r="BD101" s="122"/>
      <c r="BE101" s="122"/>
      <c r="BF101" s="122"/>
      <c r="BG101" s="122"/>
      <c r="BH101" s="122"/>
    </row>
    <row r="102" spans="1:60" outlineLevel="1" x14ac:dyDescent="0.2">
      <c r="A102" s="125"/>
      <c r="B102" s="126"/>
      <c r="C102" s="154" t="s">
        <v>181</v>
      </c>
      <c r="D102" s="128"/>
      <c r="E102" s="129">
        <v>8.4</v>
      </c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2"/>
      <c r="Z102" s="122"/>
      <c r="AA102" s="122"/>
      <c r="AB102" s="122"/>
      <c r="AC102" s="122"/>
      <c r="AD102" s="122"/>
      <c r="AE102" s="122"/>
      <c r="AF102" s="122"/>
      <c r="AG102" s="122" t="s">
        <v>141</v>
      </c>
      <c r="AH102" s="122">
        <v>0</v>
      </c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</row>
    <row r="103" spans="1:60" outlineLevel="1" x14ac:dyDescent="0.2">
      <c r="A103" s="145">
        <v>23</v>
      </c>
      <c r="B103" s="146" t="s">
        <v>219</v>
      </c>
      <c r="C103" s="152" t="s">
        <v>220</v>
      </c>
      <c r="D103" s="147" t="s">
        <v>221</v>
      </c>
      <c r="E103" s="148">
        <v>10</v>
      </c>
      <c r="F103" s="149"/>
      <c r="G103" s="150">
        <f>ROUND(E103*F103,2)</f>
        <v>0</v>
      </c>
      <c r="H103" s="127">
        <v>17.82</v>
      </c>
      <c r="I103" s="127">
        <f>ROUND(E103*H103,2)</f>
        <v>178.2</v>
      </c>
      <c r="J103" s="127">
        <v>132.18</v>
      </c>
      <c r="K103" s="127">
        <f>ROUND(E103*J103,2)</f>
        <v>1321.8</v>
      </c>
      <c r="L103" s="127">
        <v>21</v>
      </c>
      <c r="M103" s="127">
        <f>G103*(1+L103/100)</f>
        <v>0</v>
      </c>
      <c r="N103" s="127">
        <v>2.0000000000000001E-4</v>
      </c>
      <c r="O103" s="127">
        <f>ROUND(E103*N103,2)</f>
        <v>0</v>
      </c>
      <c r="P103" s="127">
        <v>0</v>
      </c>
      <c r="Q103" s="127">
        <f>ROUND(E103*P103,2)</f>
        <v>0</v>
      </c>
      <c r="R103" s="127"/>
      <c r="S103" s="127" t="s">
        <v>222</v>
      </c>
      <c r="T103" s="127" t="s">
        <v>223</v>
      </c>
      <c r="U103" s="127">
        <v>8.5999999999999993E-2</v>
      </c>
      <c r="V103" s="127">
        <f>ROUND(E103*U103,2)</f>
        <v>0.86</v>
      </c>
      <c r="W103" s="127"/>
      <c r="X103" s="127" t="s">
        <v>131</v>
      </c>
      <c r="Y103" s="122"/>
      <c r="Z103" s="122"/>
      <c r="AA103" s="122"/>
      <c r="AB103" s="122"/>
      <c r="AC103" s="122"/>
      <c r="AD103" s="122"/>
      <c r="AE103" s="122"/>
      <c r="AF103" s="122"/>
      <c r="AG103" s="122" t="s">
        <v>132</v>
      </c>
      <c r="AH103" s="122"/>
      <c r="AI103" s="122"/>
      <c r="AJ103" s="122"/>
      <c r="AK103" s="122"/>
      <c r="AL103" s="122"/>
      <c r="AM103" s="122"/>
      <c r="AN103" s="122"/>
      <c r="AO103" s="122"/>
      <c r="AP103" s="122"/>
      <c r="AQ103" s="122"/>
      <c r="AR103" s="122"/>
      <c r="AS103" s="122"/>
      <c r="AT103" s="122"/>
      <c r="AU103" s="122"/>
      <c r="AV103" s="122"/>
      <c r="AW103" s="122"/>
      <c r="AX103" s="122"/>
      <c r="AY103" s="122"/>
      <c r="AZ103" s="122"/>
      <c r="BA103" s="122"/>
      <c r="BB103" s="122"/>
      <c r="BC103" s="122"/>
      <c r="BD103" s="122"/>
      <c r="BE103" s="122"/>
      <c r="BF103" s="122"/>
      <c r="BG103" s="122"/>
      <c r="BH103" s="122"/>
    </row>
    <row r="104" spans="1:60" x14ac:dyDescent="0.2">
      <c r="A104" s="133" t="s">
        <v>125</v>
      </c>
      <c r="B104" s="134" t="s">
        <v>59</v>
      </c>
      <c r="C104" s="151" t="s">
        <v>60</v>
      </c>
      <c r="D104" s="135"/>
      <c r="E104" s="136"/>
      <c r="F104" s="137"/>
      <c r="G104" s="138">
        <f>SUMIF(AG105:AG161,"&lt;&gt;NOR",G105:G161)</f>
        <v>0</v>
      </c>
      <c r="H104" s="132"/>
      <c r="I104" s="132">
        <f>SUM(I105:I161)</f>
        <v>991.46999999999991</v>
      </c>
      <c r="J104" s="132"/>
      <c r="K104" s="132">
        <f>SUM(K105:K161)</f>
        <v>25353.34</v>
      </c>
      <c r="L104" s="132"/>
      <c r="M104" s="132">
        <f>SUM(M105:M161)</f>
        <v>0</v>
      </c>
      <c r="N104" s="132"/>
      <c r="O104" s="132">
        <f>SUM(O105:O161)</f>
        <v>0.03</v>
      </c>
      <c r="P104" s="132"/>
      <c r="Q104" s="132">
        <f>SUM(Q105:Q161)</f>
        <v>3.1900000000000004</v>
      </c>
      <c r="R104" s="132"/>
      <c r="S104" s="132"/>
      <c r="T104" s="132"/>
      <c r="U104" s="132"/>
      <c r="V104" s="132">
        <f>SUM(V105:V161)</f>
        <v>57.39</v>
      </c>
      <c r="W104" s="132"/>
      <c r="X104" s="132"/>
      <c r="AG104" t="s">
        <v>126</v>
      </c>
    </row>
    <row r="105" spans="1:60" outlineLevel="1" x14ac:dyDescent="0.2">
      <c r="A105" s="139">
        <v>24</v>
      </c>
      <c r="B105" s="140" t="s">
        <v>224</v>
      </c>
      <c r="C105" s="153" t="s">
        <v>225</v>
      </c>
      <c r="D105" s="141" t="s">
        <v>138</v>
      </c>
      <c r="E105" s="142">
        <v>5.13</v>
      </c>
      <c r="F105" s="143"/>
      <c r="G105" s="144">
        <f>ROUND(E105*F105,2)</f>
        <v>0</v>
      </c>
      <c r="H105" s="127">
        <v>0</v>
      </c>
      <c r="I105" s="127">
        <f>ROUND(E105*H105,2)</f>
        <v>0</v>
      </c>
      <c r="J105" s="127">
        <v>59.5</v>
      </c>
      <c r="K105" s="127">
        <f>ROUND(E105*J105,2)</f>
        <v>305.24</v>
      </c>
      <c r="L105" s="127">
        <v>21</v>
      </c>
      <c r="M105" s="127">
        <f>G105*(1+L105/100)</f>
        <v>0</v>
      </c>
      <c r="N105" s="127">
        <v>0</v>
      </c>
      <c r="O105" s="127">
        <f>ROUND(E105*N105,2)</f>
        <v>0</v>
      </c>
      <c r="P105" s="127">
        <v>1.75E-3</v>
      </c>
      <c r="Q105" s="127">
        <f>ROUND(E105*P105,2)</f>
        <v>0.01</v>
      </c>
      <c r="R105" s="127"/>
      <c r="S105" s="127" t="s">
        <v>130</v>
      </c>
      <c r="T105" s="127" t="s">
        <v>130</v>
      </c>
      <c r="U105" s="127">
        <v>0.16500000000000001</v>
      </c>
      <c r="V105" s="127">
        <f>ROUND(E105*U105,2)</f>
        <v>0.85</v>
      </c>
      <c r="W105" s="127"/>
      <c r="X105" s="127" t="s">
        <v>131</v>
      </c>
      <c r="Y105" s="122"/>
      <c r="Z105" s="122"/>
      <c r="AA105" s="122"/>
      <c r="AB105" s="122"/>
      <c r="AC105" s="122"/>
      <c r="AD105" s="122"/>
      <c r="AE105" s="122"/>
      <c r="AF105" s="122"/>
      <c r="AG105" s="122" t="s">
        <v>132</v>
      </c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</row>
    <row r="106" spans="1:60" outlineLevel="1" x14ac:dyDescent="0.2">
      <c r="A106" s="125"/>
      <c r="B106" s="126"/>
      <c r="C106" s="154" t="s">
        <v>177</v>
      </c>
      <c r="D106" s="128"/>
      <c r="E106" s="129">
        <v>1.1399999999999999</v>
      </c>
      <c r="F106" s="127"/>
      <c r="G106" s="127"/>
      <c r="H106" s="127"/>
      <c r="I106" s="127"/>
      <c r="J106" s="127"/>
      <c r="K106" s="127"/>
      <c r="L106" s="127"/>
      <c r="M106" s="127"/>
      <c r="N106" s="127"/>
      <c r="O106" s="127"/>
      <c r="P106" s="127"/>
      <c r="Q106" s="127"/>
      <c r="R106" s="127"/>
      <c r="S106" s="127"/>
      <c r="T106" s="127"/>
      <c r="U106" s="127"/>
      <c r="V106" s="127"/>
      <c r="W106" s="127"/>
      <c r="X106" s="127"/>
      <c r="Y106" s="122"/>
      <c r="Z106" s="122"/>
      <c r="AA106" s="122"/>
      <c r="AB106" s="122"/>
      <c r="AC106" s="122"/>
      <c r="AD106" s="122"/>
      <c r="AE106" s="122"/>
      <c r="AF106" s="122"/>
      <c r="AG106" s="122" t="s">
        <v>141</v>
      </c>
      <c r="AH106" s="122">
        <v>0</v>
      </c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</row>
    <row r="107" spans="1:60" outlineLevel="1" x14ac:dyDescent="0.2">
      <c r="A107" s="125"/>
      <c r="B107" s="126"/>
      <c r="C107" s="154" t="s">
        <v>178</v>
      </c>
      <c r="D107" s="128"/>
      <c r="E107" s="129">
        <v>3.99</v>
      </c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2"/>
      <c r="Z107" s="122"/>
      <c r="AA107" s="122"/>
      <c r="AB107" s="122"/>
      <c r="AC107" s="122"/>
      <c r="AD107" s="122"/>
      <c r="AE107" s="122"/>
      <c r="AF107" s="122"/>
      <c r="AG107" s="122" t="s">
        <v>141</v>
      </c>
      <c r="AH107" s="122">
        <v>0</v>
      </c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</row>
    <row r="108" spans="1:60" outlineLevel="1" x14ac:dyDescent="0.2">
      <c r="A108" s="139">
        <v>25</v>
      </c>
      <c r="B108" s="140" t="s">
        <v>226</v>
      </c>
      <c r="C108" s="153" t="s">
        <v>227</v>
      </c>
      <c r="D108" s="141" t="s">
        <v>138</v>
      </c>
      <c r="E108" s="142">
        <v>22.45</v>
      </c>
      <c r="F108" s="143"/>
      <c r="G108" s="144">
        <f>ROUND(E108*F108,2)</f>
        <v>0</v>
      </c>
      <c r="H108" s="127">
        <v>0</v>
      </c>
      <c r="I108" s="127">
        <f>ROUND(E108*H108,2)</f>
        <v>0</v>
      </c>
      <c r="J108" s="127">
        <v>310</v>
      </c>
      <c r="K108" s="127">
        <f>ROUND(E108*J108,2)</f>
        <v>6959.5</v>
      </c>
      <c r="L108" s="127">
        <v>21</v>
      </c>
      <c r="M108" s="127">
        <f>G108*(1+L108/100)</f>
        <v>0</v>
      </c>
      <c r="N108" s="127">
        <v>0</v>
      </c>
      <c r="O108" s="127">
        <f>ROUND(E108*N108,2)</f>
        <v>0</v>
      </c>
      <c r="P108" s="127">
        <v>1.26E-2</v>
      </c>
      <c r="Q108" s="127">
        <f>ROUND(E108*P108,2)</f>
        <v>0.28000000000000003</v>
      </c>
      <c r="R108" s="127"/>
      <c r="S108" s="127" t="s">
        <v>130</v>
      </c>
      <c r="T108" s="127" t="s">
        <v>139</v>
      </c>
      <c r="U108" s="127">
        <v>0.33</v>
      </c>
      <c r="V108" s="127">
        <f>ROUND(E108*U108,2)</f>
        <v>7.41</v>
      </c>
      <c r="W108" s="127"/>
      <c r="X108" s="127" t="s">
        <v>131</v>
      </c>
      <c r="Y108" s="122"/>
      <c r="Z108" s="122"/>
      <c r="AA108" s="122"/>
      <c r="AB108" s="122"/>
      <c r="AC108" s="122"/>
      <c r="AD108" s="122"/>
      <c r="AE108" s="122"/>
      <c r="AF108" s="122"/>
      <c r="AG108" s="122" t="s">
        <v>132</v>
      </c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</row>
    <row r="109" spans="1:60" outlineLevel="1" x14ac:dyDescent="0.2">
      <c r="A109" s="125"/>
      <c r="B109" s="126"/>
      <c r="C109" s="154" t="s">
        <v>214</v>
      </c>
      <c r="D109" s="128"/>
      <c r="E109" s="129">
        <v>7.75</v>
      </c>
      <c r="F109" s="127"/>
      <c r="G109" s="127"/>
      <c r="H109" s="127"/>
      <c r="I109" s="127"/>
      <c r="J109" s="127"/>
      <c r="K109" s="127"/>
      <c r="L109" s="127"/>
      <c r="M109" s="127"/>
      <c r="N109" s="127"/>
      <c r="O109" s="127"/>
      <c r="P109" s="127"/>
      <c r="Q109" s="127"/>
      <c r="R109" s="127"/>
      <c r="S109" s="127"/>
      <c r="T109" s="127"/>
      <c r="U109" s="127"/>
      <c r="V109" s="127"/>
      <c r="W109" s="127"/>
      <c r="X109" s="127"/>
      <c r="Y109" s="122"/>
      <c r="Z109" s="122"/>
      <c r="AA109" s="122"/>
      <c r="AB109" s="122"/>
      <c r="AC109" s="122"/>
      <c r="AD109" s="122"/>
      <c r="AE109" s="122"/>
      <c r="AF109" s="122"/>
      <c r="AG109" s="122" t="s">
        <v>141</v>
      </c>
      <c r="AH109" s="122">
        <v>0</v>
      </c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122"/>
      <c r="AU109" s="122"/>
      <c r="AV109" s="122"/>
      <c r="AW109" s="122"/>
      <c r="AX109" s="122"/>
      <c r="AY109" s="122"/>
      <c r="AZ109" s="122"/>
      <c r="BA109" s="122"/>
      <c r="BB109" s="122"/>
      <c r="BC109" s="122"/>
      <c r="BD109" s="122"/>
      <c r="BE109" s="122"/>
      <c r="BF109" s="122"/>
      <c r="BG109" s="122"/>
      <c r="BH109" s="122"/>
    </row>
    <row r="110" spans="1:60" outlineLevel="1" x14ac:dyDescent="0.2">
      <c r="A110" s="125"/>
      <c r="B110" s="126"/>
      <c r="C110" s="154" t="s">
        <v>176</v>
      </c>
      <c r="D110" s="128"/>
      <c r="E110" s="129">
        <v>1.17</v>
      </c>
      <c r="F110" s="127"/>
      <c r="G110" s="127"/>
      <c r="H110" s="127"/>
      <c r="I110" s="127"/>
      <c r="J110" s="127"/>
      <c r="K110" s="127"/>
      <c r="L110" s="127"/>
      <c r="M110" s="127"/>
      <c r="N110" s="127"/>
      <c r="O110" s="127"/>
      <c r="P110" s="127"/>
      <c r="Q110" s="127"/>
      <c r="R110" s="127"/>
      <c r="S110" s="127"/>
      <c r="T110" s="127"/>
      <c r="U110" s="127"/>
      <c r="V110" s="127"/>
      <c r="W110" s="127"/>
      <c r="X110" s="127"/>
      <c r="Y110" s="122"/>
      <c r="Z110" s="122"/>
      <c r="AA110" s="122"/>
      <c r="AB110" s="122"/>
      <c r="AC110" s="122"/>
      <c r="AD110" s="122"/>
      <c r="AE110" s="122"/>
      <c r="AF110" s="122"/>
      <c r="AG110" s="122" t="s">
        <v>141</v>
      </c>
      <c r="AH110" s="122">
        <v>0</v>
      </c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</row>
    <row r="111" spans="1:60" outlineLevel="1" x14ac:dyDescent="0.2">
      <c r="A111" s="125"/>
      <c r="B111" s="126"/>
      <c r="C111" s="154" t="s">
        <v>177</v>
      </c>
      <c r="D111" s="128"/>
      <c r="E111" s="129">
        <v>1.1399999999999999</v>
      </c>
      <c r="F111" s="127"/>
      <c r="G111" s="127"/>
      <c r="H111" s="127"/>
      <c r="I111" s="127"/>
      <c r="J111" s="127"/>
      <c r="K111" s="127"/>
      <c r="L111" s="127"/>
      <c r="M111" s="127"/>
      <c r="N111" s="127"/>
      <c r="O111" s="127"/>
      <c r="P111" s="127"/>
      <c r="Q111" s="127"/>
      <c r="R111" s="127"/>
      <c r="S111" s="127"/>
      <c r="T111" s="127"/>
      <c r="U111" s="127"/>
      <c r="V111" s="127"/>
      <c r="W111" s="127"/>
      <c r="X111" s="127"/>
      <c r="Y111" s="122"/>
      <c r="Z111" s="122"/>
      <c r="AA111" s="122"/>
      <c r="AB111" s="122"/>
      <c r="AC111" s="122"/>
      <c r="AD111" s="122"/>
      <c r="AE111" s="122"/>
      <c r="AF111" s="122"/>
      <c r="AG111" s="122" t="s">
        <v>141</v>
      </c>
      <c r="AH111" s="122">
        <v>0</v>
      </c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</row>
    <row r="112" spans="1:60" outlineLevel="1" x14ac:dyDescent="0.2">
      <c r="A112" s="125"/>
      <c r="B112" s="126"/>
      <c r="C112" s="154" t="s">
        <v>178</v>
      </c>
      <c r="D112" s="128"/>
      <c r="E112" s="129">
        <v>3.99</v>
      </c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127"/>
      <c r="Q112" s="127"/>
      <c r="R112" s="127"/>
      <c r="S112" s="127"/>
      <c r="T112" s="127"/>
      <c r="U112" s="127"/>
      <c r="V112" s="127"/>
      <c r="W112" s="127"/>
      <c r="X112" s="127"/>
      <c r="Y112" s="122"/>
      <c r="Z112" s="122"/>
      <c r="AA112" s="122"/>
      <c r="AB112" s="122"/>
      <c r="AC112" s="122"/>
      <c r="AD112" s="122"/>
      <c r="AE112" s="122"/>
      <c r="AF112" s="122"/>
      <c r="AG112" s="122" t="s">
        <v>141</v>
      </c>
      <c r="AH112" s="122">
        <v>0</v>
      </c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</row>
    <row r="113" spans="1:60" outlineLevel="1" x14ac:dyDescent="0.2">
      <c r="A113" s="125"/>
      <c r="B113" s="126"/>
      <c r="C113" s="154" t="s">
        <v>181</v>
      </c>
      <c r="D113" s="128"/>
      <c r="E113" s="129">
        <v>8.4</v>
      </c>
      <c r="F113" s="127"/>
      <c r="G113" s="127"/>
      <c r="H113" s="127"/>
      <c r="I113" s="127"/>
      <c r="J113" s="127"/>
      <c r="K113" s="127"/>
      <c r="L113" s="127"/>
      <c r="M113" s="127"/>
      <c r="N113" s="127"/>
      <c r="O113" s="127"/>
      <c r="P113" s="127"/>
      <c r="Q113" s="127"/>
      <c r="R113" s="127"/>
      <c r="S113" s="127"/>
      <c r="T113" s="127"/>
      <c r="U113" s="127"/>
      <c r="V113" s="127"/>
      <c r="W113" s="127"/>
      <c r="X113" s="127"/>
      <c r="Y113" s="122"/>
      <c r="Z113" s="122"/>
      <c r="AA113" s="122"/>
      <c r="AB113" s="122"/>
      <c r="AC113" s="122"/>
      <c r="AD113" s="122"/>
      <c r="AE113" s="122"/>
      <c r="AF113" s="122"/>
      <c r="AG113" s="122" t="s">
        <v>141</v>
      </c>
      <c r="AH113" s="122">
        <v>0</v>
      </c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</row>
    <row r="114" spans="1:60" outlineLevel="1" x14ac:dyDescent="0.2">
      <c r="A114" s="139">
        <v>26</v>
      </c>
      <c r="B114" s="140" t="s">
        <v>228</v>
      </c>
      <c r="C114" s="153" t="s">
        <v>229</v>
      </c>
      <c r="D114" s="141" t="s">
        <v>138</v>
      </c>
      <c r="E114" s="142">
        <v>5.13</v>
      </c>
      <c r="F114" s="143"/>
      <c r="G114" s="144">
        <f>ROUND(E114*F114,2)</f>
        <v>0</v>
      </c>
      <c r="H114" s="127">
        <v>0</v>
      </c>
      <c r="I114" s="127">
        <f>ROUND(E114*H114,2)</f>
        <v>0</v>
      </c>
      <c r="J114" s="127">
        <v>64.7</v>
      </c>
      <c r="K114" s="127">
        <f>ROUND(E114*J114,2)</f>
        <v>331.91</v>
      </c>
      <c r="L114" s="127">
        <v>21</v>
      </c>
      <c r="M114" s="127">
        <f>G114*(1+L114/100)</f>
        <v>0</v>
      </c>
      <c r="N114" s="127">
        <v>0</v>
      </c>
      <c r="O114" s="127">
        <f>ROUND(E114*N114,2)</f>
        <v>0</v>
      </c>
      <c r="P114" s="127">
        <v>0.02</v>
      </c>
      <c r="Q114" s="127">
        <f>ROUND(E114*P114,2)</f>
        <v>0.1</v>
      </c>
      <c r="R114" s="127"/>
      <c r="S114" s="127" t="s">
        <v>130</v>
      </c>
      <c r="T114" s="127" t="s">
        <v>139</v>
      </c>
      <c r="U114" s="127">
        <v>0.14699999999999999</v>
      </c>
      <c r="V114" s="127">
        <f>ROUND(E114*U114,2)</f>
        <v>0.75</v>
      </c>
      <c r="W114" s="127"/>
      <c r="X114" s="127" t="s">
        <v>131</v>
      </c>
      <c r="Y114" s="122"/>
      <c r="Z114" s="122"/>
      <c r="AA114" s="122"/>
      <c r="AB114" s="122"/>
      <c r="AC114" s="122"/>
      <c r="AD114" s="122"/>
      <c r="AE114" s="122"/>
      <c r="AF114" s="122"/>
      <c r="AG114" s="122" t="s">
        <v>132</v>
      </c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</row>
    <row r="115" spans="1:60" outlineLevel="1" x14ac:dyDescent="0.2">
      <c r="A115" s="125"/>
      <c r="B115" s="126"/>
      <c r="C115" s="154" t="s">
        <v>177</v>
      </c>
      <c r="D115" s="128"/>
      <c r="E115" s="129">
        <v>1.1399999999999999</v>
      </c>
      <c r="F115" s="127"/>
      <c r="G115" s="127"/>
      <c r="H115" s="127"/>
      <c r="I115" s="127"/>
      <c r="J115" s="127"/>
      <c r="K115" s="127"/>
      <c r="L115" s="127"/>
      <c r="M115" s="127"/>
      <c r="N115" s="127"/>
      <c r="O115" s="127"/>
      <c r="P115" s="127"/>
      <c r="Q115" s="127"/>
      <c r="R115" s="127"/>
      <c r="S115" s="127"/>
      <c r="T115" s="127"/>
      <c r="U115" s="127"/>
      <c r="V115" s="127"/>
      <c r="W115" s="127"/>
      <c r="X115" s="127"/>
      <c r="Y115" s="122"/>
      <c r="Z115" s="122"/>
      <c r="AA115" s="122"/>
      <c r="AB115" s="122"/>
      <c r="AC115" s="122"/>
      <c r="AD115" s="122"/>
      <c r="AE115" s="122"/>
      <c r="AF115" s="122"/>
      <c r="AG115" s="122" t="s">
        <v>141</v>
      </c>
      <c r="AH115" s="122">
        <v>0</v>
      </c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</row>
    <row r="116" spans="1:60" outlineLevel="1" x14ac:dyDescent="0.2">
      <c r="A116" s="125"/>
      <c r="B116" s="126"/>
      <c r="C116" s="154" t="s">
        <v>178</v>
      </c>
      <c r="D116" s="128"/>
      <c r="E116" s="129">
        <v>3.99</v>
      </c>
      <c r="F116" s="127"/>
      <c r="G116" s="127"/>
      <c r="H116" s="127"/>
      <c r="I116" s="127"/>
      <c r="J116" s="127"/>
      <c r="K116" s="127"/>
      <c r="L116" s="127"/>
      <c r="M116" s="127"/>
      <c r="N116" s="127"/>
      <c r="O116" s="127"/>
      <c r="P116" s="127"/>
      <c r="Q116" s="127"/>
      <c r="R116" s="127"/>
      <c r="S116" s="127"/>
      <c r="T116" s="127"/>
      <c r="U116" s="127"/>
      <c r="V116" s="127"/>
      <c r="W116" s="127"/>
      <c r="X116" s="127"/>
      <c r="Y116" s="122"/>
      <c r="Z116" s="122"/>
      <c r="AA116" s="122"/>
      <c r="AB116" s="122"/>
      <c r="AC116" s="122"/>
      <c r="AD116" s="122"/>
      <c r="AE116" s="122"/>
      <c r="AF116" s="122"/>
      <c r="AG116" s="122" t="s">
        <v>141</v>
      </c>
      <c r="AH116" s="122">
        <v>0</v>
      </c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</row>
    <row r="117" spans="1:60" outlineLevel="1" x14ac:dyDescent="0.2">
      <c r="A117" s="145">
        <v>27</v>
      </c>
      <c r="B117" s="146" t="s">
        <v>230</v>
      </c>
      <c r="C117" s="152" t="s">
        <v>231</v>
      </c>
      <c r="D117" s="147" t="s">
        <v>129</v>
      </c>
      <c r="E117" s="148">
        <v>4</v>
      </c>
      <c r="F117" s="149"/>
      <c r="G117" s="150">
        <f>ROUND(E117*F117,2)</f>
        <v>0</v>
      </c>
      <c r="H117" s="127">
        <v>0</v>
      </c>
      <c r="I117" s="127">
        <f>ROUND(E117*H117,2)</f>
        <v>0</v>
      </c>
      <c r="J117" s="127">
        <v>17.600000000000001</v>
      </c>
      <c r="K117" s="127">
        <f>ROUND(E117*J117,2)</f>
        <v>70.400000000000006</v>
      </c>
      <c r="L117" s="127">
        <v>21</v>
      </c>
      <c r="M117" s="127">
        <f>G117*(1+L117/100)</f>
        <v>0</v>
      </c>
      <c r="N117" s="127">
        <v>0</v>
      </c>
      <c r="O117" s="127">
        <f>ROUND(E117*N117,2)</f>
        <v>0</v>
      </c>
      <c r="P117" s="127">
        <v>0</v>
      </c>
      <c r="Q117" s="127">
        <f>ROUND(E117*P117,2)</f>
        <v>0</v>
      </c>
      <c r="R117" s="127"/>
      <c r="S117" s="127" t="s">
        <v>130</v>
      </c>
      <c r="T117" s="127" t="s">
        <v>130</v>
      </c>
      <c r="U117" s="127">
        <v>0.05</v>
      </c>
      <c r="V117" s="127">
        <f>ROUND(E117*U117,2)</f>
        <v>0.2</v>
      </c>
      <c r="W117" s="127"/>
      <c r="X117" s="127" t="s">
        <v>131</v>
      </c>
      <c r="Y117" s="122"/>
      <c r="Z117" s="122"/>
      <c r="AA117" s="122"/>
      <c r="AB117" s="122"/>
      <c r="AC117" s="122"/>
      <c r="AD117" s="122"/>
      <c r="AE117" s="122"/>
      <c r="AF117" s="122"/>
      <c r="AG117" s="122" t="s">
        <v>132</v>
      </c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</row>
    <row r="118" spans="1:60" outlineLevel="1" x14ac:dyDescent="0.2">
      <c r="A118" s="139">
        <v>28</v>
      </c>
      <c r="B118" s="140" t="s">
        <v>232</v>
      </c>
      <c r="C118" s="153" t="s">
        <v>233</v>
      </c>
      <c r="D118" s="141" t="s">
        <v>138</v>
      </c>
      <c r="E118" s="142">
        <v>2.758</v>
      </c>
      <c r="F118" s="143"/>
      <c r="G118" s="144">
        <f>ROUND(E118*F118,2)</f>
        <v>0</v>
      </c>
      <c r="H118" s="127">
        <v>31.09</v>
      </c>
      <c r="I118" s="127">
        <f>ROUND(E118*H118,2)</f>
        <v>85.75</v>
      </c>
      <c r="J118" s="127">
        <v>367.41</v>
      </c>
      <c r="K118" s="127">
        <f>ROUND(E118*J118,2)</f>
        <v>1013.32</v>
      </c>
      <c r="L118" s="127">
        <v>21</v>
      </c>
      <c r="M118" s="127">
        <f>G118*(1+L118/100)</f>
        <v>0</v>
      </c>
      <c r="N118" s="127">
        <v>1.17E-3</v>
      </c>
      <c r="O118" s="127">
        <f>ROUND(E118*N118,2)</f>
        <v>0</v>
      </c>
      <c r="P118" s="127">
        <v>7.5999999999999998E-2</v>
      </c>
      <c r="Q118" s="127">
        <f>ROUND(E118*P118,2)</f>
        <v>0.21</v>
      </c>
      <c r="R118" s="127"/>
      <c r="S118" s="127" t="s">
        <v>130</v>
      </c>
      <c r="T118" s="127" t="s">
        <v>130</v>
      </c>
      <c r="U118" s="127">
        <v>0.93899999999999995</v>
      </c>
      <c r="V118" s="127">
        <f>ROUND(E118*U118,2)</f>
        <v>2.59</v>
      </c>
      <c r="W118" s="127"/>
      <c r="X118" s="127" t="s">
        <v>131</v>
      </c>
      <c r="Y118" s="122"/>
      <c r="Z118" s="122"/>
      <c r="AA118" s="122"/>
      <c r="AB118" s="122"/>
      <c r="AC118" s="122"/>
      <c r="AD118" s="122"/>
      <c r="AE118" s="122"/>
      <c r="AF118" s="122"/>
      <c r="AG118" s="122" t="s">
        <v>132</v>
      </c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</row>
    <row r="119" spans="1:60" outlineLevel="1" x14ac:dyDescent="0.2">
      <c r="A119" s="125"/>
      <c r="B119" s="126"/>
      <c r="C119" s="154" t="s">
        <v>234</v>
      </c>
      <c r="D119" s="128"/>
      <c r="E119" s="129">
        <v>1.1819999999999999</v>
      </c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27"/>
      <c r="U119" s="127"/>
      <c r="V119" s="127"/>
      <c r="W119" s="127"/>
      <c r="X119" s="127"/>
      <c r="Y119" s="122"/>
      <c r="Z119" s="122"/>
      <c r="AA119" s="122"/>
      <c r="AB119" s="122"/>
      <c r="AC119" s="122"/>
      <c r="AD119" s="122"/>
      <c r="AE119" s="122"/>
      <c r="AF119" s="122"/>
      <c r="AG119" s="122" t="s">
        <v>141</v>
      </c>
      <c r="AH119" s="122">
        <v>0</v>
      </c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122"/>
      <c r="AU119" s="122"/>
      <c r="AV119" s="122"/>
      <c r="AW119" s="122"/>
      <c r="AX119" s="122"/>
      <c r="AY119" s="122"/>
      <c r="AZ119" s="122"/>
      <c r="BA119" s="122"/>
      <c r="BB119" s="122"/>
      <c r="BC119" s="122"/>
      <c r="BD119" s="122"/>
      <c r="BE119" s="122"/>
      <c r="BF119" s="122"/>
      <c r="BG119" s="122"/>
      <c r="BH119" s="122"/>
    </row>
    <row r="120" spans="1:60" outlineLevel="1" x14ac:dyDescent="0.2">
      <c r="A120" s="125"/>
      <c r="B120" s="126"/>
      <c r="C120" s="154" t="s">
        <v>235</v>
      </c>
      <c r="D120" s="128"/>
      <c r="E120" s="129">
        <v>1.5760000000000001</v>
      </c>
      <c r="F120" s="127"/>
      <c r="G120" s="127"/>
      <c r="H120" s="127"/>
      <c r="I120" s="127"/>
      <c r="J120" s="127"/>
      <c r="K120" s="127"/>
      <c r="L120" s="127"/>
      <c r="M120" s="127"/>
      <c r="N120" s="127"/>
      <c r="O120" s="127"/>
      <c r="P120" s="127"/>
      <c r="Q120" s="127"/>
      <c r="R120" s="127"/>
      <c r="S120" s="127"/>
      <c r="T120" s="127"/>
      <c r="U120" s="127"/>
      <c r="V120" s="127"/>
      <c r="W120" s="127"/>
      <c r="X120" s="127"/>
      <c r="Y120" s="122"/>
      <c r="Z120" s="122"/>
      <c r="AA120" s="122"/>
      <c r="AB120" s="122"/>
      <c r="AC120" s="122"/>
      <c r="AD120" s="122"/>
      <c r="AE120" s="122"/>
      <c r="AF120" s="122"/>
      <c r="AG120" s="122" t="s">
        <v>141</v>
      </c>
      <c r="AH120" s="122">
        <v>0</v>
      </c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</row>
    <row r="121" spans="1:60" outlineLevel="1" x14ac:dyDescent="0.2">
      <c r="A121" s="145">
        <v>29</v>
      </c>
      <c r="B121" s="146" t="s">
        <v>236</v>
      </c>
      <c r="C121" s="152" t="s">
        <v>237</v>
      </c>
      <c r="D121" s="147" t="s">
        <v>145</v>
      </c>
      <c r="E121" s="148">
        <v>2</v>
      </c>
      <c r="F121" s="149"/>
      <c r="G121" s="150">
        <f>ROUND(E121*F121,2)</f>
        <v>0</v>
      </c>
      <c r="H121" s="127">
        <v>11.3</v>
      </c>
      <c r="I121" s="127">
        <f>ROUND(E121*H121,2)</f>
        <v>22.6</v>
      </c>
      <c r="J121" s="127">
        <v>95.2</v>
      </c>
      <c r="K121" s="127">
        <f>ROUND(E121*J121,2)</f>
        <v>190.4</v>
      </c>
      <c r="L121" s="127">
        <v>21</v>
      </c>
      <c r="M121" s="127">
        <f>G121*(1+L121/100)</f>
        <v>0</v>
      </c>
      <c r="N121" s="127">
        <v>4.8999999999999998E-4</v>
      </c>
      <c r="O121" s="127">
        <f>ROUND(E121*N121,2)</f>
        <v>0</v>
      </c>
      <c r="P121" s="127">
        <v>6.0000000000000001E-3</v>
      </c>
      <c r="Q121" s="127">
        <f>ROUND(E121*P121,2)</f>
        <v>0.01</v>
      </c>
      <c r="R121" s="127"/>
      <c r="S121" s="127" t="s">
        <v>130</v>
      </c>
      <c r="T121" s="127" t="s">
        <v>139</v>
      </c>
      <c r="U121" s="127">
        <v>0.27400000000000002</v>
      </c>
      <c r="V121" s="127">
        <f>ROUND(E121*U121,2)</f>
        <v>0.55000000000000004</v>
      </c>
      <c r="W121" s="127"/>
      <c r="X121" s="127" t="s">
        <v>131</v>
      </c>
      <c r="Y121" s="122"/>
      <c r="Z121" s="122"/>
      <c r="AA121" s="122"/>
      <c r="AB121" s="122"/>
      <c r="AC121" s="122"/>
      <c r="AD121" s="122"/>
      <c r="AE121" s="122"/>
      <c r="AF121" s="122"/>
      <c r="AG121" s="122" t="s">
        <v>132</v>
      </c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</row>
    <row r="122" spans="1:60" outlineLevel="1" x14ac:dyDescent="0.2">
      <c r="A122" s="145">
        <v>30</v>
      </c>
      <c r="B122" s="146" t="s">
        <v>238</v>
      </c>
      <c r="C122" s="152" t="s">
        <v>239</v>
      </c>
      <c r="D122" s="147" t="s">
        <v>145</v>
      </c>
      <c r="E122" s="148">
        <v>1</v>
      </c>
      <c r="F122" s="149"/>
      <c r="G122" s="150">
        <f>ROUND(E122*F122,2)</f>
        <v>0</v>
      </c>
      <c r="H122" s="127">
        <v>13.06</v>
      </c>
      <c r="I122" s="127">
        <f>ROUND(E122*H122,2)</f>
        <v>13.06</v>
      </c>
      <c r="J122" s="127">
        <v>151.94</v>
      </c>
      <c r="K122" s="127">
        <f>ROUND(E122*J122,2)</f>
        <v>151.94</v>
      </c>
      <c r="L122" s="127">
        <v>21</v>
      </c>
      <c r="M122" s="127">
        <f>G122*(1+L122/100)</f>
        <v>0</v>
      </c>
      <c r="N122" s="127">
        <v>4.8999999999999998E-4</v>
      </c>
      <c r="O122" s="127">
        <f>ROUND(E122*N122,2)</f>
        <v>0</v>
      </c>
      <c r="P122" s="127">
        <v>2.7E-2</v>
      </c>
      <c r="Q122" s="127">
        <f>ROUND(E122*P122,2)</f>
        <v>0.03</v>
      </c>
      <c r="R122" s="127"/>
      <c r="S122" s="127" t="s">
        <v>130</v>
      </c>
      <c r="T122" s="127" t="s">
        <v>130</v>
      </c>
      <c r="U122" s="127">
        <v>0.42199999999999999</v>
      </c>
      <c r="V122" s="127">
        <f>ROUND(E122*U122,2)</f>
        <v>0.42</v>
      </c>
      <c r="W122" s="127"/>
      <c r="X122" s="127" t="s">
        <v>131</v>
      </c>
      <c r="Y122" s="122"/>
      <c r="Z122" s="122"/>
      <c r="AA122" s="122"/>
      <c r="AB122" s="122"/>
      <c r="AC122" s="122"/>
      <c r="AD122" s="122"/>
      <c r="AE122" s="122"/>
      <c r="AF122" s="122"/>
      <c r="AG122" s="122" t="s">
        <v>132</v>
      </c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</row>
    <row r="123" spans="1:60" outlineLevel="1" x14ac:dyDescent="0.2">
      <c r="A123" s="145">
        <v>31</v>
      </c>
      <c r="B123" s="146" t="s">
        <v>240</v>
      </c>
      <c r="C123" s="152" t="s">
        <v>241</v>
      </c>
      <c r="D123" s="147" t="s">
        <v>145</v>
      </c>
      <c r="E123" s="148">
        <v>65</v>
      </c>
      <c r="F123" s="149"/>
      <c r="G123" s="150">
        <f>ROUND(E123*F123,2)</f>
        <v>0</v>
      </c>
      <c r="H123" s="127">
        <v>13.02</v>
      </c>
      <c r="I123" s="127">
        <f>ROUND(E123*H123,2)</f>
        <v>846.3</v>
      </c>
      <c r="J123" s="127">
        <v>97.48</v>
      </c>
      <c r="K123" s="127">
        <f>ROUND(E123*J123,2)</f>
        <v>6336.2</v>
      </c>
      <c r="L123" s="127">
        <v>21</v>
      </c>
      <c r="M123" s="127">
        <f>G123*(1+L123/100)</f>
        <v>0</v>
      </c>
      <c r="N123" s="127">
        <v>0</v>
      </c>
      <c r="O123" s="127">
        <f>ROUND(E123*N123,2)</f>
        <v>0</v>
      </c>
      <c r="P123" s="127">
        <v>2.16E-3</v>
      </c>
      <c r="Q123" s="127">
        <f>ROUND(E123*P123,2)</f>
        <v>0.14000000000000001</v>
      </c>
      <c r="R123" s="127"/>
      <c r="S123" s="127" t="s">
        <v>130</v>
      </c>
      <c r="T123" s="127" t="s">
        <v>139</v>
      </c>
      <c r="U123" s="127">
        <v>0.26500000000000001</v>
      </c>
      <c r="V123" s="127">
        <f>ROUND(E123*U123,2)</f>
        <v>17.23</v>
      </c>
      <c r="W123" s="127"/>
      <c r="X123" s="127" t="s">
        <v>131</v>
      </c>
      <c r="Y123" s="122"/>
      <c r="Z123" s="122"/>
      <c r="AA123" s="122"/>
      <c r="AB123" s="122"/>
      <c r="AC123" s="122"/>
      <c r="AD123" s="122"/>
      <c r="AE123" s="122"/>
      <c r="AF123" s="122"/>
      <c r="AG123" s="122" t="s">
        <v>132</v>
      </c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</row>
    <row r="124" spans="1:60" outlineLevel="1" x14ac:dyDescent="0.2">
      <c r="A124" s="139">
        <v>32</v>
      </c>
      <c r="B124" s="140" t="s">
        <v>242</v>
      </c>
      <c r="C124" s="153" t="s">
        <v>243</v>
      </c>
      <c r="D124" s="141" t="s">
        <v>138</v>
      </c>
      <c r="E124" s="142">
        <v>43.74</v>
      </c>
      <c r="F124" s="143"/>
      <c r="G124" s="144">
        <f>ROUND(E124*F124,2)</f>
        <v>0</v>
      </c>
      <c r="H124" s="127">
        <v>0</v>
      </c>
      <c r="I124" s="127">
        <f>ROUND(E124*H124,2)</f>
        <v>0</v>
      </c>
      <c r="J124" s="127">
        <v>10</v>
      </c>
      <c r="K124" s="127">
        <f>ROUND(E124*J124,2)</f>
        <v>437.4</v>
      </c>
      <c r="L124" s="127">
        <v>21</v>
      </c>
      <c r="M124" s="127">
        <f>G124*(1+L124/100)</f>
        <v>0</v>
      </c>
      <c r="N124" s="127">
        <v>0</v>
      </c>
      <c r="O124" s="127">
        <f>ROUND(E124*N124,2)</f>
        <v>0</v>
      </c>
      <c r="P124" s="127">
        <v>4.0000000000000001E-3</v>
      </c>
      <c r="Q124" s="127">
        <f>ROUND(E124*P124,2)</f>
        <v>0.17</v>
      </c>
      <c r="R124" s="127"/>
      <c r="S124" s="127" t="s">
        <v>130</v>
      </c>
      <c r="T124" s="127" t="s">
        <v>139</v>
      </c>
      <c r="U124" s="127">
        <v>0.03</v>
      </c>
      <c r="V124" s="127">
        <f>ROUND(E124*U124,2)</f>
        <v>1.31</v>
      </c>
      <c r="W124" s="127"/>
      <c r="X124" s="127" t="s">
        <v>131</v>
      </c>
      <c r="Y124" s="122"/>
      <c r="Z124" s="122"/>
      <c r="AA124" s="122"/>
      <c r="AB124" s="122"/>
      <c r="AC124" s="122"/>
      <c r="AD124" s="122"/>
      <c r="AE124" s="122"/>
      <c r="AF124" s="122"/>
      <c r="AG124" s="122" t="s">
        <v>132</v>
      </c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</row>
    <row r="125" spans="1:60" outlineLevel="1" x14ac:dyDescent="0.2">
      <c r="A125" s="125"/>
      <c r="B125" s="126"/>
      <c r="C125" s="154" t="s">
        <v>176</v>
      </c>
      <c r="D125" s="128"/>
      <c r="E125" s="129">
        <v>1.17</v>
      </c>
      <c r="F125" s="127"/>
      <c r="G125" s="127"/>
      <c r="H125" s="127"/>
      <c r="I125" s="127"/>
      <c r="J125" s="127"/>
      <c r="K125" s="127"/>
      <c r="L125" s="127"/>
      <c r="M125" s="127"/>
      <c r="N125" s="127"/>
      <c r="O125" s="127"/>
      <c r="P125" s="127"/>
      <c r="Q125" s="127"/>
      <c r="R125" s="127"/>
      <c r="S125" s="127"/>
      <c r="T125" s="127"/>
      <c r="U125" s="127"/>
      <c r="V125" s="127"/>
      <c r="W125" s="127"/>
      <c r="X125" s="127"/>
      <c r="Y125" s="122"/>
      <c r="Z125" s="122"/>
      <c r="AA125" s="122"/>
      <c r="AB125" s="122"/>
      <c r="AC125" s="122"/>
      <c r="AD125" s="122"/>
      <c r="AE125" s="122"/>
      <c r="AF125" s="122"/>
      <c r="AG125" s="122" t="s">
        <v>141</v>
      </c>
      <c r="AH125" s="122">
        <v>0</v>
      </c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</row>
    <row r="126" spans="1:60" outlineLevel="1" x14ac:dyDescent="0.2">
      <c r="A126" s="125"/>
      <c r="B126" s="126"/>
      <c r="C126" s="154" t="s">
        <v>177</v>
      </c>
      <c r="D126" s="128"/>
      <c r="E126" s="129">
        <v>1.1399999999999999</v>
      </c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7"/>
      <c r="U126" s="127"/>
      <c r="V126" s="127"/>
      <c r="W126" s="127"/>
      <c r="X126" s="127"/>
      <c r="Y126" s="122"/>
      <c r="Z126" s="122"/>
      <c r="AA126" s="122"/>
      <c r="AB126" s="122"/>
      <c r="AC126" s="122"/>
      <c r="AD126" s="122"/>
      <c r="AE126" s="122"/>
      <c r="AF126" s="122"/>
      <c r="AG126" s="122" t="s">
        <v>141</v>
      </c>
      <c r="AH126" s="122">
        <v>0</v>
      </c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122"/>
      <c r="AU126" s="122"/>
      <c r="AV126" s="122"/>
      <c r="AW126" s="122"/>
      <c r="AX126" s="122"/>
      <c r="AY126" s="122"/>
      <c r="AZ126" s="122"/>
      <c r="BA126" s="122"/>
      <c r="BB126" s="122"/>
      <c r="BC126" s="122"/>
      <c r="BD126" s="122"/>
      <c r="BE126" s="122"/>
      <c r="BF126" s="122"/>
      <c r="BG126" s="122"/>
      <c r="BH126" s="122"/>
    </row>
    <row r="127" spans="1:60" outlineLevel="1" x14ac:dyDescent="0.2">
      <c r="A127" s="125"/>
      <c r="B127" s="126"/>
      <c r="C127" s="154" t="s">
        <v>178</v>
      </c>
      <c r="D127" s="128"/>
      <c r="E127" s="129">
        <v>3.99</v>
      </c>
      <c r="F127" s="127"/>
      <c r="G127" s="127"/>
      <c r="H127" s="127"/>
      <c r="I127" s="127"/>
      <c r="J127" s="127"/>
      <c r="K127" s="127"/>
      <c r="L127" s="127"/>
      <c r="M127" s="127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2"/>
      <c r="Z127" s="122"/>
      <c r="AA127" s="122"/>
      <c r="AB127" s="122"/>
      <c r="AC127" s="122"/>
      <c r="AD127" s="122"/>
      <c r="AE127" s="122"/>
      <c r="AF127" s="122"/>
      <c r="AG127" s="122" t="s">
        <v>141</v>
      </c>
      <c r="AH127" s="122">
        <v>0</v>
      </c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122"/>
      <c r="AU127" s="122"/>
      <c r="AV127" s="122"/>
      <c r="AW127" s="122"/>
      <c r="AX127" s="122"/>
      <c r="AY127" s="122"/>
      <c r="AZ127" s="122"/>
      <c r="BA127" s="122"/>
      <c r="BB127" s="122"/>
      <c r="BC127" s="122"/>
      <c r="BD127" s="122"/>
      <c r="BE127" s="122"/>
      <c r="BF127" s="122"/>
      <c r="BG127" s="122"/>
      <c r="BH127" s="122"/>
    </row>
    <row r="128" spans="1:60" outlineLevel="1" x14ac:dyDescent="0.2">
      <c r="A128" s="125"/>
      <c r="B128" s="126"/>
      <c r="C128" s="154" t="s">
        <v>179</v>
      </c>
      <c r="D128" s="128"/>
      <c r="E128" s="129">
        <v>11.7</v>
      </c>
      <c r="F128" s="127"/>
      <c r="G128" s="127"/>
      <c r="H128" s="127"/>
      <c r="I128" s="127"/>
      <c r="J128" s="127"/>
      <c r="K128" s="127"/>
      <c r="L128" s="127"/>
      <c r="M128" s="127"/>
      <c r="N128" s="127"/>
      <c r="O128" s="127"/>
      <c r="P128" s="127"/>
      <c r="Q128" s="127"/>
      <c r="R128" s="127"/>
      <c r="S128" s="127"/>
      <c r="T128" s="127"/>
      <c r="U128" s="127"/>
      <c r="V128" s="127"/>
      <c r="W128" s="127"/>
      <c r="X128" s="127"/>
      <c r="Y128" s="122"/>
      <c r="Z128" s="122"/>
      <c r="AA128" s="122"/>
      <c r="AB128" s="122"/>
      <c r="AC128" s="122"/>
      <c r="AD128" s="122"/>
      <c r="AE128" s="122"/>
      <c r="AF128" s="122"/>
      <c r="AG128" s="122" t="s">
        <v>141</v>
      </c>
      <c r="AH128" s="122">
        <v>0</v>
      </c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</row>
    <row r="129" spans="1:60" outlineLevel="1" x14ac:dyDescent="0.2">
      <c r="A129" s="125"/>
      <c r="B129" s="126"/>
      <c r="C129" s="154" t="s">
        <v>180</v>
      </c>
      <c r="D129" s="128"/>
      <c r="E129" s="129">
        <v>17.34</v>
      </c>
      <c r="F129" s="127"/>
      <c r="G129" s="127"/>
      <c r="H129" s="127"/>
      <c r="I129" s="127"/>
      <c r="J129" s="127"/>
      <c r="K129" s="127"/>
      <c r="L129" s="127"/>
      <c r="M129" s="127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2"/>
      <c r="Z129" s="122"/>
      <c r="AA129" s="122"/>
      <c r="AB129" s="122"/>
      <c r="AC129" s="122"/>
      <c r="AD129" s="122"/>
      <c r="AE129" s="122"/>
      <c r="AF129" s="122"/>
      <c r="AG129" s="122" t="s">
        <v>141</v>
      </c>
      <c r="AH129" s="122">
        <v>0</v>
      </c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</row>
    <row r="130" spans="1:60" outlineLevel="1" x14ac:dyDescent="0.2">
      <c r="A130" s="125"/>
      <c r="B130" s="126"/>
      <c r="C130" s="154" t="s">
        <v>181</v>
      </c>
      <c r="D130" s="128"/>
      <c r="E130" s="129">
        <v>8.4</v>
      </c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2"/>
      <c r="Z130" s="122"/>
      <c r="AA130" s="122"/>
      <c r="AB130" s="122"/>
      <c r="AC130" s="122"/>
      <c r="AD130" s="122"/>
      <c r="AE130" s="122"/>
      <c r="AF130" s="122"/>
      <c r="AG130" s="122" t="s">
        <v>141</v>
      </c>
      <c r="AH130" s="122">
        <v>0</v>
      </c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</row>
    <row r="131" spans="1:60" outlineLevel="1" x14ac:dyDescent="0.2">
      <c r="A131" s="139">
        <v>33</v>
      </c>
      <c r="B131" s="140" t="s">
        <v>244</v>
      </c>
      <c r="C131" s="153" t="s">
        <v>245</v>
      </c>
      <c r="D131" s="141" t="s">
        <v>138</v>
      </c>
      <c r="E131" s="142">
        <v>147.73599999999999</v>
      </c>
      <c r="F131" s="143"/>
      <c r="G131" s="144">
        <f>ROUND(E131*F131,2)</f>
        <v>0</v>
      </c>
      <c r="H131" s="127">
        <v>0</v>
      </c>
      <c r="I131" s="127">
        <f>ROUND(E131*H131,2)</f>
        <v>0</v>
      </c>
      <c r="J131" s="127">
        <v>10</v>
      </c>
      <c r="K131" s="127">
        <f>ROUND(E131*J131,2)</f>
        <v>1477.36</v>
      </c>
      <c r="L131" s="127">
        <v>21</v>
      </c>
      <c r="M131" s="127">
        <f>G131*(1+L131/100)</f>
        <v>0</v>
      </c>
      <c r="N131" s="127">
        <v>0</v>
      </c>
      <c r="O131" s="127">
        <f>ROUND(E131*N131,2)</f>
        <v>0</v>
      </c>
      <c r="P131" s="127">
        <v>4.0000000000000001E-3</v>
      </c>
      <c r="Q131" s="127">
        <f>ROUND(E131*P131,2)</f>
        <v>0.59</v>
      </c>
      <c r="R131" s="127"/>
      <c r="S131" s="127" t="s">
        <v>130</v>
      </c>
      <c r="T131" s="127" t="s">
        <v>139</v>
      </c>
      <c r="U131" s="127">
        <v>0.03</v>
      </c>
      <c r="V131" s="127">
        <f>ROUND(E131*U131,2)</f>
        <v>4.43</v>
      </c>
      <c r="W131" s="127"/>
      <c r="X131" s="127" t="s">
        <v>131</v>
      </c>
      <c r="Y131" s="122"/>
      <c r="Z131" s="122"/>
      <c r="AA131" s="122"/>
      <c r="AB131" s="122"/>
      <c r="AC131" s="122"/>
      <c r="AD131" s="122"/>
      <c r="AE131" s="122"/>
      <c r="AF131" s="122"/>
      <c r="AG131" s="122" t="s">
        <v>132</v>
      </c>
      <c r="AH131" s="122"/>
      <c r="AI131" s="122"/>
      <c r="AJ131" s="122"/>
      <c r="AK131" s="122"/>
      <c r="AL131" s="122"/>
      <c r="AM131" s="122"/>
      <c r="AN131" s="122"/>
      <c r="AO131" s="122"/>
      <c r="AP131" s="122"/>
      <c r="AQ131" s="122"/>
      <c r="AR131" s="122"/>
      <c r="AS131" s="122"/>
      <c r="AT131" s="122"/>
      <c r="AU131" s="122"/>
      <c r="AV131" s="122"/>
      <c r="AW131" s="122"/>
      <c r="AX131" s="122"/>
      <c r="AY131" s="122"/>
      <c r="AZ131" s="122"/>
      <c r="BA131" s="122"/>
      <c r="BB131" s="122"/>
      <c r="BC131" s="122"/>
      <c r="BD131" s="122"/>
      <c r="BE131" s="122"/>
      <c r="BF131" s="122"/>
      <c r="BG131" s="122"/>
      <c r="BH131" s="122"/>
    </row>
    <row r="132" spans="1:60" outlineLevel="1" x14ac:dyDescent="0.2">
      <c r="A132" s="125"/>
      <c r="B132" s="126"/>
      <c r="C132" s="154" t="s">
        <v>190</v>
      </c>
      <c r="D132" s="128"/>
      <c r="E132" s="129">
        <v>37.96</v>
      </c>
      <c r="F132" s="127"/>
      <c r="G132" s="127"/>
      <c r="H132" s="127"/>
      <c r="I132" s="127"/>
      <c r="J132" s="127"/>
      <c r="K132" s="127"/>
      <c r="L132" s="127"/>
      <c r="M132" s="127"/>
      <c r="N132" s="127"/>
      <c r="O132" s="127"/>
      <c r="P132" s="127"/>
      <c r="Q132" s="127"/>
      <c r="R132" s="127"/>
      <c r="S132" s="127"/>
      <c r="T132" s="127"/>
      <c r="U132" s="127"/>
      <c r="V132" s="127"/>
      <c r="W132" s="127"/>
      <c r="X132" s="127"/>
      <c r="Y132" s="122"/>
      <c r="Z132" s="122"/>
      <c r="AA132" s="122"/>
      <c r="AB132" s="122"/>
      <c r="AC132" s="122"/>
      <c r="AD132" s="122"/>
      <c r="AE132" s="122"/>
      <c r="AF132" s="122"/>
      <c r="AG132" s="122" t="s">
        <v>141</v>
      </c>
      <c r="AH132" s="122">
        <v>0</v>
      </c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</row>
    <row r="133" spans="1:60" outlineLevel="1" x14ac:dyDescent="0.2">
      <c r="A133" s="125"/>
      <c r="B133" s="126"/>
      <c r="C133" s="154" t="s">
        <v>191</v>
      </c>
      <c r="D133" s="128"/>
      <c r="E133" s="129">
        <v>-4.7279999999999998</v>
      </c>
      <c r="F133" s="127"/>
      <c r="G133" s="127"/>
      <c r="H133" s="127"/>
      <c r="I133" s="127"/>
      <c r="J133" s="127"/>
      <c r="K133" s="127"/>
      <c r="L133" s="127"/>
      <c r="M133" s="127"/>
      <c r="N133" s="127"/>
      <c r="O133" s="127"/>
      <c r="P133" s="127"/>
      <c r="Q133" s="127"/>
      <c r="R133" s="127"/>
      <c r="S133" s="127"/>
      <c r="T133" s="127"/>
      <c r="U133" s="127"/>
      <c r="V133" s="127"/>
      <c r="W133" s="127"/>
      <c r="X133" s="127"/>
      <c r="Y133" s="122"/>
      <c r="Z133" s="122"/>
      <c r="AA133" s="122"/>
      <c r="AB133" s="122"/>
      <c r="AC133" s="122"/>
      <c r="AD133" s="122"/>
      <c r="AE133" s="122"/>
      <c r="AF133" s="122"/>
      <c r="AG133" s="122" t="s">
        <v>141</v>
      </c>
      <c r="AH133" s="122">
        <v>0</v>
      </c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122"/>
      <c r="AU133" s="122"/>
      <c r="AV133" s="122"/>
      <c r="AW133" s="122"/>
      <c r="AX133" s="122"/>
      <c r="AY133" s="122"/>
      <c r="AZ133" s="122"/>
      <c r="BA133" s="122"/>
      <c r="BB133" s="122"/>
      <c r="BC133" s="122"/>
      <c r="BD133" s="122"/>
      <c r="BE133" s="122"/>
      <c r="BF133" s="122"/>
      <c r="BG133" s="122"/>
      <c r="BH133" s="122"/>
    </row>
    <row r="134" spans="1:60" outlineLevel="1" x14ac:dyDescent="0.2">
      <c r="A134" s="125"/>
      <c r="B134" s="126"/>
      <c r="C134" s="154" t="s">
        <v>192</v>
      </c>
      <c r="D134" s="128"/>
      <c r="E134" s="129">
        <v>-3.5459999999999998</v>
      </c>
      <c r="F134" s="127"/>
      <c r="G134" s="127"/>
      <c r="H134" s="127"/>
      <c r="I134" s="127"/>
      <c r="J134" s="127"/>
      <c r="K134" s="127"/>
      <c r="L134" s="127"/>
      <c r="M134" s="127"/>
      <c r="N134" s="127"/>
      <c r="O134" s="127"/>
      <c r="P134" s="127"/>
      <c r="Q134" s="127"/>
      <c r="R134" s="127"/>
      <c r="S134" s="127"/>
      <c r="T134" s="127"/>
      <c r="U134" s="127"/>
      <c r="V134" s="127"/>
      <c r="W134" s="127"/>
      <c r="X134" s="127"/>
      <c r="Y134" s="122"/>
      <c r="Z134" s="122"/>
      <c r="AA134" s="122"/>
      <c r="AB134" s="122"/>
      <c r="AC134" s="122"/>
      <c r="AD134" s="122"/>
      <c r="AE134" s="122"/>
      <c r="AF134" s="122"/>
      <c r="AG134" s="122" t="s">
        <v>141</v>
      </c>
      <c r="AH134" s="122">
        <v>0</v>
      </c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122"/>
      <c r="AU134" s="122"/>
      <c r="AV134" s="122"/>
      <c r="AW134" s="122"/>
      <c r="AX134" s="122"/>
      <c r="AY134" s="122"/>
      <c r="AZ134" s="122"/>
      <c r="BA134" s="122"/>
      <c r="BB134" s="122"/>
      <c r="BC134" s="122"/>
      <c r="BD134" s="122"/>
      <c r="BE134" s="122"/>
      <c r="BF134" s="122"/>
      <c r="BG134" s="122"/>
      <c r="BH134" s="122"/>
    </row>
    <row r="135" spans="1:60" outlineLevel="1" x14ac:dyDescent="0.2">
      <c r="A135" s="125"/>
      <c r="B135" s="126"/>
      <c r="C135" s="154" t="s">
        <v>193</v>
      </c>
      <c r="D135" s="128"/>
      <c r="E135" s="129">
        <v>11.44</v>
      </c>
      <c r="F135" s="127"/>
      <c r="G135" s="127"/>
      <c r="H135" s="127"/>
      <c r="I135" s="127"/>
      <c r="J135" s="127"/>
      <c r="K135" s="127"/>
      <c r="L135" s="127"/>
      <c r="M135" s="127"/>
      <c r="N135" s="127"/>
      <c r="O135" s="127"/>
      <c r="P135" s="127"/>
      <c r="Q135" s="127"/>
      <c r="R135" s="127"/>
      <c r="S135" s="127"/>
      <c r="T135" s="127"/>
      <c r="U135" s="127"/>
      <c r="V135" s="127"/>
      <c r="W135" s="127"/>
      <c r="X135" s="127"/>
      <c r="Y135" s="122"/>
      <c r="Z135" s="122"/>
      <c r="AA135" s="122"/>
      <c r="AB135" s="122"/>
      <c r="AC135" s="122"/>
      <c r="AD135" s="122"/>
      <c r="AE135" s="122"/>
      <c r="AF135" s="122"/>
      <c r="AG135" s="122" t="s">
        <v>141</v>
      </c>
      <c r="AH135" s="122">
        <v>0</v>
      </c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122"/>
      <c r="AU135" s="122"/>
      <c r="AV135" s="122"/>
      <c r="AW135" s="122"/>
      <c r="AX135" s="122"/>
      <c r="AY135" s="122"/>
      <c r="AZ135" s="122"/>
      <c r="BA135" s="122"/>
      <c r="BB135" s="122"/>
      <c r="BC135" s="122"/>
      <c r="BD135" s="122"/>
      <c r="BE135" s="122"/>
      <c r="BF135" s="122"/>
      <c r="BG135" s="122"/>
      <c r="BH135" s="122"/>
    </row>
    <row r="136" spans="1:60" outlineLevel="1" x14ac:dyDescent="0.2">
      <c r="A136" s="125"/>
      <c r="B136" s="126"/>
      <c r="C136" s="154" t="s">
        <v>194</v>
      </c>
      <c r="D136" s="128"/>
      <c r="E136" s="129">
        <v>-1.1819999999999999</v>
      </c>
      <c r="F136" s="127"/>
      <c r="G136" s="127"/>
      <c r="H136" s="127"/>
      <c r="I136" s="127"/>
      <c r="J136" s="127"/>
      <c r="K136" s="127"/>
      <c r="L136" s="127"/>
      <c r="M136" s="127"/>
      <c r="N136" s="127"/>
      <c r="O136" s="127"/>
      <c r="P136" s="127"/>
      <c r="Q136" s="127"/>
      <c r="R136" s="127"/>
      <c r="S136" s="127"/>
      <c r="T136" s="127"/>
      <c r="U136" s="127"/>
      <c r="V136" s="127"/>
      <c r="W136" s="127"/>
      <c r="X136" s="127"/>
      <c r="Y136" s="122"/>
      <c r="Z136" s="122"/>
      <c r="AA136" s="122"/>
      <c r="AB136" s="122"/>
      <c r="AC136" s="122"/>
      <c r="AD136" s="122"/>
      <c r="AE136" s="122"/>
      <c r="AF136" s="122"/>
      <c r="AG136" s="122" t="s">
        <v>141</v>
      </c>
      <c r="AH136" s="122">
        <v>0</v>
      </c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122"/>
      <c r="AU136" s="122"/>
      <c r="AV136" s="122"/>
      <c r="AW136" s="122"/>
      <c r="AX136" s="122"/>
      <c r="AY136" s="122"/>
      <c r="AZ136" s="122"/>
      <c r="BA136" s="122"/>
      <c r="BB136" s="122"/>
      <c r="BC136" s="122"/>
      <c r="BD136" s="122"/>
      <c r="BE136" s="122"/>
      <c r="BF136" s="122"/>
      <c r="BG136" s="122"/>
      <c r="BH136" s="122"/>
    </row>
    <row r="137" spans="1:60" outlineLevel="1" x14ac:dyDescent="0.2">
      <c r="A137" s="125"/>
      <c r="B137" s="126"/>
      <c r="C137" s="154" t="s">
        <v>195</v>
      </c>
      <c r="D137" s="128"/>
      <c r="E137" s="129">
        <v>11.18</v>
      </c>
      <c r="F137" s="127"/>
      <c r="G137" s="127"/>
      <c r="H137" s="127"/>
      <c r="I137" s="127"/>
      <c r="J137" s="127"/>
      <c r="K137" s="127"/>
      <c r="L137" s="127"/>
      <c r="M137" s="127"/>
      <c r="N137" s="127"/>
      <c r="O137" s="127"/>
      <c r="P137" s="127"/>
      <c r="Q137" s="127"/>
      <c r="R137" s="127"/>
      <c r="S137" s="127"/>
      <c r="T137" s="127"/>
      <c r="U137" s="127"/>
      <c r="V137" s="127"/>
      <c r="W137" s="127"/>
      <c r="X137" s="127"/>
      <c r="Y137" s="122"/>
      <c r="Z137" s="122"/>
      <c r="AA137" s="122"/>
      <c r="AB137" s="122"/>
      <c r="AC137" s="122"/>
      <c r="AD137" s="122"/>
      <c r="AE137" s="122"/>
      <c r="AF137" s="122"/>
      <c r="AG137" s="122" t="s">
        <v>141</v>
      </c>
      <c r="AH137" s="122">
        <v>0</v>
      </c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122"/>
      <c r="AU137" s="122"/>
      <c r="AV137" s="122"/>
      <c r="AW137" s="122"/>
      <c r="AX137" s="122"/>
      <c r="AY137" s="122"/>
      <c r="AZ137" s="122"/>
      <c r="BA137" s="122"/>
      <c r="BB137" s="122"/>
      <c r="BC137" s="122"/>
      <c r="BD137" s="122"/>
      <c r="BE137" s="122"/>
      <c r="BF137" s="122"/>
      <c r="BG137" s="122"/>
      <c r="BH137" s="122"/>
    </row>
    <row r="138" spans="1:60" outlineLevel="1" x14ac:dyDescent="0.2">
      <c r="A138" s="125"/>
      <c r="B138" s="126"/>
      <c r="C138" s="154" t="s">
        <v>194</v>
      </c>
      <c r="D138" s="128"/>
      <c r="E138" s="129">
        <v>-1.1819999999999999</v>
      </c>
      <c r="F138" s="127"/>
      <c r="G138" s="127"/>
      <c r="H138" s="127"/>
      <c r="I138" s="127"/>
      <c r="J138" s="127"/>
      <c r="K138" s="127"/>
      <c r="L138" s="127"/>
      <c r="M138" s="127"/>
      <c r="N138" s="127"/>
      <c r="O138" s="127"/>
      <c r="P138" s="127"/>
      <c r="Q138" s="127"/>
      <c r="R138" s="127"/>
      <c r="S138" s="127"/>
      <c r="T138" s="127"/>
      <c r="U138" s="127"/>
      <c r="V138" s="127"/>
      <c r="W138" s="127"/>
      <c r="X138" s="127"/>
      <c r="Y138" s="122"/>
      <c r="Z138" s="122"/>
      <c r="AA138" s="122"/>
      <c r="AB138" s="122"/>
      <c r="AC138" s="122"/>
      <c r="AD138" s="122"/>
      <c r="AE138" s="122"/>
      <c r="AF138" s="122"/>
      <c r="AG138" s="122" t="s">
        <v>141</v>
      </c>
      <c r="AH138" s="122">
        <v>0</v>
      </c>
      <c r="AI138" s="122"/>
      <c r="AJ138" s="122"/>
      <c r="AK138" s="122"/>
      <c r="AL138" s="122"/>
      <c r="AM138" s="122"/>
      <c r="AN138" s="122"/>
      <c r="AO138" s="122"/>
      <c r="AP138" s="122"/>
      <c r="AQ138" s="122"/>
      <c r="AR138" s="122"/>
      <c r="AS138" s="122"/>
      <c r="AT138" s="122"/>
      <c r="AU138" s="122"/>
      <c r="AV138" s="122"/>
      <c r="AW138" s="122"/>
      <c r="AX138" s="122"/>
      <c r="AY138" s="122"/>
      <c r="AZ138" s="122"/>
      <c r="BA138" s="122"/>
      <c r="BB138" s="122"/>
      <c r="BC138" s="122"/>
      <c r="BD138" s="122"/>
      <c r="BE138" s="122"/>
      <c r="BF138" s="122"/>
      <c r="BG138" s="122"/>
      <c r="BH138" s="122"/>
    </row>
    <row r="139" spans="1:60" outlineLevel="1" x14ac:dyDescent="0.2">
      <c r="A139" s="125"/>
      <c r="B139" s="126"/>
      <c r="C139" s="154" t="s">
        <v>196</v>
      </c>
      <c r="D139" s="128"/>
      <c r="E139" s="129">
        <v>4</v>
      </c>
      <c r="F139" s="127"/>
      <c r="G139" s="127"/>
      <c r="H139" s="127"/>
      <c r="I139" s="127"/>
      <c r="J139" s="127"/>
      <c r="K139" s="127"/>
      <c r="L139" s="127"/>
      <c r="M139" s="127"/>
      <c r="N139" s="127"/>
      <c r="O139" s="127"/>
      <c r="P139" s="127"/>
      <c r="Q139" s="127"/>
      <c r="R139" s="127"/>
      <c r="S139" s="127"/>
      <c r="T139" s="127"/>
      <c r="U139" s="127"/>
      <c r="V139" s="127"/>
      <c r="W139" s="127"/>
      <c r="X139" s="127"/>
      <c r="Y139" s="122"/>
      <c r="Z139" s="122"/>
      <c r="AA139" s="122"/>
      <c r="AB139" s="122"/>
      <c r="AC139" s="122"/>
      <c r="AD139" s="122"/>
      <c r="AE139" s="122"/>
      <c r="AF139" s="122"/>
      <c r="AG139" s="122" t="s">
        <v>141</v>
      </c>
      <c r="AH139" s="122">
        <v>0</v>
      </c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122"/>
      <c r="AU139" s="122"/>
      <c r="AV139" s="122"/>
      <c r="AW139" s="122"/>
      <c r="AX139" s="122"/>
      <c r="AY139" s="122"/>
      <c r="AZ139" s="122"/>
      <c r="BA139" s="122"/>
      <c r="BB139" s="122"/>
      <c r="BC139" s="122"/>
      <c r="BD139" s="122"/>
      <c r="BE139" s="122"/>
      <c r="BF139" s="122"/>
      <c r="BG139" s="122"/>
      <c r="BH139" s="122"/>
    </row>
    <row r="140" spans="1:60" outlineLevel="1" x14ac:dyDescent="0.2">
      <c r="A140" s="125"/>
      <c r="B140" s="126"/>
      <c r="C140" s="154" t="s">
        <v>194</v>
      </c>
      <c r="D140" s="128"/>
      <c r="E140" s="129">
        <v>-1.1819999999999999</v>
      </c>
      <c r="F140" s="127"/>
      <c r="G140" s="127"/>
      <c r="H140" s="127"/>
      <c r="I140" s="127"/>
      <c r="J140" s="127"/>
      <c r="K140" s="127"/>
      <c r="L140" s="127"/>
      <c r="M140" s="127"/>
      <c r="N140" s="127"/>
      <c r="O140" s="127"/>
      <c r="P140" s="127"/>
      <c r="Q140" s="127"/>
      <c r="R140" s="127"/>
      <c r="S140" s="127"/>
      <c r="T140" s="127"/>
      <c r="U140" s="127"/>
      <c r="V140" s="127"/>
      <c r="W140" s="127"/>
      <c r="X140" s="127"/>
      <c r="Y140" s="122"/>
      <c r="Z140" s="122"/>
      <c r="AA140" s="122"/>
      <c r="AB140" s="122"/>
      <c r="AC140" s="122"/>
      <c r="AD140" s="122"/>
      <c r="AE140" s="122"/>
      <c r="AF140" s="122"/>
      <c r="AG140" s="122" t="s">
        <v>141</v>
      </c>
      <c r="AH140" s="122">
        <v>0</v>
      </c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122"/>
      <c r="AU140" s="122"/>
      <c r="AV140" s="122"/>
      <c r="AW140" s="122"/>
      <c r="AX140" s="122"/>
      <c r="AY140" s="122"/>
      <c r="AZ140" s="122"/>
      <c r="BA140" s="122"/>
      <c r="BB140" s="122"/>
      <c r="BC140" s="122"/>
      <c r="BD140" s="122"/>
      <c r="BE140" s="122"/>
      <c r="BF140" s="122"/>
      <c r="BG140" s="122"/>
      <c r="BH140" s="122"/>
    </row>
    <row r="141" spans="1:60" outlineLevel="1" x14ac:dyDescent="0.2">
      <c r="A141" s="125"/>
      <c r="B141" s="126"/>
      <c r="C141" s="154" t="s">
        <v>197</v>
      </c>
      <c r="D141" s="128"/>
      <c r="E141" s="129">
        <v>35.880000000000003</v>
      </c>
      <c r="F141" s="127"/>
      <c r="G141" s="127"/>
      <c r="H141" s="127"/>
      <c r="I141" s="127"/>
      <c r="J141" s="127"/>
      <c r="K141" s="127"/>
      <c r="L141" s="127"/>
      <c r="M141" s="127"/>
      <c r="N141" s="127"/>
      <c r="O141" s="127"/>
      <c r="P141" s="127"/>
      <c r="Q141" s="127"/>
      <c r="R141" s="127"/>
      <c r="S141" s="127"/>
      <c r="T141" s="127"/>
      <c r="U141" s="127"/>
      <c r="V141" s="127"/>
      <c r="W141" s="127"/>
      <c r="X141" s="127"/>
      <c r="Y141" s="122"/>
      <c r="Z141" s="122"/>
      <c r="AA141" s="122"/>
      <c r="AB141" s="122"/>
      <c r="AC141" s="122"/>
      <c r="AD141" s="122"/>
      <c r="AE141" s="122"/>
      <c r="AF141" s="122"/>
      <c r="AG141" s="122" t="s">
        <v>141</v>
      </c>
      <c r="AH141" s="122">
        <v>0</v>
      </c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122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2"/>
      <c r="BG141" s="122"/>
      <c r="BH141" s="122"/>
    </row>
    <row r="142" spans="1:60" outlineLevel="1" x14ac:dyDescent="0.2">
      <c r="A142" s="125"/>
      <c r="B142" s="126"/>
      <c r="C142" s="154" t="s">
        <v>198</v>
      </c>
      <c r="D142" s="128"/>
      <c r="E142" s="129">
        <v>-1.5760000000000001</v>
      </c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2"/>
      <c r="Z142" s="122"/>
      <c r="AA142" s="122"/>
      <c r="AB142" s="122"/>
      <c r="AC142" s="122"/>
      <c r="AD142" s="122"/>
      <c r="AE142" s="122"/>
      <c r="AF142" s="122"/>
      <c r="AG142" s="122" t="s">
        <v>141</v>
      </c>
      <c r="AH142" s="122">
        <v>0</v>
      </c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122"/>
      <c r="AU142" s="122"/>
      <c r="AV142" s="122"/>
      <c r="AW142" s="122"/>
      <c r="AX142" s="122"/>
      <c r="AY142" s="122"/>
      <c r="AZ142" s="122"/>
      <c r="BA142" s="122"/>
      <c r="BB142" s="122"/>
      <c r="BC142" s="122"/>
      <c r="BD142" s="122"/>
      <c r="BE142" s="122"/>
      <c r="BF142" s="122"/>
      <c r="BG142" s="122"/>
      <c r="BH142" s="122"/>
    </row>
    <row r="143" spans="1:60" outlineLevel="1" x14ac:dyDescent="0.2">
      <c r="A143" s="125"/>
      <c r="B143" s="126"/>
      <c r="C143" s="154" t="s">
        <v>199</v>
      </c>
      <c r="D143" s="128"/>
      <c r="E143" s="129">
        <v>-2.2400000000000002</v>
      </c>
      <c r="F143" s="127"/>
      <c r="G143" s="127"/>
      <c r="H143" s="127"/>
      <c r="I143" s="127"/>
      <c r="J143" s="127"/>
      <c r="K143" s="127"/>
      <c r="L143" s="127"/>
      <c r="M143" s="127"/>
      <c r="N143" s="127"/>
      <c r="O143" s="127"/>
      <c r="P143" s="127"/>
      <c r="Q143" s="127"/>
      <c r="R143" s="127"/>
      <c r="S143" s="127"/>
      <c r="T143" s="127"/>
      <c r="U143" s="127"/>
      <c r="V143" s="127"/>
      <c r="W143" s="127"/>
      <c r="X143" s="127"/>
      <c r="Y143" s="122"/>
      <c r="Z143" s="122"/>
      <c r="AA143" s="122"/>
      <c r="AB143" s="122"/>
      <c r="AC143" s="122"/>
      <c r="AD143" s="122"/>
      <c r="AE143" s="122"/>
      <c r="AF143" s="122"/>
      <c r="AG143" s="122" t="s">
        <v>141</v>
      </c>
      <c r="AH143" s="122">
        <v>0</v>
      </c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122"/>
      <c r="AU143" s="122"/>
      <c r="AV143" s="122"/>
      <c r="AW143" s="122"/>
      <c r="AX143" s="122"/>
      <c r="AY143" s="122"/>
      <c r="AZ143" s="122"/>
      <c r="BA143" s="122"/>
      <c r="BB143" s="122"/>
      <c r="BC143" s="122"/>
      <c r="BD143" s="122"/>
      <c r="BE143" s="122"/>
      <c r="BF143" s="122"/>
      <c r="BG143" s="122"/>
      <c r="BH143" s="122"/>
    </row>
    <row r="144" spans="1:60" outlineLevel="1" x14ac:dyDescent="0.2">
      <c r="A144" s="125"/>
      <c r="B144" s="126"/>
      <c r="C144" s="154" t="s">
        <v>200</v>
      </c>
      <c r="D144" s="128"/>
      <c r="E144" s="129">
        <v>44.2</v>
      </c>
      <c r="F144" s="127"/>
      <c r="G144" s="127"/>
      <c r="H144" s="127"/>
      <c r="I144" s="127"/>
      <c r="J144" s="127"/>
      <c r="K144" s="127"/>
      <c r="L144" s="127"/>
      <c r="M144" s="127"/>
      <c r="N144" s="127"/>
      <c r="O144" s="127"/>
      <c r="P144" s="127"/>
      <c r="Q144" s="127"/>
      <c r="R144" s="127"/>
      <c r="S144" s="127"/>
      <c r="T144" s="127"/>
      <c r="U144" s="127"/>
      <c r="V144" s="127"/>
      <c r="W144" s="127"/>
      <c r="X144" s="127"/>
      <c r="Y144" s="122"/>
      <c r="Z144" s="122"/>
      <c r="AA144" s="122"/>
      <c r="AB144" s="122"/>
      <c r="AC144" s="122"/>
      <c r="AD144" s="122"/>
      <c r="AE144" s="122"/>
      <c r="AF144" s="122"/>
      <c r="AG144" s="122" t="s">
        <v>141</v>
      </c>
      <c r="AH144" s="122">
        <v>0</v>
      </c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122"/>
      <c r="AU144" s="122"/>
      <c r="AV144" s="122"/>
      <c r="AW144" s="122"/>
      <c r="AX144" s="122"/>
      <c r="AY144" s="122"/>
      <c r="AZ144" s="122"/>
      <c r="BA144" s="122"/>
      <c r="BB144" s="122"/>
      <c r="BC144" s="122"/>
      <c r="BD144" s="122"/>
      <c r="BE144" s="122"/>
      <c r="BF144" s="122"/>
      <c r="BG144" s="122"/>
      <c r="BH144" s="122"/>
    </row>
    <row r="145" spans="1:60" outlineLevel="1" x14ac:dyDescent="0.2">
      <c r="A145" s="125"/>
      <c r="B145" s="126"/>
      <c r="C145" s="154" t="s">
        <v>201</v>
      </c>
      <c r="D145" s="128"/>
      <c r="E145" s="129">
        <v>-3.1520000000000001</v>
      </c>
      <c r="F145" s="127"/>
      <c r="G145" s="127"/>
      <c r="H145" s="127"/>
      <c r="I145" s="127"/>
      <c r="J145" s="127"/>
      <c r="K145" s="127"/>
      <c r="L145" s="127"/>
      <c r="M145" s="127"/>
      <c r="N145" s="127"/>
      <c r="O145" s="127"/>
      <c r="P145" s="127"/>
      <c r="Q145" s="127"/>
      <c r="R145" s="127"/>
      <c r="S145" s="127"/>
      <c r="T145" s="127"/>
      <c r="U145" s="127"/>
      <c r="V145" s="127"/>
      <c r="W145" s="127"/>
      <c r="X145" s="127"/>
      <c r="Y145" s="122"/>
      <c r="Z145" s="122"/>
      <c r="AA145" s="122"/>
      <c r="AB145" s="122"/>
      <c r="AC145" s="122"/>
      <c r="AD145" s="122"/>
      <c r="AE145" s="122"/>
      <c r="AF145" s="122"/>
      <c r="AG145" s="122" t="s">
        <v>141</v>
      </c>
      <c r="AH145" s="122">
        <v>0</v>
      </c>
      <c r="AI145" s="122"/>
      <c r="AJ145" s="122"/>
      <c r="AK145" s="122"/>
      <c r="AL145" s="122"/>
      <c r="AM145" s="122"/>
      <c r="AN145" s="122"/>
      <c r="AO145" s="122"/>
      <c r="AP145" s="122"/>
      <c r="AQ145" s="122"/>
      <c r="AR145" s="122"/>
      <c r="AS145" s="122"/>
      <c r="AT145" s="122"/>
      <c r="AU145" s="122"/>
      <c r="AV145" s="122"/>
      <c r="AW145" s="122"/>
      <c r="AX145" s="122"/>
      <c r="AY145" s="122"/>
      <c r="AZ145" s="122"/>
      <c r="BA145" s="122"/>
      <c r="BB145" s="122"/>
      <c r="BC145" s="122"/>
      <c r="BD145" s="122"/>
      <c r="BE145" s="122"/>
      <c r="BF145" s="122"/>
      <c r="BG145" s="122"/>
      <c r="BH145" s="122"/>
    </row>
    <row r="146" spans="1:60" outlineLevel="1" x14ac:dyDescent="0.2">
      <c r="A146" s="125"/>
      <c r="B146" s="126"/>
      <c r="C146" s="154" t="s">
        <v>202</v>
      </c>
      <c r="D146" s="128"/>
      <c r="E146" s="129">
        <v>-4.4800000000000004</v>
      </c>
      <c r="F146" s="127"/>
      <c r="G146" s="127"/>
      <c r="H146" s="127"/>
      <c r="I146" s="127"/>
      <c r="J146" s="127"/>
      <c r="K146" s="127"/>
      <c r="L146" s="127"/>
      <c r="M146" s="127"/>
      <c r="N146" s="127"/>
      <c r="O146" s="127"/>
      <c r="P146" s="127"/>
      <c r="Q146" s="127"/>
      <c r="R146" s="127"/>
      <c r="S146" s="127"/>
      <c r="T146" s="127"/>
      <c r="U146" s="127"/>
      <c r="V146" s="127"/>
      <c r="W146" s="127"/>
      <c r="X146" s="127"/>
      <c r="Y146" s="122"/>
      <c r="Z146" s="122"/>
      <c r="AA146" s="122"/>
      <c r="AB146" s="122"/>
      <c r="AC146" s="122"/>
      <c r="AD146" s="122"/>
      <c r="AE146" s="122"/>
      <c r="AF146" s="122"/>
      <c r="AG146" s="122" t="s">
        <v>141</v>
      </c>
      <c r="AH146" s="122">
        <v>0</v>
      </c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122"/>
      <c r="AU146" s="122"/>
      <c r="AV146" s="122"/>
      <c r="AW146" s="122"/>
      <c r="AX146" s="122"/>
      <c r="AY146" s="122"/>
      <c r="AZ146" s="122"/>
      <c r="BA146" s="122"/>
      <c r="BB146" s="122"/>
      <c r="BC146" s="122"/>
      <c r="BD146" s="122"/>
      <c r="BE146" s="122"/>
      <c r="BF146" s="122"/>
      <c r="BG146" s="122"/>
      <c r="BH146" s="122"/>
    </row>
    <row r="147" spans="1:60" outlineLevel="1" x14ac:dyDescent="0.2">
      <c r="A147" s="125"/>
      <c r="B147" s="126"/>
      <c r="C147" s="154" t="s">
        <v>203</v>
      </c>
      <c r="D147" s="128"/>
      <c r="E147" s="129">
        <v>30.16</v>
      </c>
      <c r="F147" s="127"/>
      <c r="G147" s="127"/>
      <c r="H147" s="127"/>
      <c r="I147" s="127"/>
      <c r="J147" s="127"/>
      <c r="K147" s="127"/>
      <c r="L147" s="127"/>
      <c r="M147" s="127"/>
      <c r="N147" s="127"/>
      <c r="O147" s="127"/>
      <c r="P147" s="127"/>
      <c r="Q147" s="127"/>
      <c r="R147" s="127"/>
      <c r="S147" s="127"/>
      <c r="T147" s="127"/>
      <c r="U147" s="127"/>
      <c r="V147" s="127"/>
      <c r="W147" s="127"/>
      <c r="X147" s="127"/>
      <c r="Y147" s="122"/>
      <c r="Z147" s="122"/>
      <c r="AA147" s="122"/>
      <c r="AB147" s="122"/>
      <c r="AC147" s="122"/>
      <c r="AD147" s="122"/>
      <c r="AE147" s="122"/>
      <c r="AF147" s="122"/>
      <c r="AG147" s="122" t="s">
        <v>141</v>
      </c>
      <c r="AH147" s="122">
        <v>0</v>
      </c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</row>
    <row r="148" spans="1:60" outlineLevel="1" x14ac:dyDescent="0.2">
      <c r="A148" s="125"/>
      <c r="B148" s="126"/>
      <c r="C148" s="154" t="s">
        <v>198</v>
      </c>
      <c r="D148" s="128"/>
      <c r="E148" s="129">
        <v>-1.5760000000000001</v>
      </c>
      <c r="F148" s="127"/>
      <c r="G148" s="127"/>
      <c r="H148" s="127"/>
      <c r="I148" s="127"/>
      <c r="J148" s="127"/>
      <c r="K148" s="127"/>
      <c r="L148" s="127"/>
      <c r="M148" s="127"/>
      <c r="N148" s="127"/>
      <c r="O148" s="127"/>
      <c r="P148" s="127"/>
      <c r="Q148" s="127"/>
      <c r="R148" s="127"/>
      <c r="S148" s="127"/>
      <c r="T148" s="127"/>
      <c r="U148" s="127"/>
      <c r="V148" s="127"/>
      <c r="W148" s="127"/>
      <c r="X148" s="127"/>
      <c r="Y148" s="122"/>
      <c r="Z148" s="122"/>
      <c r="AA148" s="122"/>
      <c r="AB148" s="122"/>
      <c r="AC148" s="122"/>
      <c r="AD148" s="122"/>
      <c r="AE148" s="122"/>
      <c r="AF148" s="122"/>
      <c r="AG148" s="122" t="s">
        <v>141</v>
      </c>
      <c r="AH148" s="122">
        <v>0</v>
      </c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122"/>
      <c r="AU148" s="122"/>
      <c r="AV148" s="122"/>
      <c r="AW148" s="122"/>
      <c r="AX148" s="122"/>
      <c r="AY148" s="122"/>
      <c r="AZ148" s="122"/>
      <c r="BA148" s="122"/>
      <c r="BB148" s="122"/>
      <c r="BC148" s="122"/>
      <c r="BD148" s="122"/>
      <c r="BE148" s="122"/>
      <c r="BF148" s="122"/>
      <c r="BG148" s="122"/>
      <c r="BH148" s="122"/>
    </row>
    <row r="149" spans="1:60" outlineLevel="1" x14ac:dyDescent="0.2">
      <c r="A149" s="125"/>
      <c r="B149" s="126"/>
      <c r="C149" s="154" t="s">
        <v>199</v>
      </c>
      <c r="D149" s="128"/>
      <c r="E149" s="129">
        <v>-2.2400000000000002</v>
      </c>
      <c r="F149" s="127"/>
      <c r="G149" s="127"/>
      <c r="H149" s="127"/>
      <c r="I149" s="127"/>
      <c r="J149" s="127"/>
      <c r="K149" s="127"/>
      <c r="L149" s="127"/>
      <c r="M149" s="127"/>
      <c r="N149" s="127"/>
      <c r="O149" s="127"/>
      <c r="P149" s="127"/>
      <c r="Q149" s="127"/>
      <c r="R149" s="127"/>
      <c r="S149" s="127"/>
      <c r="T149" s="127"/>
      <c r="U149" s="127"/>
      <c r="V149" s="127"/>
      <c r="W149" s="127"/>
      <c r="X149" s="127"/>
      <c r="Y149" s="122"/>
      <c r="Z149" s="122"/>
      <c r="AA149" s="122"/>
      <c r="AB149" s="122"/>
      <c r="AC149" s="122"/>
      <c r="AD149" s="122"/>
      <c r="AE149" s="122"/>
      <c r="AF149" s="122"/>
      <c r="AG149" s="122" t="s">
        <v>141</v>
      </c>
      <c r="AH149" s="122">
        <v>0</v>
      </c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122"/>
      <c r="AU149" s="122"/>
      <c r="AV149" s="122"/>
      <c r="AW149" s="122"/>
      <c r="AX149" s="122"/>
      <c r="AY149" s="122"/>
      <c r="AZ149" s="122"/>
      <c r="BA149" s="122"/>
      <c r="BB149" s="122"/>
      <c r="BC149" s="122"/>
      <c r="BD149" s="122"/>
      <c r="BE149" s="122"/>
      <c r="BF149" s="122"/>
      <c r="BG149" s="122"/>
      <c r="BH149" s="122"/>
    </row>
    <row r="150" spans="1:60" outlineLevel="1" x14ac:dyDescent="0.2">
      <c r="A150" s="139">
        <v>34</v>
      </c>
      <c r="B150" s="140" t="s">
        <v>246</v>
      </c>
      <c r="C150" s="153" t="s">
        <v>247</v>
      </c>
      <c r="D150" s="141" t="s">
        <v>138</v>
      </c>
      <c r="E150" s="142">
        <v>12.816000000000001</v>
      </c>
      <c r="F150" s="143"/>
      <c r="G150" s="144">
        <f>ROUND(E150*F150,2)</f>
        <v>0</v>
      </c>
      <c r="H150" s="127">
        <v>0</v>
      </c>
      <c r="I150" s="127">
        <f>ROUND(E150*H150,2)</f>
        <v>0</v>
      </c>
      <c r="J150" s="127">
        <v>235.5</v>
      </c>
      <c r="K150" s="127">
        <f>ROUND(E150*J150,2)</f>
        <v>3018.17</v>
      </c>
      <c r="L150" s="127">
        <v>21</v>
      </c>
      <c r="M150" s="127">
        <f>G150*(1+L150/100)</f>
        <v>0</v>
      </c>
      <c r="N150" s="127">
        <v>0</v>
      </c>
      <c r="O150" s="127">
        <f>ROUND(E150*N150,2)</f>
        <v>0</v>
      </c>
      <c r="P150" s="127">
        <v>6.0999999999999999E-2</v>
      </c>
      <c r="Q150" s="127">
        <f>ROUND(E150*P150,2)</f>
        <v>0.78</v>
      </c>
      <c r="R150" s="127"/>
      <c r="S150" s="127" t="s">
        <v>130</v>
      </c>
      <c r="T150" s="127" t="s">
        <v>130</v>
      </c>
      <c r="U150" s="127">
        <v>0.67</v>
      </c>
      <c r="V150" s="127">
        <f>ROUND(E150*U150,2)</f>
        <v>8.59</v>
      </c>
      <c r="W150" s="127"/>
      <c r="X150" s="127" t="s">
        <v>131</v>
      </c>
      <c r="Y150" s="122"/>
      <c r="Z150" s="122"/>
      <c r="AA150" s="122"/>
      <c r="AB150" s="122"/>
      <c r="AC150" s="122"/>
      <c r="AD150" s="122"/>
      <c r="AE150" s="122"/>
      <c r="AF150" s="122"/>
      <c r="AG150" s="122" t="s">
        <v>132</v>
      </c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122"/>
      <c r="AU150" s="122"/>
      <c r="AV150" s="122"/>
      <c r="AW150" s="122"/>
      <c r="AX150" s="122"/>
      <c r="AY150" s="122"/>
      <c r="AZ150" s="122"/>
      <c r="BA150" s="122"/>
      <c r="BB150" s="122"/>
      <c r="BC150" s="122"/>
      <c r="BD150" s="122"/>
      <c r="BE150" s="122"/>
      <c r="BF150" s="122"/>
      <c r="BG150" s="122"/>
      <c r="BH150" s="122"/>
    </row>
    <row r="151" spans="1:60" outlineLevel="1" x14ac:dyDescent="0.2">
      <c r="A151" s="125"/>
      <c r="B151" s="126"/>
      <c r="C151" s="154" t="s">
        <v>184</v>
      </c>
      <c r="D151" s="128"/>
      <c r="E151" s="129">
        <v>12</v>
      </c>
      <c r="F151" s="127"/>
      <c r="G151" s="127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7"/>
      <c r="U151" s="127"/>
      <c r="V151" s="127"/>
      <c r="W151" s="127"/>
      <c r="X151" s="127"/>
      <c r="Y151" s="122"/>
      <c r="Z151" s="122"/>
      <c r="AA151" s="122"/>
      <c r="AB151" s="122"/>
      <c r="AC151" s="122"/>
      <c r="AD151" s="122"/>
      <c r="AE151" s="122"/>
      <c r="AF151" s="122"/>
      <c r="AG151" s="122" t="s">
        <v>141</v>
      </c>
      <c r="AH151" s="122">
        <v>0</v>
      </c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122"/>
      <c r="AU151" s="122"/>
      <c r="AV151" s="122"/>
      <c r="AW151" s="122"/>
      <c r="AX151" s="122"/>
      <c r="AY151" s="122"/>
      <c r="AZ151" s="122"/>
      <c r="BA151" s="122"/>
      <c r="BB151" s="122"/>
      <c r="BC151" s="122"/>
      <c r="BD151" s="122"/>
      <c r="BE151" s="122"/>
      <c r="BF151" s="122"/>
      <c r="BG151" s="122"/>
      <c r="BH151" s="122"/>
    </row>
    <row r="152" spans="1:60" outlineLevel="1" x14ac:dyDescent="0.2">
      <c r="A152" s="125"/>
      <c r="B152" s="126"/>
      <c r="C152" s="154" t="s">
        <v>185</v>
      </c>
      <c r="D152" s="128"/>
      <c r="E152" s="129">
        <v>-2.3639999999999999</v>
      </c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7"/>
      <c r="U152" s="127"/>
      <c r="V152" s="127"/>
      <c r="W152" s="127"/>
      <c r="X152" s="127"/>
      <c r="Y152" s="122"/>
      <c r="Z152" s="122"/>
      <c r="AA152" s="122"/>
      <c r="AB152" s="122"/>
      <c r="AC152" s="122"/>
      <c r="AD152" s="122"/>
      <c r="AE152" s="122"/>
      <c r="AF152" s="122"/>
      <c r="AG152" s="122" t="s">
        <v>141</v>
      </c>
      <c r="AH152" s="122">
        <v>0</v>
      </c>
      <c r="AI152" s="122"/>
      <c r="AJ152" s="122"/>
      <c r="AK152" s="122"/>
      <c r="AL152" s="122"/>
      <c r="AM152" s="122"/>
      <c r="AN152" s="122"/>
      <c r="AO152" s="122"/>
      <c r="AP152" s="122"/>
      <c r="AQ152" s="122"/>
      <c r="AR152" s="122"/>
      <c r="AS152" s="122"/>
      <c r="AT152" s="122"/>
      <c r="AU152" s="122"/>
      <c r="AV152" s="122"/>
      <c r="AW152" s="122"/>
      <c r="AX152" s="122"/>
      <c r="AY152" s="122"/>
      <c r="AZ152" s="122"/>
      <c r="BA152" s="122"/>
      <c r="BB152" s="122"/>
      <c r="BC152" s="122"/>
      <c r="BD152" s="122"/>
      <c r="BE152" s="122"/>
      <c r="BF152" s="122"/>
      <c r="BG152" s="122"/>
      <c r="BH152" s="122"/>
    </row>
    <row r="153" spans="1:60" outlineLevel="1" x14ac:dyDescent="0.2">
      <c r="A153" s="125"/>
      <c r="B153" s="126"/>
      <c r="C153" s="154" t="s">
        <v>186</v>
      </c>
      <c r="D153" s="128"/>
      <c r="E153" s="129">
        <v>1.08</v>
      </c>
      <c r="F153" s="127"/>
      <c r="G153" s="127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7"/>
      <c r="U153" s="127"/>
      <c r="V153" s="127"/>
      <c r="W153" s="127"/>
      <c r="X153" s="127"/>
      <c r="Y153" s="122"/>
      <c r="Z153" s="122"/>
      <c r="AA153" s="122"/>
      <c r="AB153" s="122"/>
      <c r="AC153" s="122"/>
      <c r="AD153" s="122"/>
      <c r="AE153" s="122"/>
      <c r="AF153" s="122"/>
      <c r="AG153" s="122" t="s">
        <v>141</v>
      </c>
      <c r="AH153" s="122">
        <v>0</v>
      </c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122"/>
      <c r="AU153" s="122"/>
      <c r="AV153" s="122"/>
      <c r="AW153" s="122"/>
      <c r="AX153" s="122"/>
      <c r="AY153" s="122"/>
      <c r="AZ153" s="122"/>
      <c r="BA153" s="122"/>
      <c r="BB153" s="122"/>
      <c r="BC153" s="122"/>
      <c r="BD153" s="122"/>
      <c r="BE153" s="122"/>
      <c r="BF153" s="122"/>
      <c r="BG153" s="122"/>
      <c r="BH153" s="122"/>
    </row>
    <row r="154" spans="1:60" outlineLevel="1" x14ac:dyDescent="0.2">
      <c r="A154" s="125"/>
      <c r="B154" s="126"/>
      <c r="C154" s="154" t="s">
        <v>187</v>
      </c>
      <c r="D154" s="128"/>
      <c r="E154" s="129">
        <v>2.1</v>
      </c>
      <c r="F154" s="127"/>
      <c r="G154" s="127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7"/>
      <c r="U154" s="127"/>
      <c r="V154" s="127"/>
      <c r="W154" s="127"/>
      <c r="X154" s="127"/>
      <c r="Y154" s="122"/>
      <c r="Z154" s="122"/>
      <c r="AA154" s="122"/>
      <c r="AB154" s="122"/>
      <c r="AC154" s="122"/>
      <c r="AD154" s="122"/>
      <c r="AE154" s="122"/>
      <c r="AF154" s="122"/>
      <c r="AG154" s="122" t="s">
        <v>141</v>
      </c>
      <c r="AH154" s="122">
        <v>0</v>
      </c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</row>
    <row r="155" spans="1:60" outlineLevel="1" x14ac:dyDescent="0.2">
      <c r="A155" s="139">
        <v>35</v>
      </c>
      <c r="B155" s="140" t="s">
        <v>248</v>
      </c>
      <c r="C155" s="153" t="s">
        <v>249</v>
      </c>
      <c r="D155" s="141" t="s">
        <v>138</v>
      </c>
      <c r="E155" s="142">
        <v>12.816000000000001</v>
      </c>
      <c r="F155" s="143"/>
      <c r="G155" s="144">
        <f>ROUND(E155*F155,2)</f>
        <v>0</v>
      </c>
      <c r="H155" s="127">
        <v>0</v>
      </c>
      <c r="I155" s="127">
        <f>ROUND(E155*H155,2)</f>
        <v>0</v>
      </c>
      <c r="J155" s="127">
        <v>254</v>
      </c>
      <c r="K155" s="127">
        <f>ROUND(E155*J155,2)</f>
        <v>3255.26</v>
      </c>
      <c r="L155" s="127">
        <v>21</v>
      </c>
      <c r="M155" s="127">
        <f>G155*(1+L155/100)</f>
        <v>0</v>
      </c>
      <c r="N155" s="127">
        <v>0</v>
      </c>
      <c r="O155" s="127">
        <f>ROUND(E155*N155,2)</f>
        <v>0</v>
      </c>
      <c r="P155" s="127">
        <v>6.8000000000000005E-2</v>
      </c>
      <c r="Q155" s="127">
        <f>ROUND(E155*P155,2)</f>
        <v>0.87</v>
      </c>
      <c r="R155" s="127"/>
      <c r="S155" s="127" t="s">
        <v>130</v>
      </c>
      <c r="T155" s="127" t="s">
        <v>139</v>
      </c>
      <c r="U155" s="127">
        <v>0.69</v>
      </c>
      <c r="V155" s="127">
        <f>ROUND(E155*U155,2)</f>
        <v>8.84</v>
      </c>
      <c r="W155" s="127"/>
      <c r="X155" s="127" t="s">
        <v>131</v>
      </c>
      <c r="Y155" s="122"/>
      <c r="Z155" s="122"/>
      <c r="AA155" s="122"/>
      <c r="AB155" s="122"/>
      <c r="AC155" s="122"/>
      <c r="AD155" s="122"/>
      <c r="AE155" s="122"/>
      <c r="AF155" s="122"/>
      <c r="AG155" s="122" t="s">
        <v>132</v>
      </c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122"/>
      <c r="AU155" s="122"/>
      <c r="AV155" s="122"/>
      <c r="AW155" s="122"/>
      <c r="AX155" s="122"/>
      <c r="AY155" s="122"/>
      <c r="AZ155" s="122"/>
      <c r="BA155" s="122"/>
      <c r="BB155" s="122"/>
      <c r="BC155" s="122"/>
      <c r="BD155" s="122"/>
      <c r="BE155" s="122"/>
      <c r="BF155" s="122"/>
      <c r="BG155" s="122"/>
      <c r="BH155" s="122"/>
    </row>
    <row r="156" spans="1:60" outlineLevel="1" x14ac:dyDescent="0.2">
      <c r="A156" s="125"/>
      <c r="B156" s="126"/>
      <c r="C156" s="154" t="s">
        <v>184</v>
      </c>
      <c r="D156" s="128"/>
      <c r="E156" s="129">
        <v>12</v>
      </c>
      <c r="F156" s="127"/>
      <c r="G156" s="127"/>
      <c r="H156" s="127"/>
      <c r="I156" s="127"/>
      <c r="J156" s="127"/>
      <c r="K156" s="127"/>
      <c r="L156" s="127"/>
      <c r="M156" s="127"/>
      <c r="N156" s="127"/>
      <c r="O156" s="127"/>
      <c r="P156" s="127"/>
      <c r="Q156" s="127"/>
      <c r="R156" s="127"/>
      <c r="S156" s="127"/>
      <c r="T156" s="127"/>
      <c r="U156" s="127"/>
      <c r="V156" s="127"/>
      <c r="W156" s="127"/>
      <c r="X156" s="127"/>
      <c r="Y156" s="122"/>
      <c r="Z156" s="122"/>
      <c r="AA156" s="122"/>
      <c r="AB156" s="122"/>
      <c r="AC156" s="122"/>
      <c r="AD156" s="122"/>
      <c r="AE156" s="122"/>
      <c r="AF156" s="122"/>
      <c r="AG156" s="122" t="s">
        <v>141</v>
      </c>
      <c r="AH156" s="122">
        <v>0</v>
      </c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122"/>
      <c r="AU156" s="122"/>
      <c r="AV156" s="122"/>
      <c r="AW156" s="122"/>
      <c r="AX156" s="122"/>
      <c r="AY156" s="122"/>
      <c r="AZ156" s="122"/>
      <c r="BA156" s="122"/>
      <c r="BB156" s="122"/>
      <c r="BC156" s="122"/>
      <c r="BD156" s="122"/>
      <c r="BE156" s="122"/>
      <c r="BF156" s="122"/>
      <c r="BG156" s="122"/>
      <c r="BH156" s="122"/>
    </row>
    <row r="157" spans="1:60" outlineLevel="1" x14ac:dyDescent="0.2">
      <c r="A157" s="125"/>
      <c r="B157" s="126"/>
      <c r="C157" s="154" t="s">
        <v>185</v>
      </c>
      <c r="D157" s="128"/>
      <c r="E157" s="129">
        <v>-2.3639999999999999</v>
      </c>
      <c r="F157" s="127"/>
      <c r="G157" s="127"/>
      <c r="H157" s="127"/>
      <c r="I157" s="127"/>
      <c r="J157" s="127"/>
      <c r="K157" s="127"/>
      <c r="L157" s="127"/>
      <c r="M157" s="127"/>
      <c r="N157" s="127"/>
      <c r="O157" s="127"/>
      <c r="P157" s="127"/>
      <c r="Q157" s="127"/>
      <c r="R157" s="127"/>
      <c r="S157" s="127"/>
      <c r="T157" s="127"/>
      <c r="U157" s="127"/>
      <c r="V157" s="127"/>
      <c r="W157" s="127"/>
      <c r="X157" s="127"/>
      <c r="Y157" s="122"/>
      <c r="Z157" s="122"/>
      <c r="AA157" s="122"/>
      <c r="AB157" s="122"/>
      <c r="AC157" s="122"/>
      <c r="AD157" s="122"/>
      <c r="AE157" s="122"/>
      <c r="AF157" s="122"/>
      <c r="AG157" s="122" t="s">
        <v>141</v>
      </c>
      <c r="AH157" s="122">
        <v>0</v>
      </c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122"/>
      <c r="AU157" s="122"/>
      <c r="AV157" s="122"/>
      <c r="AW157" s="122"/>
      <c r="AX157" s="122"/>
      <c r="AY157" s="122"/>
      <c r="AZ157" s="122"/>
      <c r="BA157" s="122"/>
      <c r="BB157" s="122"/>
      <c r="BC157" s="122"/>
      <c r="BD157" s="122"/>
      <c r="BE157" s="122"/>
      <c r="BF157" s="122"/>
      <c r="BG157" s="122"/>
      <c r="BH157" s="122"/>
    </row>
    <row r="158" spans="1:60" outlineLevel="1" x14ac:dyDescent="0.2">
      <c r="A158" s="125"/>
      <c r="B158" s="126"/>
      <c r="C158" s="154" t="s">
        <v>186</v>
      </c>
      <c r="D158" s="128"/>
      <c r="E158" s="129">
        <v>1.08</v>
      </c>
      <c r="F158" s="127"/>
      <c r="G158" s="127"/>
      <c r="H158" s="127"/>
      <c r="I158" s="127"/>
      <c r="J158" s="127"/>
      <c r="K158" s="127"/>
      <c r="L158" s="127"/>
      <c r="M158" s="127"/>
      <c r="N158" s="127"/>
      <c r="O158" s="127"/>
      <c r="P158" s="127"/>
      <c r="Q158" s="127"/>
      <c r="R158" s="127"/>
      <c r="S158" s="127"/>
      <c r="T158" s="127"/>
      <c r="U158" s="127"/>
      <c r="V158" s="127"/>
      <c r="W158" s="127"/>
      <c r="X158" s="127"/>
      <c r="Y158" s="122"/>
      <c r="Z158" s="122"/>
      <c r="AA158" s="122"/>
      <c r="AB158" s="122"/>
      <c r="AC158" s="122"/>
      <c r="AD158" s="122"/>
      <c r="AE158" s="122"/>
      <c r="AF158" s="122"/>
      <c r="AG158" s="122" t="s">
        <v>141</v>
      </c>
      <c r="AH158" s="122">
        <v>0</v>
      </c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122"/>
      <c r="AU158" s="122"/>
      <c r="AV158" s="122"/>
      <c r="AW158" s="122"/>
      <c r="AX158" s="122"/>
      <c r="AY158" s="122"/>
      <c r="AZ158" s="122"/>
      <c r="BA158" s="122"/>
      <c r="BB158" s="122"/>
      <c r="BC158" s="122"/>
      <c r="BD158" s="122"/>
      <c r="BE158" s="122"/>
      <c r="BF158" s="122"/>
      <c r="BG158" s="122"/>
      <c r="BH158" s="122"/>
    </row>
    <row r="159" spans="1:60" outlineLevel="1" x14ac:dyDescent="0.2">
      <c r="A159" s="125"/>
      <c r="B159" s="126"/>
      <c r="C159" s="154" t="s">
        <v>187</v>
      </c>
      <c r="D159" s="128"/>
      <c r="E159" s="129">
        <v>2.1</v>
      </c>
      <c r="F159" s="127"/>
      <c r="G159" s="127"/>
      <c r="H159" s="127"/>
      <c r="I159" s="127"/>
      <c r="J159" s="127"/>
      <c r="K159" s="127"/>
      <c r="L159" s="127"/>
      <c r="M159" s="127"/>
      <c r="N159" s="127"/>
      <c r="O159" s="127"/>
      <c r="P159" s="127"/>
      <c r="Q159" s="127"/>
      <c r="R159" s="127"/>
      <c r="S159" s="127"/>
      <c r="T159" s="127"/>
      <c r="U159" s="127"/>
      <c r="V159" s="127"/>
      <c r="W159" s="127"/>
      <c r="X159" s="127"/>
      <c r="Y159" s="122"/>
      <c r="Z159" s="122"/>
      <c r="AA159" s="122"/>
      <c r="AB159" s="122"/>
      <c r="AC159" s="122"/>
      <c r="AD159" s="122"/>
      <c r="AE159" s="122"/>
      <c r="AF159" s="122"/>
      <c r="AG159" s="122" t="s">
        <v>141</v>
      </c>
      <c r="AH159" s="122">
        <v>0</v>
      </c>
      <c r="AI159" s="122"/>
      <c r="AJ159" s="122"/>
      <c r="AK159" s="122"/>
      <c r="AL159" s="122"/>
      <c r="AM159" s="122"/>
      <c r="AN159" s="122"/>
      <c r="AO159" s="122"/>
      <c r="AP159" s="122"/>
      <c r="AQ159" s="122"/>
      <c r="AR159" s="122"/>
      <c r="AS159" s="122"/>
      <c r="AT159" s="122"/>
      <c r="AU159" s="122"/>
      <c r="AV159" s="122"/>
      <c r="AW159" s="122"/>
      <c r="AX159" s="122"/>
      <c r="AY159" s="122"/>
      <c r="AZ159" s="122"/>
      <c r="BA159" s="122"/>
      <c r="BB159" s="122"/>
      <c r="BC159" s="122"/>
      <c r="BD159" s="122"/>
      <c r="BE159" s="122"/>
      <c r="BF159" s="122"/>
      <c r="BG159" s="122"/>
      <c r="BH159" s="122"/>
    </row>
    <row r="160" spans="1:60" ht="22.5" outlineLevel="1" x14ac:dyDescent="0.2">
      <c r="A160" s="145">
        <v>36</v>
      </c>
      <c r="B160" s="146" t="s">
        <v>250</v>
      </c>
      <c r="C160" s="152" t="s">
        <v>251</v>
      </c>
      <c r="D160" s="147" t="s">
        <v>129</v>
      </c>
      <c r="E160" s="148">
        <v>6</v>
      </c>
      <c r="F160" s="149"/>
      <c r="G160" s="150">
        <f>ROUND(E160*F160,2)</f>
        <v>0</v>
      </c>
      <c r="H160" s="127">
        <v>2.5499999999999998</v>
      </c>
      <c r="I160" s="127">
        <f>ROUND(E160*H160,2)</f>
        <v>15.3</v>
      </c>
      <c r="J160" s="127">
        <v>236.45</v>
      </c>
      <c r="K160" s="127">
        <f>ROUND(E160*J160,2)</f>
        <v>1418.7</v>
      </c>
      <c r="L160" s="127">
        <v>21</v>
      </c>
      <c r="M160" s="127">
        <f>G160*(1+L160/100)</f>
        <v>0</v>
      </c>
      <c r="N160" s="127">
        <v>2.7200000000000002E-3</v>
      </c>
      <c r="O160" s="127">
        <f>ROUND(E160*N160,2)</f>
        <v>0.02</v>
      </c>
      <c r="P160" s="127">
        <v>0</v>
      </c>
      <c r="Q160" s="127">
        <f>ROUND(E160*P160,2)</f>
        <v>0</v>
      </c>
      <c r="R160" s="127"/>
      <c r="S160" s="127" t="s">
        <v>130</v>
      </c>
      <c r="T160" s="127" t="s">
        <v>139</v>
      </c>
      <c r="U160" s="127">
        <v>0.55800000000000005</v>
      </c>
      <c r="V160" s="127">
        <f>ROUND(E160*U160,2)</f>
        <v>3.35</v>
      </c>
      <c r="W160" s="127"/>
      <c r="X160" s="127" t="s">
        <v>131</v>
      </c>
      <c r="Y160" s="122"/>
      <c r="Z160" s="122"/>
      <c r="AA160" s="122"/>
      <c r="AB160" s="122"/>
      <c r="AC160" s="122"/>
      <c r="AD160" s="122"/>
      <c r="AE160" s="122"/>
      <c r="AF160" s="122"/>
      <c r="AG160" s="122" t="s">
        <v>132</v>
      </c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122"/>
      <c r="AU160" s="122"/>
      <c r="AV160" s="122"/>
      <c r="AW160" s="122"/>
      <c r="AX160" s="122"/>
      <c r="AY160" s="122"/>
      <c r="AZ160" s="122"/>
      <c r="BA160" s="122"/>
      <c r="BB160" s="122"/>
      <c r="BC160" s="122"/>
      <c r="BD160" s="122"/>
      <c r="BE160" s="122"/>
      <c r="BF160" s="122"/>
      <c r="BG160" s="122"/>
      <c r="BH160" s="122"/>
    </row>
    <row r="161" spans="1:60" ht="22.5" outlineLevel="1" x14ac:dyDescent="0.2">
      <c r="A161" s="145">
        <v>37</v>
      </c>
      <c r="B161" s="146" t="s">
        <v>252</v>
      </c>
      <c r="C161" s="152" t="s">
        <v>253</v>
      </c>
      <c r="D161" s="147" t="s">
        <v>129</v>
      </c>
      <c r="E161" s="148">
        <v>2</v>
      </c>
      <c r="F161" s="149"/>
      <c r="G161" s="150">
        <f>ROUND(E161*F161,2)</f>
        <v>0</v>
      </c>
      <c r="H161" s="127">
        <v>4.2300000000000004</v>
      </c>
      <c r="I161" s="127">
        <f>ROUND(E161*H161,2)</f>
        <v>8.4600000000000009</v>
      </c>
      <c r="J161" s="127">
        <v>193.77</v>
      </c>
      <c r="K161" s="127">
        <f>ROUND(E161*J161,2)</f>
        <v>387.54</v>
      </c>
      <c r="L161" s="127">
        <v>21</v>
      </c>
      <c r="M161" s="127">
        <f>G161*(1+L161/100)</f>
        <v>0</v>
      </c>
      <c r="N161" s="127">
        <v>3.6700000000000001E-3</v>
      </c>
      <c r="O161" s="127">
        <f>ROUND(E161*N161,2)</f>
        <v>0.01</v>
      </c>
      <c r="P161" s="127">
        <v>0</v>
      </c>
      <c r="Q161" s="127">
        <f>ROUND(E161*P161,2)</f>
        <v>0</v>
      </c>
      <c r="R161" s="127"/>
      <c r="S161" s="127" t="s">
        <v>130</v>
      </c>
      <c r="T161" s="127" t="s">
        <v>130</v>
      </c>
      <c r="U161" s="127">
        <v>0.433</v>
      </c>
      <c r="V161" s="127">
        <f>ROUND(E161*U161,2)</f>
        <v>0.87</v>
      </c>
      <c r="W161" s="127"/>
      <c r="X161" s="127" t="s">
        <v>131</v>
      </c>
      <c r="Y161" s="122"/>
      <c r="Z161" s="122"/>
      <c r="AA161" s="122"/>
      <c r="AB161" s="122"/>
      <c r="AC161" s="122"/>
      <c r="AD161" s="122"/>
      <c r="AE161" s="122"/>
      <c r="AF161" s="122"/>
      <c r="AG161" s="122" t="s">
        <v>132</v>
      </c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</row>
    <row r="162" spans="1:60" x14ac:dyDescent="0.2">
      <c r="A162" s="133" t="s">
        <v>125</v>
      </c>
      <c r="B162" s="134" t="s">
        <v>61</v>
      </c>
      <c r="C162" s="151" t="s">
        <v>62</v>
      </c>
      <c r="D162" s="135"/>
      <c r="E162" s="136"/>
      <c r="F162" s="137"/>
      <c r="G162" s="138">
        <f>SUMIF(AG163:AG163,"&lt;&gt;NOR",G163:G163)</f>
        <v>0</v>
      </c>
      <c r="H162" s="132"/>
      <c r="I162" s="132">
        <f>SUM(I163:I163)</f>
        <v>0</v>
      </c>
      <c r="J162" s="132"/>
      <c r="K162" s="132">
        <f>SUM(K163:K163)</f>
        <v>5583.75</v>
      </c>
      <c r="L162" s="132"/>
      <c r="M162" s="132">
        <f>SUM(M163:M163)</f>
        <v>0</v>
      </c>
      <c r="N162" s="132"/>
      <c r="O162" s="132">
        <f>SUM(O163:O163)</f>
        <v>0</v>
      </c>
      <c r="P162" s="132"/>
      <c r="Q162" s="132">
        <f>SUM(Q163:Q163)</f>
        <v>0</v>
      </c>
      <c r="R162" s="132"/>
      <c r="S162" s="132"/>
      <c r="T162" s="132"/>
      <c r="U162" s="132"/>
      <c r="V162" s="132">
        <f>SUM(V163:V163)</f>
        <v>12.73</v>
      </c>
      <c r="W162" s="132"/>
      <c r="X162" s="132"/>
      <c r="AG162" t="s">
        <v>126</v>
      </c>
    </row>
    <row r="163" spans="1:60" outlineLevel="1" x14ac:dyDescent="0.2">
      <c r="A163" s="145">
        <v>38</v>
      </c>
      <c r="B163" s="146" t="s">
        <v>254</v>
      </c>
      <c r="C163" s="152" t="s">
        <v>255</v>
      </c>
      <c r="D163" s="147" t="s">
        <v>256</v>
      </c>
      <c r="E163" s="148">
        <v>4.94137</v>
      </c>
      <c r="F163" s="149"/>
      <c r="G163" s="150">
        <f>ROUND(E163*F163,2)</f>
        <v>0</v>
      </c>
      <c r="H163" s="127">
        <v>0</v>
      </c>
      <c r="I163" s="127">
        <f>ROUND(E163*H163,2)</f>
        <v>0</v>
      </c>
      <c r="J163" s="127">
        <v>1130</v>
      </c>
      <c r="K163" s="127">
        <f>ROUND(E163*J163,2)</f>
        <v>5583.75</v>
      </c>
      <c r="L163" s="127">
        <v>21</v>
      </c>
      <c r="M163" s="127">
        <f>G163*(1+L163/100)</f>
        <v>0</v>
      </c>
      <c r="N163" s="127">
        <v>0</v>
      </c>
      <c r="O163" s="127">
        <f>ROUND(E163*N163,2)</f>
        <v>0</v>
      </c>
      <c r="P163" s="127">
        <v>0</v>
      </c>
      <c r="Q163" s="127">
        <f>ROUND(E163*P163,2)</f>
        <v>0</v>
      </c>
      <c r="R163" s="127"/>
      <c r="S163" s="127" t="s">
        <v>130</v>
      </c>
      <c r="T163" s="127" t="s">
        <v>139</v>
      </c>
      <c r="U163" s="127">
        <v>2.577</v>
      </c>
      <c r="V163" s="127">
        <f>ROUND(E163*U163,2)</f>
        <v>12.73</v>
      </c>
      <c r="W163" s="127"/>
      <c r="X163" s="127" t="s">
        <v>257</v>
      </c>
      <c r="Y163" s="122"/>
      <c r="Z163" s="122"/>
      <c r="AA163" s="122"/>
      <c r="AB163" s="122"/>
      <c r="AC163" s="122"/>
      <c r="AD163" s="122"/>
      <c r="AE163" s="122"/>
      <c r="AF163" s="122"/>
      <c r="AG163" s="122" t="s">
        <v>258</v>
      </c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</row>
    <row r="164" spans="1:60" x14ac:dyDescent="0.2">
      <c r="A164" s="133" t="s">
        <v>125</v>
      </c>
      <c r="B164" s="134" t="s">
        <v>63</v>
      </c>
      <c r="C164" s="151" t="s">
        <v>64</v>
      </c>
      <c r="D164" s="135"/>
      <c r="E164" s="136"/>
      <c r="F164" s="137"/>
      <c r="G164" s="138">
        <f>SUMIF(AG165:AG174,"&lt;&gt;NOR",G165:G174)</f>
        <v>0</v>
      </c>
      <c r="H164" s="132"/>
      <c r="I164" s="132">
        <f>SUM(I165:I174)</f>
        <v>3483.2000000000003</v>
      </c>
      <c r="J164" s="132"/>
      <c r="K164" s="132">
        <f>SUM(K165:K174)</f>
        <v>2359.75</v>
      </c>
      <c r="L164" s="132"/>
      <c r="M164" s="132">
        <f>SUM(M165:M174)</f>
        <v>0</v>
      </c>
      <c r="N164" s="132"/>
      <c r="O164" s="132">
        <f>SUM(O165:O174)</f>
        <v>0.03</v>
      </c>
      <c r="P164" s="132"/>
      <c r="Q164" s="132">
        <f>SUM(Q165:Q174)</f>
        <v>0</v>
      </c>
      <c r="R164" s="132"/>
      <c r="S164" s="132"/>
      <c r="T164" s="132"/>
      <c r="U164" s="132"/>
      <c r="V164" s="132">
        <f>SUM(V165:V174)</f>
        <v>4.22</v>
      </c>
      <c r="W164" s="132"/>
      <c r="X164" s="132"/>
      <c r="AG164" t="s">
        <v>126</v>
      </c>
    </row>
    <row r="165" spans="1:60" outlineLevel="1" x14ac:dyDescent="0.2">
      <c r="A165" s="139">
        <v>39</v>
      </c>
      <c r="B165" s="140" t="s">
        <v>259</v>
      </c>
      <c r="C165" s="153" t="s">
        <v>260</v>
      </c>
      <c r="D165" s="141" t="s">
        <v>138</v>
      </c>
      <c r="E165" s="142">
        <v>7.782</v>
      </c>
      <c r="F165" s="143"/>
      <c r="G165" s="144">
        <f>ROUND(E165*F165,2)</f>
        <v>0</v>
      </c>
      <c r="H165" s="127">
        <v>318.92</v>
      </c>
      <c r="I165" s="127">
        <f>ROUND(E165*H165,2)</f>
        <v>2481.84</v>
      </c>
      <c r="J165" s="127">
        <v>194.08</v>
      </c>
      <c r="K165" s="127">
        <f>ROUND(E165*J165,2)</f>
        <v>1510.33</v>
      </c>
      <c r="L165" s="127">
        <v>21</v>
      </c>
      <c r="M165" s="127">
        <f>G165*(1+L165/100)</f>
        <v>0</v>
      </c>
      <c r="N165" s="127">
        <v>3.6800000000000001E-3</v>
      </c>
      <c r="O165" s="127">
        <f>ROUND(E165*N165,2)</f>
        <v>0.03</v>
      </c>
      <c r="P165" s="127">
        <v>0</v>
      </c>
      <c r="Q165" s="127">
        <f>ROUND(E165*P165,2)</f>
        <v>0</v>
      </c>
      <c r="R165" s="127"/>
      <c r="S165" s="127" t="s">
        <v>130</v>
      </c>
      <c r="T165" s="127" t="s">
        <v>130</v>
      </c>
      <c r="U165" s="127">
        <v>0.38500000000000001</v>
      </c>
      <c r="V165" s="127">
        <f>ROUND(E165*U165,2)</f>
        <v>3</v>
      </c>
      <c r="W165" s="127"/>
      <c r="X165" s="127" t="s">
        <v>131</v>
      </c>
      <c r="Y165" s="122"/>
      <c r="Z165" s="122"/>
      <c r="AA165" s="122"/>
      <c r="AB165" s="122"/>
      <c r="AC165" s="122"/>
      <c r="AD165" s="122"/>
      <c r="AE165" s="122"/>
      <c r="AF165" s="122"/>
      <c r="AG165" s="122" t="s">
        <v>132</v>
      </c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122"/>
      <c r="AU165" s="122"/>
      <c r="AV165" s="122"/>
      <c r="AW165" s="122"/>
      <c r="AX165" s="122"/>
      <c r="AY165" s="122"/>
      <c r="AZ165" s="122"/>
      <c r="BA165" s="122"/>
      <c r="BB165" s="122"/>
      <c r="BC165" s="122"/>
      <c r="BD165" s="122"/>
      <c r="BE165" s="122"/>
      <c r="BF165" s="122"/>
      <c r="BG165" s="122"/>
      <c r="BH165" s="122"/>
    </row>
    <row r="166" spans="1:60" outlineLevel="1" x14ac:dyDescent="0.2">
      <c r="A166" s="125"/>
      <c r="B166" s="126"/>
      <c r="C166" s="154" t="s">
        <v>261</v>
      </c>
      <c r="D166" s="128"/>
      <c r="E166" s="129">
        <v>3.99</v>
      </c>
      <c r="F166" s="127"/>
      <c r="G166" s="127"/>
      <c r="H166" s="127"/>
      <c r="I166" s="127"/>
      <c r="J166" s="127"/>
      <c r="K166" s="127"/>
      <c r="L166" s="127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2"/>
      <c r="Z166" s="122"/>
      <c r="AA166" s="122"/>
      <c r="AB166" s="122"/>
      <c r="AC166" s="122"/>
      <c r="AD166" s="122"/>
      <c r="AE166" s="122"/>
      <c r="AF166" s="122"/>
      <c r="AG166" s="122" t="s">
        <v>141</v>
      </c>
      <c r="AH166" s="122">
        <v>0</v>
      </c>
      <c r="AI166" s="122"/>
      <c r="AJ166" s="122"/>
      <c r="AK166" s="122"/>
      <c r="AL166" s="122"/>
      <c r="AM166" s="122"/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2"/>
      <c r="BD166" s="122"/>
      <c r="BE166" s="122"/>
      <c r="BF166" s="122"/>
      <c r="BG166" s="122"/>
      <c r="BH166" s="122"/>
    </row>
    <row r="167" spans="1:60" outlineLevel="1" x14ac:dyDescent="0.2">
      <c r="A167" s="125"/>
      <c r="B167" s="126"/>
      <c r="C167" s="154" t="s">
        <v>262</v>
      </c>
      <c r="D167" s="128"/>
      <c r="E167" s="129">
        <v>1.6</v>
      </c>
      <c r="F167" s="127"/>
      <c r="G167" s="127"/>
      <c r="H167" s="127"/>
      <c r="I167" s="127"/>
      <c r="J167" s="127"/>
      <c r="K167" s="127"/>
      <c r="L167" s="127"/>
      <c r="M167" s="127"/>
      <c r="N167" s="127"/>
      <c r="O167" s="127"/>
      <c r="P167" s="127"/>
      <c r="Q167" s="127"/>
      <c r="R167" s="127"/>
      <c r="S167" s="127"/>
      <c r="T167" s="127"/>
      <c r="U167" s="127"/>
      <c r="V167" s="127"/>
      <c r="W167" s="127"/>
      <c r="X167" s="127"/>
      <c r="Y167" s="122"/>
      <c r="Z167" s="122"/>
      <c r="AA167" s="122"/>
      <c r="AB167" s="122"/>
      <c r="AC167" s="122"/>
      <c r="AD167" s="122"/>
      <c r="AE167" s="122"/>
      <c r="AF167" s="122"/>
      <c r="AG167" s="122" t="s">
        <v>141</v>
      </c>
      <c r="AH167" s="122">
        <v>0</v>
      </c>
      <c r="AI167" s="122"/>
      <c r="AJ167" s="122"/>
      <c r="AK167" s="122"/>
      <c r="AL167" s="122"/>
      <c r="AM167" s="122"/>
      <c r="AN167" s="122"/>
      <c r="AO167" s="122"/>
      <c r="AP167" s="122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</row>
    <row r="168" spans="1:60" outlineLevel="1" x14ac:dyDescent="0.2">
      <c r="A168" s="125"/>
      <c r="B168" s="126"/>
      <c r="C168" s="154" t="s">
        <v>263</v>
      </c>
      <c r="D168" s="128"/>
      <c r="E168" s="129">
        <v>0.74</v>
      </c>
      <c r="F168" s="127"/>
      <c r="G168" s="127"/>
      <c r="H168" s="127"/>
      <c r="I168" s="127"/>
      <c r="J168" s="127"/>
      <c r="K168" s="127"/>
      <c r="L168" s="127"/>
      <c r="M168" s="127"/>
      <c r="N168" s="127"/>
      <c r="O168" s="127"/>
      <c r="P168" s="127"/>
      <c r="Q168" s="127"/>
      <c r="R168" s="127"/>
      <c r="S168" s="127"/>
      <c r="T168" s="127"/>
      <c r="U168" s="127"/>
      <c r="V168" s="127"/>
      <c r="W168" s="127"/>
      <c r="X168" s="127"/>
      <c r="Y168" s="122"/>
      <c r="Z168" s="122"/>
      <c r="AA168" s="122"/>
      <c r="AB168" s="122"/>
      <c r="AC168" s="122"/>
      <c r="AD168" s="122"/>
      <c r="AE168" s="122"/>
      <c r="AF168" s="122"/>
      <c r="AG168" s="122" t="s">
        <v>141</v>
      </c>
      <c r="AH168" s="122">
        <v>0</v>
      </c>
      <c r="AI168" s="122"/>
      <c r="AJ168" s="122"/>
      <c r="AK168" s="122"/>
      <c r="AL168" s="122"/>
      <c r="AM168" s="122"/>
      <c r="AN168" s="122"/>
      <c r="AO168" s="122"/>
      <c r="AP168" s="122"/>
      <c r="AQ168" s="122"/>
      <c r="AR168" s="122"/>
      <c r="AS168" s="122"/>
      <c r="AT168" s="122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</row>
    <row r="169" spans="1:60" outlineLevel="1" x14ac:dyDescent="0.2">
      <c r="A169" s="125"/>
      <c r="B169" s="126"/>
      <c r="C169" s="154" t="s">
        <v>264</v>
      </c>
      <c r="D169" s="128"/>
      <c r="E169" s="129">
        <v>1.08</v>
      </c>
      <c r="F169" s="127"/>
      <c r="G169" s="127"/>
      <c r="H169" s="127"/>
      <c r="I169" s="127"/>
      <c r="J169" s="127"/>
      <c r="K169" s="127"/>
      <c r="L169" s="127"/>
      <c r="M169" s="127"/>
      <c r="N169" s="127"/>
      <c r="O169" s="127"/>
      <c r="P169" s="127"/>
      <c r="Q169" s="127"/>
      <c r="R169" s="127"/>
      <c r="S169" s="127"/>
      <c r="T169" s="127"/>
      <c r="U169" s="127"/>
      <c r="V169" s="127"/>
      <c r="W169" s="127"/>
      <c r="X169" s="127"/>
      <c r="Y169" s="122"/>
      <c r="Z169" s="122"/>
      <c r="AA169" s="122"/>
      <c r="AB169" s="122"/>
      <c r="AC169" s="122"/>
      <c r="AD169" s="122"/>
      <c r="AE169" s="122"/>
      <c r="AF169" s="122"/>
      <c r="AG169" s="122" t="s">
        <v>141</v>
      </c>
      <c r="AH169" s="122">
        <v>0</v>
      </c>
      <c r="AI169" s="122"/>
      <c r="AJ169" s="122"/>
      <c r="AK169" s="122"/>
      <c r="AL169" s="122"/>
      <c r="AM169" s="122"/>
      <c r="AN169" s="122"/>
      <c r="AO169" s="122"/>
      <c r="AP169" s="122"/>
      <c r="AQ169" s="122"/>
      <c r="AR169" s="122"/>
      <c r="AS169" s="122"/>
      <c r="AT169" s="122"/>
      <c r="AU169" s="122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</row>
    <row r="170" spans="1:60" outlineLevel="1" x14ac:dyDescent="0.2">
      <c r="A170" s="125"/>
      <c r="B170" s="126"/>
      <c r="C170" s="154" t="s">
        <v>265</v>
      </c>
      <c r="D170" s="128"/>
      <c r="E170" s="129">
        <v>0.372</v>
      </c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2"/>
      <c r="Z170" s="122"/>
      <c r="AA170" s="122"/>
      <c r="AB170" s="122"/>
      <c r="AC170" s="122"/>
      <c r="AD170" s="122"/>
      <c r="AE170" s="122"/>
      <c r="AF170" s="122"/>
      <c r="AG170" s="122" t="s">
        <v>141</v>
      </c>
      <c r="AH170" s="122">
        <v>0</v>
      </c>
      <c r="AI170" s="122"/>
      <c r="AJ170" s="122"/>
      <c r="AK170" s="122"/>
      <c r="AL170" s="122"/>
      <c r="AM170" s="122"/>
      <c r="AN170" s="122"/>
      <c r="AO170" s="122"/>
      <c r="AP170" s="122"/>
      <c r="AQ170" s="122"/>
      <c r="AR170" s="122"/>
      <c r="AS170" s="122"/>
      <c r="AT170" s="122"/>
      <c r="AU170" s="122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</row>
    <row r="171" spans="1:60" outlineLevel="1" x14ac:dyDescent="0.2">
      <c r="A171" s="139">
        <v>40</v>
      </c>
      <c r="B171" s="140" t="s">
        <v>266</v>
      </c>
      <c r="C171" s="153" t="s">
        <v>267</v>
      </c>
      <c r="D171" s="141" t="s">
        <v>145</v>
      </c>
      <c r="E171" s="142">
        <v>11.12</v>
      </c>
      <c r="F171" s="143"/>
      <c r="G171" s="144">
        <f>ROUND(E171*F171,2)</f>
        <v>0</v>
      </c>
      <c r="H171" s="127">
        <v>90.05</v>
      </c>
      <c r="I171" s="127">
        <f>ROUND(E171*H171,2)</f>
        <v>1001.36</v>
      </c>
      <c r="J171" s="127">
        <v>55.45</v>
      </c>
      <c r="K171" s="127">
        <f>ROUND(E171*J171,2)</f>
        <v>616.6</v>
      </c>
      <c r="L171" s="127">
        <v>21</v>
      </c>
      <c r="M171" s="127">
        <f>G171*(1+L171/100)</f>
        <v>0</v>
      </c>
      <c r="N171" s="127">
        <v>3.2000000000000003E-4</v>
      </c>
      <c r="O171" s="127">
        <f>ROUND(E171*N171,2)</f>
        <v>0</v>
      </c>
      <c r="P171" s="127">
        <v>0</v>
      </c>
      <c r="Q171" s="127">
        <f>ROUND(E171*P171,2)</f>
        <v>0</v>
      </c>
      <c r="R171" s="127"/>
      <c r="S171" s="127" t="s">
        <v>130</v>
      </c>
      <c r="T171" s="127" t="s">
        <v>130</v>
      </c>
      <c r="U171" s="127">
        <v>0.11</v>
      </c>
      <c r="V171" s="127">
        <f>ROUND(E171*U171,2)</f>
        <v>1.22</v>
      </c>
      <c r="W171" s="127"/>
      <c r="X171" s="127" t="s">
        <v>131</v>
      </c>
      <c r="Y171" s="122"/>
      <c r="Z171" s="122"/>
      <c r="AA171" s="122"/>
      <c r="AB171" s="122"/>
      <c r="AC171" s="122"/>
      <c r="AD171" s="122"/>
      <c r="AE171" s="122"/>
      <c r="AF171" s="122"/>
      <c r="AG171" s="122" t="s">
        <v>132</v>
      </c>
      <c r="AH171" s="122"/>
      <c r="AI171" s="122"/>
      <c r="AJ171" s="122"/>
      <c r="AK171" s="122"/>
      <c r="AL171" s="122"/>
      <c r="AM171" s="122"/>
      <c r="AN171" s="122"/>
      <c r="AO171" s="122"/>
      <c r="AP171" s="122"/>
      <c r="AQ171" s="122"/>
      <c r="AR171" s="122"/>
      <c r="AS171" s="122"/>
      <c r="AT171" s="122"/>
      <c r="AU171" s="122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</row>
    <row r="172" spans="1:60" outlineLevel="1" x14ac:dyDescent="0.2">
      <c r="A172" s="125"/>
      <c r="B172" s="126"/>
      <c r="C172" s="154" t="s">
        <v>268</v>
      </c>
      <c r="D172" s="128"/>
      <c r="E172" s="129">
        <v>7.4</v>
      </c>
      <c r="F172" s="127"/>
      <c r="G172" s="127"/>
      <c r="H172" s="127"/>
      <c r="I172" s="127"/>
      <c r="J172" s="127"/>
      <c r="K172" s="127"/>
      <c r="L172" s="127"/>
      <c r="M172" s="127"/>
      <c r="N172" s="127"/>
      <c r="O172" s="127"/>
      <c r="P172" s="127"/>
      <c r="Q172" s="127"/>
      <c r="R172" s="127"/>
      <c r="S172" s="127"/>
      <c r="T172" s="127"/>
      <c r="U172" s="127"/>
      <c r="V172" s="127"/>
      <c r="W172" s="127"/>
      <c r="X172" s="127"/>
      <c r="Y172" s="122"/>
      <c r="Z172" s="122"/>
      <c r="AA172" s="122"/>
      <c r="AB172" s="122"/>
      <c r="AC172" s="122"/>
      <c r="AD172" s="122"/>
      <c r="AE172" s="122"/>
      <c r="AF172" s="122"/>
      <c r="AG172" s="122" t="s">
        <v>141</v>
      </c>
      <c r="AH172" s="122">
        <v>0</v>
      </c>
      <c r="AI172" s="122"/>
      <c r="AJ172" s="122"/>
      <c r="AK172" s="122"/>
      <c r="AL172" s="122"/>
      <c r="AM172" s="122"/>
      <c r="AN172" s="122"/>
      <c r="AO172" s="122"/>
      <c r="AP172" s="122"/>
      <c r="AQ172" s="122"/>
      <c r="AR172" s="122"/>
      <c r="AS172" s="122"/>
      <c r="AT172" s="122"/>
      <c r="AU172" s="122"/>
      <c r="AV172" s="122"/>
      <c r="AW172" s="122"/>
      <c r="AX172" s="122"/>
      <c r="AY172" s="122"/>
      <c r="AZ172" s="122"/>
      <c r="BA172" s="122"/>
      <c r="BB172" s="122"/>
      <c r="BC172" s="122"/>
      <c r="BD172" s="122"/>
      <c r="BE172" s="122"/>
      <c r="BF172" s="122"/>
      <c r="BG172" s="122"/>
      <c r="BH172" s="122"/>
    </row>
    <row r="173" spans="1:60" outlineLevel="1" x14ac:dyDescent="0.2">
      <c r="A173" s="125"/>
      <c r="B173" s="126"/>
      <c r="C173" s="154" t="s">
        <v>269</v>
      </c>
      <c r="D173" s="128"/>
      <c r="E173" s="129">
        <v>3.72</v>
      </c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2"/>
      <c r="Z173" s="122"/>
      <c r="AA173" s="122"/>
      <c r="AB173" s="122"/>
      <c r="AC173" s="122"/>
      <c r="AD173" s="122"/>
      <c r="AE173" s="122"/>
      <c r="AF173" s="122"/>
      <c r="AG173" s="122" t="s">
        <v>141</v>
      </c>
      <c r="AH173" s="122">
        <v>0</v>
      </c>
      <c r="AI173" s="122"/>
      <c r="AJ173" s="122"/>
      <c r="AK173" s="122"/>
      <c r="AL173" s="122"/>
      <c r="AM173" s="122"/>
      <c r="AN173" s="122"/>
      <c r="AO173" s="122"/>
      <c r="AP173" s="122"/>
      <c r="AQ173" s="122"/>
      <c r="AR173" s="122"/>
      <c r="AS173" s="122"/>
      <c r="AT173" s="122"/>
      <c r="AU173" s="122"/>
      <c r="AV173" s="122"/>
      <c r="AW173" s="122"/>
      <c r="AX173" s="122"/>
      <c r="AY173" s="122"/>
      <c r="AZ173" s="122"/>
      <c r="BA173" s="122"/>
      <c r="BB173" s="122"/>
      <c r="BC173" s="122"/>
      <c r="BD173" s="122"/>
      <c r="BE173" s="122"/>
      <c r="BF173" s="122"/>
      <c r="BG173" s="122"/>
      <c r="BH173" s="122"/>
    </row>
    <row r="174" spans="1:60" outlineLevel="1" x14ac:dyDescent="0.2">
      <c r="A174" s="145">
        <v>41</v>
      </c>
      <c r="B174" s="146" t="s">
        <v>270</v>
      </c>
      <c r="C174" s="152" t="s">
        <v>271</v>
      </c>
      <c r="D174" s="147" t="s">
        <v>0</v>
      </c>
      <c r="E174" s="148">
        <v>56.101300000000002</v>
      </c>
      <c r="F174" s="149"/>
      <c r="G174" s="150">
        <f>ROUND(E174*F174,2)</f>
        <v>0</v>
      </c>
      <c r="H174" s="127">
        <v>0</v>
      </c>
      <c r="I174" s="127">
        <f>ROUND(E174*H174,2)</f>
        <v>0</v>
      </c>
      <c r="J174" s="127">
        <v>4.1500000000000004</v>
      </c>
      <c r="K174" s="127">
        <f>ROUND(E174*J174,2)</f>
        <v>232.82</v>
      </c>
      <c r="L174" s="127">
        <v>21</v>
      </c>
      <c r="M174" s="127">
        <f>G174*(1+L174/100)</f>
        <v>0</v>
      </c>
      <c r="N174" s="127">
        <v>0</v>
      </c>
      <c r="O174" s="127">
        <f>ROUND(E174*N174,2)</f>
        <v>0</v>
      </c>
      <c r="P174" s="127">
        <v>0</v>
      </c>
      <c r="Q174" s="127">
        <f>ROUND(E174*P174,2)</f>
        <v>0</v>
      </c>
      <c r="R174" s="127"/>
      <c r="S174" s="127" t="s">
        <v>130</v>
      </c>
      <c r="T174" s="127" t="s">
        <v>130</v>
      </c>
      <c r="U174" s="127">
        <v>0</v>
      </c>
      <c r="V174" s="127">
        <f>ROUND(E174*U174,2)</f>
        <v>0</v>
      </c>
      <c r="W174" s="127"/>
      <c r="X174" s="127" t="s">
        <v>257</v>
      </c>
      <c r="Y174" s="122"/>
      <c r="Z174" s="122"/>
      <c r="AA174" s="122"/>
      <c r="AB174" s="122"/>
      <c r="AC174" s="122"/>
      <c r="AD174" s="122"/>
      <c r="AE174" s="122"/>
      <c r="AF174" s="122"/>
      <c r="AG174" s="122" t="s">
        <v>258</v>
      </c>
      <c r="AH174" s="122"/>
      <c r="AI174" s="122"/>
      <c r="AJ174" s="122"/>
      <c r="AK174" s="122"/>
      <c r="AL174" s="122"/>
      <c r="AM174" s="122"/>
      <c r="AN174" s="122"/>
      <c r="AO174" s="122"/>
      <c r="AP174" s="122"/>
      <c r="AQ174" s="122"/>
      <c r="AR174" s="122"/>
      <c r="AS174" s="122"/>
      <c r="AT174" s="122"/>
      <c r="AU174" s="122"/>
      <c r="AV174" s="122"/>
      <c r="AW174" s="122"/>
      <c r="AX174" s="122"/>
      <c r="AY174" s="122"/>
      <c r="AZ174" s="122"/>
      <c r="BA174" s="122"/>
      <c r="BB174" s="122"/>
      <c r="BC174" s="122"/>
      <c r="BD174" s="122"/>
      <c r="BE174" s="122"/>
      <c r="BF174" s="122"/>
      <c r="BG174" s="122"/>
      <c r="BH174" s="122"/>
    </row>
    <row r="175" spans="1:60" x14ac:dyDescent="0.2">
      <c r="A175" s="133" t="s">
        <v>125</v>
      </c>
      <c r="B175" s="134" t="s">
        <v>65</v>
      </c>
      <c r="C175" s="151" t="s">
        <v>66</v>
      </c>
      <c r="D175" s="135"/>
      <c r="E175" s="136"/>
      <c r="F175" s="137"/>
      <c r="G175" s="138">
        <f>SUMIF(AG176:AG176,"&lt;&gt;NOR",G176:G176)</f>
        <v>0</v>
      </c>
      <c r="H175" s="132"/>
      <c r="I175" s="132">
        <f>SUM(I176:I176)</f>
        <v>0</v>
      </c>
      <c r="J175" s="132"/>
      <c r="K175" s="132">
        <f>SUM(K176:K176)</f>
        <v>3000</v>
      </c>
      <c r="L175" s="132"/>
      <c r="M175" s="132">
        <f>SUM(M176:M176)</f>
        <v>0</v>
      </c>
      <c r="N175" s="132"/>
      <c r="O175" s="132">
        <f>SUM(O176:O176)</f>
        <v>0</v>
      </c>
      <c r="P175" s="132"/>
      <c r="Q175" s="132">
        <f>SUM(Q176:Q176)</f>
        <v>0</v>
      </c>
      <c r="R175" s="132"/>
      <c r="S175" s="132"/>
      <c r="T175" s="132"/>
      <c r="U175" s="132"/>
      <c r="V175" s="132">
        <f>SUM(V176:V176)</f>
        <v>0.16</v>
      </c>
      <c r="W175" s="132"/>
      <c r="X175" s="132"/>
      <c r="AG175" t="s">
        <v>126</v>
      </c>
    </row>
    <row r="176" spans="1:60" ht="22.5" outlineLevel="1" x14ac:dyDescent="0.2">
      <c r="A176" s="145">
        <v>42</v>
      </c>
      <c r="B176" s="146" t="s">
        <v>272</v>
      </c>
      <c r="C176" s="152" t="s">
        <v>273</v>
      </c>
      <c r="D176" s="147" t="s">
        <v>274</v>
      </c>
      <c r="E176" s="148">
        <v>1</v>
      </c>
      <c r="F176" s="149"/>
      <c r="G176" s="150">
        <f>ROUND(E176*F176,2)</f>
        <v>0</v>
      </c>
      <c r="H176" s="127">
        <v>0</v>
      </c>
      <c r="I176" s="127">
        <f>ROUND(E176*H176,2)</f>
        <v>0</v>
      </c>
      <c r="J176" s="127">
        <v>3000</v>
      </c>
      <c r="K176" s="127">
        <f>ROUND(E176*J176,2)</f>
        <v>3000</v>
      </c>
      <c r="L176" s="127">
        <v>21</v>
      </c>
      <c r="M176" s="127">
        <f>G176*(1+L176/100)</f>
        <v>0</v>
      </c>
      <c r="N176" s="127">
        <v>0</v>
      </c>
      <c r="O176" s="127">
        <f>ROUND(E176*N176,2)</f>
        <v>0</v>
      </c>
      <c r="P176" s="127">
        <v>0</v>
      </c>
      <c r="Q176" s="127">
        <f>ROUND(E176*P176,2)</f>
        <v>0</v>
      </c>
      <c r="R176" s="127"/>
      <c r="S176" s="127" t="s">
        <v>222</v>
      </c>
      <c r="T176" s="127" t="s">
        <v>223</v>
      </c>
      <c r="U176" s="127">
        <v>0.157</v>
      </c>
      <c r="V176" s="127">
        <f>ROUND(E176*U176,2)</f>
        <v>0.16</v>
      </c>
      <c r="W176" s="127"/>
      <c r="X176" s="127" t="s">
        <v>131</v>
      </c>
      <c r="Y176" s="122"/>
      <c r="Z176" s="122"/>
      <c r="AA176" s="122"/>
      <c r="AB176" s="122"/>
      <c r="AC176" s="122"/>
      <c r="AD176" s="122"/>
      <c r="AE176" s="122"/>
      <c r="AF176" s="122"/>
      <c r="AG176" s="122" t="s">
        <v>132</v>
      </c>
      <c r="AH176" s="122"/>
      <c r="AI176" s="122"/>
      <c r="AJ176" s="122"/>
      <c r="AK176" s="122"/>
      <c r="AL176" s="122"/>
      <c r="AM176" s="122"/>
      <c r="AN176" s="122"/>
      <c r="AO176" s="122"/>
      <c r="AP176" s="122"/>
      <c r="AQ176" s="122"/>
      <c r="AR176" s="122"/>
      <c r="AS176" s="122"/>
      <c r="AT176" s="122"/>
      <c r="AU176" s="122"/>
      <c r="AV176" s="122"/>
      <c r="AW176" s="122"/>
      <c r="AX176" s="122"/>
      <c r="AY176" s="122"/>
      <c r="AZ176" s="122"/>
      <c r="BA176" s="122"/>
      <c r="BB176" s="122"/>
      <c r="BC176" s="122"/>
      <c r="BD176" s="122"/>
      <c r="BE176" s="122"/>
      <c r="BF176" s="122"/>
      <c r="BG176" s="122"/>
      <c r="BH176" s="122"/>
    </row>
    <row r="177" spans="1:60" x14ac:dyDescent="0.2">
      <c r="A177" s="133" t="s">
        <v>125</v>
      </c>
      <c r="B177" s="134" t="s">
        <v>67</v>
      </c>
      <c r="C177" s="151" t="s">
        <v>68</v>
      </c>
      <c r="D177" s="135"/>
      <c r="E177" s="136"/>
      <c r="F177" s="137"/>
      <c r="G177" s="138">
        <f>SUMIF(AG178:AG186,"&lt;&gt;NOR",G178:G186)</f>
        <v>0</v>
      </c>
      <c r="H177" s="132"/>
      <c r="I177" s="132">
        <f>SUM(I178:I186)</f>
        <v>726.07999999999993</v>
      </c>
      <c r="J177" s="132"/>
      <c r="K177" s="132">
        <f>SUM(K178:K186)</f>
        <v>5822.48</v>
      </c>
      <c r="L177" s="132"/>
      <c r="M177" s="132">
        <f>SUM(M178:M186)</f>
        <v>0</v>
      </c>
      <c r="N177" s="132"/>
      <c r="O177" s="132">
        <f>SUM(O178:O186)</f>
        <v>0</v>
      </c>
      <c r="P177" s="132"/>
      <c r="Q177" s="132">
        <f>SUM(Q178:Q186)</f>
        <v>0</v>
      </c>
      <c r="R177" s="132"/>
      <c r="S177" s="132"/>
      <c r="T177" s="132"/>
      <c r="U177" s="132"/>
      <c r="V177" s="132">
        <f>SUM(V178:V186)</f>
        <v>4.580000000000001</v>
      </c>
      <c r="W177" s="132"/>
      <c r="X177" s="132"/>
      <c r="AG177" t="s">
        <v>126</v>
      </c>
    </row>
    <row r="178" spans="1:60" outlineLevel="1" x14ac:dyDescent="0.2">
      <c r="A178" s="145">
        <v>43</v>
      </c>
      <c r="B178" s="146" t="s">
        <v>275</v>
      </c>
      <c r="C178" s="152" t="s">
        <v>276</v>
      </c>
      <c r="D178" s="147" t="s">
        <v>145</v>
      </c>
      <c r="E178" s="148">
        <v>1.5</v>
      </c>
      <c r="F178" s="149"/>
      <c r="G178" s="150">
        <f t="shared" ref="G178:G186" si="0">ROUND(E178*F178,2)</f>
        <v>0</v>
      </c>
      <c r="H178" s="127">
        <v>112.19</v>
      </c>
      <c r="I178" s="127">
        <f t="shared" ref="I178:I186" si="1">ROUND(E178*H178,2)</f>
        <v>168.29</v>
      </c>
      <c r="J178" s="127">
        <v>161.31</v>
      </c>
      <c r="K178" s="127">
        <f t="shared" ref="K178:K186" si="2">ROUND(E178*J178,2)</f>
        <v>241.97</v>
      </c>
      <c r="L178" s="127">
        <v>21</v>
      </c>
      <c r="M178" s="127">
        <f t="shared" ref="M178:M186" si="3">G178*(1+L178/100)</f>
        <v>0</v>
      </c>
      <c r="N178" s="127">
        <v>3.4000000000000002E-4</v>
      </c>
      <c r="O178" s="127">
        <f t="shared" ref="O178:O186" si="4">ROUND(E178*N178,2)</f>
        <v>0</v>
      </c>
      <c r="P178" s="127">
        <v>0</v>
      </c>
      <c r="Q178" s="127">
        <f t="shared" ref="Q178:Q186" si="5">ROUND(E178*P178,2)</f>
        <v>0</v>
      </c>
      <c r="R178" s="127"/>
      <c r="S178" s="127" t="s">
        <v>130</v>
      </c>
      <c r="T178" s="127" t="s">
        <v>130</v>
      </c>
      <c r="U178" s="127">
        <v>0.32</v>
      </c>
      <c r="V178" s="127">
        <f t="shared" ref="V178:V186" si="6">ROUND(E178*U178,2)</f>
        <v>0.48</v>
      </c>
      <c r="W178" s="127"/>
      <c r="X178" s="127" t="s">
        <v>131</v>
      </c>
      <c r="Y178" s="122"/>
      <c r="Z178" s="122"/>
      <c r="AA178" s="122"/>
      <c r="AB178" s="122"/>
      <c r="AC178" s="122"/>
      <c r="AD178" s="122"/>
      <c r="AE178" s="122"/>
      <c r="AF178" s="122"/>
      <c r="AG178" s="122" t="s">
        <v>132</v>
      </c>
      <c r="AH178" s="122"/>
      <c r="AI178" s="122"/>
      <c r="AJ178" s="122"/>
      <c r="AK178" s="122"/>
      <c r="AL178" s="122"/>
      <c r="AM178" s="122"/>
      <c r="AN178" s="122"/>
      <c r="AO178" s="122"/>
      <c r="AP178" s="122"/>
      <c r="AQ178" s="122"/>
      <c r="AR178" s="122"/>
      <c r="AS178" s="122"/>
      <c r="AT178" s="122"/>
      <c r="AU178" s="122"/>
      <c r="AV178" s="122"/>
      <c r="AW178" s="122"/>
      <c r="AX178" s="122"/>
      <c r="AY178" s="122"/>
      <c r="AZ178" s="122"/>
      <c r="BA178" s="122"/>
      <c r="BB178" s="122"/>
      <c r="BC178" s="122"/>
      <c r="BD178" s="122"/>
      <c r="BE178" s="122"/>
      <c r="BF178" s="122"/>
      <c r="BG178" s="122"/>
      <c r="BH178" s="122"/>
    </row>
    <row r="179" spans="1:60" outlineLevel="1" x14ac:dyDescent="0.2">
      <c r="A179" s="145">
        <v>44</v>
      </c>
      <c r="B179" s="146" t="s">
        <v>277</v>
      </c>
      <c r="C179" s="152" t="s">
        <v>278</v>
      </c>
      <c r="D179" s="147" t="s">
        <v>145</v>
      </c>
      <c r="E179" s="148">
        <v>3</v>
      </c>
      <c r="F179" s="149"/>
      <c r="G179" s="150">
        <f t="shared" si="0"/>
        <v>0</v>
      </c>
      <c r="H179" s="127">
        <v>184.91</v>
      </c>
      <c r="I179" s="127">
        <f t="shared" si="1"/>
        <v>554.73</v>
      </c>
      <c r="J179" s="127">
        <v>266.08999999999997</v>
      </c>
      <c r="K179" s="127">
        <f t="shared" si="2"/>
        <v>798.27</v>
      </c>
      <c r="L179" s="127">
        <v>21</v>
      </c>
      <c r="M179" s="127">
        <f t="shared" si="3"/>
        <v>0</v>
      </c>
      <c r="N179" s="127">
        <v>5.1999999999999995E-4</v>
      </c>
      <c r="O179" s="127">
        <f t="shared" si="4"/>
        <v>0</v>
      </c>
      <c r="P179" s="127">
        <v>0</v>
      </c>
      <c r="Q179" s="127">
        <f t="shared" si="5"/>
        <v>0</v>
      </c>
      <c r="R179" s="127"/>
      <c r="S179" s="127" t="s">
        <v>130</v>
      </c>
      <c r="T179" s="127" t="s">
        <v>130</v>
      </c>
      <c r="U179" s="127">
        <v>0.52900000000000003</v>
      </c>
      <c r="V179" s="127">
        <f t="shared" si="6"/>
        <v>1.59</v>
      </c>
      <c r="W179" s="127"/>
      <c r="X179" s="127" t="s">
        <v>131</v>
      </c>
      <c r="Y179" s="122"/>
      <c r="Z179" s="122"/>
      <c r="AA179" s="122"/>
      <c r="AB179" s="122"/>
      <c r="AC179" s="122"/>
      <c r="AD179" s="122"/>
      <c r="AE179" s="122"/>
      <c r="AF179" s="122"/>
      <c r="AG179" s="122" t="s">
        <v>132</v>
      </c>
      <c r="AH179" s="122"/>
      <c r="AI179" s="122"/>
      <c r="AJ179" s="122"/>
      <c r="AK179" s="122"/>
      <c r="AL179" s="122"/>
      <c r="AM179" s="122"/>
      <c r="AN179" s="122"/>
      <c r="AO179" s="122"/>
      <c r="AP179" s="122"/>
      <c r="AQ179" s="122"/>
      <c r="AR179" s="122"/>
      <c r="AS179" s="122"/>
      <c r="AT179" s="122"/>
      <c r="AU179" s="122"/>
      <c r="AV179" s="122"/>
      <c r="AW179" s="122"/>
      <c r="AX179" s="122"/>
      <c r="AY179" s="122"/>
      <c r="AZ179" s="122"/>
      <c r="BA179" s="122"/>
      <c r="BB179" s="122"/>
      <c r="BC179" s="122"/>
      <c r="BD179" s="122"/>
      <c r="BE179" s="122"/>
      <c r="BF179" s="122"/>
      <c r="BG179" s="122"/>
      <c r="BH179" s="122"/>
    </row>
    <row r="180" spans="1:60" outlineLevel="1" x14ac:dyDescent="0.2">
      <c r="A180" s="145">
        <v>45</v>
      </c>
      <c r="B180" s="146" t="s">
        <v>279</v>
      </c>
      <c r="C180" s="152" t="s">
        <v>280</v>
      </c>
      <c r="D180" s="147" t="s">
        <v>129</v>
      </c>
      <c r="E180" s="148">
        <v>1</v>
      </c>
      <c r="F180" s="149"/>
      <c r="G180" s="150">
        <f t="shared" si="0"/>
        <v>0</v>
      </c>
      <c r="H180" s="127">
        <v>0</v>
      </c>
      <c r="I180" s="127">
        <f t="shared" si="1"/>
        <v>0</v>
      </c>
      <c r="J180" s="127">
        <v>79.2</v>
      </c>
      <c r="K180" s="127">
        <f t="shared" si="2"/>
        <v>79.2</v>
      </c>
      <c r="L180" s="127">
        <v>21</v>
      </c>
      <c r="M180" s="127">
        <f t="shared" si="3"/>
        <v>0</v>
      </c>
      <c r="N180" s="127">
        <v>0</v>
      </c>
      <c r="O180" s="127">
        <f t="shared" si="4"/>
        <v>0</v>
      </c>
      <c r="P180" s="127">
        <v>0</v>
      </c>
      <c r="Q180" s="127">
        <f t="shared" si="5"/>
        <v>0</v>
      </c>
      <c r="R180" s="127"/>
      <c r="S180" s="127" t="s">
        <v>130</v>
      </c>
      <c r="T180" s="127" t="s">
        <v>130</v>
      </c>
      <c r="U180" s="127">
        <v>0.157</v>
      </c>
      <c r="V180" s="127">
        <f t="shared" si="6"/>
        <v>0.16</v>
      </c>
      <c r="W180" s="127"/>
      <c r="X180" s="127" t="s">
        <v>131</v>
      </c>
      <c r="Y180" s="122"/>
      <c r="Z180" s="122"/>
      <c r="AA180" s="122"/>
      <c r="AB180" s="122"/>
      <c r="AC180" s="122"/>
      <c r="AD180" s="122"/>
      <c r="AE180" s="122"/>
      <c r="AF180" s="122"/>
      <c r="AG180" s="122" t="s">
        <v>132</v>
      </c>
      <c r="AH180" s="122"/>
      <c r="AI180" s="122"/>
      <c r="AJ180" s="122"/>
      <c r="AK180" s="122"/>
      <c r="AL180" s="122"/>
      <c r="AM180" s="122"/>
      <c r="AN180" s="122"/>
      <c r="AO180" s="122"/>
      <c r="AP180" s="122"/>
      <c r="AQ180" s="122"/>
      <c r="AR180" s="122"/>
      <c r="AS180" s="122"/>
      <c r="AT180" s="122"/>
      <c r="AU180" s="122"/>
      <c r="AV180" s="122"/>
      <c r="AW180" s="122"/>
      <c r="AX180" s="122"/>
      <c r="AY180" s="122"/>
      <c r="AZ180" s="122"/>
      <c r="BA180" s="122"/>
      <c r="BB180" s="122"/>
      <c r="BC180" s="122"/>
      <c r="BD180" s="122"/>
      <c r="BE180" s="122"/>
      <c r="BF180" s="122"/>
      <c r="BG180" s="122"/>
      <c r="BH180" s="122"/>
    </row>
    <row r="181" spans="1:60" outlineLevel="1" x14ac:dyDescent="0.2">
      <c r="A181" s="145">
        <v>46</v>
      </c>
      <c r="B181" s="146" t="s">
        <v>281</v>
      </c>
      <c r="C181" s="152" t="s">
        <v>282</v>
      </c>
      <c r="D181" s="147" t="s">
        <v>129</v>
      </c>
      <c r="E181" s="148">
        <v>3</v>
      </c>
      <c r="F181" s="149"/>
      <c r="G181" s="150">
        <f t="shared" si="0"/>
        <v>0</v>
      </c>
      <c r="H181" s="127">
        <v>0</v>
      </c>
      <c r="I181" s="127">
        <f t="shared" si="1"/>
        <v>0</v>
      </c>
      <c r="J181" s="127">
        <v>87.7</v>
      </c>
      <c r="K181" s="127">
        <f t="shared" si="2"/>
        <v>263.10000000000002</v>
      </c>
      <c r="L181" s="127">
        <v>21</v>
      </c>
      <c r="M181" s="127">
        <f t="shared" si="3"/>
        <v>0</v>
      </c>
      <c r="N181" s="127">
        <v>0</v>
      </c>
      <c r="O181" s="127">
        <f t="shared" si="4"/>
        <v>0</v>
      </c>
      <c r="P181" s="127">
        <v>0</v>
      </c>
      <c r="Q181" s="127">
        <f t="shared" si="5"/>
        <v>0</v>
      </c>
      <c r="R181" s="127"/>
      <c r="S181" s="127" t="s">
        <v>130</v>
      </c>
      <c r="T181" s="127" t="s">
        <v>130</v>
      </c>
      <c r="U181" s="127">
        <v>0.17399999999999999</v>
      </c>
      <c r="V181" s="127">
        <f t="shared" si="6"/>
        <v>0.52</v>
      </c>
      <c r="W181" s="127"/>
      <c r="X181" s="127" t="s">
        <v>131</v>
      </c>
      <c r="Y181" s="122"/>
      <c r="Z181" s="122"/>
      <c r="AA181" s="122"/>
      <c r="AB181" s="122"/>
      <c r="AC181" s="122"/>
      <c r="AD181" s="122"/>
      <c r="AE181" s="122"/>
      <c r="AF181" s="122"/>
      <c r="AG181" s="122" t="s">
        <v>132</v>
      </c>
      <c r="AH181" s="122"/>
      <c r="AI181" s="122"/>
      <c r="AJ181" s="122"/>
      <c r="AK181" s="122"/>
      <c r="AL181" s="122"/>
      <c r="AM181" s="122"/>
      <c r="AN181" s="122"/>
      <c r="AO181" s="122"/>
      <c r="AP181" s="122"/>
      <c r="AQ181" s="122"/>
      <c r="AR181" s="122"/>
      <c r="AS181" s="122"/>
      <c r="AT181" s="122"/>
      <c r="AU181" s="122"/>
      <c r="AV181" s="122"/>
      <c r="AW181" s="122"/>
      <c r="AX181" s="122"/>
      <c r="AY181" s="122"/>
      <c r="AZ181" s="122"/>
      <c r="BA181" s="122"/>
      <c r="BB181" s="122"/>
      <c r="BC181" s="122"/>
      <c r="BD181" s="122"/>
      <c r="BE181" s="122"/>
      <c r="BF181" s="122"/>
      <c r="BG181" s="122"/>
      <c r="BH181" s="122"/>
    </row>
    <row r="182" spans="1:60" outlineLevel="1" x14ac:dyDescent="0.2">
      <c r="A182" s="145">
        <v>47</v>
      </c>
      <c r="B182" s="146" t="s">
        <v>283</v>
      </c>
      <c r="C182" s="152" t="s">
        <v>284</v>
      </c>
      <c r="D182" s="147" t="s">
        <v>129</v>
      </c>
      <c r="E182" s="148">
        <v>1</v>
      </c>
      <c r="F182" s="149"/>
      <c r="G182" s="150">
        <f t="shared" si="0"/>
        <v>0</v>
      </c>
      <c r="H182" s="127">
        <v>0</v>
      </c>
      <c r="I182" s="127">
        <f t="shared" si="1"/>
        <v>0</v>
      </c>
      <c r="J182" s="127">
        <v>130.5</v>
      </c>
      <c r="K182" s="127">
        <f t="shared" si="2"/>
        <v>130.5</v>
      </c>
      <c r="L182" s="127">
        <v>21</v>
      </c>
      <c r="M182" s="127">
        <f t="shared" si="3"/>
        <v>0</v>
      </c>
      <c r="N182" s="127">
        <v>0</v>
      </c>
      <c r="O182" s="127">
        <f t="shared" si="4"/>
        <v>0</v>
      </c>
      <c r="P182" s="127">
        <v>0</v>
      </c>
      <c r="Q182" s="127">
        <f t="shared" si="5"/>
        <v>0</v>
      </c>
      <c r="R182" s="127"/>
      <c r="S182" s="127" t="s">
        <v>130</v>
      </c>
      <c r="T182" s="127" t="s">
        <v>130</v>
      </c>
      <c r="U182" s="127">
        <v>0.25900000000000001</v>
      </c>
      <c r="V182" s="127">
        <f t="shared" si="6"/>
        <v>0.26</v>
      </c>
      <c r="W182" s="127"/>
      <c r="X182" s="127" t="s">
        <v>131</v>
      </c>
      <c r="Y182" s="122"/>
      <c r="Z182" s="122"/>
      <c r="AA182" s="122"/>
      <c r="AB182" s="122"/>
      <c r="AC182" s="122"/>
      <c r="AD182" s="122"/>
      <c r="AE182" s="122"/>
      <c r="AF182" s="122"/>
      <c r="AG182" s="122" t="s">
        <v>132</v>
      </c>
      <c r="AH182" s="122"/>
      <c r="AI182" s="122"/>
      <c r="AJ182" s="122"/>
      <c r="AK182" s="122"/>
      <c r="AL182" s="122"/>
      <c r="AM182" s="122"/>
      <c r="AN182" s="122"/>
      <c r="AO182" s="122"/>
      <c r="AP182" s="122"/>
      <c r="AQ182" s="122"/>
      <c r="AR182" s="122"/>
      <c r="AS182" s="122"/>
      <c r="AT182" s="122"/>
      <c r="AU182" s="122"/>
      <c r="AV182" s="122"/>
      <c r="AW182" s="122"/>
      <c r="AX182" s="122"/>
      <c r="AY182" s="122"/>
      <c r="AZ182" s="122"/>
      <c r="BA182" s="122"/>
      <c r="BB182" s="122"/>
      <c r="BC182" s="122"/>
      <c r="BD182" s="122"/>
      <c r="BE182" s="122"/>
      <c r="BF182" s="122"/>
      <c r="BG182" s="122"/>
      <c r="BH182" s="122"/>
    </row>
    <row r="183" spans="1:60" outlineLevel="1" x14ac:dyDescent="0.2">
      <c r="A183" s="145">
        <v>48</v>
      </c>
      <c r="B183" s="146" t="s">
        <v>285</v>
      </c>
      <c r="C183" s="152" t="s">
        <v>286</v>
      </c>
      <c r="D183" s="147" t="s">
        <v>145</v>
      </c>
      <c r="E183" s="148">
        <v>4.5</v>
      </c>
      <c r="F183" s="149"/>
      <c r="G183" s="150">
        <f t="shared" si="0"/>
        <v>0</v>
      </c>
      <c r="H183" s="127">
        <v>0.68</v>
      </c>
      <c r="I183" s="127">
        <f t="shared" si="1"/>
        <v>3.06</v>
      </c>
      <c r="J183" s="127">
        <v>24.22</v>
      </c>
      <c r="K183" s="127">
        <f t="shared" si="2"/>
        <v>108.99</v>
      </c>
      <c r="L183" s="127">
        <v>21</v>
      </c>
      <c r="M183" s="127">
        <f t="shared" si="3"/>
        <v>0</v>
      </c>
      <c r="N183" s="127">
        <v>0</v>
      </c>
      <c r="O183" s="127">
        <f t="shared" si="4"/>
        <v>0</v>
      </c>
      <c r="P183" s="127">
        <v>0</v>
      </c>
      <c r="Q183" s="127">
        <f t="shared" si="5"/>
        <v>0</v>
      </c>
      <c r="R183" s="127"/>
      <c r="S183" s="127" t="s">
        <v>130</v>
      </c>
      <c r="T183" s="127" t="s">
        <v>130</v>
      </c>
      <c r="U183" s="127">
        <v>4.8000000000000001E-2</v>
      </c>
      <c r="V183" s="127">
        <f t="shared" si="6"/>
        <v>0.22</v>
      </c>
      <c r="W183" s="127"/>
      <c r="X183" s="127" t="s">
        <v>131</v>
      </c>
      <c r="Y183" s="122"/>
      <c r="Z183" s="122"/>
      <c r="AA183" s="122"/>
      <c r="AB183" s="122"/>
      <c r="AC183" s="122"/>
      <c r="AD183" s="122"/>
      <c r="AE183" s="122"/>
      <c r="AF183" s="122"/>
      <c r="AG183" s="122" t="s">
        <v>132</v>
      </c>
      <c r="AH183" s="122"/>
      <c r="AI183" s="122"/>
      <c r="AJ183" s="122"/>
      <c r="AK183" s="122"/>
      <c r="AL183" s="122"/>
      <c r="AM183" s="122"/>
      <c r="AN183" s="122"/>
      <c r="AO183" s="122"/>
      <c r="AP183" s="122"/>
      <c r="AQ183" s="122"/>
      <c r="AR183" s="122"/>
      <c r="AS183" s="122"/>
      <c r="AT183" s="122"/>
      <c r="AU183" s="122"/>
      <c r="AV183" s="122"/>
      <c r="AW183" s="122"/>
      <c r="AX183" s="122"/>
      <c r="AY183" s="122"/>
      <c r="AZ183" s="122"/>
      <c r="BA183" s="122"/>
      <c r="BB183" s="122"/>
      <c r="BC183" s="122"/>
      <c r="BD183" s="122"/>
      <c r="BE183" s="122"/>
      <c r="BF183" s="122"/>
      <c r="BG183" s="122"/>
      <c r="BH183" s="122"/>
    </row>
    <row r="184" spans="1:60" outlineLevel="1" x14ac:dyDescent="0.2">
      <c r="A184" s="145">
        <v>49</v>
      </c>
      <c r="B184" s="146" t="s">
        <v>287</v>
      </c>
      <c r="C184" s="152" t="s">
        <v>288</v>
      </c>
      <c r="D184" s="147" t="s">
        <v>129</v>
      </c>
      <c r="E184" s="148">
        <v>3</v>
      </c>
      <c r="F184" s="149"/>
      <c r="G184" s="150">
        <f t="shared" si="0"/>
        <v>0</v>
      </c>
      <c r="H184" s="127">
        <v>0</v>
      </c>
      <c r="I184" s="127">
        <f t="shared" si="1"/>
        <v>0</v>
      </c>
      <c r="J184" s="127">
        <v>238.5</v>
      </c>
      <c r="K184" s="127">
        <f t="shared" si="2"/>
        <v>715.5</v>
      </c>
      <c r="L184" s="127">
        <v>21</v>
      </c>
      <c r="M184" s="127">
        <f t="shared" si="3"/>
        <v>0</v>
      </c>
      <c r="N184" s="127">
        <v>0</v>
      </c>
      <c r="O184" s="127">
        <f t="shared" si="4"/>
        <v>0</v>
      </c>
      <c r="P184" s="127">
        <v>0</v>
      </c>
      <c r="Q184" s="127">
        <f t="shared" si="5"/>
        <v>0</v>
      </c>
      <c r="R184" s="127"/>
      <c r="S184" s="127" t="s">
        <v>130</v>
      </c>
      <c r="T184" s="127" t="s">
        <v>139</v>
      </c>
      <c r="U184" s="127">
        <v>0.45</v>
      </c>
      <c r="V184" s="127">
        <f t="shared" si="6"/>
        <v>1.35</v>
      </c>
      <c r="W184" s="127"/>
      <c r="X184" s="127" t="s">
        <v>131</v>
      </c>
      <c r="Y184" s="122"/>
      <c r="Z184" s="122"/>
      <c r="AA184" s="122"/>
      <c r="AB184" s="122"/>
      <c r="AC184" s="122"/>
      <c r="AD184" s="122"/>
      <c r="AE184" s="122"/>
      <c r="AF184" s="122"/>
      <c r="AG184" s="122" t="s">
        <v>132</v>
      </c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  <c r="AR184" s="122"/>
      <c r="AS184" s="122"/>
      <c r="AT184" s="122"/>
      <c r="AU184" s="122"/>
      <c r="AV184" s="122"/>
      <c r="AW184" s="122"/>
      <c r="AX184" s="122"/>
      <c r="AY184" s="122"/>
      <c r="AZ184" s="122"/>
      <c r="BA184" s="122"/>
      <c r="BB184" s="122"/>
      <c r="BC184" s="122"/>
      <c r="BD184" s="122"/>
      <c r="BE184" s="122"/>
      <c r="BF184" s="122"/>
      <c r="BG184" s="122"/>
      <c r="BH184" s="122"/>
    </row>
    <row r="185" spans="1:60" ht="22.5" outlineLevel="1" x14ac:dyDescent="0.2">
      <c r="A185" s="145">
        <v>50</v>
      </c>
      <c r="B185" s="146" t="s">
        <v>289</v>
      </c>
      <c r="C185" s="152" t="s">
        <v>290</v>
      </c>
      <c r="D185" s="147" t="s">
        <v>221</v>
      </c>
      <c r="E185" s="148">
        <v>6</v>
      </c>
      <c r="F185" s="149"/>
      <c r="G185" s="150">
        <f t="shared" si="0"/>
        <v>0</v>
      </c>
      <c r="H185" s="127">
        <v>0</v>
      </c>
      <c r="I185" s="127">
        <f t="shared" si="1"/>
        <v>0</v>
      </c>
      <c r="J185" s="127">
        <v>561</v>
      </c>
      <c r="K185" s="127">
        <f t="shared" si="2"/>
        <v>3366</v>
      </c>
      <c r="L185" s="127">
        <v>21</v>
      </c>
      <c r="M185" s="127">
        <f t="shared" si="3"/>
        <v>0</v>
      </c>
      <c r="N185" s="127">
        <v>0</v>
      </c>
      <c r="O185" s="127">
        <f t="shared" si="4"/>
        <v>0</v>
      </c>
      <c r="P185" s="127">
        <v>0</v>
      </c>
      <c r="Q185" s="127">
        <f t="shared" si="5"/>
        <v>0</v>
      </c>
      <c r="R185" s="127"/>
      <c r="S185" s="127" t="s">
        <v>222</v>
      </c>
      <c r="T185" s="127" t="s">
        <v>223</v>
      </c>
      <c r="U185" s="127">
        <v>0</v>
      </c>
      <c r="V185" s="127">
        <f t="shared" si="6"/>
        <v>0</v>
      </c>
      <c r="W185" s="127"/>
      <c r="X185" s="127" t="s">
        <v>131</v>
      </c>
      <c r="Y185" s="122"/>
      <c r="Z185" s="122"/>
      <c r="AA185" s="122"/>
      <c r="AB185" s="122"/>
      <c r="AC185" s="122"/>
      <c r="AD185" s="122"/>
      <c r="AE185" s="122"/>
      <c r="AF185" s="122"/>
      <c r="AG185" s="122" t="s">
        <v>132</v>
      </c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  <c r="AR185" s="122"/>
      <c r="AS185" s="122"/>
      <c r="AT185" s="122"/>
      <c r="AU185" s="122"/>
      <c r="AV185" s="122"/>
      <c r="AW185" s="122"/>
      <c r="AX185" s="122"/>
      <c r="AY185" s="122"/>
      <c r="AZ185" s="122"/>
      <c r="BA185" s="122"/>
      <c r="BB185" s="122"/>
      <c r="BC185" s="122"/>
      <c r="BD185" s="122"/>
      <c r="BE185" s="122"/>
      <c r="BF185" s="122"/>
      <c r="BG185" s="122"/>
      <c r="BH185" s="122"/>
    </row>
    <row r="186" spans="1:60" outlineLevel="1" x14ac:dyDescent="0.2">
      <c r="A186" s="145">
        <v>51</v>
      </c>
      <c r="B186" s="146" t="s">
        <v>291</v>
      </c>
      <c r="C186" s="152" t="s">
        <v>292</v>
      </c>
      <c r="D186" s="147" t="s">
        <v>0</v>
      </c>
      <c r="E186" s="148">
        <v>64.296000000000006</v>
      </c>
      <c r="F186" s="149"/>
      <c r="G186" s="150">
        <f t="shared" si="0"/>
        <v>0</v>
      </c>
      <c r="H186" s="127">
        <v>0</v>
      </c>
      <c r="I186" s="127">
        <f t="shared" si="1"/>
        <v>0</v>
      </c>
      <c r="J186" s="127">
        <v>1.85</v>
      </c>
      <c r="K186" s="127">
        <f t="shared" si="2"/>
        <v>118.95</v>
      </c>
      <c r="L186" s="127">
        <v>21</v>
      </c>
      <c r="M186" s="127">
        <f t="shared" si="3"/>
        <v>0</v>
      </c>
      <c r="N186" s="127">
        <v>0</v>
      </c>
      <c r="O186" s="127">
        <f t="shared" si="4"/>
        <v>0</v>
      </c>
      <c r="P186" s="127">
        <v>0</v>
      </c>
      <c r="Q186" s="127">
        <f t="shared" si="5"/>
        <v>0</v>
      </c>
      <c r="R186" s="127"/>
      <c r="S186" s="127" t="s">
        <v>130</v>
      </c>
      <c r="T186" s="127" t="s">
        <v>139</v>
      </c>
      <c r="U186" s="127">
        <v>0</v>
      </c>
      <c r="V186" s="127">
        <f t="shared" si="6"/>
        <v>0</v>
      </c>
      <c r="W186" s="127"/>
      <c r="X186" s="127" t="s">
        <v>257</v>
      </c>
      <c r="Y186" s="122"/>
      <c r="Z186" s="122"/>
      <c r="AA186" s="122"/>
      <c r="AB186" s="122"/>
      <c r="AC186" s="122"/>
      <c r="AD186" s="122"/>
      <c r="AE186" s="122"/>
      <c r="AF186" s="122"/>
      <c r="AG186" s="122" t="s">
        <v>258</v>
      </c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</row>
    <row r="187" spans="1:60" x14ac:dyDescent="0.2">
      <c r="A187" s="133" t="s">
        <v>125</v>
      </c>
      <c r="B187" s="134" t="s">
        <v>69</v>
      </c>
      <c r="C187" s="151" t="s">
        <v>70</v>
      </c>
      <c r="D187" s="135"/>
      <c r="E187" s="136"/>
      <c r="F187" s="137"/>
      <c r="G187" s="138">
        <f>SUMIF(AG188:AG193,"&lt;&gt;NOR",G188:G193)</f>
        <v>0</v>
      </c>
      <c r="H187" s="132"/>
      <c r="I187" s="132">
        <f>SUM(I188:I193)</f>
        <v>2085.9499999999998</v>
      </c>
      <c r="J187" s="132"/>
      <c r="K187" s="132">
        <f>SUM(K188:K193)</f>
        <v>4416.6599999999989</v>
      </c>
      <c r="L187" s="132"/>
      <c r="M187" s="132">
        <f>SUM(M188:M193)</f>
        <v>0</v>
      </c>
      <c r="N187" s="132"/>
      <c r="O187" s="132">
        <f>SUM(O188:O193)</f>
        <v>0.04</v>
      </c>
      <c r="P187" s="132"/>
      <c r="Q187" s="132">
        <f>SUM(Q188:Q193)</f>
        <v>0</v>
      </c>
      <c r="R187" s="132"/>
      <c r="S187" s="132"/>
      <c r="T187" s="132"/>
      <c r="U187" s="132"/>
      <c r="V187" s="132">
        <f>SUM(V188:V193)</f>
        <v>9.370000000000001</v>
      </c>
      <c r="W187" s="132"/>
      <c r="X187" s="132"/>
      <c r="AG187" t="s">
        <v>126</v>
      </c>
    </row>
    <row r="188" spans="1:60" outlineLevel="1" x14ac:dyDescent="0.2">
      <c r="A188" s="145">
        <v>52</v>
      </c>
      <c r="B188" s="146" t="s">
        <v>293</v>
      </c>
      <c r="C188" s="152" t="s">
        <v>294</v>
      </c>
      <c r="D188" s="147" t="s">
        <v>145</v>
      </c>
      <c r="E188" s="148">
        <v>10</v>
      </c>
      <c r="F188" s="149"/>
      <c r="G188" s="150">
        <f t="shared" ref="G188:G193" si="7">ROUND(E188*F188,2)</f>
        <v>0</v>
      </c>
      <c r="H188" s="127">
        <v>78.180000000000007</v>
      </c>
      <c r="I188" s="127">
        <f t="shared" ref="I188:I193" si="8">ROUND(E188*H188,2)</f>
        <v>781.8</v>
      </c>
      <c r="J188" s="127">
        <v>257.82</v>
      </c>
      <c r="K188" s="127">
        <f t="shared" ref="K188:K193" si="9">ROUND(E188*J188,2)</f>
        <v>2578.1999999999998</v>
      </c>
      <c r="L188" s="127">
        <v>21</v>
      </c>
      <c r="M188" s="127">
        <f t="shared" ref="M188:M193" si="10">G188*(1+L188/100)</f>
        <v>0</v>
      </c>
      <c r="N188" s="127">
        <v>3.9899999999999996E-3</v>
      </c>
      <c r="O188" s="127">
        <f t="shared" ref="O188:O193" si="11">ROUND(E188*N188,2)</f>
        <v>0.04</v>
      </c>
      <c r="P188" s="127">
        <v>0</v>
      </c>
      <c r="Q188" s="127">
        <f t="shared" ref="Q188:Q193" si="12">ROUND(E188*P188,2)</f>
        <v>0</v>
      </c>
      <c r="R188" s="127"/>
      <c r="S188" s="127" t="s">
        <v>130</v>
      </c>
      <c r="T188" s="127" t="s">
        <v>130</v>
      </c>
      <c r="U188" s="127">
        <v>0.54290000000000005</v>
      </c>
      <c r="V188" s="127">
        <f t="shared" ref="V188:V193" si="13">ROUND(E188*U188,2)</f>
        <v>5.43</v>
      </c>
      <c r="W188" s="127"/>
      <c r="X188" s="127" t="s">
        <v>131</v>
      </c>
      <c r="Y188" s="122"/>
      <c r="Z188" s="122"/>
      <c r="AA188" s="122"/>
      <c r="AB188" s="122"/>
      <c r="AC188" s="122"/>
      <c r="AD188" s="122"/>
      <c r="AE188" s="122"/>
      <c r="AF188" s="122"/>
      <c r="AG188" s="122" t="s">
        <v>132</v>
      </c>
      <c r="AH188" s="122"/>
      <c r="AI188" s="122"/>
      <c r="AJ188" s="122"/>
      <c r="AK188" s="122"/>
      <c r="AL188" s="122"/>
      <c r="AM188" s="122"/>
      <c r="AN188" s="122"/>
      <c r="AO188" s="122"/>
      <c r="AP188" s="122"/>
      <c r="AQ188" s="122"/>
      <c r="AR188" s="122"/>
      <c r="AS188" s="122"/>
      <c r="AT188" s="122"/>
      <c r="AU188" s="122"/>
      <c r="AV188" s="122"/>
      <c r="AW188" s="122"/>
      <c r="AX188" s="122"/>
      <c r="AY188" s="122"/>
      <c r="AZ188" s="122"/>
      <c r="BA188" s="122"/>
      <c r="BB188" s="122"/>
      <c r="BC188" s="122"/>
      <c r="BD188" s="122"/>
      <c r="BE188" s="122"/>
      <c r="BF188" s="122"/>
      <c r="BG188" s="122"/>
      <c r="BH188" s="122"/>
    </row>
    <row r="189" spans="1:60" ht="22.5" outlineLevel="1" x14ac:dyDescent="0.2">
      <c r="A189" s="145">
        <v>53</v>
      </c>
      <c r="B189" s="146" t="s">
        <v>295</v>
      </c>
      <c r="C189" s="152" t="s">
        <v>296</v>
      </c>
      <c r="D189" s="147" t="s">
        <v>145</v>
      </c>
      <c r="E189" s="148">
        <v>10</v>
      </c>
      <c r="F189" s="149"/>
      <c r="G189" s="150">
        <f t="shared" si="7"/>
        <v>0</v>
      </c>
      <c r="H189" s="127">
        <v>27.39</v>
      </c>
      <c r="I189" s="127">
        <f t="shared" si="8"/>
        <v>273.89999999999998</v>
      </c>
      <c r="J189" s="127">
        <v>59.31</v>
      </c>
      <c r="K189" s="127">
        <f t="shared" si="9"/>
        <v>593.1</v>
      </c>
      <c r="L189" s="127">
        <v>21</v>
      </c>
      <c r="M189" s="127">
        <f t="shared" si="10"/>
        <v>0</v>
      </c>
      <c r="N189" s="127">
        <v>4.0000000000000003E-5</v>
      </c>
      <c r="O189" s="127">
        <f t="shared" si="11"/>
        <v>0</v>
      </c>
      <c r="P189" s="127">
        <v>0</v>
      </c>
      <c r="Q189" s="127">
        <f t="shared" si="12"/>
        <v>0</v>
      </c>
      <c r="R189" s="127"/>
      <c r="S189" s="127" t="s">
        <v>130</v>
      </c>
      <c r="T189" s="127" t="s">
        <v>130</v>
      </c>
      <c r="U189" s="127">
        <v>0.129</v>
      </c>
      <c r="V189" s="127">
        <f t="shared" si="13"/>
        <v>1.29</v>
      </c>
      <c r="W189" s="127"/>
      <c r="X189" s="127" t="s">
        <v>131</v>
      </c>
      <c r="Y189" s="122"/>
      <c r="Z189" s="122"/>
      <c r="AA189" s="122"/>
      <c r="AB189" s="122"/>
      <c r="AC189" s="122"/>
      <c r="AD189" s="122"/>
      <c r="AE189" s="122"/>
      <c r="AF189" s="122"/>
      <c r="AG189" s="122" t="s">
        <v>132</v>
      </c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</row>
    <row r="190" spans="1:60" outlineLevel="1" x14ac:dyDescent="0.2">
      <c r="A190" s="145">
        <v>54</v>
      </c>
      <c r="B190" s="146" t="s">
        <v>297</v>
      </c>
      <c r="C190" s="152" t="s">
        <v>298</v>
      </c>
      <c r="D190" s="147" t="s">
        <v>129</v>
      </c>
      <c r="E190" s="148">
        <v>3</v>
      </c>
      <c r="F190" s="149"/>
      <c r="G190" s="150">
        <f t="shared" si="7"/>
        <v>0</v>
      </c>
      <c r="H190" s="127">
        <v>112.43</v>
      </c>
      <c r="I190" s="127">
        <f t="shared" si="8"/>
        <v>337.29</v>
      </c>
      <c r="J190" s="127">
        <v>118.57</v>
      </c>
      <c r="K190" s="127">
        <f t="shared" si="9"/>
        <v>355.71</v>
      </c>
      <c r="L190" s="127">
        <v>21</v>
      </c>
      <c r="M190" s="127">
        <f t="shared" si="10"/>
        <v>0</v>
      </c>
      <c r="N190" s="127">
        <v>6.3000000000000003E-4</v>
      </c>
      <c r="O190" s="127">
        <f t="shared" si="11"/>
        <v>0</v>
      </c>
      <c r="P190" s="127">
        <v>0</v>
      </c>
      <c r="Q190" s="127">
        <f t="shared" si="12"/>
        <v>0</v>
      </c>
      <c r="R190" s="127"/>
      <c r="S190" s="127" t="s">
        <v>130</v>
      </c>
      <c r="T190" s="127" t="s">
        <v>130</v>
      </c>
      <c r="U190" s="127">
        <v>0.27200000000000002</v>
      </c>
      <c r="V190" s="127">
        <f t="shared" si="13"/>
        <v>0.82</v>
      </c>
      <c r="W190" s="127"/>
      <c r="X190" s="127" t="s">
        <v>131</v>
      </c>
      <c r="Y190" s="122"/>
      <c r="Z190" s="122"/>
      <c r="AA190" s="122"/>
      <c r="AB190" s="122"/>
      <c r="AC190" s="122"/>
      <c r="AD190" s="122"/>
      <c r="AE190" s="122"/>
      <c r="AF190" s="122"/>
      <c r="AG190" s="122" t="s">
        <v>132</v>
      </c>
      <c r="AH190" s="122"/>
      <c r="AI190" s="122"/>
      <c r="AJ190" s="122"/>
      <c r="AK190" s="122"/>
      <c r="AL190" s="122"/>
      <c r="AM190" s="122"/>
      <c r="AN190" s="122"/>
      <c r="AO190" s="122"/>
      <c r="AP190" s="122"/>
      <c r="AQ190" s="122"/>
      <c r="AR190" s="122"/>
      <c r="AS190" s="122"/>
      <c r="AT190" s="122"/>
      <c r="AU190" s="122"/>
      <c r="AV190" s="122"/>
      <c r="AW190" s="122"/>
      <c r="AX190" s="122"/>
      <c r="AY190" s="122"/>
      <c r="AZ190" s="122"/>
      <c r="BA190" s="122"/>
      <c r="BB190" s="122"/>
      <c r="BC190" s="122"/>
      <c r="BD190" s="122"/>
      <c r="BE190" s="122"/>
      <c r="BF190" s="122"/>
      <c r="BG190" s="122"/>
      <c r="BH190" s="122"/>
    </row>
    <row r="191" spans="1:60" outlineLevel="1" x14ac:dyDescent="0.2">
      <c r="A191" s="145">
        <v>55</v>
      </c>
      <c r="B191" s="146" t="s">
        <v>299</v>
      </c>
      <c r="C191" s="152" t="s">
        <v>300</v>
      </c>
      <c r="D191" s="147" t="s">
        <v>301</v>
      </c>
      <c r="E191" s="148">
        <v>3</v>
      </c>
      <c r="F191" s="149"/>
      <c r="G191" s="150">
        <f t="shared" si="7"/>
        <v>0</v>
      </c>
      <c r="H191" s="127">
        <v>230.12</v>
      </c>
      <c r="I191" s="127">
        <f t="shared" si="8"/>
        <v>690.36</v>
      </c>
      <c r="J191" s="127">
        <v>235.38</v>
      </c>
      <c r="K191" s="127">
        <f t="shared" si="9"/>
        <v>706.14</v>
      </c>
      <c r="L191" s="127">
        <v>21</v>
      </c>
      <c r="M191" s="127">
        <f t="shared" si="10"/>
        <v>0</v>
      </c>
      <c r="N191" s="127">
        <v>1.48E-3</v>
      </c>
      <c r="O191" s="127">
        <f t="shared" si="11"/>
        <v>0</v>
      </c>
      <c r="P191" s="127">
        <v>0</v>
      </c>
      <c r="Q191" s="127">
        <f t="shared" si="12"/>
        <v>0</v>
      </c>
      <c r="R191" s="127"/>
      <c r="S191" s="127" t="s">
        <v>130</v>
      </c>
      <c r="T191" s="127" t="s">
        <v>130</v>
      </c>
      <c r="U191" s="127">
        <v>0.54</v>
      </c>
      <c r="V191" s="127">
        <f t="shared" si="13"/>
        <v>1.62</v>
      </c>
      <c r="W191" s="127"/>
      <c r="X191" s="127" t="s">
        <v>131</v>
      </c>
      <c r="Y191" s="122"/>
      <c r="Z191" s="122"/>
      <c r="AA191" s="122"/>
      <c r="AB191" s="122"/>
      <c r="AC191" s="122"/>
      <c r="AD191" s="122"/>
      <c r="AE191" s="122"/>
      <c r="AF191" s="122"/>
      <c r="AG191" s="122" t="s">
        <v>132</v>
      </c>
      <c r="AH191" s="122"/>
      <c r="AI191" s="122"/>
      <c r="AJ191" s="122"/>
      <c r="AK191" s="122"/>
      <c r="AL191" s="122"/>
      <c r="AM191" s="122"/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</row>
    <row r="192" spans="1:60" outlineLevel="1" x14ac:dyDescent="0.2">
      <c r="A192" s="145">
        <v>56</v>
      </c>
      <c r="B192" s="146" t="s">
        <v>302</v>
      </c>
      <c r="C192" s="152" t="s">
        <v>303</v>
      </c>
      <c r="D192" s="147" t="s">
        <v>145</v>
      </c>
      <c r="E192" s="148">
        <v>10</v>
      </c>
      <c r="F192" s="149"/>
      <c r="G192" s="150">
        <f t="shared" si="7"/>
        <v>0</v>
      </c>
      <c r="H192" s="127">
        <v>0.26</v>
      </c>
      <c r="I192" s="127">
        <f t="shared" si="8"/>
        <v>2.6</v>
      </c>
      <c r="J192" s="127">
        <v>10.64</v>
      </c>
      <c r="K192" s="127">
        <f t="shared" si="9"/>
        <v>106.4</v>
      </c>
      <c r="L192" s="127">
        <v>21</v>
      </c>
      <c r="M192" s="127">
        <f t="shared" si="10"/>
        <v>0</v>
      </c>
      <c r="N192" s="127">
        <v>0</v>
      </c>
      <c r="O192" s="127">
        <f t="shared" si="11"/>
        <v>0</v>
      </c>
      <c r="P192" s="127">
        <v>0</v>
      </c>
      <c r="Q192" s="127">
        <f t="shared" si="12"/>
        <v>0</v>
      </c>
      <c r="R192" s="127"/>
      <c r="S192" s="127" t="s">
        <v>130</v>
      </c>
      <c r="T192" s="127" t="s">
        <v>130</v>
      </c>
      <c r="U192" s="127">
        <v>2.1000000000000001E-2</v>
      </c>
      <c r="V192" s="127">
        <f t="shared" si="13"/>
        <v>0.21</v>
      </c>
      <c r="W192" s="127"/>
      <c r="X192" s="127" t="s">
        <v>131</v>
      </c>
      <c r="Y192" s="122"/>
      <c r="Z192" s="122"/>
      <c r="AA192" s="122"/>
      <c r="AB192" s="122"/>
      <c r="AC192" s="122"/>
      <c r="AD192" s="122"/>
      <c r="AE192" s="122"/>
      <c r="AF192" s="122"/>
      <c r="AG192" s="122" t="s">
        <v>132</v>
      </c>
      <c r="AH192" s="122"/>
      <c r="AI192" s="122"/>
      <c r="AJ192" s="122"/>
      <c r="AK192" s="122"/>
      <c r="AL192" s="122"/>
      <c r="AM192" s="122"/>
      <c r="AN192" s="122"/>
      <c r="AO192" s="122"/>
      <c r="AP192" s="122"/>
      <c r="AQ192" s="122"/>
      <c r="AR192" s="122"/>
      <c r="AS192" s="122"/>
      <c r="AT192" s="122"/>
      <c r="AU192" s="122"/>
      <c r="AV192" s="122"/>
      <c r="AW192" s="122"/>
      <c r="AX192" s="122"/>
      <c r="AY192" s="122"/>
      <c r="AZ192" s="122"/>
      <c r="BA192" s="122"/>
      <c r="BB192" s="122"/>
      <c r="BC192" s="122"/>
      <c r="BD192" s="122"/>
      <c r="BE192" s="122"/>
      <c r="BF192" s="122"/>
      <c r="BG192" s="122"/>
      <c r="BH192" s="122"/>
    </row>
    <row r="193" spans="1:60" outlineLevel="1" x14ac:dyDescent="0.2">
      <c r="A193" s="145">
        <v>57</v>
      </c>
      <c r="B193" s="146" t="s">
        <v>304</v>
      </c>
      <c r="C193" s="152" t="s">
        <v>305</v>
      </c>
      <c r="D193" s="147" t="s">
        <v>0</v>
      </c>
      <c r="E193" s="148">
        <v>64.254999999999995</v>
      </c>
      <c r="F193" s="149"/>
      <c r="G193" s="150">
        <f t="shared" si="7"/>
        <v>0</v>
      </c>
      <c r="H193" s="127">
        <v>0</v>
      </c>
      <c r="I193" s="127">
        <f t="shared" si="8"/>
        <v>0</v>
      </c>
      <c r="J193" s="127">
        <v>1.2</v>
      </c>
      <c r="K193" s="127">
        <f t="shared" si="9"/>
        <v>77.11</v>
      </c>
      <c r="L193" s="127">
        <v>21</v>
      </c>
      <c r="M193" s="127">
        <f t="shared" si="10"/>
        <v>0</v>
      </c>
      <c r="N193" s="127">
        <v>0</v>
      </c>
      <c r="O193" s="127">
        <f t="shared" si="11"/>
        <v>0</v>
      </c>
      <c r="P193" s="127">
        <v>0</v>
      </c>
      <c r="Q193" s="127">
        <f t="shared" si="12"/>
        <v>0</v>
      </c>
      <c r="R193" s="127"/>
      <c r="S193" s="127" t="s">
        <v>130</v>
      </c>
      <c r="T193" s="127" t="s">
        <v>139</v>
      </c>
      <c r="U193" s="127">
        <v>0</v>
      </c>
      <c r="V193" s="127">
        <f t="shared" si="13"/>
        <v>0</v>
      </c>
      <c r="W193" s="127"/>
      <c r="X193" s="127" t="s">
        <v>257</v>
      </c>
      <c r="Y193" s="122"/>
      <c r="Z193" s="122"/>
      <c r="AA193" s="122"/>
      <c r="AB193" s="122"/>
      <c r="AC193" s="122"/>
      <c r="AD193" s="122"/>
      <c r="AE193" s="122"/>
      <c r="AF193" s="122"/>
      <c r="AG193" s="122" t="s">
        <v>258</v>
      </c>
      <c r="AH193" s="122"/>
      <c r="AI193" s="122"/>
      <c r="AJ193" s="122"/>
      <c r="AK193" s="122"/>
      <c r="AL193" s="122"/>
      <c r="AM193" s="122"/>
      <c r="AN193" s="122"/>
      <c r="AO193" s="122"/>
      <c r="AP193" s="122"/>
      <c r="AQ193" s="122"/>
      <c r="AR193" s="122"/>
      <c r="AS193" s="122"/>
      <c r="AT193" s="122"/>
      <c r="AU193" s="122"/>
      <c r="AV193" s="122"/>
      <c r="AW193" s="122"/>
      <c r="AX193" s="122"/>
      <c r="AY193" s="122"/>
      <c r="AZ193" s="122"/>
      <c r="BA193" s="122"/>
      <c r="BB193" s="122"/>
      <c r="BC193" s="122"/>
      <c r="BD193" s="122"/>
      <c r="BE193" s="122"/>
      <c r="BF193" s="122"/>
      <c r="BG193" s="122"/>
      <c r="BH193" s="122"/>
    </row>
    <row r="194" spans="1:60" x14ac:dyDescent="0.2">
      <c r="A194" s="133" t="s">
        <v>125</v>
      </c>
      <c r="B194" s="134" t="s">
        <v>71</v>
      </c>
      <c r="C194" s="151" t="s">
        <v>72</v>
      </c>
      <c r="D194" s="135"/>
      <c r="E194" s="136"/>
      <c r="F194" s="137"/>
      <c r="G194" s="138">
        <f>SUMIF(AG195:AG195,"&lt;&gt;NOR",G195:G195)</f>
        <v>0</v>
      </c>
      <c r="H194" s="132"/>
      <c r="I194" s="132">
        <f>SUM(I195:I195)</f>
        <v>341.72</v>
      </c>
      <c r="J194" s="132"/>
      <c r="K194" s="132">
        <f>SUM(K195:K195)</f>
        <v>758.28</v>
      </c>
      <c r="L194" s="132"/>
      <c r="M194" s="132">
        <f>SUM(M195:M195)</f>
        <v>0</v>
      </c>
      <c r="N194" s="132"/>
      <c r="O194" s="132">
        <f>SUM(O195:O195)</f>
        <v>0.02</v>
      </c>
      <c r="P194" s="132"/>
      <c r="Q194" s="132">
        <f>SUM(Q195:Q195)</f>
        <v>0</v>
      </c>
      <c r="R194" s="132"/>
      <c r="S194" s="132"/>
      <c r="T194" s="132"/>
      <c r="U194" s="132"/>
      <c r="V194" s="132">
        <f>SUM(V195:V195)</f>
        <v>1.3</v>
      </c>
      <c r="W194" s="132"/>
      <c r="X194" s="132"/>
      <c r="AG194" t="s">
        <v>126</v>
      </c>
    </row>
    <row r="195" spans="1:60" ht="22.5" outlineLevel="1" x14ac:dyDescent="0.2">
      <c r="A195" s="145">
        <v>58</v>
      </c>
      <c r="B195" s="146" t="s">
        <v>306</v>
      </c>
      <c r="C195" s="152" t="s">
        <v>307</v>
      </c>
      <c r="D195" s="147" t="s">
        <v>221</v>
      </c>
      <c r="E195" s="148">
        <v>2</v>
      </c>
      <c r="F195" s="149"/>
      <c r="G195" s="150">
        <f>ROUND(E195*F195,2)</f>
        <v>0</v>
      </c>
      <c r="H195" s="127">
        <v>170.86</v>
      </c>
      <c r="I195" s="127">
        <f>ROUND(E195*H195,2)</f>
        <v>341.72</v>
      </c>
      <c r="J195" s="127">
        <v>379.14</v>
      </c>
      <c r="K195" s="127">
        <f>ROUND(E195*J195,2)</f>
        <v>758.28</v>
      </c>
      <c r="L195" s="127">
        <v>21</v>
      </c>
      <c r="M195" s="127">
        <f>G195*(1+L195/100)</f>
        <v>0</v>
      </c>
      <c r="N195" s="127">
        <v>8.1799999999999998E-3</v>
      </c>
      <c r="O195" s="127">
        <f>ROUND(E195*N195,2)</f>
        <v>0.02</v>
      </c>
      <c r="P195" s="127">
        <v>0</v>
      </c>
      <c r="Q195" s="127">
        <f>ROUND(E195*P195,2)</f>
        <v>0</v>
      </c>
      <c r="R195" s="127"/>
      <c r="S195" s="127" t="s">
        <v>222</v>
      </c>
      <c r="T195" s="127" t="s">
        <v>223</v>
      </c>
      <c r="U195" s="127">
        <v>0.65</v>
      </c>
      <c r="V195" s="127">
        <f>ROUND(E195*U195,2)</f>
        <v>1.3</v>
      </c>
      <c r="W195" s="127"/>
      <c r="X195" s="127" t="s">
        <v>131</v>
      </c>
      <c r="Y195" s="122"/>
      <c r="Z195" s="122"/>
      <c r="AA195" s="122"/>
      <c r="AB195" s="122"/>
      <c r="AC195" s="122"/>
      <c r="AD195" s="122"/>
      <c r="AE195" s="122"/>
      <c r="AF195" s="122"/>
      <c r="AG195" s="122" t="s">
        <v>132</v>
      </c>
      <c r="AH195" s="122"/>
      <c r="AI195" s="122"/>
      <c r="AJ195" s="122"/>
      <c r="AK195" s="122"/>
      <c r="AL195" s="122"/>
      <c r="AM195" s="122"/>
      <c r="AN195" s="122"/>
      <c r="AO195" s="122"/>
      <c r="AP195" s="122"/>
      <c r="AQ195" s="122"/>
      <c r="AR195" s="122"/>
      <c r="AS195" s="122"/>
      <c r="AT195" s="122"/>
      <c r="AU195" s="122"/>
      <c r="AV195" s="122"/>
      <c r="AW195" s="122"/>
      <c r="AX195" s="122"/>
      <c r="AY195" s="122"/>
      <c r="AZ195" s="122"/>
      <c r="BA195" s="122"/>
      <c r="BB195" s="122"/>
      <c r="BC195" s="122"/>
      <c r="BD195" s="122"/>
      <c r="BE195" s="122"/>
      <c r="BF195" s="122"/>
      <c r="BG195" s="122"/>
      <c r="BH195" s="122"/>
    </row>
    <row r="196" spans="1:60" x14ac:dyDescent="0.2">
      <c r="A196" s="133" t="s">
        <v>125</v>
      </c>
      <c r="B196" s="134" t="s">
        <v>73</v>
      </c>
      <c r="C196" s="151" t="s">
        <v>74</v>
      </c>
      <c r="D196" s="135"/>
      <c r="E196" s="136"/>
      <c r="F196" s="137"/>
      <c r="G196" s="138">
        <f>SUMIF(AG197:AG227,"&lt;&gt;NOR",G197:G227)</f>
        <v>0</v>
      </c>
      <c r="H196" s="132"/>
      <c r="I196" s="132">
        <f>SUM(I197:I227)</f>
        <v>28411.889999999996</v>
      </c>
      <c r="J196" s="132"/>
      <c r="K196" s="132">
        <f>SUM(K197:K227)</f>
        <v>7670.0600000000013</v>
      </c>
      <c r="L196" s="132"/>
      <c r="M196" s="132">
        <f>SUM(M197:M227)</f>
        <v>0</v>
      </c>
      <c r="N196" s="132"/>
      <c r="O196" s="132">
        <f>SUM(O197:O227)</f>
        <v>0.11</v>
      </c>
      <c r="P196" s="132"/>
      <c r="Q196" s="132">
        <f>SUM(Q197:Q227)</f>
        <v>0.11000000000000001</v>
      </c>
      <c r="R196" s="132"/>
      <c r="S196" s="132"/>
      <c r="T196" s="132"/>
      <c r="U196" s="132"/>
      <c r="V196" s="132">
        <f>SUM(V197:V227)</f>
        <v>16.560000000000002</v>
      </c>
      <c r="W196" s="132"/>
      <c r="X196" s="132"/>
      <c r="AG196" t="s">
        <v>126</v>
      </c>
    </row>
    <row r="197" spans="1:60" outlineLevel="1" x14ac:dyDescent="0.2">
      <c r="A197" s="145">
        <v>59</v>
      </c>
      <c r="B197" s="146" t="s">
        <v>308</v>
      </c>
      <c r="C197" s="152" t="s">
        <v>309</v>
      </c>
      <c r="D197" s="147" t="s">
        <v>310</v>
      </c>
      <c r="E197" s="148">
        <v>1</v>
      </c>
      <c r="F197" s="149"/>
      <c r="G197" s="150">
        <f t="shared" ref="G197:G218" si="14">ROUND(E197*F197,2)</f>
        <v>0</v>
      </c>
      <c r="H197" s="127">
        <v>0</v>
      </c>
      <c r="I197" s="127">
        <f t="shared" ref="I197:I218" si="15">ROUND(E197*H197,2)</f>
        <v>0</v>
      </c>
      <c r="J197" s="127">
        <v>225</v>
      </c>
      <c r="K197" s="127">
        <f t="shared" ref="K197:K218" si="16">ROUND(E197*J197,2)</f>
        <v>225</v>
      </c>
      <c r="L197" s="127">
        <v>21</v>
      </c>
      <c r="M197" s="127">
        <f t="shared" ref="M197:M218" si="17">G197*(1+L197/100)</f>
        <v>0</v>
      </c>
      <c r="N197" s="127">
        <v>0</v>
      </c>
      <c r="O197" s="127">
        <f t="shared" ref="O197:O218" si="18">ROUND(E197*N197,2)</f>
        <v>0</v>
      </c>
      <c r="P197" s="127">
        <v>1.933E-2</v>
      </c>
      <c r="Q197" s="127">
        <f t="shared" ref="Q197:Q218" si="19">ROUND(E197*P197,2)</f>
        <v>0.02</v>
      </c>
      <c r="R197" s="127"/>
      <c r="S197" s="127" t="s">
        <v>130</v>
      </c>
      <c r="T197" s="127" t="s">
        <v>139</v>
      </c>
      <c r="U197" s="127">
        <v>0.59</v>
      </c>
      <c r="V197" s="127">
        <f t="shared" ref="V197:V218" si="20">ROUND(E197*U197,2)</f>
        <v>0.59</v>
      </c>
      <c r="W197" s="127"/>
      <c r="X197" s="127" t="s">
        <v>131</v>
      </c>
      <c r="Y197" s="122"/>
      <c r="Z197" s="122"/>
      <c r="AA197" s="122"/>
      <c r="AB197" s="122"/>
      <c r="AC197" s="122"/>
      <c r="AD197" s="122"/>
      <c r="AE197" s="122"/>
      <c r="AF197" s="122"/>
      <c r="AG197" s="122" t="s">
        <v>132</v>
      </c>
      <c r="AH197" s="122"/>
      <c r="AI197" s="122"/>
      <c r="AJ197" s="122"/>
      <c r="AK197" s="122"/>
      <c r="AL197" s="122"/>
      <c r="AM197" s="122"/>
      <c r="AN197" s="122"/>
      <c r="AO197" s="122"/>
      <c r="AP197" s="122"/>
      <c r="AQ197" s="122"/>
      <c r="AR197" s="122"/>
      <c r="AS197" s="122"/>
      <c r="AT197" s="122"/>
      <c r="AU197" s="122"/>
      <c r="AV197" s="122"/>
      <c r="AW197" s="122"/>
      <c r="AX197" s="122"/>
      <c r="AY197" s="122"/>
      <c r="AZ197" s="122"/>
      <c r="BA197" s="122"/>
      <c r="BB197" s="122"/>
      <c r="BC197" s="122"/>
      <c r="BD197" s="122"/>
      <c r="BE197" s="122"/>
      <c r="BF197" s="122"/>
      <c r="BG197" s="122"/>
      <c r="BH197" s="122"/>
    </row>
    <row r="198" spans="1:60" ht="22.5" outlineLevel="1" x14ac:dyDescent="0.2">
      <c r="A198" s="145">
        <v>60</v>
      </c>
      <c r="B198" s="146" t="s">
        <v>311</v>
      </c>
      <c r="C198" s="152" t="s">
        <v>312</v>
      </c>
      <c r="D198" s="147" t="s">
        <v>310</v>
      </c>
      <c r="E198" s="148">
        <v>1</v>
      </c>
      <c r="F198" s="149"/>
      <c r="G198" s="150">
        <f t="shared" si="14"/>
        <v>0</v>
      </c>
      <c r="H198" s="127">
        <v>5750.34</v>
      </c>
      <c r="I198" s="127">
        <f t="shared" si="15"/>
        <v>5750.34</v>
      </c>
      <c r="J198" s="127">
        <v>794.66</v>
      </c>
      <c r="K198" s="127">
        <f t="shared" si="16"/>
        <v>794.66</v>
      </c>
      <c r="L198" s="127">
        <v>21</v>
      </c>
      <c r="M198" s="127">
        <f t="shared" si="17"/>
        <v>0</v>
      </c>
      <c r="N198" s="127">
        <v>2.8719999999999999E-2</v>
      </c>
      <c r="O198" s="127">
        <f t="shared" si="18"/>
        <v>0.03</v>
      </c>
      <c r="P198" s="127">
        <v>0</v>
      </c>
      <c r="Q198" s="127">
        <f t="shared" si="19"/>
        <v>0</v>
      </c>
      <c r="R198" s="127"/>
      <c r="S198" s="127" t="s">
        <v>130</v>
      </c>
      <c r="T198" s="127" t="s">
        <v>139</v>
      </c>
      <c r="U198" s="127">
        <v>1.5</v>
      </c>
      <c r="V198" s="127">
        <f t="shared" si="20"/>
        <v>1.5</v>
      </c>
      <c r="W198" s="127"/>
      <c r="X198" s="127" t="s">
        <v>131</v>
      </c>
      <c r="Y198" s="122"/>
      <c r="Z198" s="122"/>
      <c r="AA198" s="122"/>
      <c r="AB198" s="122"/>
      <c r="AC198" s="122"/>
      <c r="AD198" s="122"/>
      <c r="AE198" s="122"/>
      <c r="AF198" s="122"/>
      <c r="AG198" s="122" t="s">
        <v>132</v>
      </c>
      <c r="AH198" s="122"/>
      <c r="AI198" s="122"/>
      <c r="AJ198" s="122"/>
      <c r="AK198" s="122"/>
      <c r="AL198" s="122"/>
      <c r="AM198" s="122"/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</row>
    <row r="199" spans="1:60" outlineLevel="1" x14ac:dyDescent="0.2">
      <c r="A199" s="145">
        <v>61</v>
      </c>
      <c r="B199" s="146" t="s">
        <v>313</v>
      </c>
      <c r="C199" s="152" t="s">
        <v>314</v>
      </c>
      <c r="D199" s="147" t="s">
        <v>310</v>
      </c>
      <c r="E199" s="148">
        <v>1</v>
      </c>
      <c r="F199" s="149"/>
      <c r="G199" s="150">
        <f t="shared" si="14"/>
        <v>0</v>
      </c>
      <c r="H199" s="127">
        <v>563.53</v>
      </c>
      <c r="I199" s="127">
        <f t="shared" si="15"/>
        <v>563.53</v>
      </c>
      <c r="J199" s="127">
        <v>672.47</v>
      </c>
      <c r="K199" s="127">
        <f t="shared" si="16"/>
        <v>672.47</v>
      </c>
      <c r="L199" s="127">
        <v>21</v>
      </c>
      <c r="M199" s="127">
        <f t="shared" si="17"/>
        <v>0</v>
      </c>
      <c r="N199" s="127">
        <v>1.8600000000000001E-3</v>
      </c>
      <c r="O199" s="127">
        <f t="shared" si="18"/>
        <v>0</v>
      </c>
      <c r="P199" s="127">
        <v>0</v>
      </c>
      <c r="Q199" s="127">
        <f t="shared" si="19"/>
        <v>0</v>
      </c>
      <c r="R199" s="127"/>
      <c r="S199" s="127" t="s">
        <v>130</v>
      </c>
      <c r="T199" s="127" t="s">
        <v>130</v>
      </c>
      <c r="U199" s="127">
        <v>1.3340000000000001</v>
      </c>
      <c r="V199" s="127">
        <f t="shared" si="20"/>
        <v>1.33</v>
      </c>
      <c r="W199" s="127"/>
      <c r="X199" s="127" t="s">
        <v>131</v>
      </c>
      <c r="Y199" s="122"/>
      <c r="Z199" s="122"/>
      <c r="AA199" s="122"/>
      <c r="AB199" s="122"/>
      <c r="AC199" s="122"/>
      <c r="AD199" s="122"/>
      <c r="AE199" s="122"/>
      <c r="AF199" s="122"/>
      <c r="AG199" s="122" t="s">
        <v>132</v>
      </c>
      <c r="AH199" s="122"/>
      <c r="AI199" s="122"/>
      <c r="AJ199" s="122"/>
      <c r="AK199" s="122"/>
      <c r="AL199" s="122"/>
      <c r="AM199" s="122"/>
      <c r="AN199" s="122"/>
      <c r="AO199" s="122"/>
      <c r="AP199" s="122"/>
      <c r="AQ199" s="122"/>
      <c r="AR199" s="122"/>
      <c r="AS199" s="122"/>
      <c r="AT199" s="122"/>
      <c r="AU199" s="122"/>
      <c r="AV199" s="122"/>
      <c r="AW199" s="122"/>
      <c r="AX199" s="122"/>
      <c r="AY199" s="122"/>
      <c r="AZ199" s="122"/>
      <c r="BA199" s="122"/>
      <c r="BB199" s="122"/>
      <c r="BC199" s="122"/>
      <c r="BD199" s="122"/>
      <c r="BE199" s="122"/>
      <c r="BF199" s="122"/>
      <c r="BG199" s="122"/>
      <c r="BH199" s="122"/>
    </row>
    <row r="200" spans="1:60" outlineLevel="1" x14ac:dyDescent="0.2">
      <c r="A200" s="145">
        <v>62</v>
      </c>
      <c r="B200" s="146" t="s">
        <v>315</v>
      </c>
      <c r="C200" s="152" t="s">
        <v>316</v>
      </c>
      <c r="D200" s="147" t="s">
        <v>310</v>
      </c>
      <c r="E200" s="148">
        <v>1</v>
      </c>
      <c r="F200" s="149"/>
      <c r="G200" s="150">
        <f t="shared" si="14"/>
        <v>0</v>
      </c>
      <c r="H200" s="127">
        <v>0</v>
      </c>
      <c r="I200" s="127">
        <f t="shared" si="15"/>
        <v>0</v>
      </c>
      <c r="J200" s="127">
        <v>145.5</v>
      </c>
      <c r="K200" s="127">
        <f t="shared" si="16"/>
        <v>145.5</v>
      </c>
      <c r="L200" s="127">
        <v>21</v>
      </c>
      <c r="M200" s="127">
        <f t="shared" si="17"/>
        <v>0</v>
      </c>
      <c r="N200" s="127">
        <v>0</v>
      </c>
      <c r="O200" s="127">
        <f t="shared" si="18"/>
        <v>0</v>
      </c>
      <c r="P200" s="127">
        <v>1.9460000000000002E-2</v>
      </c>
      <c r="Q200" s="127">
        <f t="shared" si="19"/>
        <v>0.02</v>
      </c>
      <c r="R200" s="127"/>
      <c r="S200" s="127" t="s">
        <v>130</v>
      </c>
      <c r="T200" s="127" t="s">
        <v>139</v>
      </c>
      <c r="U200" s="127">
        <v>0.38200000000000001</v>
      </c>
      <c r="V200" s="127">
        <f t="shared" si="20"/>
        <v>0.38</v>
      </c>
      <c r="W200" s="127"/>
      <c r="X200" s="127" t="s">
        <v>131</v>
      </c>
      <c r="Y200" s="122"/>
      <c r="Z200" s="122"/>
      <c r="AA200" s="122"/>
      <c r="AB200" s="122"/>
      <c r="AC200" s="122"/>
      <c r="AD200" s="122"/>
      <c r="AE200" s="122"/>
      <c r="AF200" s="122"/>
      <c r="AG200" s="122" t="s">
        <v>132</v>
      </c>
      <c r="AH200" s="122"/>
      <c r="AI200" s="122"/>
      <c r="AJ200" s="122"/>
      <c r="AK200" s="122"/>
      <c r="AL200" s="122"/>
      <c r="AM200" s="122"/>
      <c r="AN200" s="122"/>
      <c r="AO200" s="122"/>
      <c r="AP200" s="122"/>
      <c r="AQ200" s="122"/>
      <c r="AR200" s="122"/>
      <c r="AS200" s="122"/>
      <c r="AT200" s="122"/>
      <c r="AU200" s="122"/>
      <c r="AV200" s="122"/>
      <c r="AW200" s="122"/>
      <c r="AX200" s="122"/>
      <c r="AY200" s="122"/>
      <c r="AZ200" s="122"/>
      <c r="BA200" s="122"/>
      <c r="BB200" s="122"/>
      <c r="BC200" s="122"/>
      <c r="BD200" s="122"/>
      <c r="BE200" s="122"/>
      <c r="BF200" s="122"/>
      <c r="BG200" s="122"/>
      <c r="BH200" s="122"/>
    </row>
    <row r="201" spans="1:60" outlineLevel="1" x14ac:dyDescent="0.2">
      <c r="A201" s="145">
        <v>63</v>
      </c>
      <c r="B201" s="146" t="s">
        <v>317</v>
      </c>
      <c r="C201" s="152" t="s">
        <v>318</v>
      </c>
      <c r="D201" s="147" t="s">
        <v>310</v>
      </c>
      <c r="E201" s="148">
        <v>1</v>
      </c>
      <c r="F201" s="149"/>
      <c r="G201" s="150">
        <f t="shared" si="14"/>
        <v>0</v>
      </c>
      <c r="H201" s="127">
        <v>95.29</v>
      </c>
      <c r="I201" s="127">
        <f t="shared" si="15"/>
        <v>95.29</v>
      </c>
      <c r="J201" s="127">
        <v>731.71</v>
      </c>
      <c r="K201" s="127">
        <f t="shared" si="16"/>
        <v>731.71</v>
      </c>
      <c r="L201" s="127">
        <v>21</v>
      </c>
      <c r="M201" s="127">
        <f t="shared" si="17"/>
        <v>0</v>
      </c>
      <c r="N201" s="127">
        <v>1.41E-3</v>
      </c>
      <c r="O201" s="127">
        <f t="shared" si="18"/>
        <v>0</v>
      </c>
      <c r="P201" s="127">
        <v>0</v>
      </c>
      <c r="Q201" s="127">
        <f t="shared" si="19"/>
        <v>0</v>
      </c>
      <c r="R201" s="127"/>
      <c r="S201" s="127" t="s">
        <v>130</v>
      </c>
      <c r="T201" s="127" t="s">
        <v>139</v>
      </c>
      <c r="U201" s="127">
        <v>1.575</v>
      </c>
      <c r="V201" s="127">
        <f t="shared" si="20"/>
        <v>1.58</v>
      </c>
      <c r="W201" s="127"/>
      <c r="X201" s="127" t="s">
        <v>131</v>
      </c>
      <c r="Y201" s="122"/>
      <c r="Z201" s="122"/>
      <c r="AA201" s="122"/>
      <c r="AB201" s="122"/>
      <c r="AC201" s="122"/>
      <c r="AD201" s="122"/>
      <c r="AE201" s="122"/>
      <c r="AF201" s="122"/>
      <c r="AG201" s="122" t="s">
        <v>132</v>
      </c>
      <c r="AH201" s="122"/>
      <c r="AI201" s="122"/>
      <c r="AJ201" s="122"/>
      <c r="AK201" s="122"/>
      <c r="AL201" s="122"/>
      <c r="AM201" s="122"/>
      <c r="AN201" s="122"/>
      <c r="AO201" s="122"/>
      <c r="AP201" s="122"/>
      <c r="AQ201" s="122"/>
      <c r="AR201" s="122"/>
      <c r="AS201" s="122"/>
      <c r="AT201" s="122"/>
      <c r="AU201" s="122"/>
      <c r="AV201" s="122"/>
      <c r="AW201" s="122"/>
      <c r="AX201" s="122"/>
      <c r="AY201" s="122"/>
      <c r="AZ201" s="122"/>
      <c r="BA201" s="122"/>
      <c r="BB201" s="122"/>
      <c r="BC201" s="122"/>
      <c r="BD201" s="122"/>
      <c r="BE201" s="122"/>
      <c r="BF201" s="122"/>
      <c r="BG201" s="122"/>
      <c r="BH201" s="122"/>
    </row>
    <row r="202" spans="1:60" outlineLevel="1" x14ac:dyDescent="0.2">
      <c r="A202" s="145">
        <v>64</v>
      </c>
      <c r="B202" s="146" t="s">
        <v>319</v>
      </c>
      <c r="C202" s="152" t="s">
        <v>320</v>
      </c>
      <c r="D202" s="147" t="s">
        <v>310</v>
      </c>
      <c r="E202" s="148">
        <v>1</v>
      </c>
      <c r="F202" s="149"/>
      <c r="G202" s="150">
        <f t="shared" si="14"/>
        <v>0</v>
      </c>
      <c r="H202" s="127">
        <v>0</v>
      </c>
      <c r="I202" s="127">
        <f t="shared" si="15"/>
        <v>0</v>
      </c>
      <c r="J202" s="127">
        <v>164.5</v>
      </c>
      <c r="K202" s="127">
        <f t="shared" si="16"/>
        <v>164.5</v>
      </c>
      <c r="L202" s="127">
        <v>21</v>
      </c>
      <c r="M202" s="127">
        <f t="shared" si="17"/>
        <v>0</v>
      </c>
      <c r="N202" s="127">
        <v>0</v>
      </c>
      <c r="O202" s="127">
        <f t="shared" si="18"/>
        <v>0</v>
      </c>
      <c r="P202" s="127">
        <v>3.2899999999999999E-2</v>
      </c>
      <c r="Q202" s="127">
        <f t="shared" si="19"/>
        <v>0.03</v>
      </c>
      <c r="R202" s="127"/>
      <c r="S202" s="127" t="s">
        <v>130</v>
      </c>
      <c r="T202" s="127" t="s">
        <v>139</v>
      </c>
      <c r="U202" s="127">
        <v>0.432</v>
      </c>
      <c r="V202" s="127">
        <f t="shared" si="20"/>
        <v>0.43</v>
      </c>
      <c r="W202" s="127"/>
      <c r="X202" s="127" t="s">
        <v>131</v>
      </c>
      <c r="Y202" s="122"/>
      <c r="Z202" s="122"/>
      <c r="AA202" s="122"/>
      <c r="AB202" s="122"/>
      <c r="AC202" s="122"/>
      <c r="AD202" s="122"/>
      <c r="AE202" s="122"/>
      <c r="AF202" s="122"/>
      <c r="AG202" s="122" t="s">
        <v>132</v>
      </c>
      <c r="AH202" s="122"/>
      <c r="AI202" s="122"/>
      <c r="AJ202" s="122"/>
      <c r="AK202" s="122"/>
      <c r="AL202" s="122"/>
      <c r="AM202" s="122"/>
      <c r="AN202" s="122"/>
      <c r="AO202" s="122"/>
      <c r="AP202" s="122"/>
      <c r="AQ202" s="122"/>
      <c r="AR202" s="122"/>
      <c r="AS202" s="122"/>
      <c r="AT202" s="122"/>
      <c r="AU202" s="122"/>
      <c r="AV202" s="122"/>
      <c r="AW202" s="122"/>
      <c r="AX202" s="122"/>
      <c r="AY202" s="122"/>
      <c r="AZ202" s="122"/>
      <c r="BA202" s="122"/>
      <c r="BB202" s="122"/>
      <c r="BC202" s="122"/>
      <c r="BD202" s="122"/>
      <c r="BE202" s="122"/>
      <c r="BF202" s="122"/>
      <c r="BG202" s="122"/>
      <c r="BH202" s="122"/>
    </row>
    <row r="203" spans="1:60" ht="22.5" outlineLevel="1" x14ac:dyDescent="0.2">
      <c r="A203" s="145">
        <v>65</v>
      </c>
      <c r="B203" s="146" t="s">
        <v>321</v>
      </c>
      <c r="C203" s="152" t="s">
        <v>322</v>
      </c>
      <c r="D203" s="147" t="s">
        <v>310</v>
      </c>
      <c r="E203" s="148">
        <v>2</v>
      </c>
      <c r="F203" s="149"/>
      <c r="G203" s="150">
        <f t="shared" si="14"/>
        <v>0</v>
      </c>
      <c r="H203" s="127">
        <v>23.85</v>
      </c>
      <c r="I203" s="127">
        <f t="shared" si="15"/>
        <v>47.7</v>
      </c>
      <c r="J203" s="127">
        <v>166.15</v>
      </c>
      <c r="K203" s="127">
        <f t="shared" si="16"/>
        <v>332.3</v>
      </c>
      <c r="L203" s="127">
        <v>21</v>
      </c>
      <c r="M203" s="127">
        <f t="shared" si="17"/>
        <v>0</v>
      </c>
      <c r="N203" s="127">
        <v>3.0000000000000001E-5</v>
      </c>
      <c r="O203" s="127">
        <f t="shared" si="18"/>
        <v>0</v>
      </c>
      <c r="P203" s="127">
        <v>0</v>
      </c>
      <c r="Q203" s="127">
        <f t="shared" si="19"/>
        <v>0</v>
      </c>
      <c r="R203" s="127"/>
      <c r="S203" s="127" t="s">
        <v>130</v>
      </c>
      <c r="T203" s="127" t="s">
        <v>130</v>
      </c>
      <c r="U203" s="127">
        <v>0.33</v>
      </c>
      <c r="V203" s="127">
        <f t="shared" si="20"/>
        <v>0.66</v>
      </c>
      <c r="W203" s="127"/>
      <c r="X203" s="127" t="s">
        <v>131</v>
      </c>
      <c r="Y203" s="122"/>
      <c r="Z203" s="122"/>
      <c r="AA203" s="122"/>
      <c r="AB203" s="122"/>
      <c r="AC203" s="122"/>
      <c r="AD203" s="122"/>
      <c r="AE203" s="122"/>
      <c r="AF203" s="122"/>
      <c r="AG203" s="122" t="s">
        <v>132</v>
      </c>
      <c r="AH203" s="122"/>
      <c r="AI203" s="122"/>
      <c r="AJ203" s="122"/>
      <c r="AK203" s="122"/>
      <c r="AL203" s="122"/>
      <c r="AM203" s="122"/>
      <c r="AN203" s="122"/>
      <c r="AO203" s="122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</row>
    <row r="204" spans="1:60" outlineLevel="1" x14ac:dyDescent="0.2">
      <c r="A204" s="145">
        <v>66</v>
      </c>
      <c r="B204" s="146" t="s">
        <v>323</v>
      </c>
      <c r="C204" s="152" t="s">
        <v>324</v>
      </c>
      <c r="D204" s="147" t="s">
        <v>310</v>
      </c>
      <c r="E204" s="148">
        <v>6</v>
      </c>
      <c r="F204" s="149"/>
      <c r="G204" s="150">
        <f t="shared" si="14"/>
        <v>0</v>
      </c>
      <c r="H204" s="127">
        <v>129.06</v>
      </c>
      <c r="I204" s="127">
        <f t="shared" si="15"/>
        <v>774.36</v>
      </c>
      <c r="J204" s="127">
        <v>114.44</v>
      </c>
      <c r="K204" s="127">
        <f t="shared" si="16"/>
        <v>686.64</v>
      </c>
      <c r="L204" s="127">
        <v>21</v>
      </c>
      <c r="M204" s="127">
        <f t="shared" si="17"/>
        <v>0</v>
      </c>
      <c r="N204" s="127">
        <v>1.7000000000000001E-4</v>
      </c>
      <c r="O204" s="127">
        <f t="shared" si="18"/>
        <v>0</v>
      </c>
      <c r="P204" s="127">
        <v>0</v>
      </c>
      <c r="Q204" s="127">
        <f t="shared" si="19"/>
        <v>0</v>
      </c>
      <c r="R204" s="127"/>
      <c r="S204" s="127" t="s">
        <v>130</v>
      </c>
      <c r="T204" s="127" t="s">
        <v>130</v>
      </c>
      <c r="U204" s="127">
        <v>0.22700000000000001</v>
      </c>
      <c r="V204" s="127">
        <f t="shared" si="20"/>
        <v>1.36</v>
      </c>
      <c r="W204" s="127"/>
      <c r="X204" s="127" t="s">
        <v>131</v>
      </c>
      <c r="Y204" s="122"/>
      <c r="Z204" s="122"/>
      <c r="AA204" s="122"/>
      <c r="AB204" s="122"/>
      <c r="AC204" s="122"/>
      <c r="AD204" s="122"/>
      <c r="AE204" s="122"/>
      <c r="AF204" s="122"/>
      <c r="AG204" s="122" t="s">
        <v>132</v>
      </c>
      <c r="AH204" s="122"/>
      <c r="AI204" s="122"/>
      <c r="AJ204" s="122"/>
      <c r="AK204" s="122"/>
      <c r="AL204" s="122"/>
      <c r="AM204" s="122"/>
      <c r="AN204" s="122"/>
      <c r="AO204" s="122"/>
      <c r="AP204" s="122"/>
      <c r="AQ204" s="122"/>
      <c r="AR204" s="122"/>
      <c r="AS204" s="122"/>
      <c r="AT204" s="122"/>
      <c r="AU204" s="122"/>
      <c r="AV204" s="122"/>
      <c r="AW204" s="122"/>
      <c r="AX204" s="122"/>
      <c r="AY204" s="122"/>
      <c r="AZ204" s="122"/>
      <c r="BA204" s="122"/>
      <c r="BB204" s="122"/>
      <c r="BC204" s="122"/>
      <c r="BD204" s="122"/>
      <c r="BE204" s="122"/>
      <c r="BF204" s="122"/>
      <c r="BG204" s="122"/>
      <c r="BH204" s="122"/>
    </row>
    <row r="205" spans="1:60" ht="22.5" outlineLevel="1" x14ac:dyDescent="0.2">
      <c r="A205" s="145">
        <v>67</v>
      </c>
      <c r="B205" s="146" t="s">
        <v>325</v>
      </c>
      <c r="C205" s="152" t="s">
        <v>326</v>
      </c>
      <c r="D205" s="147" t="s">
        <v>310</v>
      </c>
      <c r="E205" s="148">
        <v>1</v>
      </c>
      <c r="F205" s="149"/>
      <c r="G205" s="150">
        <f t="shared" si="14"/>
        <v>0</v>
      </c>
      <c r="H205" s="127">
        <v>196.5</v>
      </c>
      <c r="I205" s="127">
        <f t="shared" si="15"/>
        <v>196.5</v>
      </c>
      <c r="J205" s="127">
        <v>62.5</v>
      </c>
      <c r="K205" s="127">
        <f t="shared" si="16"/>
        <v>62.5</v>
      </c>
      <c r="L205" s="127">
        <v>21</v>
      </c>
      <c r="M205" s="127">
        <f t="shared" si="17"/>
        <v>0</v>
      </c>
      <c r="N205" s="127">
        <v>2.4000000000000001E-4</v>
      </c>
      <c r="O205" s="127">
        <f t="shared" si="18"/>
        <v>0</v>
      </c>
      <c r="P205" s="127">
        <v>0</v>
      </c>
      <c r="Q205" s="127">
        <f t="shared" si="19"/>
        <v>0</v>
      </c>
      <c r="R205" s="127"/>
      <c r="S205" s="127" t="s">
        <v>130</v>
      </c>
      <c r="T205" s="127" t="s">
        <v>130</v>
      </c>
      <c r="U205" s="127">
        <v>0.124</v>
      </c>
      <c r="V205" s="127">
        <f t="shared" si="20"/>
        <v>0.12</v>
      </c>
      <c r="W205" s="127"/>
      <c r="X205" s="127" t="s">
        <v>131</v>
      </c>
      <c r="Y205" s="122"/>
      <c r="Z205" s="122"/>
      <c r="AA205" s="122"/>
      <c r="AB205" s="122"/>
      <c r="AC205" s="122"/>
      <c r="AD205" s="122"/>
      <c r="AE205" s="122"/>
      <c r="AF205" s="122"/>
      <c r="AG205" s="122" t="s">
        <v>132</v>
      </c>
      <c r="AH205" s="122"/>
      <c r="AI205" s="122"/>
      <c r="AJ205" s="122"/>
      <c r="AK205" s="122"/>
      <c r="AL205" s="122"/>
      <c r="AM205" s="122"/>
      <c r="AN205" s="122"/>
      <c r="AO205" s="122"/>
      <c r="AP205" s="122"/>
      <c r="AQ205" s="122"/>
      <c r="AR205" s="122"/>
      <c r="AS205" s="122"/>
      <c r="AT205" s="122"/>
      <c r="AU205" s="122"/>
      <c r="AV205" s="122"/>
      <c r="AW205" s="122"/>
      <c r="AX205" s="122"/>
      <c r="AY205" s="122"/>
      <c r="AZ205" s="122"/>
      <c r="BA205" s="122"/>
      <c r="BB205" s="122"/>
      <c r="BC205" s="122"/>
      <c r="BD205" s="122"/>
      <c r="BE205" s="122"/>
      <c r="BF205" s="122"/>
      <c r="BG205" s="122"/>
      <c r="BH205" s="122"/>
    </row>
    <row r="206" spans="1:60" ht="22.5" outlineLevel="1" x14ac:dyDescent="0.2">
      <c r="A206" s="145">
        <v>68</v>
      </c>
      <c r="B206" s="146" t="s">
        <v>327</v>
      </c>
      <c r="C206" s="152" t="s">
        <v>328</v>
      </c>
      <c r="D206" s="147" t="s">
        <v>129</v>
      </c>
      <c r="E206" s="148">
        <v>1</v>
      </c>
      <c r="F206" s="149"/>
      <c r="G206" s="150">
        <f t="shared" si="14"/>
        <v>0</v>
      </c>
      <c r="H206" s="127">
        <v>1800.68</v>
      </c>
      <c r="I206" s="127">
        <f t="shared" si="15"/>
        <v>1800.68</v>
      </c>
      <c r="J206" s="127">
        <v>224.32</v>
      </c>
      <c r="K206" s="127">
        <f t="shared" si="16"/>
        <v>224.32</v>
      </c>
      <c r="L206" s="127">
        <v>21</v>
      </c>
      <c r="M206" s="127">
        <f t="shared" si="17"/>
        <v>0</v>
      </c>
      <c r="N206" s="127">
        <v>1.64E-3</v>
      </c>
      <c r="O206" s="127">
        <f t="shared" si="18"/>
        <v>0</v>
      </c>
      <c r="P206" s="127">
        <v>0</v>
      </c>
      <c r="Q206" s="127">
        <f t="shared" si="19"/>
        <v>0</v>
      </c>
      <c r="R206" s="127"/>
      <c r="S206" s="127" t="s">
        <v>130</v>
      </c>
      <c r="T206" s="127" t="s">
        <v>130</v>
      </c>
      <c r="U206" s="127">
        <v>0.44500000000000001</v>
      </c>
      <c r="V206" s="127">
        <f t="shared" si="20"/>
        <v>0.45</v>
      </c>
      <c r="W206" s="127"/>
      <c r="X206" s="127" t="s">
        <v>131</v>
      </c>
      <c r="Y206" s="122"/>
      <c r="Z206" s="122"/>
      <c r="AA206" s="122"/>
      <c r="AB206" s="122"/>
      <c r="AC206" s="122"/>
      <c r="AD206" s="122"/>
      <c r="AE206" s="122"/>
      <c r="AF206" s="122"/>
      <c r="AG206" s="122" t="s">
        <v>132</v>
      </c>
      <c r="AH206" s="122"/>
      <c r="AI206" s="122"/>
      <c r="AJ206" s="122"/>
      <c r="AK206" s="122"/>
      <c r="AL206" s="122"/>
      <c r="AM206" s="122"/>
      <c r="AN206" s="122"/>
      <c r="AO206" s="122"/>
      <c r="AP206" s="122"/>
      <c r="AQ206" s="122"/>
      <c r="AR206" s="122"/>
      <c r="AS206" s="122"/>
      <c r="AT206" s="122"/>
      <c r="AU206" s="122"/>
      <c r="AV206" s="122"/>
      <c r="AW206" s="122"/>
      <c r="AX206" s="122"/>
      <c r="AY206" s="122"/>
      <c r="AZ206" s="122"/>
      <c r="BA206" s="122"/>
      <c r="BB206" s="122"/>
      <c r="BC206" s="122"/>
      <c r="BD206" s="122"/>
      <c r="BE206" s="122"/>
      <c r="BF206" s="122"/>
      <c r="BG206" s="122"/>
      <c r="BH206" s="122"/>
    </row>
    <row r="207" spans="1:60" outlineLevel="1" x14ac:dyDescent="0.2">
      <c r="A207" s="145">
        <v>69</v>
      </c>
      <c r="B207" s="146" t="s">
        <v>329</v>
      </c>
      <c r="C207" s="152" t="s">
        <v>330</v>
      </c>
      <c r="D207" s="147" t="s">
        <v>129</v>
      </c>
      <c r="E207" s="148">
        <v>1</v>
      </c>
      <c r="F207" s="149"/>
      <c r="G207" s="150">
        <f t="shared" si="14"/>
        <v>0</v>
      </c>
      <c r="H207" s="127">
        <v>2038.95</v>
      </c>
      <c r="I207" s="127">
        <f t="shared" si="15"/>
        <v>2038.95</v>
      </c>
      <c r="J207" s="127">
        <v>236.05</v>
      </c>
      <c r="K207" s="127">
        <f t="shared" si="16"/>
        <v>236.05</v>
      </c>
      <c r="L207" s="127">
        <v>21</v>
      </c>
      <c r="M207" s="127">
        <f t="shared" si="17"/>
        <v>0</v>
      </c>
      <c r="N207" s="127">
        <v>8.4999999999999995E-4</v>
      </c>
      <c r="O207" s="127">
        <f t="shared" si="18"/>
        <v>0</v>
      </c>
      <c r="P207" s="127">
        <v>0</v>
      </c>
      <c r="Q207" s="127">
        <f t="shared" si="19"/>
        <v>0</v>
      </c>
      <c r="R207" s="127"/>
      <c r="S207" s="127" t="s">
        <v>130</v>
      </c>
      <c r="T207" s="127" t="s">
        <v>139</v>
      </c>
      <c r="U207" s="127">
        <v>0.48499999999999999</v>
      </c>
      <c r="V207" s="127">
        <f t="shared" si="20"/>
        <v>0.49</v>
      </c>
      <c r="W207" s="127"/>
      <c r="X207" s="127" t="s">
        <v>131</v>
      </c>
      <c r="Y207" s="122"/>
      <c r="Z207" s="122"/>
      <c r="AA207" s="122"/>
      <c r="AB207" s="122"/>
      <c r="AC207" s="122"/>
      <c r="AD207" s="122"/>
      <c r="AE207" s="122"/>
      <c r="AF207" s="122"/>
      <c r="AG207" s="122" t="s">
        <v>132</v>
      </c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</row>
    <row r="208" spans="1:60" outlineLevel="1" x14ac:dyDescent="0.2">
      <c r="A208" s="145">
        <v>70</v>
      </c>
      <c r="B208" s="146" t="s">
        <v>331</v>
      </c>
      <c r="C208" s="152" t="s">
        <v>332</v>
      </c>
      <c r="D208" s="147" t="s">
        <v>129</v>
      </c>
      <c r="E208" s="148">
        <v>2</v>
      </c>
      <c r="F208" s="149"/>
      <c r="G208" s="150">
        <f t="shared" si="14"/>
        <v>0</v>
      </c>
      <c r="H208" s="127">
        <v>7.11</v>
      </c>
      <c r="I208" s="127">
        <f t="shared" si="15"/>
        <v>14.22</v>
      </c>
      <c r="J208" s="127">
        <v>224.39</v>
      </c>
      <c r="K208" s="127">
        <f t="shared" si="16"/>
        <v>448.78</v>
      </c>
      <c r="L208" s="127">
        <v>21</v>
      </c>
      <c r="M208" s="127">
        <f t="shared" si="17"/>
        <v>0</v>
      </c>
      <c r="N208" s="127">
        <v>4.0000000000000003E-5</v>
      </c>
      <c r="O208" s="127">
        <f t="shared" si="18"/>
        <v>0</v>
      </c>
      <c r="P208" s="127">
        <v>0</v>
      </c>
      <c r="Q208" s="127">
        <f t="shared" si="19"/>
        <v>0</v>
      </c>
      <c r="R208" s="127"/>
      <c r="S208" s="127" t="s">
        <v>130</v>
      </c>
      <c r="T208" s="127" t="s">
        <v>130</v>
      </c>
      <c r="U208" s="127">
        <v>0.44500000000000001</v>
      </c>
      <c r="V208" s="127">
        <f t="shared" si="20"/>
        <v>0.89</v>
      </c>
      <c r="W208" s="127"/>
      <c r="X208" s="127" t="s">
        <v>131</v>
      </c>
      <c r="Y208" s="122"/>
      <c r="Z208" s="122"/>
      <c r="AA208" s="122"/>
      <c r="AB208" s="122"/>
      <c r="AC208" s="122"/>
      <c r="AD208" s="122"/>
      <c r="AE208" s="122"/>
      <c r="AF208" s="122"/>
      <c r="AG208" s="122" t="s">
        <v>132</v>
      </c>
      <c r="AH208" s="122"/>
      <c r="AI208" s="122"/>
      <c r="AJ208" s="122"/>
      <c r="AK208" s="122"/>
      <c r="AL208" s="122"/>
      <c r="AM208" s="122"/>
      <c r="AN208" s="122"/>
      <c r="AO208" s="122"/>
      <c r="AP208" s="122"/>
      <c r="AQ208" s="122"/>
      <c r="AR208" s="122"/>
      <c r="AS208" s="122"/>
      <c r="AT208" s="122"/>
      <c r="AU208" s="122"/>
      <c r="AV208" s="122"/>
      <c r="AW208" s="122"/>
      <c r="AX208" s="122"/>
      <c r="AY208" s="122"/>
      <c r="AZ208" s="122"/>
      <c r="BA208" s="122"/>
      <c r="BB208" s="122"/>
      <c r="BC208" s="122"/>
      <c r="BD208" s="122"/>
      <c r="BE208" s="122"/>
      <c r="BF208" s="122"/>
      <c r="BG208" s="122"/>
      <c r="BH208" s="122"/>
    </row>
    <row r="209" spans="1:60" ht="22.5" outlineLevel="1" x14ac:dyDescent="0.2">
      <c r="A209" s="145">
        <v>71</v>
      </c>
      <c r="B209" s="146" t="s">
        <v>333</v>
      </c>
      <c r="C209" s="152" t="s">
        <v>334</v>
      </c>
      <c r="D209" s="147" t="s">
        <v>310</v>
      </c>
      <c r="E209" s="148">
        <v>1</v>
      </c>
      <c r="F209" s="149"/>
      <c r="G209" s="150">
        <f t="shared" si="14"/>
        <v>0</v>
      </c>
      <c r="H209" s="127">
        <v>2297.81</v>
      </c>
      <c r="I209" s="127">
        <f t="shared" si="15"/>
        <v>2297.81</v>
      </c>
      <c r="J209" s="127">
        <v>317.19</v>
      </c>
      <c r="K209" s="127">
        <f t="shared" si="16"/>
        <v>317.19</v>
      </c>
      <c r="L209" s="127">
        <v>21</v>
      </c>
      <c r="M209" s="127">
        <f t="shared" si="17"/>
        <v>0</v>
      </c>
      <c r="N209" s="127">
        <v>1.5299999999999999E-3</v>
      </c>
      <c r="O209" s="127">
        <f t="shared" si="18"/>
        <v>0</v>
      </c>
      <c r="P209" s="127">
        <v>0</v>
      </c>
      <c r="Q209" s="127">
        <f t="shared" si="19"/>
        <v>0</v>
      </c>
      <c r="R209" s="127"/>
      <c r="S209" s="127" t="s">
        <v>130</v>
      </c>
      <c r="T209" s="127" t="s">
        <v>139</v>
      </c>
      <c r="U209" s="127">
        <v>0.65500000000000003</v>
      </c>
      <c r="V209" s="127">
        <f t="shared" si="20"/>
        <v>0.66</v>
      </c>
      <c r="W209" s="127"/>
      <c r="X209" s="127" t="s">
        <v>131</v>
      </c>
      <c r="Y209" s="122"/>
      <c r="Z209" s="122"/>
      <c r="AA209" s="122"/>
      <c r="AB209" s="122"/>
      <c r="AC209" s="122"/>
      <c r="AD209" s="122"/>
      <c r="AE209" s="122"/>
      <c r="AF209" s="122"/>
      <c r="AG209" s="122" t="s">
        <v>132</v>
      </c>
      <c r="AH209" s="122"/>
      <c r="AI209" s="122"/>
      <c r="AJ209" s="122"/>
      <c r="AK209" s="122"/>
      <c r="AL209" s="122"/>
      <c r="AM209" s="122"/>
      <c r="AN209" s="122"/>
      <c r="AO209" s="122"/>
      <c r="AP209" s="122"/>
      <c r="AQ209" s="122"/>
      <c r="AR209" s="122"/>
      <c r="AS209" s="122"/>
      <c r="AT209" s="122"/>
      <c r="AU209" s="122"/>
      <c r="AV209" s="122"/>
      <c r="AW209" s="122"/>
      <c r="AX209" s="122"/>
      <c r="AY209" s="122"/>
      <c r="AZ209" s="122"/>
      <c r="BA209" s="122"/>
      <c r="BB209" s="122"/>
      <c r="BC209" s="122"/>
      <c r="BD209" s="122"/>
      <c r="BE209" s="122"/>
      <c r="BF209" s="122"/>
      <c r="BG209" s="122"/>
      <c r="BH209" s="122"/>
    </row>
    <row r="210" spans="1:60" outlineLevel="1" x14ac:dyDescent="0.2">
      <c r="A210" s="145">
        <v>72</v>
      </c>
      <c r="B210" s="146" t="s">
        <v>335</v>
      </c>
      <c r="C210" s="152" t="s">
        <v>336</v>
      </c>
      <c r="D210" s="147" t="s">
        <v>310</v>
      </c>
      <c r="E210" s="148">
        <v>1</v>
      </c>
      <c r="F210" s="149"/>
      <c r="G210" s="150">
        <f t="shared" si="14"/>
        <v>0</v>
      </c>
      <c r="H210" s="127">
        <v>68.86</v>
      </c>
      <c r="I210" s="127">
        <f t="shared" si="15"/>
        <v>68.86</v>
      </c>
      <c r="J210" s="127">
        <v>260.64</v>
      </c>
      <c r="K210" s="127">
        <f t="shared" si="16"/>
        <v>260.64</v>
      </c>
      <c r="L210" s="127">
        <v>21</v>
      </c>
      <c r="M210" s="127">
        <f t="shared" si="17"/>
        <v>0</v>
      </c>
      <c r="N210" s="127">
        <v>1.2E-4</v>
      </c>
      <c r="O210" s="127">
        <f t="shared" si="18"/>
        <v>0</v>
      </c>
      <c r="P210" s="127">
        <v>0</v>
      </c>
      <c r="Q210" s="127">
        <f t="shared" si="19"/>
        <v>0</v>
      </c>
      <c r="R210" s="127"/>
      <c r="S210" s="127" t="s">
        <v>130</v>
      </c>
      <c r="T210" s="127" t="s">
        <v>130</v>
      </c>
      <c r="U210" s="127">
        <v>0.51700000000000002</v>
      </c>
      <c r="V210" s="127">
        <f t="shared" si="20"/>
        <v>0.52</v>
      </c>
      <c r="W210" s="127"/>
      <c r="X210" s="127" t="s">
        <v>131</v>
      </c>
      <c r="Y210" s="122"/>
      <c r="Z210" s="122"/>
      <c r="AA210" s="122"/>
      <c r="AB210" s="122"/>
      <c r="AC210" s="122"/>
      <c r="AD210" s="122"/>
      <c r="AE210" s="122"/>
      <c r="AF210" s="122"/>
      <c r="AG210" s="122" t="s">
        <v>132</v>
      </c>
      <c r="AH210" s="122"/>
      <c r="AI210" s="122"/>
      <c r="AJ210" s="122"/>
      <c r="AK210" s="122"/>
      <c r="AL210" s="122"/>
      <c r="AM210" s="122"/>
      <c r="AN210" s="122"/>
      <c r="AO210" s="122"/>
      <c r="AP210" s="122"/>
      <c r="AQ210" s="122"/>
      <c r="AR210" s="122"/>
      <c r="AS210" s="122"/>
      <c r="AT210" s="122"/>
      <c r="AU210" s="122"/>
      <c r="AV210" s="122"/>
      <c r="AW210" s="122"/>
      <c r="AX210" s="122"/>
      <c r="AY210" s="122"/>
      <c r="AZ210" s="122"/>
      <c r="BA210" s="122"/>
      <c r="BB210" s="122"/>
      <c r="BC210" s="122"/>
      <c r="BD210" s="122"/>
      <c r="BE210" s="122"/>
      <c r="BF210" s="122"/>
      <c r="BG210" s="122"/>
      <c r="BH210" s="122"/>
    </row>
    <row r="211" spans="1:60" ht="22.5" outlineLevel="1" x14ac:dyDescent="0.2">
      <c r="A211" s="145">
        <v>73</v>
      </c>
      <c r="B211" s="146" t="s">
        <v>337</v>
      </c>
      <c r="C211" s="152" t="s">
        <v>338</v>
      </c>
      <c r="D211" s="147" t="s">
        <v>129</v>
      </c>
      <c r="E211" s="148">
        <v>2</v>
      </c>
      <c r="F211" s="149"/>
      <c r="G211" s="150">
        <f t="shared" si="14"/>
        <v>0</v>
      </c>
      <c r="H211" s="127">
        <v>125.99</v>
      </c>
      <c r="I211" s="127">
        <f t="shared" si="15"/>
        <v>251.98</v>
      </c>
      <c r="J211" s="127">
        <v>124.01</v>
      </c>
      <c r="K211" s="127">
        <f t="shared" si="16"/>
        <v>248.02</v>
      </c>
      <c r="L211" s="127">
        <v>21</v>
      </c>
      <c r="M211" s="127">
        <f t="shared" si="17"/>
        <v>0</v>
      </c>
      <c r="N211" s="127">
        <v>4.2000000000000002E-4</v>
      </c>
      <c r="O211" s="127">
        <f t="shared" si="18"/>
        <v>0</v>
      </c>
      <c r="P211" s="127">
        <v>0</v>
      </c>
      <c r="Q211" s="127">
        <f t="shared" si="19"/>
        <v>0</v>
      </c>
      <c r="R211" s="127"/>
      <c r="S211" s="127" t="s">
        <v>130</v>
      </c>
      <c r="T211" s="127" t="s">
        <v>130</v>
      </c>
      <c r="U211" s="127">
        <v>0.246</v>
      </c>
      <c r="V211" s="127">
        <f t="shared" si="20"/>
        <v>0.49</v>
      </c>
      <c r="W211" s="127"/>
      <c r="X211" s="127" t="s">
        <v>131</v>
      </c>
      <c r="Y211" s="122"/>
      <c r="Z211" s="122"/>
      <c r="AA211" s="122"/>
      <c r="AB211" s="122"/>
      <c r="AC211" s="122"/>
      <c r="AD211" s="122"/>
      <c r="AE211" s="122"/>
      <c r="AF211" s="122"/>
      <c r="AG211" s="122" t="s">
        <v>132</v>
      </c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  <c r="AR211" s="122"/>
      <c r="AS211" s="122"/>
      <c r="AT211" s="122"/>
      <c r="AU211" s="122"/>
      <c r="AV211" s="122"/>
      <c r="AW211" s="122"/>
      <c r="AX211" s="122"/>
      <c r="AY211" s="122"/>
      <c r="AZ211" s="122"/>
      <c r="BA211" s="122"/>
      <c r="BB211" s="122"/>
      <c r="BC211" s="122"/>
      <c r="BD211" s="122"/>
      <c r="BE211" s="122"/>
      <c r="BF211" s="122"/>
      <c r="BG211" s="122"/>
      <c r="BH211" s="122"/>
    </row>
    <row r="212" spans="1:60" ht="22.5" outlineLevel="1" x14ac:dyDescent="0.2">
      <c r="A212" s="145">
        <v>74</v>
      </c>
      <c r="B212" s="146" t="s">
        <v>339</v>
      </c>
      <c r="C212" s="152" t="s">
        <v>340</v>
      </c>
      <c r="D212" s="147" t="s">
        <v>129</v>
      </c>
      <c r="E212" s="148">
        <v>1</v>
      </c>
      <c r="F212" s="149"/>
      <c r="G212" s="150">
        <f t="shared" si="14"/>
        <v>0</v>
      </c>
      <c r="H212" s="127">
        <v>435.99</v>
      </c>
      <c r="I212" s="127">
        <f t="shared" si="15"/>
        <v>435.99</v>
      </c>
      <c r="J212" s="127">
        <v>124.01</v>
      </c>
      <c r="K212" s="127">
        <f t="shared" si="16"/>
        <v>124.01</v>
      </c>
      <c r="L212" s="127">
        <v>21</v>
      </c>
      <c r="M212" s="127">
        <f t="shared" si="17"/>
        <v>0</v>
      </c>
      <c r="N212" s="127">
        <v>2.0000000000000001E-4</v>
      </c>
      <c r="O212" s="127">
        <f t="shared" si="18"/>
        <v>0</v>
      </c>
      <c r="P212" s="127">
        <v>0</v>
      </c>
      <c r="Q212" s="127">
        <f t="shared" si="19"/>
        <v>0</v>
      </c>
      <c r="R212" s="127"/>
      <c r="S212" s="127" t="s">
        <v>130</v>
      </c>
      <c r="T212" s="127" t="s">
        <v>130</v>
      </c>
      <c r="U212" s="127">
        <v>0.246</v>
      </c>
      <c r="V212" s="127">
        <f t="shared" si="20"/>
        <v>0.25</v>
      </c>
      <c r="W212" s="127"/>
      <c r="X212" s="127" t="s">
        <v>131</v>
      </c>
      <c r="Y212" s="122"/>
      <c r="Z212" s="122"/>
      <c r="AA212" s="122"/>
      <c r="AB212" s="122"/>
      <c r="AC212" s="122"/>
      <c r="AD212" s="122"/>
      <c r="AE212" s="122"/>
      <c r="AF212" s="122"/>
      <c r="AG212" s="122" t="s">
        <v>132</v>
      </c>
      <c r="AH212" s="122"/>
      <c r="AI212" s="122"/>
      <c r="AJ212" s="122"/>
      <c r="AK212" s="122"/>
      <c r="AL212" s="122"/>
      <c r="AM212" s="122"/>
      <c r="AN212" s="122"/>
      <c r="AO212" s="122"/>
      <c r="AP212" s="122"/>
      <c r="AQ212" s="122"/>
      <c r="AR212" s="122"/>
      <c r="AS212" s="122"/>
      <c r="AT212" s="122"/>
      <c r="AU212" s="122"/>
      <c r="AV212" s="122"/>
      <c r="AW212" s="122"/>
      <c r="AX212" s="122"/>
      <c r="AY212" s="122"/>
      <c r="AZ212" s="122"/>
      <c r="BA212" s="122"/>
      <c r="BB212" s="122"/>
      <c r="BC212" s="122"/>
      <c r="BD212" s="122"/>
      <c r="BE212" s="122"/>
      <c r="BF212" s="122"/>
      <c r="BG212" s="122"/>
      <c r="BH212" s="122"/>
    </row>
    <row r="213" spans="1:60" ht="22.5" outlineLevel="1" x14ac:dyDescent="0.2">
      <c r="A213" s="145">
        <v>75</v>
      </c>
      <c r="B213" s="146" t="s">
        <v>341</v>
      </c>
      <c r="C213" s="152" t="s">
        <v>342</v>
      </c>
      <c r="D213" s="147" t="s">
        <v>129</v>
      </c>
      <c r="E213" s="148">
        <v>1</v>
      </c>
      <c r="F213" s="149"/>
      <c r="G213" s="150">
        <f t="shared" si="14"/>
        <v>0</v>
      </c>
      <c r="H213" s="127">
        <v>308.99</v>
      </c>
      <c r="I213" s="127">
        <f t="shared" si="15"/>
        <v>308.99</v>
      </c>
      <c r="J213" s="127">
        <v>124.01</v>
      </c>
      <c r="K213" s="127">
        <f t="shared" si="16"/>
        <v>124.01</v>
      </c>
      <c r="L213" s="127">
        <v>21</v>
      </c>
      <c r="M213" s="127">
        <f t="shared" si="17"/>
        <v>0</v>
      </c>
      <c r="N213" s="127">
        <v>9.0000000000000006E-5</v>
      </c>
      <c r="O213" s="127">
        <f t="shared" si="18"/>
        <v>0</v>
      </c>
      <c r="P213" s="127">
        <v>0</v>
      </c>
      <c r="Q213" s="127">
        <f t="shared" si="19"/>
        <v>0</v>
      </c>
      <c r="R213" s="127"/>
      <c r="S213" s="127" t="s">
        <v>130</v>
      </c>
      <c r="T213" s="127" t="s">
        <v>130</v>
      </c>
      <c r="U213" s="127">
        <v>0.246</v>
      </c>
      <c r="V213" s="127">
        <f t="shared" si="20"/>
        <v>0.25</v>
      </c>
      <c r="W213" s="127"/>
      <c r="X213" s="127" t="s">
        <v>131</v>
      </c>
      <c r="Y213" s="122"/>
      <c r="Z213" s="122"/>
      <c r="AA213" s="122"/>
      <c r="AB213" s="122"/>
      <c r="AC213" s="122"/>
      <c r="AD213" s="122"/>
      <c r="AE213" s="122"/>
      <c r="AF213" s="122"/>
      <c r="AG213" s="122" t="s">
        <v>132</v>
      </c>
      <c r="AH213" s="122"/>
      <c r="AI213" s="122"/>
      <c r="AJ213" s="122"/>
      <c r="AK213" s="122"/>
      <c r="AL213" s="122"/>
      <c r="AM213" s="122"/>
      <c r="AN213" s="122"/>
      <c r="AO213" s="122"/>
      <c r="AP213" s="122"/>
      <c r="AQ213" s="122"/>
      <c r="AR213" s="122"/>
      <c r="AS213" s="122"/>
      <c r="AT213" s="122"/>
      <c r="AU213" s="122"/>
      <c r="AV213" s="122"/>
      <c r="AW213" s="122"/>
      <c r="AX213" s="122"/>
      <c r="AY213" s="122"/>
      <c r="AZ213" s="122"/>
      <c r="BA213" s="122"/>
      <c r="BB213" s="122"/>
      <c r="BC213" s="122"/>
      <c r="BD213" s="122"/>
      <c r="BE213" s="122"/>
      <c r="BF213" s="122"/>
      <c r="BG213" s="122"/>
      <c r="BH213" s="122"/>
    </row>
    <row r="214" spans="1:60" outlineLevel="1" x14ac:dyDescent="0.2">
      <c r="A214" s="145">
        <v>76</v>
      </c>
      <c r="B214" s="146" t="s">
        <v>343</v>
      </c>
      <c r="C214" s="152" t="s">
        <v>344</v>
      </c>
      <c r="D214" s="147" t="s">
        <v>129</v>
      </c>
      <c r="E214" s="148">
        <v>1</v>
      </c>
      <c r="F214" s="149"/>
      <c r="G214" s="150">
        <f t="shared" si="14"/>
        <v>0</v>
      </c>
      <c r="H214" s="127">
        <v>358.49</v>
      </c>
      <c r="I214" s="127">
        <f t="shared" si="15"/>
        <v>358.49</v>
      </c>
      <c r="J214" s="127">
        <v>124.01</v>
      </c>
      <c r="K214" s="127">
        <f t="shared" si="16"/>
        <v>124.01</v>
      </c>
      <c r="L214" s="127">
        <v>21</v>
      </c>
      <c r="M214" s="127">
        <f t="shared" si="17"/>
        <v>0</v>
      </c>
      <c r="N214" s="127">
        <v>2.5999999999999998E-4</v>
      </c>
      <c r="O214" s="127">
        <f t="shared" si="18"/>
        <v>0</v>
      </c>
      <c r="P214" s="127">
        <v>0</v>
      </c>
      <c r="Q214" s="127">
        <f t="shared" si="19"/>
        <v>0</v>
      </c>
      <c r="R214" s="127"/>
      <c r="S214" s="127" t="s">
        <v>130</v>
      </c>
      <c r="T214" s="127" t="s">
        <v>130</v>
      </c>
      <c r="U214" s="127">
        <v>0.246</v>
      </c>
      <c r="V214" s="127">
        <f t="shared" si="20"/>
        <v>0.25</v>
      </c>
      <c r="W214" s="127"/>
      <c r="X214" s="127" t="s">
        <v>131</v>
      </c>
      <c r="Y214" s="122"/>
      <c r="Z214" s="122"/>
      <c r="AA214" s="122"/>
      <c r="AB214" s="122"/>
      <c r="AC214" s="122"/>
      <c r="AD214" s="122"/>
      <c r="AE214" s="122"/>
      <c r="AF214" s="122"/>
      <c r="AG214" s="122" t="s">
        <v>132</v>
      </c>
      <c r="AH214" s="122"/>
      <c r="AI214" s="122"/>
      <c r="AJ214" s="122"/>
      <c r="AK214" s="122"/>
      <c r="AL214" s="122"/>
      <c r="AM214" s="122"/>
      <c r="AN214" s="122"/>
      <c r="AO214" s="122"/>
      <c r="AP214" s="122"/>
      <c r="AQ214" s="122"/>
      <c r="AR214" s="122"/>
      <c r="AS214" s="122"/>
      <c r="AT214" s="122"/>
      <c r="AU214" s="122"/>
      <c r="AV214" s="122"/>
      <c r="AW214" s="122"/>
      <c r="AX214" s="122"/>
      <c r="AY214" s="122"/>
      <c r="AZ214" s="122"/>
      <c r="BA214" s="122"/>
      <c r="BB214" s="122"/>
      <c r="BC214" s="122"/>
      <c r="BD214" s="122"/>
      <c r="BE214" s="122"/>
      <c r="BF214" s="122"/>
      <c r="BG214" s="122"/>
      <c r="BH214" s="122"/>
    </row>
    <row r="215" spans="1:60" outlineLevel="1" x14ac:dyDescent="0.2">
      <c r="A215" s="145">
        <v>77</v>
      </c>
      <c r="B215" s="146" t="s">
        <v>345</v>
      </c>
      <c r="C215" s="152" t="s">
        <v>346</v>
      </c>
      <c r="D215" s="147" t="s">
        <v>129</v>
      </c>
      <c r="E215" s="148">
        <v>2</v>
      </c>
      <c r="F215" s="149"/>
      <c r="G215" s="150">
        <f t="shared" si="14"/>
        <v>0</v>
      </c>
      <c r="H215" s="127">
        <v>110.58</v>
      </c>
      <c r="I215" s="127">
        <f t="shared" si="15"/>
        <v>221.16</v>
      </c>
      <c r="J215" s="127">
        <v>52.42</v>
      </c>
      <c r="K215" s="127">
        <f t="shared" si="16"/>
        <v>104.84</v>
      </c>
      <c r="L215" s="127">
        <v>21</v>
      </c>
      <c r="M215" s="127">
        <f t="shared" si="17"/>
        <v>0</v>
      </c>
      <c r="N215" s="127">
        <v>2.0000000000000002E-5</v>
      </c>
      <c r="O215" s="127">
        <f t="shared" si="18"/>
        <v>0</v>
      </c>
      <c r="P215" s="127">
        <v>0</v>
      </c>
      <c r="Q215" s="127">
        <f t="shared" si="19"/>
        <v>0</v>
      </c>
      <c r="R215" s="127"/>
      <c r="S215" s="127" t="s">
        <v>130</v>
      </c>
      <c r="T215" s="127" t="s">
        <v>130</v>
      </c>
      <c r="U215" s="127">
        <v>0.104</v>
      </c>
      <c r="V215" s="127">
        <f t="shared" si="20"/>
        <v>0.21</v>
      </c>
      <c r="W215" s="127"/>
      <c r="X215" s="127" t="s">
        <v>131</v>
      </c>
      <c r="Y215" s="122"/>
      <c r="Z215" s="122"/>
      <c r="AA215" s="122"/>
      <c r="AB215" s="122"/>
      <c r="AC215" s="122"/>
      <c r="AD215" s="122"/>
      <c r="AE215" s="122"/>
      <c r="AF215" s="122"/>
      <c r="AG215" s="122" t="s">
        <v>132</v>
      </c>
      <c r="AH215" s="122"/>
      <c r="AI215" s="122"/>
      <c r="AJ215" s="122"/>
      <c r="AK215" s="122"/>
      <c r="AL215" s="122"/>
      <c r="AM215" s="122"/>
      <c r="AN215" s="122"/>
      <c r="AO215" s="122"/>
      <c r="AP215" s="122"/>
      <c r="AQ215" s="122"/>
      <c r="AR215" s="122"/>
      <c r="AS215" s="122"/>
      <c r="AT215" s="122"/>
      <c r="AU215" s="122"/>
      <c r="AV215" s="122"/>
      <c r="AW215" s="122"/>
      <c r="AX215" s="122"/>
      <c r="AY215" s="122"/>
      <c r="AZ215" s="122"/>
      <c r="BA215" s="122"/>
      <c r="BB215" s="122"/>
      <c r="BC215" s="122"/>
      <c r="BD215" s="122"/>
      <c r="BE215" s="122"/>
      <c r="BF215" s="122"/>
      <c r="BG215" s="122"/>
      <c r="BH215" s="122"/>
    </row>
    <row r="216" spans="1:60" outlineLevel="1" x14ac:dyDescent="0.2">
      <c r="A216" s="145">
        <v>78</v>
      </c>
      <c r="B216" s="146" t="s">
        <v>347</v>
      </c>
      <c r="C216" s="152" t="s">
        <v>348</v>
      </c>
      <c r="D216" s="147" t="s">
        <v>129</v>
      </c>
      <c r="E216" s="148">
        <v>1</v>
      </c>
      <c r="F216" s="149"/>
      <c r="G216" s="150">
        <f t="shared" si="14"/>
        <v>0</v>
      </c>
      <c r="H216" s="127">
        <v>2306.71</v>
      </c>
      <c r="I216" s="127">
        <f t="shared" si="15"/>
        <v>2306.71</v>
      </c>
      <c r="J216" s="127">
        <v>318.29000000000002</v>
      </c>
      <c r="K216" s="127">
        <f t="shared" si="16"/>
        <v>318.29000000000002</v>
      </c>
      <c r="L216" s="127">
        <v>21</v>
      </c>
      <c r="M216" s="127">
        <f t="shared" si="17"/>
        <v>0</v>
      </c>
      <c r="N216" s="127">
        <v>4.453E-2</v>
      </c>
      <c r="O216" s="127">
        <f t="shared" si="18"/>
        <v>0.04</v>
      </c>
      <c r="P216" s="127">
        <v>4.2529999999999998E-2</v>
      </c>
      <c r="Q216" s="127">
        <f t="shared" si="19"/>
        <v>0.04</v>
      </c>
      <c r="R216" s="127"/>
      <c r="S216" s="127" t="s">
        <v>130</v>
      </c>
      <c r="T216" s="127" t="s">
        <v>139</v>
      </c>
      <c r="U216" s="127">
        <v>0.65400000000000003</v>
      </c>
      <c r="V216" s="127">
        <f t="shared" si="20"/>
        <v>0.65</v>
      </c>
      <c r="W216" s="127"/>
      <c r="X216" s="127" t="s">
        <v>131</v>
      </c>
      <c r="Y216" s="122"/>
      <c r="Z216" s="122"/>
      <c r="AA216" s="122"/>
      <c r="AB216" s="122"/>
      <c r="AC216" s="122"/>
      <c r="AD216" s="122"/>
      <c r="AE216" s="122"/>
      <c r="AF216" s="122"/>
      <c r="AG216" s="122" t="s">
        <v>132</v>
      </c>
      <c r="AH216" s="122"/>
      <c r="AI216" s="122"/>
      <c r="AJ216" s="122"/>
      <c r="AK216" s="122"/>
      <c r="AL216" s="122"/>
      <c r="AM216" s="122"/>
      <c r="AN216" s="122"/>
      <c r="AO216" s="122"/>
      <c r="AP216" s="122"/>
      <c r="AQ216" s="122"/>
      <c r="AR216" s="122"/>
      <c r="AS216" s="122"/>
      <c r="AT216" s="122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2"/>
      <c r="BG216" s="122"/>
      <c r="BH216" s="122"/>
    </row>
    <row r="217" spans="1:60" outlineLevel="1" x14ac:dyDescent="0.2">
      <c r="A217" s="145">
        <v>79</v>
      </c>
      <c r="B217" s="146" t="s">
        <v>287</v>
      </c>
      <c r="C217" s="152" t="s">
        <v>288</v>
      </c>
      <c r="D217" s="147" t="s">
        <v>129</v>
      </c>
      <c r="E217" s="148">
        <v>3</v>
      </c>
      <c r="F217" s="149"/>
      <c r="G217" s="150">
        <f t="shared" si="14"/>
        <v>0</v>
      </c>
      <c r="H217" s="127">
        <v>0</v>
      </c>
      <c r="I217" s="127">
        <f t="shared" si="15"/>
        <v>0</v>
      </c>
      <c r="J217" s="127">
        <v>246</v>
      </c>
      <c r="K217" s="127">
        <f t="shared" si="16"/>
        <v>738</v>
      </c>
      <c r="L217" s="127">
        <v>21</v>
      </c>
      <c r="M217" s="127">
        <f t="shared" si="17"/>
        <v>0</v>
      </c>
      <c r="N217" s="127">
        <v>0</v>
      </c>
      <c r="O217" s="127">
        <f t="shared" si="18"/>
        <v>0</v>
      </c>
      <c r="P217" s="127">
        <v>0</v>
      </c>
      <c r="Q217" s="127">
        <f t="shared" si="19"/>
        <v>0</v>
      </c>
      <c r="R217" s="127"/>
      <c r="S217" s="127" t="s">
        <v>130</v>
      </c>
      <c r="T217" s="127" t="s">
        <v>130</v>
      </c>
      <c r="U217" s="127">
        <v>0.45</v>
      </c>
      <c r="V217" s="127">
        <f t="shared" si="20"/>
        <v>1.35</v>
      </c>
      <c r="W217" s="127"/>
      <c r="X217" s="127" t="s">
        <v>131</v>
      </c>
      <c r="Y217" s="122"/>
      <c r="Z217" s="122"/>
      <c r="AA217" s="122"/>
      <c r="AB217" s="122"/>
      <c r="AC217" s="122"/>
      <c r="AD217" s="122"/>
      <c r="AE217" s="122"/>
      <c r="AF217" s="122"/>
      <c r="AG217" s="122" t="s">
        <v>132</v>
      </c>
      <c r="AH217" s="122"/>
      <c r="AI217" s="122"/>
      <c r="AJ217" s="122"/>
      <c r="AK217" s="122"/>
      <c r="AL217" s="122"/>
      <c r="AM217" s="122"/>
      <c r="AN217" s="122"/>
      <c r="AO217" s="122"/>
      <c r="AP217" s="122"/>
      <c r="AQ217" s="122"/>
      <c r="AR217" s="122"/>
      <c r="AS217" s="122"/>
      <c r="AT217" s="122"/>
      <c r="AU217" s="122"/>
      <c r="AV217" s="122"/>
      <c r="AW217" s="122"/>
      <c r="AX217" s="122"/>
      <c r="AY217" s="122"/>
      <c r="AZ217" s="122"/>
      <c r="BA217" s="122"/>
      <c r="BB217" s="122"/>
      <c r="BC217" s="122"/>
      <c r="BD217" s="122"/>
      <c r="BE217" s="122"/>
      <c r="BF217" s="122"/>
      <c r="BG217" s="122"/>
      <c r="BH217" s="122"/>
    </row>
    <row r="218" spans="1:60" outlineLevel="1" x14ac:dyDescent="0.2">
      <c r="A218" s="139">
        <v>80</v>
      </c>
      <c r="B218" s="140" t="s">
        <v>349</v>
      </c>
      <c r="C218" s="153" t="s">
        <v>350</v>
      </c>
      <c r="D218" s="141" t="s">
        <v>138</v>
      </c>
      <c r="E218" s="142">
        <v>0.24</v>
      </c>
      <c r="F218" s="143"/>
      <c r="G218" s="144">
        <f t="shared" si="14"/>
        <v>0</v>
      </c>
      <c r="H218" s="127">
        <v>30.35</v>
      </c>
      <c r="I218" s="127">
        <f t="shared" si="15"/>
        <v>7.28</v>
      </c>
      <c r="J218" s="127">
        <v>1075.6500000000001</v>
      </c>
      <c r="K218" s="127">
        <f t="shared" si="16"/>
        <v>258.16000000000003</v>
      </c>
      <c r="L218" s="127">
        <v>21</v>
      </c>
      <c r="M218" s="127">
        <f t="shared" si="17"/>
        <v>0</v>
      </c>
      <c r="N218" s="127">
        <v>8.0000000000000007E-5</v>
      </c>
      <c r="O218" s="127">
        <f t="shared" si="18"/>
        <v>0</v>
      </c>
      <c r="P218" s="127">
        <v>0</v>
      </c>
      <c r="Q218" s="127">
        <f t="shared" si="19"/>
        <v>0</v>
      </c>
      <c r="R218" s="127"/>
      <c r="S218" s="127" t="s">
        <v>130</v>
      </c>
      <c r="T218" s="127" t="s">
        <v>130</v>
      </c>
      <c r="U218" s="127">
        <v>2.1</v>
      </c>
      <c r="V218" s="127">
        <f t="shared" si="20"/>
        <v>0.5</v>
      </c>
      <c r="W218" s="127"/>
      <c r="X218" s="127" t="s">
        <v>131</v>
      </c>
      <c r="Y218" s="122"/>
      <c r="Z218" s="122"/>
      <c r="AA218" s="122"/>
      <c r="AB218" s="122"/>
      <c r="AC218" s="122"/>
      <c r="AD218" s="122"/>
      <c r="AE218" s="122"/>
      <c r="AF218" s="122"/>
      <c r="AG218" s="122" t="s">
        <v>132</v>
      </c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</row>
    <row r="219" spans="1:60" outlineLevel="1" x14ac:dyDescent="0.2">
      <c r="A219" s="125"/>
      <c r="B219" s="126"/>
      <c r="C219" s="154" t="s">
        <v>351</v>
      </c>
      <c r="D219" s="128"/>
      <c r="E219" s="129">
        <v>0.24</v>
      </c>
      <c r="F219" s="127"/>
      <c r="G219" s="127"/>
      <c r="H219" s="127"/>
      <c r="I219" s="127"/>
      <c r="J219" s="127"/>
      <c r="K219" s="127"/>
      <c r="L219" s="127"/>
      <c r="M219" s="127"/>
      <c r="N219" s="127"/>
      <c r="O219" s="127"/>
      <c r="P219" s="127"/>
      <c r="Q219" s="127"/>
      <c r="R219" s="127"/>
      <c r="S219" s="127"/>
      <c r="T219" s="127"/>
      <c r="U219" s="127"/>
      <c r="V219" s="127"/>
      <c r="W219" s="127"/>
      <c r="X219" s="127"/>
      <c r="Y219" s="122"/>
      <c r="Z219" s="122"/>
      <c r="AA219" s="122"/>
      <c r="AB219" s="122"/>
      <c r="AC219" s="122"/>
      <c r="AD219" s="122"/>
      <c r="AE219" s="122"/>
      <c r="AF219" s="122"/>
      <c r="AG219" s="122" t="s">
        <v>141</v>
      </c>
      <c r="AH219" s="122">
        <v>0</v>
      </c>
      <c r="AI219" s="122"/>
      <c r="AJ219" s="122"/>
      <c r="AK219" s="122"/>
      <c r="AL219" s="122"/>
      <c r="AM219" s="122"/>
      <c r="AN219" s="122"/>
      <c r="AO219" s="122"/>
      <c r="AP219" s="122"/>
      <c r="AQ219" s="122"/>
      <c r="AR219" s="122"/>
      <c r="AS219" s="122"/>
      <c r="AT219" s="122"/>
      <c r="AU219" s="122"/>
      <c r="AV219" s="122"/>
      <c r="AW219" s="122"/>
      <c r="AX219" s="122"/>
      <c r="AY219" s="122"/>
      <c r="AZ219" s="122"/>
      <c r="BA219" s="122"/>
      <c r="BB219" s="122"/>
      <c r="BC219" s="122"/>
      <c r="BD219" s="122"/>
      <c r="BE219" s="122"/>
      <c r="BF219" s="122"/>
      <c r="BG219" s="122"/>
      <c r="BH219" s="122"/>
    </row>
    <row r="220" spans="1:60" ht="22.5" outlineLevel="1" x14ac:dyDescent="0.2">
      <c r="A220" s="145">
        <v>81</v>
      </c>
      <c r="B220" s="146" t="s">
        <v>352</v>
      </c>
      <c r="C220" s="152" t="s">
        <v>353</v>
      </c>
      <c r="D220" s="147" t="s">
        <v>310</v>
      </c>
      <c r="E220" s="148">
        <v>5</v>
      </c>
      <c r="F220" s="149"/>
      <c r="G220" s="150">
        <f t="shared" ref="G220:G227" si="21">ROUND(E220*F220,2)</f>
        <v>0</v>
      </c>
      <c r="H220" s="127">
        <v>4.6100000000000003</v>
      </c>
      <c r="I220" s="127">
        <f t="shared" ref="I220:I227" si="22">ROUND(E220*H220,2)</f>
        <v>23.05</v>
      </c>
      <c r="J220" s="127">
        <v>43.39</v>
      </c>
      <c r="K220" s="127">
        <f t="shared" ref="K220:K227" si="23">ROUND(E220*J220,2)</f>
        <v>216.95</v>
      </c>
      <c r="L220" s="127">
        <v>21</v>
      </c>
      <c r="M220" s="127">
        <f t="shared" ref="M220:M227" si="24">G220*(1+L220/100)</f>
        <v>0</v>
      </c>
      <c r="N220" s="127">
        <v>3.0000000000000001E-5</v>
      </c>
      <c r="O220" s="127">
        <f t="shared" ref="O220:O227" si="25">ROUND(E220*N220,2)</f>
        <v>0</v>
      </c>
      <c r="P220" s="127">
        <v>0</v>
      </c>
      <c r="Q220" s="127">
        <f t="shared" ref="Q220:Q227" si="26">ROUND(E220*P220,2)</f>
        <v>0</v>
      </c>
      <c r="R220" s="127"/>
      <c r="S220" s="127" t="s">
        <v>222</v>
      </c>
      <c r="T220" s="127" t="s">
        <v>223</v>
      </c>
      <c r="U220" s="127">
        <v>0.33</v>
      </c>
      <c r="V220" s="127">
        <f t="shared" ref="V220:V227" si="27">ROUND(E220*U220,2)</f>
        <v>1.65</v>
      </c>
      <c r="W220" s="127"/>
      <c r="X220" s="127" t="s">
        <v>131</v>
      </c>
      <c r="Y220" s="122"/>
      <c r="Z220" s="122"/>
      <c r="AA220" s="122"/>
      <c r="AB220" s="122"/>
      <c r="AC220" s="122"/>
      <c r="AD220" s="122"/>
      <c r="AE220" s="122"/>
      <c r="AF220" s="122"/>
      <c r="AG220" s="122" t="s">
        <v>132</v>
      </c>
      <c r="AH220" s="122"/>
      <c r="AI220" s="122"/>
      <c r="AJ220" s="122"/>
      <c r="AK220" s="122"/>
      <c r="AL220" s="122"/>
      <c r="AM220" s="122"/>
      <c r="AN220" s="122"/>
      <c r="AO220" s="122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</row>
    <row r="221" spans="1:60" outlineLevel="1" x14ac:dyDescent="0.2">
      <c r="A221" s="145">
        <v>82</v>
      </c>
      <c r="B221" s="146" t="s">
        <v>354</v>
      </c>
      <c r="C221" s="152" t="s">
        <v>355</v>
      </c>
      <c r="D221" s="147" t="s">
        <v>129</v>
      </c>
      <c r="E221" s="148">
        <v>1</v>
      </c>
      <c r="F221" s="149"/>
      <c r="G221" s="150">
        <f t="shared" si="21"/>
        <v>0</v>
      </c>
      <c r="H221" s="127">
        <v>77</v>
      </c>
      <c r="I221" s="127">
        <f t="shared" si="22"/>
        <v>77</v>
      </c>
      <c r="J221" s="127">
        <v>0</v>
      </c>
      <c r="K221" s="127">
        <f t="shared" si="23"/>
        <v>0</v>
      </c>
      <c r="L221" s="127">
        <v>21</v>
      </c>
      <c r="M221" s="127">
        <f t="shared" si="24"/>
        <v>0</v>
      </c>
      <c r="N221" s="127">
        <v>8.9999999999999998E-4</v>
      </c>
      <c r="O221" s="127">
        <f t="shared" si="25"/>
        <v>0</v>
      </c>
      <c r="P221" s="127">
        <v>0</v>
      </c>
      <c r="Q221" s="127">
        <f t="shared" si="26"/>
        <v>0</v>
      </c>
      <c r="R221" s="127"/>
      <c r="S221" s="127" t="s">
        <v>222</v>
      </c>
      <c r="T221" s="127" t="s">
        <v>223</v>
      </c>
      <c r="U221" s="127">
        <v>0</v>
      </c>
      <c r="V221" s="127">
        <f t="shared" si="27"/>
        <v>0</v>
      </c>
      <c r="W221" s="127"/>
      <c r="X221" s="127" t="s">
        <v>161</v>
      </c>
      <c r="Y221" s="122"/>
      <c r="Z221" s="122"/>
      <c r="AA221" s="122"/>
      <c r="AB221" s="122"/>
      <c r="AC221" s="122"/>
      <c r="AD221" s="122"/>
      <c r="AE221" s="122"/>
      <c r="AF221" s="122"/>
      <c r="AG221" s="122" t="s">
        <v>162</v>
      </c>
      <c r="AH221" s="122"/>
      <c r="AI221" s="122"/>
      <c r="AJ221" s="122"/>
      <c r="AK221" s="122"/>
      <c r="AL221" s="122"/>
      <c r="AM221" s="122"/>
      <c r="AN221" s="122"/>
      <c r="AO221" s="122"/>
      <c r="AP221" s="122"/>
      <c r="AQ221" s="122"/>
      <c r="AR221" s="122"/>
      <c r="AS221" s="122"/>
      <c r="AT221" s="122"/>
      <c r="AU221" s="122"/>
      <c r="AV221" s="122"/>
      <c r="AW221" s="122"/>
      <c r="AX221" s="122"/>
      <c r="AY221" s="122"/>
      <c r="AZ221" s="122"/>
      <c r="BA221" s="122"/>
      <c r="BB221" s="122"/>
      <c r="BC221" s="122"/>
      <c r="BD221" s="122"/>
      <c r="BE221" s="122"/>
      <c r="BF221" s="122"/>
      <c r="BG221" s="122"/>
      <c r="BH221" s="122"/>
    </row>
    <row r="222" spans="1:60" outlineLevel="1" x14ac:dyDescent="0.2">
      <c r="A222" s="145">
        <v>83</v>
      </c>
      <c r="B222" s="146" t="s">
        <v>356</v>
      </c>
      <c r="C222" s="152" t="s">
        <v>357</v>
      </c>
      <c r="D222" s="147" t="s">
        <v>129</v>
      </c>
      <c r="E222" s="148">
        <v>1</v>
      </c>
      <c r="F222" s="149"/>
      <c r="G222" s="150">
        <f t="shared" si="21"/>
        <v>0</v>
      </c>
      <c r="H222" s="127">
        <v>1670</v>
      </c>
      <c r="I222" s="127">
        <f t="shared" si="22"/>
        <v>1670</v>
      </c>
      <c r="J222" s="127">
        <v>0</v>
      </c>
      <c r="K222" s="127">
        <f t="shared" si="23"/>
        <v>0</v>
      </c>
      <c r="L222" s="127">
        <v>21</v>
      </c>
      <c r="M222" s="127">
        <f t="shared" si="24"/>
        <v>0</v>
      </c>
      <c r="N222" s="127">
        <v>8.0000000000000004E-4</v>
      </c>
      <c r="O222" s="127">
        <f t="shared" si="25"/>
        <v>0</v>
      </c>
      <c r="P222" s="127">
        <v>0</v>
      </c>
      <c r="Q222" s="127">
        <f t="shared" si="26"/>
        <v>0</v>
      </c>
      <c r="R222" s="127" t="s">
        <v>160</v>
      </c>
      <c r="S222" s="127" t="s">
        <v>130</v>
      </c>
      <c r="T222" s="127" t="s">
        <v>130</v>
      </c>
      <c r="U222" s="127">
        <v>0</v>
      </c>
      <c r="V222" s="127">
        <f t="shared" si="27"/>
        <v>0</v>
      </c>
      <c r="W222" s="127"/>
      <c r="X222" s="127" t="s">
        <v>161</v>
      </c>
      <c r="Y222" s="122"/>
      <c r="Z222" s="122"/>
      <c r="AA222" s="122"/>
      <c r="AB222" s="122"/>
      <c r="AC222" s="122"/>
      <c r="AD222" s="122"/>
      <c r="AE222" s="122"/>
      <c r="AF222" s="122"/>
      <c r="AG222" s="122" t="s">
        <v>162</v>
      </c>
      <c r="AH222" s="122"/>
      <c r="AI222" s="122"/>
      <c r="AJ222" s="122"/>
      <c r="AK222" s="122"/>
      <c r="AL222" s="122"/>
      <c r="AM222" s="122"/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</row>
    <row r="223" spans="1:60" outlineLevel="1" x14ac:dyDescent="0.2">
      <c r="A223" s="145">
        <v>84</v>
      </c>
      <c r="B223" s="146" t="s">
        <v>358</v>
      </c>
      <c r="C223" s="152" t="s">
        <v>359</v>
      </c>
      <c r="D223" s="147" t="s">
        <v>129</v>
      </c>
      <c r="E223" s="148">
        <v>1</v>
      </c>
      <c r="F223" s="149"/>
      <c r="G223" s="150">
        <f t="shared" si="21"/>
        <v>0</v>
      </c>
      <c r="H223" s="127">
        <v>415</v>
      </c>
      <c r="I223" s="127">
        <f t="shared" si="22"/>
        <v>415</v>
      </c>
      <c r="J223" s="127">
        <v>0</v>
      </c>
      <c r="K223" s="127">
        <f t="shared" si="23"/>
        <v>0</v>
      </c>
      <c r="L223" s="127">
        <v>21</v>
      </c>
      <c r="M223" s="127">
        <f t="shared" si="24"/>
        <v>0</v>
      </c>
      <c r="N223" s="127">
        <v>2E-3</v>
      </c>
      <c r="O223" s="127">
        <f t="shared" si="25"/>
        <v>0</v>
      </c>
      <c r="P223" s="127">
        <v>0</v>
      </c>
      <c r="Q223" s="127">
        <f t="shared" si="26"/>
        <v>0</v>
      </c>
      <c r="R223" s="127"/>
      <c r="S223" s="127" t="s">
        <v>222</v>
      </c>
      <c r="T223" s="127" t="s">
        <v>223</v>
      </c>
      <c r="U223" s="127">
        <v>0</v>
      </c>
      <c r="V223" s="127">
        <f t="shared" si="27"/>
        <v>0</v>
      </c>
      <c r="W223" s="127"/>
      <c r="X223" s="127" t="s">
        <v>161</v>
      </c>
      <c r="Y223" s="122"/>
      <c r="Z223" s="122"/>
      <c r="AA223" s="122"/>
      <c r="AB223" s="122"/>
      <c r="AC223" s="122"/>
      <c r="AD223" s="122"/>
      <c r="AE223" s="122"/>
      <c r="AF223" s="122"/>
      <c r="AG223" s="122" t="s">
        <v>162</v>
      </c>
      <c r="AH223" s="122"/>
      <c r="AI223" s="122"/>
      <c r="AJ223" s="122"/>
      <c r="AK223" s="122"/>
      <c r="AL223" s="122"/>
      <c r="AM223" s="122"/>
      <c r="AN223" s="122"/>
      <c r="AO223" s="122"/>
      <c r="AP223" s="122"/>
      <c r="AQ223" s="122"/>
      <c r="AR223" s="122"/>
      <c r="AS223" s="122"/>
      <c r="AT223" s="122"/>
      <c r="AU223" s="122"/>
      <c r="AV223" s="122"/>
      <c r="AW223" s="122"/>
      <c r="AX223" s="122"/>
      <c r="AY223" s="122"/>
      <c r="AZ223" s="122"/>
      <c r="BA223" s="122"/>
      <c r="BB223" s="122"/>
      <c r="BC223" s="122"/>
      <c r="BD223" s="122"/>
      <c r="BE223" s="122"/>
      <c r="BF223" s="122"/>
      <c r="BG223" s="122"/>
      <c r="BH223" s="122"/>
    </row>
    <row r="224" spans="1:60" outlineLevel="1" x14ac:dyDescent="0.2">
      <c r="A224" s="145">
        <v>85</v>
      </c>
      <c r="B224" s="146" t="s">
        <v>360</v>
      </c>
      <c r="C224" s="152" t="s">
        <v>361</v>
      </c>
      <c r="D224" s="147" t="s">
        <v>129</v>
      </c>
      <c r="E224" s="148">
        <v>1</v>
      </c>
      <c r="F224" s="149"/>
      <c r="G224" s="150">
        <f t="shared" si="21"/>
        <v>0</v>
      </c>
      <c r="H224" s="127">
        <v>6765</v>
      </c>
      <c r="I224" s="127">
        <f t="shared" si="22"/>
        <v>6765</v>
      </c>
      <c r="J224" s="127">
        <v>0</v>
      </c>
      <c r="K224" s="127">
        <f t="shared" si="23"/>
        <v>0</v>
      </c>
      <c r="L224" s="127">
        <v>21</v>
      </c>
      <c r="M224" s="127">
        <f t="shared" si="24"/>
        <v>0</v>
      </c>
      <c r="N224" s="127">
        <v>1.7999999999999999E-2</v>
      </c>
      <c r="O224" s="127">
        <f t="shared" si="25"/>
        <v>0.02</v>
      </c>
      <c r="P224" s="127">
        <v>0</v>
      </c>
      <c r="Q224" s="127">
        <f t="shared" si="26"/>
        <v>0</v>
      </c>
      <c r="R224" s="127" t="s">
        <v>160</v>
      </c>
      <c r="S224" s="127" t="s">
        <v>130</v>
      </c>
      <c r="T224" s="127" t="s">
        <v>130</v>
      </c>
      <c r="U224" s="127">
        <v>0</v>
      </c>
      <c r="V224" s="127">
        <f t="shared" si="27"/>
        <v>0</v>
      </c>
      <c r="W224" s="127"/>
      <c r="X224" s="127" t="s">
        <v>161</v>
      </c>
      <c r="Y224" s="122"/>
      <c r="Z224" s="122"/>
      <c r="AA224" s="122"/>
      <c r="AB224" s="122"/>
      <c r="AC224" s="122"/>
      <c r="AD224" s="122"/>
      <c r="AE224" s="122"/>
      <c r="AF224" s="122"/>
      <c r="AG224" s="122" t="s">
        <v>162</v>
      </c>
      <c r="AH224" s="122"/>
      <c r="AI224" s="122"/>
      <c r="AJ224" s="122"/>
      <c r="AK224" s="122"/>
      <c r="AL224" s="122"/>
      <c r="AM224" s="122"/>
      <c r="AN224" s="122"/>
      <c r="AO224" s="122"/>
      <c r="AP224" s="122"/>
      <c r="AQ224" s="122"/>
      <c r="AR224" s="122"/>
      <c r="AS224" s="122"/>
      <c r="AT224" s="122"/>
      <c r="AU224" s="122"/>
      <c r="AV224" s="122"/>
      <c r="AW224" s="122"/>
      <c r="AX224" s="122"/>
      <c r="AY224" s="122"/>
      <c r="AZ224" s="122"/>
      <c r="BA224" s="122"/>
      <c r="BB224" s="122"/>
      <c r="BC224" s="122"/>
      <c r="BD224" s="122"/>
      <c r="BE224" s="122"/>
      <c r="BF224" s="122"/>
      <c r="BG224" s="122"/>
      <c r="BH224" s="122"/>
    </row>
    <row r="225" spans="1:60" outlineLevel="1" x14ac:dyDescent="0.2">
      <c r="A225" s="145">
        <v>86</v>
      </c>
      <c r="B225" s="146" t="s">
        <v>362</v>
      </c>
      <c r="C225" s="152" t="s">
        <v>363</v>
      </c>
      <c r="D225" s="147" t="s">
        <v>364</v>
      </c>
      <c r="E225" s="148">
        <v>1</v>
      </c>
      <c r="F225" s="149"/>
      <c r="G225" s="150">
        <f t="shared" si="21"/>
        <v>0</v>
      </c>
      <c r="H225" s="127">
        <v>850</v>
      </c>
      <c r="I225" s="127">
        <f t="shared" si="22"/>
        <v>850</v>
      </c>
      <c r="J225" s="127">
        <v>0</v>
      </c>
      <c r="K225" s="127">
        <f t="shared" si="23"/>
        <v>0</v>
      </c>
      <c r="L225" s="127">
        <v>21</v>
      </c>
      <c r="M225" s="127">
        <f t="shared" si="24"/>
        <v>0</v>
      </c>
      <c r="N225" s="127">
        <v>0.01</v>
      </c>
      <c r="O225" s="127">
        <f t="shared" si="25"/>
        <v>0.01</v>
      </c>
      <c r="P225" s="127">
        <v>0</v>
      </c>
      <c r="Q225" s="127">
        <f t="shared" si="26"/>
        <v>0</v>
      </c>
      <c r="R225" s="127" t="s">
        <v>160</v>
      </c>
      <c r="S225" s="127" t="s">
        <v>130</v>
      </c>
      <c r="T225" s="127" t="s">
        <v>223</v>
      </c>
      <c r="U225" s="127">
        <v>0</v>
      </c>
      <c r="V225" s="127">
        <f t="shared" si="27"/>
        <v>0</v>
      </c>
      <c r="W225" s="127"/>
      <c r="X225" s="127" t="s">
        <v>161</v>
      </c>
      <c r="Y225" s="122"/>
      <c r="Z225" s="122"/>
      <c r="AA225" s="122"/>
      <c r="AB225" s="122"/>
      <c r="AC225" s="122"/>
      <c r="AD225" s="122"/>
      <c r="AE225" s="122"/>
      <c r="AF225" s="122"/>
      <c r="AG225" s="122" t="s">
        <v>162</v>
      </c>
      <c r="AH225" s="122"/>
      <c r="AI225" s="122"/>
      <c r="AJ225" s="122"/>
      <c r="AK225" s="122"/>
      <c r="AL225" s="122"/>
      <c r="AM225" s="122"/>
      <c r="AN225" s="122"/>
      <c r="AO225" s="122"/>
      <c r="AP225" s="122"/>
      <c r="AQ225" s="122"/>
      <c r="AR225" s="122"/>
      <c r="AS225" s="122"/>
      <c r="AT225" s="122"/>
      <c r="AU225" s="122"/>
      <c r="AV225" s="122"/>
      <c r="AW225" s="122"/>
      <c r="AX225" s="122"/>
      <c r="AY225" s="122"/>
      <c r="AZ225" s="122"/>
      <c r="BA225" s="122"/>
      <c r="BB225" s="122"/>
      <c r="BC225" s="122"/>
      <c r="BD225" s="122"/>
      <c r="BE225" s="122"/>
      <c r="BF225" s="122"/>
      <c r="BG225" s="122"/>
      <c r="BH225" s="122"/>
    </row>
    <row r="226" spans="1:60" ht="22.5" outlineLevel="1" x14ac:dyDescent="0.2">
      <c r="A226" s="145">
        <v>87</v>
      </c>
      <c r="B226" s="146" t="s">
        <v>365</v>
      </c>
      <c r="C226" s="152" t="s">
        <v>366</v>
      </c>
      <c r="D226" s="147" t="s">
        <v>129</v>
      </c>
      <c r="E226" s="148">
        <v>1</v>
      </c>
      <c r="F226" s="149"/>
      <c r="G226" s="150">
        <f t="shared" si="21"/>
        <v>0</v>
      </c>
      <c r="H226" s="127">
        <v>1073</v>
      </c>
      <c r="I226" s="127">
        <f t="shared" si="22"/>
        <v>1073</v>
      </c>
      <c r="J226" s="127">
        <v>0</v>
      </c>
      <c r="K226" s="127">
        <f t="shared" si="23"/>
        <v>0</v>
      </c>
      <c r="L226" s="127">
        <v>21</v>
      </c>
      <c r="M226" s="127">
        <f t="shared" si="24"/>
        <v>0</v>
      </c>
      <c r="N226" s="127">
        <v>1.2999999999999999E-2</v>
      </c>
      <c r="O226" s="127">
        <f t="shared" si="25"/>
        <v>0.01</v>
      </c>
      <c r="P226" s="127">
        <v>0</v>
      </c>
      <c r="Q226" s="127">
        <f t="shared" si="26"/>
        <v>0</v>
      </c>
      <c r="R226" s="127" t="s">
        <v>160</v>
      </c>
      <c r="S226" s="127" t="s">
        <v>130</v>
      </c>
      <c r="T226" s="127" t="s">
        <v>130</v>
      </c>
      <c r="U226" s="127">
        <v>0</v>
      </c>
      <c r="V226" s="127">
        <f t="shared" si="27"/>
        <v>0</v>
      </c>
      <c r="W226" s="127"/>
      <c r="X226" s="127" t="s">
        <v>161</v>
      </c>
      <c r="Y226" s="122"/>
      <c r="Z226" s="122"/>
      <c r="AA226" s="122"/>
      <c r="AB226" s="122"/>
      <c r="AC226" s="122"/>
      <c r="AD226" s="122"/>
      <c r="AE226" s="122"/>
      <c r="AF226" s="122"/>
      <c r="AG226" s="122" t="s">
        <v>162</v>
      </c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</row>
    <row r="227" spans="1:60" ht="22.5" outlineLevel="1" x14ac:dyDescent="0.2">
      <c r="A227" s="145">
        <v>88</v>
      </c>
      <c r="B227" s="146" t="s">
        <v>367</v>
      </c>
      <c r="C227" s="152" t="s">
        <v>368</v>
      </c>
      <c r="D227" s="147" t="s">
        <v>0</v>
      </c>
      <c r="E227" s="148">
        <v>359.70440000000002</v>
      </c>
      <c r="F227" s="149"/>
      <c r="G227" s="150">
        <f t="shared" si="21"/>
        <v>0</v>
      </c>
      <c r="H227" s="127">
        <v>0</v>
      </c>
      <c r="I227" s="127">
        <f t="shared" si="22"/>
        <v>0</v>
      </c>
      <c r="J227" s="127">
        <v>0.31</v>
      </c>
      <c r="K227" s="127">
        <f t="shared" si="23"/>
        <v>111.51</v>
      </c>
      <c r="L227" s="127">
        <v>21</v>
      </c>
      <c r="M227" s="127">
        <f t="shared" si="24"/>
        <v>0</v>
      </c>
      <c r="N227" s="127">
        <v>0</v>
      </c>
      <c r="O227" s="127">
        <f t="shared" si="25"/>
        <v>0</v>
      </c>
      <c r="P227" s="127">
        <v>0</v>
      </c>
      <c r="Q227" s="127">
        <f t="shared" si="26"/>
        <v>0</v>
      </c>
      <c r="R227" s="127"/>
      <c r="S227" s="127" t="s">
        <v>130</v>
      </c>
      <c r="T227" s="127" t="s">
        <v>139</v>
      </c>
      <c r="U227" s="127">
        <v>0</v>
      </c>
      <c r="V227" s="127">
        <f t="shared" si="27"/>
        <v>0</v>
      </c>
      <c r="W227" s="127"/>
      <c r="X227" s="127" t="s">
        <v>257</v>
      </c>
      <c r="Y227" s="122"/>
      <c r="Z227" s="122"/>
      <c r="AA227" s="122"/>
      <c r="AB227" s="122"/>
      <c r="AC227" s="122"/>
      <c r="AD227" s="122"/>
      <c r="AE227" s="122"/>
      <c r="AF227" s="122"/>
      <c r="AG227" s="122" t="s">
        <v>258</v>
      </c>
      <c r="AH227" s="122"/>
      <c r="AI227" s="122"/>
      <c r="AJ227" s="122"/>
      <c r="AK227" s="122"/>
      <c r="AL227" s="122"/>
      <c r="AM227" s="122"/>
      <c r="AN227" s="122"/>
      <c r="AO227" s="122"/>
      <c r="AP227" s="122"/>
      <c r="AQ227" s="122"/>
      <c r="AR227" s="122"/>
      <c r="AS227" s="122"/>
      <c r="AT227" s="122"/>
      <c r="AU227" s="122"/>
      <c r="AV227" s="122"/>
      <c r="AW227" s="122"/>
      <c r="AX227" s="122"/>
      <c r="AY227" s="122"/>
      <c r="AZ227" s="122"/>
      <c r="BA227" s="122"/>
      <c r="BB227" s="122"/>
      <c r="BC227" s="122"/>
      <c r="BD227" s="122"/>
      <c r="BE227" s="122"/>
      <c r="BF227" s="122"/>
      <c r="BG227" s="122"/>
      <c r="BH227" s="122"/>
    </row>
    <row r="228" spans="1:60" x14ac:dyDescent="0.2">
      <c r="A228" s="133" t="s">
        <v>125</v>
      </c>
      <c r="B228" s="134" t="s">
        <v>75</v>
      </c>
      <c r="C228" s="151" t="s">
        <v>76</v>
      </c>
      <c r="D228" s="135"/>
      <c r="E228" s="136"/>
      <c r="F228" s="137"/>
      <c r="G228" s="138">
        <f>SUMIF(AG229:AG231,"&lt;&gt;NOR",G229:G231)</f>
        <v>0</v>
      </c>
      <c r="H228" s="132"/>
      <c r="I228" s="132">
        <f>SUM(I229:I231)</f>
        <v>544</v>
      </c>
      <c r="J228" s="132"/>
      <c r="K228" s="132">
        <f>SUM(K229:K231)</f>
        <v>234.18</v>
      </c>
      <c r="L228" s="132"/>
      <c r="M228" s="132">
        <f>SUM(M229:M231)</f>
        <v>0</v>
      </c>
      <c r="N228" s="132"/>
      <c r="O228" s="132">
        <f>SUM(O229:O231)</f>
        <v>0</v>
      </c>
      <c r="P228" s="132"/>
      <c r="Q228" s="132">
        <f>SUM(Q229:Q231)</f>
        <v>0</v>
      </c>
      <c r="R228" s="132"/>
      <c r="S228" s="132"/>
      <c r="T228" s="132"/>
      <c r="U228" s="132"/>
      <c r="V228" s="132">
        <f>SUM(V229:V231)</f>
        <v>0.5</v>
      </c>
      <c r="W228" s="132"/>
      <c r="X228" s="132"/>
      <c r="AG228" t="s">
        <v>126</v>
      </c>
    </row>
    <row r="229" spans="1:60" ht="22.5" outlineLevel="1" x14ac:dyDescent="0.2">
      <c r="A229" s="145">
        <v>89</v>
      </c>
      <c r="B229" s="146" t="s">
        <v>369</v>
      </c>
      <c r="C229" s="152" t="s">
        <v>370</v>
      </c>
      <c r="D229" s="147" t="s">
        <v>129</v>
      </c>
      <c r="E229" s="148">
        <v>1</v>
      </c>
      <c r="F229" s="149"/>
      <c r="G229" s="150">
        <f>ROUND(E229*F229,2)</f>
        <v>0</v>
      </c>
      <c r="H229" s="127">
        <v>0</v>
      </c>
      <c r="I229" s="127">
        <f>ROUND(E229*H229,2)</f>
        <v>0</v>
      </c>
      <c r="J229" s="127">
        <v>230</v>
      </c>
      <c r="K229" s="127">
        <f>ROUND(E229*J229,2)</f>
        <v>230</v>
      </c>
      <c r="L229" s="127">
        <v>21</v>
      </c>
      <c r="M229" s="127">
        <f>G229*(1+L229/100)</f>
        <v>0</v>
      </c>
      <c r="N229" s="127">
        <v>0</v>
      </c>
      <c r="O229" s="127">
        <f>ROUND(E229*N229,2)</f>
        <v>0</v>
      </c>
      <c r="P229" s="127">
        <v>0</v>
      </c>
      <c r="Q229" s="127">
        <f>ROUND(E229*P229,2)</f>
        <v>0</v>
      </c>
      <c r="R229" s="127"/>
      <c r="S229" s="127" t="s">
        <v>130</v>
      </c>
      <c r="T229" s="127" t="s">
        <v>130</v>
      </c>
      <c r="U229" s="127">
        <v>0.5</v>
      </c>
      <c r="V229" s="127">
        <f>ROUND(E229*U229,2)</f>
        <v>0.5</v>
      </c>
      <c r="W229" s="127"/>
      <c r="X229" s="127" t="s">
        <v>131</v>
      </c>
      <c r="Y229" s="122"/>
      <c r="Z229" s="122"/>
      <c r="AA229" s="122"/>
      <c r="AB229" s="122"/>
      <c r="AC229" s="122"/>
      <c r="AD229" s="122"/>
      <c r="AE229" s="122"/>
      <c r="AF229" s="122"/>
      <c r="AG229" s="122" t="s">
        <v>132</v>
      </c>
      <c r="AH229" s="122"/>
      <c r="AI229" s="122"/>
      <c r="AJ229" s="122"/>
      <c r="AK229" s="122"/>
      <c r="AL229" s="122"/>
      <c r="AM229" s="122"/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</row>
    <row r="230" spans="1:60" outlineLevel="1" x14ac:dyDescent="0.2">
      <c r="A230" s="145">
        <v>90</v>
      </c>
      <c r="B230" s="146" t="s">
        <v>371</v>
      </c>
      <c r="C230" s="152" t="s">
        <v>372</v>
      </c>
      <c r="D230" s="147" t="s">
        <v>129</v>
      </c>
      <c r="E230" s="148">
        <v>1</v>
      </c>
      <c r="F230" s="149"/>
      <c r="G230" s="150">
        <f>ROUND(E230*F230,2)</f>
        <v>0</v>
      </c>
      <c r="H230" s="127">
        <v>544</v>
      </c>
      <c r="I230" s="127">
        <f>ROUND(E230*H230,2)</f>
        <v>544</v>
      </c>
      <c r="J230" s="127">
        <v>0</v>
      </c>
      <c r="K230" s="127">
        <f>ROUND(E230*J230,2)</f>
        <v>0</v>
      </c>
      <c r="L230" s="127">
        <v>21</v>
      </c>
      <c r="M230" s="127">
        <f>G230*(1+L230/100)</f>
        <v>0</v>
      </c>
      <c r="N230" s="127">
        <v>5.9000000000000003E-4</v>
      </c>
      <c r="O230" s="127">
        <f>ROUND(E230*N230,2)</f>
        <v>0</v>
      </c>
      <c r="P230" s="127">
        <v>0</v>
      </c>
      <c r="Q230" s="127">
        <f>ROUND(E230*P230,2)</f>
        <v>0</v>
      </c>
      <c r="R230" s="127" t="s">
        <v>160</v>
      </c>
      <c r="S230" s="127" t="s">
        <v>130</v>
      </c>
      <c r="T230" s="127" t="s">
        <v>130</v>
      </c>
      <c r="U230" s="127">
        <v>0</v>
      </c>
      <c r="V230" s="127">
        <f>ROUND(E230*U230,2)</f>
        <v>0</v>
      </c>
      <c r="W230" s="127"/>
      <c r="X230" s="127" t="s">
        <v>161</v>
      </c>
      <c r="Y230" s="122"/>
      <c r="Z230" s="122"/>
      <c r="AA230" s="122"/>
      <c r="AB230" s="122"/>
      <c r="AC230" s="122"/>
      <c r="AD230" s="122"/>
      <c r="AE230" s="122"/>
      <c r="AF230" s="122"/>
      <c r="AG230" s="122" t="s">
        <v>162</v>
      </c>
      <c r="AH230" s="122"/>
      <c r="AI230" s="122"/>
      <c r="AJ230" s="122"/>
      <c r="AK230" s="122"/>
      <c r="AL230" s="122"/>
      <c r="AM230" s="122"/>
      <c r="AN230" s="122"/>
      <c r="AO230" s="122"/>
      <c r="AP230" s="122"/>
      <c r="AQ230" s="122"/>
      <c r="AR230" s="122"/>
      <c r="AS230" s="122"/>
      <c r="AT230" s="122"/>
      <c r="AU230" s="122"/>
      <c r="AV230" s="122"/>
      <c r="AW230" s="122"/>
      <c r="AX230" s="122"/>
      <c r="AY230" s="122"/>
      <c r="AZ230" s="122"/>
      <c r="BA230" s="122"/>
      <c r="BB230" s="122"/>
      <c r="BC230" s="122"/>
      <c r="BD230" s="122"/>
      <c r="BE230" s="122"/>
      <c r="BF230" s="122"/>
      <c r="BG230" s="122"/>
      <c r="BH230" s="122"/>
    </row>
    <row r="231" spans="1:60" outlineLevel="1" x14ac:dyDescent="0.2">
      <c r="A231" s="145">
        <v>91</v>
      </c>
      <c r="B231" s="146" t="s">
        <v>373</v>
      </c>
      <c r="C231" s="152" t="s">
        <v>374</v>
      </c>
      <c r="D231" s="147" t="s">
        <v>0</v>
      </c>
      <c r="E231" s="148">
        <v>7.74</v>
      </c>
      <c r="F231" s="149"/>
      <c r="G231" s="150">
        <f>ROUND(E231*F231,2)</f>
        <v>0</v>
      </c>
      <c r="H231" s="127">
        <v>0</v>
      </c>
      <c r="I231" s="127">
        <f>ROUND(E231*H231,2)</f>
        <v>0</v>
      </c>
      <c r="J231" s="127">
        <v>0.54</v>
      </c>
      <c r="K231" s="127">
        <f>ROUND(E231*J231,2)</f>
        <v>4.18</v>
      </c>
      <c r="L231" s="127">
        <v>21</v>
      </c>
      <c r="M231" s="127">
        <f>G231*(1+L231/100)</f>
        <v>0</v>
      </c>
      <c r="N231" s="127">
        <v>0</v>
      </c>
      <c r="O231" s="127">
        <f>ROUND(E231*N231,2)</f>
        <v>0</v>
      </c>
      <c r="P231" s="127">
        <v>0</v>
      </c>
      <c r="Q231" s="127">
        <f>ROUND(E231*P231,2)</f>
        <v>0</v>
      </c>
      <c r="R231" s="127"/>
      <c r="S231" s="127" t="s">
        <v>130</v>
      </c>
      <c r="T231" s="127" t="s">
        <v>130</v>
      </c>
      <c r="U231" s="127">
        <v>0</v>
      </c>
      <c r="V231" s="127">
        <f>ROUND(E231*U231,2)</f>
        <v>0</v>
      </c>
      <c r="W231" s="127"/>
      <c r="X231" s="127" t="s">
        <v>257</v>
      </c>
      <c r="Y231" s="122"/>
      <c r="Z231" s="122"/>
      <c r="AA231" s="122"/>
      <c r="AB231" s="122"/>
      <c r="AC231" s="122"/>
      <c r="AD231" s="122"/>
      <c r="AE231" s="122"/>
      <c r="AF231" s="122"/>
      <c r="AG231" s="122" t="s">
        <v>258</v>
      </c>
      <c r="AH231" s="122"/>
      <c r="AI231" s="122"/>
      <c r="AJ231" s="122"/>
      <c r="AK231" s="122"/>
      <c r="AL231" s="122"/>
      <c r="AM231" s="122"/>
      <c r="AN231" s="122"/>
      <c r="AO231" s="122"/>
      <c r="AP231" s="122"/>
      <c r="AQ231" s="122"/>
      <c r="AR231" s="122"/>
      <c r="AS231" s="122"/>
      <c r="AT231" s="122"/>
      <c r="AU231" s="122"/>
      <c r="AV231" s="122"/>
      <c r="AW231" s="122"/>
      <c r="AX231" s="122"/>
      <c r="AY231" s="122"/>
      <c r="AZ231" s="122"/>
      <c r="BA231" s="122"/>
      <c r="BB231" s="122"/>
      <c r="BC231" s="122"/>
      <c r="BD231" s="122"/>
      <c r="BE231" s="122"/>
      <c r="BF231" s="122"/>
      <c r="BG231" s="122"/>
      <c r="BH231" s="122"/>
    </row>
    <row r="232" spans="1:60" x14ac:dyDescent="0.2">
      <c r="A232" s="133" t="s">
        <v>125</v>
      </c>
      <c r="B232" s="134" t="s">
        <v>77</v>
      </c>
      <c r="C232" s="151" t="s">
        <v>78</v>
      </c>
      <c r="D232" s="135"/>
      <c r="E232" s="136"/>
      <c r="F232" s="137"/>
      <c r="G232" s="138">
        <f>SUMIF(AG233:AG256,"&lt;&gt;NOR",G233:G256)</f>
        <v>0</v>
      </c>
      <c r="H232" s="132"/>
      <c r="I232" s="132">
        <f>SUM(I233:I256)</f>
        <v>29023</v>
      </c>
      <c r="J232" s="132"/>
      <c r="K232" s="132">
        <f>SUM(K233:K256)</f>
        <v>89879.42</v>
      </c>
      <c r="L232" s="132"/>
      <c r="M232" s="132">
        <f>SUM(M233:M256)</f>
        <v>0</v>
      </c>
      <c r="N232" s="132"/>
      <c r="O232" s="132">
        <f>SUM(O233:O256)</f>
        <v>0.1</v>
      </c>
      <c r="P232" s="132"/>
      <c r="Q232" s="132">
        <f>SUM(Q233:Q256)</f>
        <v>3.13</v>
      </c>
      <c r="R232" s="132"/>
      <c r="S232" s="132"/>
      <c r="T232" s="132"/>
      <c r="U232" s="132"/>
      <c r="V232" s="132">
        <f>SUM(V233:V256)</f>
        <v>27.25</v>
      </c>
      <c r="W232" s="132"/>
      <c r="X232" s="132"/>
      <c r="AG232" t="s">
        <v>126</v>
      </c>
    </row>
    <row r="233" spans="1:60" outlineLevel="1" x14ac:dyDescent="0.2">
      <c r="A233" s="145">
        <v>92</v>
      </c>
      <c r="B233" s="146" t="s">
        <v>375</v>
      </c>
      <c r="C233" s="152" t="s">
        <v>376</v>
      </c>
      <c r="D233" s="147" t="s">
        <v>129</v>
      </c>
      <c r="E233" s="148">
        <v>7</v>
      </c>
      <c r="F233" s="149"/>
      <c r="G233" s="150">
        <f t="shared" ref="G233:G243" si="28">ROUND(E233*F233,2)</f>
        <v>0</v>
      </c>
      <c r="H233" s="127">
        <v>0</v>
      </c>
      <c r="I233" s="127">
        <f t="shared" ref="I233:I243" si="29">ROUND(E233*H233,2)</f>
        <v>0</v>
      </c>
      <c r="J233" s="127">
        <v>739</v>
      </c>
      <c r="K233" s="127">
        <f t="shared" ref="K233:K243" si="30">ROUND(E233*J233,2)</f>
        <v>5173</v>
      </c>
      <c r="L233" s="127">
        <v>21</v>
      </c>
      <c r="M233" s="127">
        <f t="shared" ref="M233:M243" si="31">G233*(1+L233/100)</f>
        <v>0</v>
      </c>
      <c r="N233" s="127">
        <v>0</v>
      </c>
      <c r="O233" s="127">
        <f t="shared" ref="O233:O243" si="32">ROUND(E233*N233,2)</f>
        <v>0</v>
      </c>
      <c r="P233" s="127">
        <v>0</v>
      </c>
      <c r="Q233" s="127">
        <f t="shared" ref="Q233:Q243" si="33">ROUND(E233*P233,2)</f>
        <v>0</v>
      </c>
      <c r="R233" s="127"/>
      <c r="S233" s="127" t="s">
        <v>130</v>
      </c>
      <c r="T233" s="127" t="s">
        <v>223</v>
      </c>
      <c r="U233" s="127">
        <v>1.45</v>
      </c>
      <c r="V233" s="127">
        <f t="shared" ref="V233:V243" si="34">ROUND(E233*U233,2)</f>
        <v>10.15</v>
      </c>
      <c r="W233" s="127"/>
      <c r="X233" s="127" t="s">
        <v>131</v>
      </c>
      <c r="Y233" s="122"/>
      <c r="Z233" s="122"/>
      <c r="AA233" s="122"/>
      <c r="AB233" s="122"/>
      <c r="AC233" s="122"/>
      <c r="AD233" s="122"/>
      <c r="AE233" s="122"/>
      <c r="AF233" s="122"/>
      <c r="AG233" s="122" t="s">
        <v>132</v>
      </c>
      <c r="AH233" s="122"/>
      <c r="AI233" s="122"/>
      <c r="AJ233" s="122"/>
      <c r="AK233" s="122"/>
      <c r="AL233" s="122"/>
      <c r="AM233" s="122"/>
      <c r="AN233" s="122"/>
      <c r="AO233" s="122"/>
      <c r="AP233" s="122"/>
      <c r="AQ233" s="122"/>
      <c r="AR233" s="122"/>
      <c r="AS233" s="122"/>
      <c r="AT233" s="122"/>
      <c r="AU233" s="122"/>
      <c r="AV233" s="122"/>
      <c r="AW233" s="122"/>
      <c r="AX233" s="122"/>
      <c r="AY233" s="122"/>
      <c r="AZ233" s="122"/>
      <c r="BA233" s="122"/>
      <c r="BB233" s="122"/>
      <c r="BC233" s="122"/>
      <c r="BD233" s="122"/>
      <c r="BE233" s="122"/>
      <c r="BF233" s="122"/>
      <c r="BG233" s="122"/>
      <c r="BH233" s="122"/>
    </row>
    <row r="234" spans="1:60" ht="22.5" outlineLevel="1" x14ac:dyDescent="0.2">
      <c r="A234" s="145">
        <v>93</v>
      </c>
      <c r="B234" s="146" t="s">
        <v>377</v>
      </c>
      <c r="C234" s="152" t="s">
        <v>378</v>
      </c>
      <c r="D234" s="147" t="s">
        <v>129</v>
      </c>
      <c r="E234" s="148">
        <v>12</v>
      </c>
      <c r="F234" s="149"/>
      <c r="G234" s="150">
        <f t="shared" si="28"/>
        <v>0</v>
      </c>
      <c r="H234" s="127">
        <v>0</v>
      </c>
      <c r="I234" s="127">
        <f t="shared" si="29"/>
        <v>0</v>
      </c>
      <c r="J234" s="127">
        <v>250</v>
      </c>
      <c r="K234" s="127">
        <f t="shared" si="30"/>
        <v>3000</v>
      </c>
      <c r="L234" s="127">
        <v>21</v>
      </c>
      <c r="M234" s="127">
        <f t="shared" si="31"/>
        <v>0</v>
      </c>
      <c r="N234" s="127">
        <v>0</v>
      </c>
      <c r="O234" s="127">
        <f t="shared" si="32"/>
        <v>0</v>
      </c>
      <c r="P234" s="127">
        <v>0.17399999999999999</v>
      </c>
      <c r="Q234" s="127">
        <f t="shared" si="33"/>
        <v>2.09</v>
      </c>
      <c r="R234" s="127"/>
      <c r="S234" s="127" t="s">
        <v>130</v>
      </c>
      <c r="T234" s="127" t="s">
        <v>223</v>
      </c>
      <c r="U234" s="127">
        <v>0.95</v>
      </c>
      <c r="V234" s="127">
        <f t="shared" si="34"/>
        <v>11.4</v>
      </c>
      <c r="W234" s="127"/>
      <c r="X234" s="127" t="s">
        <v>131</v>
      </c>
      <c r="Y234" s="122"/>
      <c r="Z234" s="122"/>
      <c r="AA234" s="122"/>
      <c r="AB234" s="122"/>
      <c r="AC234" s="122"/>
      <c r="AD234" s="122"/>
      <c r="AE234" s="122"/>
      <c r="AF234" s="122"/>
      <c r="AG234" s="122" t="s">
        <v>132</v>
      </c>
      <c r="AH234" s="122"/>
      <c r="AI234" s="122"/>
      <c r="AJ234" s="122"/>
      <c r="AK234" s="122"/>
      <c r="AL234" s="122"/>
      <c r="AM234" s="122"/>
      <c r="AN234" s="122"/>
      <c r="AO234" s="122"/>
      <c r="AP234" s="122"/>
      <c r="AQ234" s="122"/>
      <c r="AR234" s="122"/>
      <c r="AS234" s="122"/>
      <c r="AT234" s="122"/>
      <c r="AU234" s="122"/>
      <c r="AV234" s="122"/>
      <c r="AW234" s="122"/>
      <c r="AX234" s="122"/>
      <c r="AY234" s="122"/>
      <c r="AZ234" s="122"/>
      <c r="BA234" s="122"/>
      <c r="BB234" s="122"/>
      <c r="BC234" s="122"/>
      <c r="BD234" s="122"/>
      <c r="BE234" s="122"/>
      <c r="BF234" s="122"/>
      <c r="BG234" s="122"/>
      <c r="BH234" s="122"/>
    </row>
    <row r="235" spans="1:60" ht="45" outlineLevel="1" x14ac:dyDescent="0.2">
      <c r="A235" s="145">
        <v>94</v>
      </c>
      <c r="B235" s="146" t="s">
        <v>379</v>
      </c>
      <c r="C235" s="152" t="s">
        <v>380</v>
      </c>
      <c r="D235" s="147" t="s">
        <v>129</v>
      </c>
      <c r="E235" s="148">
        <v>1</v>
      </c>
      <c r="F235" s="149"/>
      <c r="G235" s="150">
        <f t="shared" si="28"/>
        <v>0</v>
      </c>
      <c r="H235" s="127">
        <v>0</v>
      </c>
      <c r="I235" s="127">
        <f t="shared" si="29"/>
        <v>0</v>
      </c>
      <c r="J235" s="127">
        <v>5279</v>
      </c>
      <c r="K235" s="127">
        <f t="shared" si="30"/>
        <v>5279</v>
      </c>
      <c r="L235" s="127">
        <v>21</v>
      </c>
      <c r="M235" s="127">
        <f t="shared" si="31"/>
        <v>0</v>
      </c>
      <c r="N235" s="127">
        <v>0</v>
      </c>
      <c r="O235" s="127">
        <f t="shared" si="32"/>
        <v>0</v>
      </c>
      <c r="P235" s="127">
        <v>0</v>
      </c>
      <c r="Q235" s="127">
        <f t="shared" si="33"/>
        <v>0</v>
      </c>
      <c r="R235" s="127"/>
      <c r="S235" s="127" t="s">
        <v>222</v>
      </c>
      <c r="T235" s="127" t="s">
        <v>223</v>
      </c>
      <c r="U235" s="127">
        <v>0</v>
      </c>
      <c r="V235" s="127">
        <f t="shared" si="34"/>
        <v>0</v>
      </c>
      <c r="W235" s="127"/>
      <c r="X235" s="127" t="s">
        <v>131</v>
      </c>
      <c r="Y235" s="122"/>
      <c r="Z235" s="122"/>
      <c r="AA235" s="122"/>
      <c r="AB235" s="122"/>
      <c r="AC235" s="122"/>
      <c r="AD235" s="122"/>
      <c r="AE235" s="122"/>
      <c r="AF235" s="122"/>
      <c r="AG235" s="122" t="s">
        <v>132</v>
      </c>
      <c r="AH235" s="122"/>
      <c r="AI235" s="122"/>
      <c r="AJ235" s="122"/>
      <c r="AK235" s="122"/>
      <c r="AL235" s="122"/>
      <c r="AM235" s="122"/>
      <c r="AN235" s="122"/>
      <c r="AO235" s="122"/>
      <c r="AP235" s="122"/>
      <c r="AQ235" s="122"/>
      <c r="AR235" s="122"/>
      <c r="AS235" s="122"/>
      <c r="AT235" s="122"/>
      <c r="AU235" s="122"/>
      <c r="AV235" s="122"/>
      <c r="AW235" s="122"/>
      <c r="AX235" s="122"/>
      <c r="AY235" s="122"/>
      <c r="AZ235" s="122"/>
      <c r="BA235" s="122"/>
      <c r="BB235" s="122"/>
      <c r="BC235" s="122"/>
      <c r="BD235" s="122"/>
      <c r="BE235" s="122"/>
      <c r="BF235" s="122"/>
      <c r="BG235" s="122"/>
      <c r="BH235" s="122"/>
    </row>
    <row r="236" spans="1:60" ht="22.5" outlineLevel="1" x14ac:dyDescent="0.2">
      <c r="A236" s="145">
        <v>95</v>
      </c>
      <c r="B236" s="146" t="s">
        <v>381</v>
      </c>
      <c r="C236" s="152" t="s">
        <v>382</v>
      </c>
      <c r="D236" s="147" t="s">
        <v>274</v>
      </c>
      <c r="E236" s="148">
        <v>1</v>
      </c>
      <c r="F236" s="149"/>
      <c r="G236" s="150">
        <f t="shared" si="28"/>
        <v>0</v>
      </c>
      <c r="H236" s="127">
        <v>0</v>
      </c>
      <c r="I236" s="127">
        <f t="shared" si="29"/>
        <v>0</v>
      </c>
      <c r="J236" s="127">
        <v>4000</v>
      </c>
      <c r="K236" s="127">
        <f t="shared" si="30"/>
        <v>4000</v>
      </c>
      <c r="L236" s="127">
        <v>21</v>
      </c>
      <c r="M236" s="127">
        <f t="shared" si="31"/>
        <v>0</v>
      </c>
      <c r="N236" s="127">
        <v>0</v>
      </c>
      <c r="O236" s="127">
        <f t="shared" si="32"/>
        <v>0</v>
      </c>
      <c r="P236" s="127">
        <v>0</v>
      </c>
      <c r="Q236" s="127">
        <f t="shared" si="33"/>
        <v>0</v>
      </c>
      <c r="R236" s="127"/>
      <c r="S236" s="127" t="s">
        <v>222</v>
      </c>
      <c r="T236" s="127" t="s">
        <v>223</v>
      </c>
      <c r="U236" s="127">
        <v>0</v>
      </c>
      <c r="V236" s="127">
        <f t="shared" si="34"/>
        <v>0</v>
      </c>
      <c r="W236" s="127"/>
      <c r="X236" s="127" t="s">
        <v>131</v>
      </c>
      <c r="Y236" s="122"/>
      <c r="Z236" s="122"/>
      <c r="AA236" s="122"/>
      <c r="AB236" s="122"/>
      <c r="AC236" s="122"/>
      <c r="AD236" s="122"/>
      <c r="AE236" s="122"/>
      <c r="AF236" s="122"/>
      <c r="AG236" s="122" t="s">
        <v>132</v>
      </c>
      <c r="AH236" s="122"/>
      <c r="AI236" s="122"/>
      <c r="AJ236" s="122"/>
      <c r="AK236" s="122"/>
      <c r="AL236" s="122"/>
      <c r="AM236" s="122"/>
      <c r="AN236" s="122"/>
      <c r="AO236" s="122"/>
      <c r="AP236" s="122"/>
      <c r="AQ236" s="122"/>
      <c r="AR236" s="122"/>
      <c r="AS236" s="122"/>
      <c r="AT236" s="122"/>
      <c r="AU236" s="122"/>
      <c r="AV236" s="122"/>
      <c r="AW236" s="122"/>
      <c r="AX236" s="122"/>
      <c r="AY236" s="122"/>
      <c r="AZ236" s="122"/>
      <c r="BA236" s="122"/>
      <c r="BB236" s="122"/>
      <c r="BC236" s="122"/>
      <c r="BD236" s="122"/>
      <c r="BE236" s="122"/>
      <c r="BF236" s="122"/>
      <c r="BG236" s="122"/>
      <c r="BH236" s="122"/>
    </row>
    <row r="237" spans="1:60" ht="22.5" outlineLevel="1" x14ac:dyDescent="0.2">
      <c r="A237" s="145">
        <v>96</v>
      </c>
      <c r="B237" s="146" t="s">
        <v>383</v>
      </c>
      <c r="C237" s="152" t="s">
        <v>384</v>
      </c>
      <c r="D237" s="147" t="s">
        <v>129</v>
      </c>
      <c r="E237" s="148">
        <v>6</v>
      </c>
      <c r="F237" s="149"/>
      <c r="G237" s="150">
        <f t="shared" si="28"/>
        <v>0</v>
      </c>
      <c r="H237" s="127">
        <v>0</v>
      </c>
      <c r="I237" s="127">
        <f t="shared" si="29"/>
        <v>0</v>
      </c>
      <c r="J237" s="127">
        <v>1100</v>
      </c>
      <c r="K237" s="127">
        <f t="shared" si="30"/>
        <v>6600</v>
      </c>
      <c r="L237" s="127">
        <v>21</v>
      </c>
      <c r="M237" s="127">
        <f t="shared" si="31"/>
        <v>0</v>
      </c>
      <c r="N237" s="127">
        <v>0</v>
      </c>
      <c r="O237" s="127">
        <f t="shared" si="32"/>
        <v>0</v>
      </c>
      <c r="P237" s="127">
        <v>0.17399999999999999</v>
      </c>
      <c r="Q237" s="127">
        <f t="shared" si="33"/>
        <v>1.04</v>
      </c>
      <c r="R237" s="127"/>
      <c r="S237" s="127" t="s">
        <v>222</v>
      </c>
      <c r="T237" s="127" t="s">
        <v>223</v>
      </c>
      <c r="U237" s="127">
        <v>0.95</v>
      </c>
      <c r="V237" s="127">
        <f t="shared" si="34"/>
        <v>5.7</v>
      </c>
      <c r="W237" s="127"/>
      <c r="X237" s="127" t="s">
        <v>131</v>
      </c>
      <c r="Y237" s="122"/>
      <c r="Z237" s="122"/>
      <c r="AA237" s="122"/>
      <c r="AB237" s="122"/>
      <c r="AC237" s="122"/>
      <c r="AD237" s="122"/>
      <c r="AE237" s="122"/>
      <c r="AF237" s="122"/>
      <c r="AG237" s="122" t="s">
        <v>132</v>
      </c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</row>
    <row r="238" spans="1:60" ht="56.25" outlineLevel="1" x14ac:dyDescent="0.2">
      <c r="A238" s="145">
        <v>97</v>
      </c>
      <c r="B238" s="146" t="s">
        <v>385</v>
      </c>
      <c r="C238" s="152" t="s">
        <v>386</v>
      </c>
      <c r="D238" s="147" t="s">
        <v>274</v>
      </c>
      <c r="E238" s="148">
        <v>1</v>
      </c>
      <c r="F238" s="149"/>
      <c r="G238" s="150">
        <f t="shared" si="28"/>
        <v>0</v>
      </c>
      <c r="H238" s="127">
        <v>12450</v>
      </c>
      <c r="I238" s="127">
        <f t="shared" si="29"/>
        <v>12450</v>
      </c>
      <c r="J238" s="127">
        <v>0</v>
      </c>
      <c r="K238" s="127">
        <f t="shared" si="30"/>
        <v>0</v>
      </c>
      <c r="L238" s="127">
        <v>21</v>
      </c>
      <c r="M238" s="127">
        <f t="shared" si="31"/>
        <v>0</v>
      </c>
      <c r="N238" s="127">
        <v>0</v>
      </c>
      <c r="O238" s="127">
        <f t="shared" si="32"/>
        <v>0</v>
      </c>
      <c r="P238" s="127">
        <v>0</v>
      </c>
      <c r="Q238" s="127">
        <f t="shared" si="33"/>
        <v>0</v>
      </c>
      <c r="R238" s="127"/>
      <c r="S238" s="127" t="s">
        <v>222</v>
      </c>
      <c r="T238" s="127" t="s">
        <v>223</v>
      </c>
      <c r="U238" s="127">
        <v>0</v>
      </c>
      <c r="V238" s="127">
        <f t="shared" si="34"/>
        <v>0</v>
      </c>
      <c r="W238" s="127"/>
      <c r="X238" s="127" t="s">
        <v>387</v>
      </c>
      <c r="Y238" s="122"/>
      <c r="Z238" s="122"/>
      <c r="AA238" s="122"/>
      <c r="AB238" s="122"/>
      <c r="AC238" s="122"/>
      <c r="AD238" s="122"/>
      <c r="AE238" s="122"/>
      <c r="AF238" s="122"/>
      <c r="AG238" s="122" t="s">
        <v>388</v>
      </c>
      <c r="AH238" s="122"/>
      <c r="AI238" s="122"/>
      <c r="AJ238" s="122"/>
      <c r="AK238" s="122"/>
      <c r="AL238" s="122"/>
      <c r="AM238" s="122"/>
      <c r="AN238" s="122"/>
      <c r="AO238" s="122"/>
      <c r="AP238" s="122"/>
      <c r="AQ238" s="122"/>
      <c r="AR238" s="122"/>
      <c r="AS238" s="122"/>
      <c r="AT238" s="122"/>
      <c r="AU238" s="122"/>
      <c r="AV238" s="122"/>
      <c r="AW238" s="122"/>
      <c r="AX238" s="122"/>
      <c r="AY238" s="122"/>
      <c r="AZ238" s="122"/>
      <c r="BA238" s="122"/>
      <c r="BB238" s="122"/>
      <c r="BC238" s="122"/>
      <c r="BD238" s="122"/>
      <c r="BE238" s="122"/>
      <c r="BF238" s="122"/>
      <c r="BG238" s="122"/>
      <c r="BH238" s="122"/>
    </row>
    <row r="239" spans="1:60" ht="22.5" outlineLevel="1" x14ac:dyDescent="0.2">
      <c r="A239" s="145">
        <v>98</v>
      </c>
      <c r="B239" s="146" t="s">
        <v>389</v>
      </c>
      <c r="C239" s="152" t="s">
        <v>390</v>
      </c>
      <c r="D239" s="147" t="s">
        <v>129</v>
      </c>
      <c r="E239" s="148">
        <v>3</v>
      </c>
      <c r="F239" s="149"/>
      <c r="G239" s="150">
        <f t="shared" si="28"/>
        <v>0</v>
      </c>
      <c r="H239" s="127">
        <v>1668</v>
      </c>
      <c r="I239" s="127">
        <f t="shared" si="29"/>
        <v>5004</v>
      </c>
      <c r="J239" s="127">
        <v>0</v>
      </c>
      <c r="K239" s="127">
        <f t="shared" si="30"/>
        <v>0</v>
      </c>
      <c r="L239" s="127">
        <v>21</v>
      </c>
      <c r="M239" s="127">
        <f t="shared" si="31"/>
        <v>0</v>
      </c>
      <c r="N239" s="127">
        <v>1.2999999999999999E-2</v>
      </c>
      <c r="O239" s="127">
        <f t="shared" si="32"/>
        <v>0.04</v>
      </c>
      <c r="P239" s="127">
        <v>0</v>
      </c>
      <c r="Q239" s="127">
        <f t="shared" si="33"/>
        <v>0</v>
      </c>
      <c r="R239" s="127" t="s">
        <v>160</v>
      </c>
      <c r="S239" s="127" t="s">
        <v>130</v>
      </c>
      <c r="T239" s="127" t="s">
        <v>223</v>
      </c>
      <c r="U239" s="127">
        <v>0</v>
      </c>
      <c r="V239" s="127">
        <f t="shared" si="34"/>
        <v>0</v>
      </c>
      <c r="W239" s="127"/>
      <c r="X239" s="127" t="s">
        <v>161</v>
      </c>
      <c r="Y239" s="122"/>
      <c r="Z239" s="122"/>
      <c r="AA239" s="122"/>
      <c r="AB239" s="122"/>
      <c r="AC239" s="122"/>
      <c r="AD239" s="122"/>
      <c r="AE239" s="122"/>
      <c r="AF239" s="122"/>
      <c r="AG239" s="122" t="s">
        <v>162</v>
      </c>
      <c r="AH239" s="122"/>
      <c r="AI239" s="122"/>
      <c r="AJ239" s="122"/>
      <c r="AK239" s="122"/>
      <c r="AL239" s="122"/>
      <c r="AM239" s="122"/>
      <c r="AN239" s="122"/>
      <c r="AO239" s="122"/>
      <c r="AP239" s="122"/>
      <c r="AQ239" s="122"/>
      <c r="AR239" s="122"/>
      <c r="AS239" s="122"/>
      <c r="AT239" s="122"/>
      <c r="AU239" s="122"/>
      <c r="AV239" s="122"/>
      <c r="AW239" s="122"/>
      <c r="AX239" s="122"/>
      <c r="AY239" s="122"/>
      <c r="AZ239" s="122"/>
      <c r="BA239" s="122"/>
      <c r="BB239" s="122"/>
      <c r="BC239" s="122"/>
      <c r="BD239" s="122"/>
      <c r="BE239" s="122"/>
      <c r="BF239" s="122"/>
      <c r="BG239" s="122"/>
      <c r="BH239" s="122"/>
    </row>
    <row r="240" spans="1:60" ht="22.5" outlineLevel="1" x14ac:dyDescent="0.2">
      <c r="A240" s="145">
        <v>99</v>
      </c>
      <c r="B240" s="146" t="s">
        <v>391</v>
      </c>
      <c r="C240" s="152" t="s">
        <v>392</v>
      </c>
      <c r="D240" s="147" t="s">
        <v>129</v>
      </c>
      <c r="E240" s="148">
        <v>3</v>
      </c>
      <c r="F240" s="149"/>
      <c r="G240" s="150">
        <f t="shared" si="28"/>
        <v>0</v>
      </c>
      <c r="H240" s="127">
        <v>1963</v>
      </c>
      <c r="I240" s="127">
        <f t="shared" si="29"/>
        <v>5889</v>
      </c>
      <c r="J240" s="127">
        <v>0</v>
      </c>
      <c r="K240" s="127">
        <f t="shared" si="30"/>
        <v>0</v>
      </c>
      <c r="L240" s="127">
        <v>21</v>
      </c>
      <c r="M240" s="127">
        <f t="shared" si="31"/>
        <v>0</v>
      </c>
      <c r="N240" s="127">
        <v>0.02</v>
      </c>
      <c r="O240" s="127">
        <f t="shared" si="32"/>
        <v>0.06</v>
      </c>
      <c r="P240" s="127">
        <v>0</v>
      </c>
      <c r="Q240" s="127">
        <f t="shared" si="33"/>
        <v>0</v>
      </c>
      <c r="R240" s="127" t="s">
        <v>160</v>
      </c>
      <c r="S240" s="127" t="s">
        <v>130</v>
      </c>
      <c r="T240" s="127" t="s">
        <v>130</v>
      </c>
      <c r="U240" s="127">
        <v>0</v>
      </c>
      <c r="V240" s="127">
        <f t="shared" si="34"/>
        <v>0</v>
      </c>
      <c r="W240" s="127"/>
      <c r="X240" s="127" t="s">
        <v>161</v>
      </c>
      <c r="Y240" s="122"/>
      <c r="Z240" s="122"/>
      <c r="AA240" s="122"/>
      <c r="AB240" s="122"/>
      <c r="AC240" s="122"/>
      <c r="AD240" s="122"/>
      <c r="AE240" s="122"/>
      <c r="AF240" s="122"/>
      <c r="AG240" s="122" t="s">
        <v>162</v>
      </c>
      <c r="AH240" s="122"/>
      <c r="AI240" s="122"/>
      <c r="AJ240" s="122"/>
      <c r="AK240" s="122"/>
      <c r="AL240" s="122"/>
      <c r="AM240" s="122"/>
      <c r="AN240" s="122"/>
      <c r="AO240" s="122"/>
      <c r="AP240" s="122"/>
      <c r="AQ240" s="122"/>
      <c r="AR240" s="122"/>
      <c r="AS240" s="122"/>
      <c r="AT240" s="122"/>
      <c r="AU240" s="122"/>
      <c r="AV240" s="122"/>
      <c r="AW240" s="122"/>
      <c r="AX240" s="122"/>
      <c r="AY240" s="122"/>
      <c r="AZ240" s="122"/>
      <c r="BA240" s="122"/>
      <c r="BB240" s="122"/>
      <c r="BC240" s="122"/>
      <c r="BD240" s="122"/>
      <c r="BE240" s="122"/>
      <c r="BF240" s="122"/>
      <c r="BG240" s="122"/>
      <c r="BH240" s="122"/>
    </row>
    <row r="241" spans="1:60" ht="33.75" outlineLevel="1" x14ac:dyDescent="0.2">
      <c r="A241" s="145">
        <v>100</v>
      </c>
      <c r="B241" s="146" t="s">
        <v>385</v>
      </c>
      <c r="C241" s="152" t="s">
        <v>393</v>
      </c>
      <c r="D241" s="147" t="s">
        <v>274</v>
      </c>
      <c r="E241" s="148">
        <v>1</v>
      </c>
      <c r="F241" s="149"/>
      <c r="G241" s="150">
        <f t="shared" si="28"/>
        <v>0</v>
      </c>
      <c r="H241" s="127">
        <v>5680</v>
      </c>
      <c r="I241" s="127">
        <f t="shared" si="29"/>
        <v>5680</v>
      </c>
      <c r="J241" s="127">
        <v>0</v>
      </c>
      <c r="K241" s="127">
        <f t="shared" si="30"/>
        <v>0</v>
      </c>
      <c r="L241" s="127">
        <v>21</v>
      </c>
      <c r="M241" s="127">
        <f t="shared" si="31"/>
        <v>0</v>
      </c>
      <c r="N241" s="127">
        <v>0</v>
      </c>
      <c r="O241" s="127">
        <f t="shared" si="32"/>
        <v>0</v>
      </c>
      <c r="P241" s="127">
        <v>0</v>
      </c>
      <c r="Q241" s="127">
        <f t="shared" si="33"/>
        <v>0</v>
      </c>
      <c r="R241" s="127"/>
      <c r="S241" s="127" t="s">
        <v>222</v>
      </c>
      <c r="T241" s="127" t="s">
        <v>223</v>
      </c>
      <c r="U241" s="127">
        <v>0</v>
      </c>
      <c r="V241" s="127">
        <f t="shared" si="34"/>
        <v>0</v>
      </c>
      <c r="W241" s="127"/>
      <c r="X241" s="127" t="s">
        <v>161</v>
      </c>
      <c r="Y241" s="122"/>
      <c r="Z241" s="122"/>
      <c r="AA241" s="122"/>
      <c r="AB241" s="122"/>
      <c r="AC241" s="122"/>
      <c r="AD241" s="122"/>
      <c r="AE241" s="122"/>
      <c r="AF241" s="122"/>
      <c r="AG241" s="122" t="s">
        <v>162</v>
      </c>
      <c r="AH241" s="122"/>
      <c r="AI241" s="122"/>
      <c r="AJ241" s="122"/>
      <c r="AK241" s="122"/>
      <c r="AL241" s="122"/>
      <c r="AM241" s="122"/>
      <c r="AN241" s="122"/>
      <c r="AO241" s="122"/>
      <c r="AP241" s="122"/>
      <c r="AQ241" s="122"/>
      <c r="AR241" s="122"/>
      <c r="AS241" s="122"/>
      <c r="AT241" s="122"/>
      <c r="AU241" s="122"/>
      <c r="AV241" s="122"/>
      <c r="AW241" s="122"/>
      <c r="AX241" s="122"/>
      <c r="AY241" s="122"/>
      <c r="AZ241" s="122"/>
      <c r="BA241" s="122"/>
      <c r="BB241" s="122"/>
      <c r="BC241" s="122"/>
      <c r="BD241" s="122"/>
      <c r="BE241" s="122"/>
      <c r="BF241" s="122"/>
      <c r="BG241" s="122"/>
      <c r="BH241" s="122"/>
    </row>
    <row r="242" spans="1:60" ht="22.5" outlineLevel="1" x14ac:dyDescent="0.2">
      <c r="A242" s="145">
        <v>101</v>
      </c>
      <c r="B242" s="146" t="s">
        <v>394</v>
      </c>
      <c r="C242" s="152" t="s">
        <v>395</v>
      </c>
      <c r="D242" s="147" t="s">
        <v>129</v>
      </c>
      <c r="E242" s="148">
        <v>1</v>
      </c>
      <c r="F242" s="149"/>
      <c r="G242" s="150">
        <f t="shared" si="28"/>
        <v>0</v>
      </c>
      <c r="H242" s="127">
        <v>0</v>
      </c>
      <c r="I242" s="127">
        <f t="shared" si="29"/>
        <v>0</v>
      </c>
      <c r="J242" s="127">
        <v>2500</v>
      </c>
      <c r="K242" s="127">
        <f t="shared" si="30"/>
        <v>2500</v>
      </c>
      <c r="L242" s="127">
        <v>21</v>
      </c>
      <c r="M242" s="127">
        <f t="shared" si="31"/>
        <v>0</v>
      </c>
      <c r="N242" s="127">
        <v>0</v>
      </c>
      <c r="O242" s="127">
        <f t="shared" si="32"/>
        <v>0</v>
      </c>
      <c r="P242" s="127">
        <v>0</v>
      </c>
      <c r="Q242" s="127">
        <f t="shared" si="33"/>
        <v>0</v>
      </c>
      <c r="R242" s="127"/>
      <c r="S242" s="127" t="s">
        <v>222</v>
      </c>
      <c r="T242" s="127" t="s">
        <v>223</v>
      </c>
      <c r="U242" s="127">
        <v>0</v>
      </c>
      <c r="V242" s="127">
        <f t="shared" si="34"/>
        <v>0</v>
      </c>
      <c r="W242" s="127"/>
      <c r="X242" s="127" t="s">
        <v>387</v>
      </c>
      <c r="Y242" s="122"/>
      <c r="Z242" s="122"/>
      <c r="AA242" s="122"/>
      <c r="AB242" s="122"/>
      <c r="AC242" s="122"/>
      <c r="AD242" s="122"/>
      <c r="AE242" s="122"/>
      <c r="AF242" s="122"/>
      <c r="AG242" s="122" t="s">
        <v>396</v>
      </c>
      <c r="AH242" s="122"/>
      <c r="AI242" s="122"/>
      <c r="AJ242" s="122"/>
      <c r="AK242" s="122"/>
      <c r="AL242" s="122"/>
      <c r="AM242" s="122"/>
      <c r="AN242" s="122"/>
      <c r="AO242" s="122"/>
      <c r="AP242" s="122"/>
      <c r="AQ242" s="122"/>
      <c r="AR242" s="122"/>
      <c r="AS242" s="122"/>
      <c r="AT242" s="122"/>
      <c r="AU242" s="122"/>
      <c r="AV242" s="122"/>
      <c r="AW242" s="122"/>
      <c r="AX242" s="122"/>
      <c r="AY242" s="122"/>
      <c r="AZ242" s="122"/>
      <c r="BA242" s="122"/>
      <c r="BB242" s="122"/>
      <c r="BC242" s="122"/>
      <c r="BD242" s="122"/>
      <c r="BE242" s="122"/>
      <c r="BF242" s="122"/>
      <c r="BG242" s="122"/>
      <c r="BH242" s="122"/>
    </row>
    <row r="243" spans="1:60" ht="22.5" outlineLevel="1" x14ac:dyDescent="0.2">
      <c r="A243" s="139">
        <v>102</v>
      </c>
      <c r="B243" s="140" t="s">
        <v>397</v>
      </c>
      <c r="C243" s="153" t="s">
        <v>398</v>
      </c>
      <c r="D243" s="141" t="s">
        <v>145</v>
      </c>
      <c r="E243" s="142">
        <v>2.4</v>
      </c>
      <c r="F243" s="143"/>
      <c r="G243" s="144">
        <f t="shared" si="28"/>
        <v>0</v>
      </c>
      <c r="H243" s="127">
        <v>0</v>
      </c>
      <c r="I243" s="127">
        <f t="shared" si="29"/>
        <v>0</v>
      </c>
      <c r="J243" s="127">
        <v>25415</v>
      </c>
      <c r="K243" s="127">
        <f t="shared" si="30"/>
        <v>60996</v>
      </c>
      <c r="L243" s="127">
        <v>21</v>
      </c>
      <c r="M243" s="127">
        <f t="shared" si="31"/>
        <v>0</v>
      </c>
      <c r="N243" s="127">
        <v>0</v>
      </c>
      <c r="O243" s="127">
        <f t="shared" si="32"/>
        <v>0</v>
      </c>
      <c r="P243" s="127">
        <v>0</v>
      </c>
      <c r="Q243" s="127">
        <f t="shared" si="33"/>
        <v>0</v>
      </c>
      <c r="R243" s="127"/>
      <c r="S243" s="127" t="s">
        <v>222</v>
      </c>
      <c r="T243" s="127" t="s">
        <v>223</v>
      </c>
      <c r="U243" s="127">
        <v>0</v>
      </c>
      <c r="V243" s="127">
        <f t="shared" si="34"/>
        <v>0</v>
      </c>
      <c r="W243" s="127"/>
      <c r="X243" s="127" t="s">
        <v>387</v>
      </c>
      <c r="Y243" s="122"/>
      <c r="Z243" s="122"/>
      <c r="AA243" s="122"/>
      <c r="AB243" s="122"/>
      <c r="AC243" s="122"/>
      <c r="AD243" s="122"/>
      <c r="AE243" s="122"/>
      <c r="AF243" s="122"/>
      <c r="AG243" s="122" t="s">
        <v>396</v>
      </c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</row>
    <row r="244" spans="1:60" ht="22.5" outlineLevel="1" x14ac:dyDescent="0.2">
      <c r="A244" s="125"/>
      <c r="B244" s="126"/>
      <c r="C244" s="154" t="s">
        <v>399</v>
      </c>
      <c r="D244" s="128"/>
      <c r="E244" s="129">
        <v>2.4</v>
      </c>
      <c r="F244" s="127"/>
      <c r="G244" s="127"/>
      <c r="H244" s="127"/>
      <c r="I244" s="127"/>
      <c r="J244" s="127"/>
      <c r="K244" s="127"/>
      <c r="L244" s="127"/>
      <c r="M244" s="127"/>
      <c r="N244" s="127"/>
      <c r="O244" s="127"/>
      <c r="P244" s="127"/>
      <c r="Q244" s="127"/>
      <c r="R244" s="127"/>
      <c r="S244" s="127"/>
      <c r="T244" s="127"/>
      <c r="U244" s="127"/>
      <c r="V244" s="127"/>
      <c r="W244" s="127"/>
      <c r="X244" s="127"/>
      <c r="Y244" s="122"/>
      <c r="Z244" s="122"/>
      <c r="AA244" s="122"/>
      <c r="AB244" s="122"/>
      <c r="AC244" s="122"/>
      <c r="AD244" s="122"/>
      <c r="AE244" s="122"/>
      <c r="AF244" s="122"/>
      <c r="AG244" s="122" t="s">
        <v>141</v>
      </c>
      <c r="AH244" s="122">
        <v>0</v>
      </c>
      <c r="AI244" s="122"/>
      <c r="AJ244" s="122"/>
      <c r="AK244" s="122"/>
      <c r="AL244" s="122"/>
      <c r="AM244" s="122"/>
      <c r="AN244" s="122"/>
      <c r="AO244" s="122"/>
      <c r="AP244" s="122"/>
      <c r="AQ244" s="122"/>
      <c r="AR244" s="122"/>
      <c r="AS244" s="122"/>
      <c r="AT244" s="122"/>
      <c r="AU244" s="122"/>
      <c r="AV244" s="122"/>
      <c r="AW244" s="122"/>
      <c r="AX244" s="122"/>
      <c r="AY244" s="122"/>
      <c r="AZ244" s="122"/>
      <c r="BA244" s="122"/>
      <c r="BB244" s="122"/>
      <c r="BC244" s="122"/>
      <c r="BD244" s="122"/>
      <c r="BE244" s="122"/>
      <c r="BF244" s="122"/>
      <c r="BG244" s="122"/>
      <c r="BH244" s="122"/>
    </row>
    <row r="245" spans="1:60" outlineLevel="1" x14ac:dyDescent="0.2">
      <c r="A245" s="125"/>
      <c r="B245" s="126"/>
      <c r="C245" s="154" t="s">
        <v>400</v>
      </c>
      <c r="D245" s="128"/>
      <c r="E245" s="129"/>
      <c r="F245" s="127"/>
      <c r="G245" s="127"/>
      <c r="H245" s="127"/>
      <c r="I245" s="127"/>
      <c r="J245" s="127"/>
      <c r="K245" s="127"/>
      <c r="L245" s="127"/>
      <c r="M245" s="127"/>
      <c r="N245" s="127"/>
      <c r="O245" s="127"/>
      <c r="P245" s="127"/>
      <c r="Q245" s="127"/>
      <c r="R245" s="127"/>
      <c r="S245" s="127"/>
      <c r="T245" s="127"/>
      <c r="U245" s="127"/>
      <c r="V245" s="127"/>
      <c r="W245" s="127"/>
      <c r="X245" s="127"/>
      <c r="Y245" s="122"/>
      <c r="Z245" s="122"/>
      <c r="AA245" s="122"/>
      <c r="AB245" s="122"/>
      <c r="AC245" s="122"/>
      <c r="AD245" s="122"/>
      <c r="AE245" s="122"/>
      <c r="AF245" s="122"/>
      <c r="AG245" s="122" t="s">
        <v>141</v>
      </c>
      <c r="AH245" s="122">
        <v>0</v>
      </c>
      <c r="AI245" s="122"/>
      <c r="AJ245" s="122"/>
      <c r="AK245" s="122"/>
      <c r="AL245" s="122"/>
      <c r="AM245" s="122"/>
      <c r="AN245" s="122"/>
      <c r="AO245" s="122"/>
      <c r="AP245" s="122"/>
      <c r="AQ245" s="122"/>
      <c r="AR245" s="122"/>
      <c r="AS245" s="122"/>
      <c r="AT245" s="122"/>
      <c r="AU245" s="122"/>
      <c r="AV245" s="122"/>
      <c r="AW245" s="122"/>
      <c r="AX245" s="122"/>
      <c r="AY245" s="122"/>
      <c r="AZ245" s="122"/>
      <c r="BA245" s="122"/>
      <c r="BB245" s="122"/>
      <c r="BC245" s="122"/>
      <c r="BD245" s="122"/>
      <c r="BE245" s="122"/>
      <c r="BF245" s="122"/>
      <c r="BG245" s="122"/>
      <c r="BH245" s="122"/>
    </row>
    <row r="246" spans="1:60" outlineLevel="1" x14ac:dyDescent="0.2">
      <c r="A246" s="125"/>
      <c r="B246" s="126"/>
      <c r="C246" s="154" t="s">
        <v>401</v>
      </c>
      <c r="D246" s="128"/>
      <c r="E246" s="129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  <c r="P246" s="127"/>
      <c r="Q246" s="127"/>
      <c r="R246" s="127"/>
      <c r="S246" s="127"/>
      <c r="T246" s="127"/>
      <c r="U246" s="127"/>
      <c r="V246" s="127"/>
      <c r="W246" s="127"/>
      <c r="X246" s="127"/>
      <c r="Y246" s="122"/>
      <c r="Z246" s="122"/>
      <c r="AA246" s="122"/>
      <c r="AB246" s="122"/>
      <c r="AC246" s="122"/>
      <c r="AD246" s="122"/>
      <c r="AE246" s="122"/>
      <c r="AF246" s="122"/>
      <c r="AG246" s="122" t="s">
        <v>141</v>
      </c>
      <c r="AH246" s="122">
        <v>0</v>
      </c>
      <c r="AI246" s="122"/>
      <c r="AJ246" s="122"/>
      <c r="AK246" s="122"/>
      <c r="AL246" s="122"/>
      <c r="AM246" s="122"/>
      <c r="AN246" s="122"/>
      <c r="AO246" s="122"/>
      <c r="AP246" s="122"/>
      <c r="AQ246" s="122"/>
      <c r="AR246" s="122"/>
      <c r="AS246" s="122"/>
      <c r="AT246" s="122"/>
      <c r="AU246" s="122"/>
      <c r="AV246" s="122"/>
      <c r="AW246" s="122"/>
      <c r="AX246" s="122"/>
      <c r="AY246" s="122"/>
      <c r="AZ246" s="122"/>
      <c r="BA246" s="122"/>
      <c r="BB246" s="122"/>
      <c r="BC246" s="122"/>
      <c r="BD246" s="122"/>
      <c r="BE246" s="122"/>
      <c r="BF246" s="122"/>
      <c r="BG246" s="122"/>
      <c r="BH246" s="122"/>
    </row>
    <row r="247" spans="1:60" ht="22.5" outlineLevel="1" x14ac:dyDescent="0.2">
      <c r="A247" s="125"/>
      <c r="B247" s="126"/>
      <c r="C247" s="154" t="s">
        <v>402</v>
      </c>
      <c r="D247" s="128"/>
      <c r="E247" s="129"/>
      <c r="F247" s="127"/>
      <c r="G247" s="127"/>
      <c r="H247" s="127"/>
      <c r="I247" s="127"/>
      <c r="J247" s="127"/>
      <c r="K247" s="127"/>
      <c r="L247" s="127"/>
      <c r="M247" s="127"/>
      <c r="N247" s="127"/>
      <c r="O247" s="127"/>
      <c r="P247" s="127"/>
      <c r="Q247" s="127"/>
      <c r="R247" s="127"/>
      <c r="S247" s="127"/>
      <c r="T247" s="127"/>
      <c r="U247" s="127"/>
      <c r="V247" s="127"/>
      <c r="W247" s="127"/>
      <c r="X247" s="127"/>
      <c r="Y247" s="122"/>
      <c r="Z247" s="122"/>
      <c r="AA247" s="122"/>
      <c r="AB247" s="122"/>
      <c r="AC247" s="122"/>
      <c r="AD247" s="122"/>
      <c r="AE247" s="122"/>
      <c r="AF247" s="122"/>
      <c r="AG247" s="122" t="s">
        <v>141</v>
      </c>
      <c r="AH247" s="122">
        <v>0</v>
      </c>
      <c r="AI247" s="122"/>
      <c r="AJ247" s="122"/>
      <c r="AK247" s="122"/>
      <c r="AL247" s="122"/>
      <c r="AM247" s="122"/>
      <c r="AN247" s="122"/>
      <c r="AO247" s="122"/>
      <c r="AP247" s="122"/>
      <c r="AQ247" s="122"/>
      <c r="AR247" s="122"/>
      <c r="AS247" s="122"/>
      <c r="AT247" s="122"/>
      <c r="AU247" s="122"/>
      <c r="AV247" s="122"/>
      <c r="AW247" s="122"/>
      <c r="AX247" s="122"/>
      <c r="AY247" s="122"/>
      <c r="AZ247" s="122"/>
      <c r="BA247" s="122"/>
      <c r="BB247" s="122"/>
      <c r="BC247" s="122"/>
      <c r="BD247" s="122"/>
      <c r="BE247" s="122"/>
      <c r="BF247" s="122"/>
      <c r="BG247" s="122"/>
      <c r="BH247" s="122"/>
    </row>
    <row r="248" spans="1:60" outlineLevel="1" x14ac:dyDescent="0.2">
      <c r="A248" s="125"/>
      <c r="B248" s="126"/>
      <c r="C248" s="154" t="s">
        <v>403</v>
      </c>
      <c r="D248" s="128"/>
      <c r="E248" s="129"/>
      <c r="F248" s="127"/>
      <c r="G248" s="127"/>
      <c r="H248" s="127"/>
      <c r="I248" s="127"/>
      <c r="J248" s="127"/>
      <c r="K248" s="127"/>
      <c r="L248" s="127"/>
      <c r="M248" s="127"/>
      <c r="N248" s="127"/>
      <c r="O248" s="127"/>
      <c r="P248" s="127"/>
      <c r="Q248" s="127"/>
      <c r="R248" s="127"/>
      <c r="S248" s="127"/>
      <c r="T248" s="127"/>
      <c r="U248" s="127"/>
      <c r="V248" s="127"/>
      <c r="W248" s="127"/>
      <c r="X248" s="127"/>
      <c r="Y248" s="122"/>
      <c r="Z248" s="122"/>
      <c r="AA248" s="122"/>
      <c r="AB248" s="122"/>
      <c r="AC248" s="122"/>
      <c r="AD248" s="122"/>
      <c r="AE248" s="122"/>
      <c r="AF248" s="122"/>
      <c r="AG248" s="122" t="s">
        <v>141</v>
      </c>
      <c r="AH248" s="122">
        <v>0</v>
      </c>
      <c r="AI248" s="122"/>
      <c r="AJ248" s="122"/>
      <c r="AK248" s="122"/>
      <c r="AL248" s="122"/>
      <c r="AM248" s="122"/>
      <c r="AN248" s="122"/>
      <c r="AO248" s="122"/>
      <c r="AP248" s="122"/>
      <c r="AQ248" s="122"/>
      <c r="AR248" s="122"/>
      <c r="AS248" s="122"/>
      <c r="AT248" s="122"/>
      <c r="AU248" s="122"/>
      <c r="AV248" s="122"/>
      <c r="AW248" s="122"/>
      <c r="AX248" s="122"/>
      <c r="AY248" s="122"/>
      <c r="AZ248" s="122"/>
      <c r="BA248" s="122"/>
      <c r="BB248" s="122"/>
      <c r="BC248" s="122"/>
      <c r="BD248" s="122"/>
      <c r="BE248" s="122"/>
      <c r="BF248" s="122"/>
      <c r="BG248" s="122"/>
      <c r="BH248" s="122"/>
    </row>
    <row r="249" spans="1:60" ht="22.5" outlineLevel="1" x14ac:dyDescent="0.2">
      <c r="A249" s="125"/>
      <c r="B249" s="126"/>
      <c r="C249" s="154" t="s">
        <v>404</v>
      </c>
      <c r="D249" s="128"/>
      <c r="E249" s="129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7"/>
      <c r="S249" s="127"/>
      <c r="T249" s="127"/>
      <c r="U249" s="127"/>
      <c r="V249" s="127"/>
      <c r="W249" s="127"/>
      <c r="X249" s="127"/>
      <c r="Y249" s="122"/>
      <c r="Z249" s="122"/>
      <c r="AA249" s="122"/>
      <c r="AB249" s="122"/>
      <c r="AC249" s="122"/>
      <c r="AD249" s="122"/>
      <c r="AE249" s="122"/>
      <c r="AF249" s="122"/>
      <c r="AG249" s="122" t="s">
        <v>141</v>
      </c>
      <c r="AH249" s="122">
        <v>0</v>
      </c>
      <c r="AI249" s="122"/>
      <c r="AJ249" s="122"/>
      <c r="AK249" s="122"/>
      <c r="AL249" s="122"/>
      <c r="AM249" s="122"/>
      <c r="AN249" s="122"/>
      <c r="AO249" s="122"/>
      <c r="AP249" s="122"/>
      <c r="AQ249" s="122"/>
      <c r="AR249" s="122"/>
      <c r="AS249" s="122"/>
      <c r="AT249" s="122"/>
      <c r="AU249" s="122"/>
      <c r="AV249" s="122"/>
      <c r="AW249" s="122"/>
      <c r="AX249" s="122"/>
      <c r="AY249" s="122"/>
      <c r="AZ249" s="122"/>
      <c r="BA249" s="122"/>
      <c r="BB249" s="122"/>
      <c r="BC249" s="122"/>
      <c r="BD249" s="122"/>
      <c r="BE249" s="122"/>
      <c r="BF249" s="122"/>
      <c r="BG249" s="122"/>
      <c r="BH249" s="122"/>
    </row>
    <row r="250" spans="1:60" ht="22.5" outlineLevel="1" x14ac:dyDescent="0.2">
      <c r="A250" s="125"/>
      <c r="B250" s="126"/>
      <c r="C250" s="154" t="s">
        <v>405</v>
      </c>
      <c r="D250" s="128"/>
      <c r="E250" s="129"/>
      <c r="F250" s="127"/>
      <c r="G250" s="127"/>
      <c r="H250" s="127"/>
      <c r="I250" s="127"/>
      <c r="J250" s="127"/>
      <c r="K250" s="127"/>
      <c r="L250" s="127"/>
      <c r="M250" s="127"/>
      <c r="N250" s="127"/>
      <c r="O250" s="127"/>
      <c r="P250" s="127"/>
      <c r="Q250" s="127"/>
      <c r="R250" s="127"/>
      <c r="S250" s="127"/>
      <c r="T250" s="127"/>
      <c r="U250" s="127"/>
      <c r="V250" s="127"/>
      <c r="W250" s="127"/>
      <c r="X250" s="127"/>
      <c r="Y250" s="122"/>
      <c r="Z250" s="122"/>
      <c r="AA250" s="122"/>
      <c r="AB250" s="122"/>
      <c r="AC250" s="122"/>
      <c r="AD250" s="122"/>
      <c r="AE250" s="122"/>
      <c r="AF250" s="122"/>
      <c r="AG250" s="122" t="s">
        <v>141</v>
      </c>
      <c r="AH250" s="122">
        <v>0</v>
      </c>
      <c r="AI250" s="122"/>
      <c r="AJ250" s="122"/>
      <c r="AK250" s="122"/>
      <c r="AL250" s="122"/>
      <c r="AM250" s="122"/>
      <c r="AN250" s="122"/>
      <c r="AO250" s="122"/>
      <c r="AP250" s="122"/>
      <c r="AQ250" s="122"/>
      <c r="AR250" s="122"/>
      <c r="AS250" s="122"/>
      <c r="AT250" s="122"/>
      <c r="AU250" s="122"/>
      <c r="AV250" s="122"/>
      <c r="AW250" s="122"/>
      <c r="AX250" s="122"/>
      <c r="AY250" s="122"/>
      <c r="AZ250" s="122"/>
      <c r="BA250" s="122"/>
      <c r="BB250" s="122"/>
      <c r="BC250" s="122"/>
      <c r="BD250" s="122"/>
      <c r="BE250" s="122"/>
      <c r="BF250" s="122"/>
      <c r="BG250" s="122"/>
      <c r="BH250" s="122"/>
    </row>
    <row r="251" spans="1:60" outlineLevel="1" x14ac:dyDescent="0.2">
      <c r="A251" s="125"/>
      <c r="B251" s="126"/>
      <c r="C251" s="154" t="s">
        <v>406</v>
      </c>
      <c r="D251" s="128"/>
      <c r="E251" s="129"/>
      <c r="F251" s="127"/>
      <c r="G251" s="127"/>
      <c r="H251" s="127"/>
      <c r="I251" s="127"/>
      <c r="J251" s="127"/>
      <c r="K251" s="127"/>
      <c r="L251" s="127"/>
      <c r="M251" s="127"/>
      <c r="N251" s="127"/>
      <c r="O251" s="127"/>
      <c r="P251" s="127"/>
      <c r="Q251" s="127"/>
      <c r="R251" s="127"/>
      <c r="S251" s="127"/>
      <c r="T251" s="127"/>
      <c r="U251" s="127"/>
      <c r="V251" s="127"/>
      <c r="W251" s="127"/>
      <c r="X251" s="127"/>
      <c r="Y251" s="122"/>
      <c r="Z251" s="122"/>
      <c r="AA251" s="122"/>
      <c r="AB251" s="122"/>
      <c r="AC251" s="122"/>
      <c r="AD251" s="122"/>
      <c r="AE251" s="122"/>
      <c r="AF251" s="122"/>
      <c r="AG251" s="122" t="s">
        <v>141</v>
      </c>
      <c r="AH251" s="122">
        <v>0</v>
      </c>
      <c r="AI251" s="122"/>
      <c r="AJ251" s="122"/>
      <c r="AK251" s="122"/>
      <c r="AL251" s="122"/>
      <c r="AM251" s="122"/>
      <c r="AN251" s="122"/>
      <c r="AO251" s="122"/>
      <c r="AP251" s="122"/>
      <c r="AQ251" s="122"/>
      <c r="AR251" s="122"/>
      <c r="AS251" s="122"/>
      <c r="AT251" s="122"/>
      <c r="AU251" s="122"/>
      <c r="AV251" s="122"/>
      <c r="AW251" s="122"/>
      <c r="AX251" s="122"/>
      <c r="AY251" s="122"/>
      <c r="AZ251" s="122"/>
      <c r="BA251" s="122"/>
      <c r="BB251" s="122"/>
      <c r="BC251" s="122"/>
      <c r="BD251" s="122"/>
      <c r="BE251" s="122"/>
      <c r="BF251" s="122"/>
      <c r="BG251" s="122"/>
      <c r="BH251" s="122"/>
    </row>
    <row r="252" spans="1:60" outlineLevel="1" x14ac:dyDescent="0.2">
      <c r="A252" s="125"/>
      <c r="B252" s="126"/>
      <c r="C252" s="154" t="s">
        <v>407</v>
      </c>
      <c r="D252" s="128"/>
      <c r="E252" s="129"/>
      <c r="F252" s="127"/>
      <c r="G252" s="127"/>
      <c r="H252" s="127"/>
      <c r="I252" s="127"/>
      <c r="J252" s="127"/>
      <c r="K252" s="127"/>
      <c r="L252" s="127"/>
      <c r="M252" s="127"/>
      <c r="N252" s="127"/>
      <c r="O252" s="127"/>
      <c r="P252" s="127"/>
      <c r="Q252" s="127"/>
      <c r="R252" s="127"/>
      <c r="S252" s="127"/>
      <c r="T252" s="127"/>
      <c r="U252" s="127"/>
      <c r="V252" s="127"/>
      <c r="W252" s="127"/>
      <c r="X252" s="127"/>
      <c r="Y252" s="122"/>
      <c r="Z252" s="122"/>
      <c r="AA252" s="122"/>
      <c r="AB252" s="122"/>
      <c r="AC252" s="122"/>
      <c r="AD252" s="122"/>
      <c r="AE252" s="122"/>
      <c r="AF252" s="122"/>
      <c r="AG252" s="122" t="s">
        <v>141</v>
      </c>
      <c r="AH252" s="122">
        <v>0</v>
      </c>
      <c r="AI252" s="122"/>
      <c r="AJ252" s="122"/>
      <c r="AK252" s="122"/>
      <c r="AL252" s="122"/>
      <c r="AM252" s="122"/>
      <c r="AN252" s="122"/>
      <c r="AO252" s="122"/>
      <c r="AP252" s="122"/>
      <c r="AQ252" s="122"/>
      <c r="AR252" s="122"/>
      <c r="AS252" s="122"/>
      <c r="AT252" s="122"/>
      <c r="AU252" s="122"/>
      <c r="AV252" s="122"/>
      <c r="AW252" s="122"/>
      <c r="AX252" s="122"/>
      <c r="AY252" s="122"/>
      <c r="AZ252" s="122"/>
      <c r="BA252" s="122"/>
      <c r="BB252" s="122"/>
      <c r="BC252" s="122"/>
      <c r="BD252" s="122"/>
      <c r="BE252" s="122"/>
      <c r="BF252" s="122"/>
      <c r="BG252" s="122"/>
      <c r="BH252" s="122"/>
    </row>
    <row r="253" spans="1:60" ht="22.5" outlineLevel="1" x14ac:dyDescent="0.2">
      <c r="A253" s="125"/>
      <c r="B253" s="126"/>
      <c r="C253" s="154" t="s">
        <v>408</v>
      </c>
      <c r="D253" s="128"/>
      <c r="E253" s="129"/>
      <c r="F253" s="127"/>
      <c r="G253" s="127"/>
      <c r="H253" s="127"/>
      <c r="I253" s="127"/>
      <c r="J253" s="127"/>
      <c r="K253" s="127"/>
      <c r="L253" s="127"/>
      <c r="M253" s="127"/>
      <c r="N253" s="127"/>
      <c r="O253" s="127"/>
      <c r="P253" s="127"/>
      <c r="Q253" s="127"/>
      <c r="R253" s="127"/>
      <c r="S253" s="127"/>
      <c r="T253" s="127"/>
      <c r="U253" s="127"/>
      <c r="V253" s="127"/>
      <c r="W253" s="127"/>
      <c r="X253" s="127"/>
      <c r="Y253" s="122"/>
      <c r="Z253" s="122"/>
      <c r="AA253" s="122"/>
      <c r="AB253" s="122"/>
      <c r="AC253" s="122"/>
      <c r="AD253" s="122"/>
      <c r="AE253" s="122"/>
      <c r="AF253" s="122"/>
      <c r="AG253" s="122" t="s">
        <v>141</v>
      </c>
      <c r="AH253" s="122">
        <v>0</v>
      </c>
      <c r="AI253" s="122"/>
      <c r="AJ253" s="122"/>
      <c r="AK253" s="122"/>
      <c r="AL253" s="122"/>
      <c r="AM253" s="122"/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</row>
    <row r="254" spans="1:60" ht="22.5" outlineLevel="1" x14ac:dyDescent="0.2">
      <c r="A254" s="125"/>
      <c r="B254" s="126"/>
      <c r="C254" s="154" t="s">
        <v>409</v>
      </c>
      <c r="D254" s="128"/>
      <c r="E254" s="129"/>
      <c r="F254" s="127"/>
      <c r="G254" s="127"/>
      <c r="H254" s="127"/>
      <c r="I254" s="127"/>
      <c r="J254" s="127"/>
      <c r="K254" s="127"/>
      <c r="L254" s="127"/>
      <c r="M254" s="127"/>
      <c r="N254" s="127"/>
      <c r="O254" s="127"/>
      <c r="P254" s="127"/>
      <c r="Q254" s="127"/>
      <c r="R254" s="127"/>
      <c r="S254" s="127"/>
      <c r="T254" s="127"/>
      <c r="U254" s="127"/>
      <c r="V254" s="127"/>
      <c r="W254" s="127"/>
      <c r="X254" s="127"/>
      <c r="Y254" s="122"/>
      <c r="Z254" s="122"/>
      <c r="AA254" s="122"/>
      <c r="AB254" s="122"/>
      <c r="AC254" s="122"/>
      <c r="AD254" s="122"/>
      <c r="AE254" s="122"/>
      <c r="AF254" s="122"/>
      <c r="AG254" s="122" t="s">
        <v>141</v>
      </c>
      <c r="AH254" s="122">
        <v>0</v>
      </c>
      <c r="AI254" s="122"/>
      <c r="AJ254" s="122"/>
      <c r="AK254" s="122"/>
      <c r="AL254" s="122"/>
      <c r="AM254" s="122"/>
      <c r="AN254" s="122"/>
      <c r="AO254" s="122"/>
      <c r="AP254" s="122"/>
      <c r="AQ254" s="122"/>
      <c r="AR254" s="122"/>
      <c r="AS254" s="122"/>
      <c r="AT254" s="122"/>
      <c r="AU254" s="122"/>
      <c r="AV254" s="122"/>
      <c r="AW254" s="122"/>
      <c r="AX254" s="122"/>
      <c r="AY254" s="122"/>
      <c r="AZ254" s="122"/>
      <c r="BA254" s="122"/>
      <c r="BB254" s="122"/>
      <c r="BC254" s="122"/>
      <c r="BD254" s="122"/>
      <c r="BE254" s="122"/>
      <c r="BF254" s="122"/>
      <c r="BG254" s="122"/>
      <c r="BH254" s="122"/>
    </row>
    <row r="255" spans="1:60" outlineLevel="1" x14ac:dyDescent="0.2">
      <c r="A255" s="125"/>
      <c r="B255" s="126"/>
      <c r="C255" s="154" t="s">
        <v>410</v>
      </c>
      <c r="D255" s="128"/>
      <c r="E255" s="129"/>
      <c r="F255" s="127"/>
      <c r="G255" s="127"/>
      <c r="H255" s="127"/>
      <c r="I255" s="127"/>
      <c r="J255" s="127"/>
      <c r="K255" s="127"/>
      <c r="L255" s="127"/>
      <c r="M255" s="127"/>
      <c r="N255" s="127"/>
      <c r="O255" s="127"/>
      <c r="P255" s="127"/>
      <c r="Q255" s="127"/>
      <c r="R255" s="127"/>
      <c r="S255" s="127"/>
      <c r="T255" s="127"/>
      <c r="U255" s="127"/>
      <c r="V255" s="127"/>
      <c r="W255" s="127"/>
      <c r="X255" s="127"/>
      <c r="Y255" s="122"/>
      <c r="Z255" s="122"/>
      <c r="AA255" s="122"/>
      <c r="AB255" s="122"/>
      <c r="AC255" s="122"/>
      <c r="AD255" s="122"/>
      <c r="AE255" s="122"/>
      <c r="AF255" s="122"/>
      <c r="AG255" s="122" t="s">
        <v>141</v>
      </c>
      <c r="AH255" s="122">
        <v>0</v>
      </c>
      <c r="AI255" s="122"/>
      <c r="AJ255" s="122"/>
      <c r="AK255" s="122"/>
      <c r="AL255" s="122"/>
      <c r="AM255" s="122"/>
      <c r="AN255" s="122"/>
      <c r="AO255" s="122"/>
      <c r="AP255" s="122"/>
      <c r="AQ255" s="122"/>
      <c r="AR255" s="122"/>
      <c r="AS255" s="122"/>
      <c r="AT255" s="122"/>
      <c r="AU255" s="122"/>
      <c r="AV255" s="122"/>
      <c r="AW255" s="122"/>
      <c r="AX255" s="122"/>
      <c r="AY255" s="122"/>
      <c r="AZ255" s="122"/>
      <c r="BA255" s="122"/>
      <c r="BB255" s="122"/>
      <c r="BC255" s="122"/>
      <c r="BD255" s="122"/>
      <c r="BE255" s="122"/>
      <c r="BF255" s="122"/>
      <c r="BG255" s="122"/>
      <c r="BH255" s="122"/>
    </row>
    <row r="256" spans="1:60" outlineLevel="1" x14ac:dyDescent="0.2">
      <c r="A256" s="145">
        <v>103</v>
      </c>
      <c r="B256" s="146" t="s">
        <v>411</v>
      </c>
      <c r="C256" s="152" t="s">
        <v>412</v>
      </c>
      <c r="D256" s="147" t="s">
        <v>0</v>
      </c>
      <c r="E256" s="148">
        <v>1165.71</v>
      </c>
      <c r="F256" s="149"/>
      <c r="G256" s="150">
        <f>ROUND(E256*F256,2)</f>
        <v>0</v>
      </c>
      <c r="H256" s="127">
        <v>0</v>
      </c>
      <c r="I256" s="127">
        <f>ROUND(E256*H256,2)</f>
        <v>0</v>
      </c>
      <c r="J256" s="127">
        <v>2</v>
      </c>
      <c r="K256" s="127">
        <f>ROUND(E256*J256,2)</f>
        <v>2331.42</v>
      </c>
      <c r="L256" s="127">
        <v>21</v>
      </c>
      <c r="M256" s="127">
        <f>G256*(1+L256/100)</f>
        <v>0</v>
      </c>
      <c r="N256" s="127">
        <v>0</v>
      </c>
      <c r="O256" s="127">
        <f>ROUND(E256*N256,2)</f>
        <v>0</v>
      </c>
      <c r="P256" s="127">
        <v>0</v>
      </c>
      <c r="Q256" s="127">
        <f>ROUND(E256*P256,2)</f>
        <v>0</v>
      </c>
      <c r="R256" s="127"/>
      <c r="S256" s="127" t="s">
        <v>130</v>
      </c>
      <c r="T256" s="127" t="s">
        <v>223</v>
      </c>
      <c r="U256" s="127">
        <v>0</v>
      </c>
      <c r="V256" s="127">
        <f>ROUND(E256*U256,2)</f>
        <v>0</v>
      </c>
      <c r="W256" s="127"/>
      <c r="X256" s="127" t="s">
        <v>257</v>
      </c>
      <c r="Y256" s="122"/>
      <c r="Z256" s="122"/>
      <c r="AA256" s="122"/>
      <c r="AB256" s="122"/>
      <c r="AC256" s="122"/>
      <c r="AD256" s="122"/>
      <c r="AE256" s="122"/>
      <c r="AF256" s="122"/>
      <c r="AG256" s="122" t="s">
        <v>258</v>
      </c>
      <c r="AH256" s="122"/>
      <c r="AI256" s="122"/>
      <c r="AJ256" s="122"/>
      <c r="AK256" s="122"/>
      <c r="AL256" s="122"/>
      <c r="AM256" s="122"/>
      <c r="AN256" s="122"/>
      <c r="AO256" s="122"/>
      <c r="AP256" s="122"/>
      <c r="AQ256" s="122"/>
      <c r="AR256" s="122"/>
      <c r="AS256" s="122"/>
      <c r="AT256" s="122"/>
      <c r="AU256" s="122"/>
      <c r="AV256" s="122"/>
      <c r="AW256" s="122"/>
      <c r="AX256" s="122"/>
      <c r="AY256" s="122"/>
      <c r="AZ256" s="122"/>
      <c r="BA256" s="122"/>
      <c r="BB256" s="122"/>
      <c r="BC256" s="122"/>
      <c r="BD256" s="122"/>
      <c r="BE256" s="122"/>
      <c r="BF256" s="122"/>
      <c r="BG256" s="122"/>
      <c r="BH256" s="122"/>
    </row>
    <row r="257" spans="1:60" x14ac:dyDescent="0.2">
      <c r="A257" s="133" t="s">
        <v>125</v>
      </c>
      <c r="B257" s="134" t="s">
        <v>79</v>
      </c>
      <c r="C257" s="151" t="s">
        <v>80</v>
      </c>
      <c r="D257" s="135"/>
      <c r="E257" s="136"/>
      <c r="F257" s="137"/>
      <c r="G257" s="138">
        <f>SUMIF(AG258:AG261,"&lt;&gt;NOR",G258:G261)</f>
        <v>0</v>
      </c>
      <c r="H257" s="132"/>
      <c r="I257" s="132">
        <f>SUM(I258:I261)</f>
        <v>0</v>
      </c>
      <c r="J257" s="132"/>
      <c r="K257" s="132">
        <f>SUM(K258:K261)</f>
        <v>323.58</v>
      </c>
      <c r="L257" s="132"/>
      <c r="M257" s="132">
        <f>SUM(M258:M261)</f>
        <v>0</v>
      </c>
      <c r="N257" s="132"/>
      <c r="O257" s="132">
        <f>SUM(O258:O261)</f>
        <v>0</v>
      </c>
      <c r="P257" s="132"/>
      <c r="Q257" s="132">
        <f>SUM(Q258:Q261)</f>
        <v>0.03</v>
      </c>
      <c r="R257" s="132"/>
      <c r="S257" s="132"/>
      <c r="T257" s="132"/>
      <c r="U257" s="132"/>
      <c r="V257" s="132">
        <f>SUM(V258:V261)</f>
        <v>0</v>
      </c>
      <c r="W257" s="132"/>
      <c r="X257" s="132"/>
      <c r="AG257" t="s">
        <v>126</v>
      </c>
    </row>
    <row r="258" spans="1:60" outlineLevel="1" x14ac:dyDescent="0.2">
      <c r="A258" s="139">
        <v>104</v>
      </c>
      <c r="B258" s="140" t="s">
        <v>413</v>
      </c>
      <c r="C258" s="153" t="s">
        <v>414</v>
      </c>
      <c r="D258" s="141" t="s">
        <v>138</v>
      </c>
      <c r="E258" s="142">
        <v>2.4700000000000002</v>
      </c>
      <c r="F258" s="143"/>
      <c r="G258" s="144">
        <f>ROUND(E258*F258,2)</f>
        <v>0</v>
      </c>
      <c r="H258" s="127">
        <v>0</v>
      </c>
      <c r="I258" s="127">
        <f>ROUND(E258*H258,2)</f>
        <v>0</v>
      </c>
      <c r="J258" s="127">
        <v>65.5</v>
      </c>
      <c r="K258" s="127">
        <f>ROUND(E258*J258,2)</f>
        <v>161.79</v>
      </c>
      <c r="L258" s="127">
        <v>21</v>
      </c>
      <c r="M258" s="127">
        <f>G258*(1+L258/100)</f>
        <v>0</v>
      </c>
      <c r="N258" s="127">
        <v>0</v>
      </c>
      <c r="O258" s="127">
        <f>ROUND(E258*N258,2)</f>
        <v>0</v>
      </c>
      <c r="P258" s="127">
        <v>2E-3</v>
      </c>
      <c r="Q258" s="127">
        <f>ROUND(E258*P258,2)</f>
        <v>0</v>
      </c>
      <c r="R258" s="127"/>
      <c r="S258" s="127" t="s">
        <v>130</v>
      </c>
      <c r="T258" s="127" t="s">
        <v>130</v>
      </c>
      <c r="U258" s="127">
        <v>0</v>
      </c>
      <c r="V258" s="127">
        <f>ROUND(E258*U258,2)</f>
        <v>0</v>
      </c>
      <c r="W258" s="127"/>
      <c r="X258" s="127" t="s">
        <v>387</v>
      </c>
      <c r="Y258" s="122"/>
      <c r="Z258" s="122"/>
      <c r="AA258" s="122"/>
      <c r="AB258" s="122"/>
      <c r="AC258" s="122"/>
      <c r="AD258" s="122"/>
      <c r="AE258" s="122"/>
      <c r="AF258" s="122"/>
      <c r="AG258" s="122" t="s">
        <v>396</v>
      </c>
      <c r="AH258" s="122"/>
      <c r="AI258" s="122"/>
      <c r="AJ258" s="122"/>
      <c r="AK258" s="122"/>
      <c r="AL258" s="122"/>
      <c r="AM258" s="122"/>
      <c r="AN258" s="122"/>
      <c r="AO258" s="122"/>
      <c r="AP258" s="122"/>
      <c r="AQ258" s="122"/>
      <c r="AR258" s="122"/>
      <c r="AS258" s="122"/>
      <c r="AT258" s="122"/>
      <c r="AU258" s="122"/>
      <c r="AV258" s="122"/>
      <c r="AW258" s="122"/>
      <c r="AX258" s="122"/>
      <c r="AY258" s="122"/>
      <c r="AZ258" s="122"/>
      <c r="BA258" s="122"/>
      <c r="BB258" s="122"/>
      <c r="BC258" s="122"/>
      <c r="BD258" s="122"/>
      <c r="BE258" s="122"/>
      <c r="BF258" s="122"/>
      <c r="BG258" s="122"/>
      <c r="BH258" s="122"/>
    </row>
    <row r="259" spans="1:60" outlineLevel="1" x14ac:dyDescent="0.2">
      <c r="A259" s="125"/>
      <c r="B259" s="126"/>
      <c r="C259" s="154" t="s">
        <v>153</v>
      </c>
      <c r="D259" s="128"/>
      <c r="E259" s="129">
        <v>2.4700000000000002</v>
      </c>
      <c r="F259" s="127"/>
      <c r="G259" s="127"/>
      <c r="H259" s="127"/>
      <c r="I259" s="127"/>
      <c r="J259" s="127"/>
      <c r="K259" s="127"/>
      <c r="L259" s="127"/>
      <c r="M259" s="127"/>
      <c r="N259" s="127"/>
      <c r="O259" s="127"/>
      <c r="P259" s="127"/>
      <c r="Q259" s="127"/>
      <c r="R259" s="127"/>
      <c r="S259" s="127"/>
      <c r="T259" s="127"/>
      <c r="U259" s="127"/>
      <c r="V259" s="127"/>
      <c r="W259" s="127"/>
      <c r="X259" s="127"/>
      <c r="Y259" s="122"/>
      <c r="Z259" s="122"/>
      <c r="AA259" s="122"/>
      <c r="AB259" s="122"/>
      <c r="AC259" s="122"/>
      <c r="AD259" s="122"/>
      <c r="AE259" s="122"/>
      <c r="AF259" s="122"/>
      <c r="AG259" s="122" t="s">
        <v>141</v>
      </c>
      <c r="AH259" s="122">
        <v>0</v>
      </c>
      <c r="AI259" s="122"/>
      <c r="AJ259" s="122"/>
      <c r="AK259" s="122"/>
      <c r="AL259" s="122"/>
      <c r="AM259" s="122"/>
      <c r="AN259" s="122"/>
      <c r="AO259" s="122"/>
      <c r="AP259" s="122"/>
      <c r="AQ259" s="122"/>
      <c r="AR259" s="122"/>
      <c r="AS259" s="122"/>
      <c r="AT259" s="122"/>
      <c r="AU259" s="122"/>
      <c r="AV259" s="122"/>
      <c r="AW259" s="122"/>
      <c r="AX259" s="122"/>
      <c r="AY259" s="122"/>
      <c r="AZ259" s="122"/>
      <c r="BA259" s="122"/>
      <c r="BB259" s="122"/>
      <c r="BC259" s="122"/>
      <c r="BD259" s="122"/>
      <c r="BE259" s="122"/>
      <c r="BF259" s="122"/>
      <c r="BG259" s="122"/>
      <c r="BH259" s="122"/>
    </row>
    <row r="260" spans="1:60" outlineLevel="1" x14ac:dyDescent="0.2">
      <c r="A260" s="139">
        <v>105</v>
      </c>
      <c r="B260" s="140" t="s">
        <v>415</v>
      </c>
      <c r="C260" s="153" t="s">
        <v>416</v>
      </c>
      <c r="D260" s="141" t="s">
        <v>138</v>
      </c>
      <c r="E260" s="142">
        <v>2.4700000000000002</v>
      </c>
      <c r="F260" s="143"/>
      <c r="G260" s="144">
        <f>ROUND(E260*F260,2)</f>
        <v>0</v>
      </c>
      <c r="H260" s="127">
        <v>0</v>
      </c>
      <c r="I260" s="127">
        <f>ROUND(E260*H260,2)</f>
        <v>0</v>
      </c>
      <c r="J260" s="127">
        <v>65.5</v>
      </c>
      <c r="K260" s="127">
        <f>ROUND(E260*J260,2)</f>
        <v>161.79</v>
      </c>
      <c r="L260" s="127">
        <v>21</v>
      </c>
      <c r="M260" s="127">
        <f>G260*(1+L260/100)</f>
        <v>0</v>
      </c>
      <c r="N260" s="127">
        <v>0</v>
      </c>
      <c r="O260" s="127">
        <f>ROUND(E260*N260,2)</f>
        <v>0</v>
      </c>
      <c r="P260" s="127">
        <v>1.2E-2</v>
      </c>
      <c r="Q260" s="127">
        <f>ROUND(E260*P260,2)</f>
        <v>0.03</v>
      </c>
      <c r="R260" s="127"/>
      <c r="S260" s="127" t="s">
        <v>130</v>
      </c>
      <c r="T260" s="127" t="s">
        <v>130</v>
      </c>
      <c r="U260" s="127">
        <v>0</v>
      </c>
      <c r="V260" s="127">
        <f>ROUND(E260*U260,2)</f>
        <v>0</v>
      </c>
      <c r="W260" s="127"/>
      <c r="X260" s="127" t="s">
        <v>387</v>
      </c>
      <c r="Y260" s="122"/>
      <c r="Z260" s="122"/>
      <c r="AA260" s="122"/>
      <c r="AB260" s="122"/>
      <c r="AC260" s="122"/>
      <c r="AD260" s="122"/>
      <c r="AE260" s="122"/>
      <c r="AF260" s="122"/>
      <c r="AG260" s="122" t="s">
        <v>396</v>
      </c>
      <c r="AH260" s="122"/>
      <c r="AI260" s="122"/>
      <c r="AJ260" s="122"/>
      <c r="AK260" s="122"/>
      <c r="AL260" s="122"/>
      <c r="AM260" s="122"/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</row>
    <row r="261" spans="1:60" outlineLevel="1" x14ac:dyDescent="0.2">
      <c r="A261" s="125"/>
      <c r="B261" s="126"/>
      <c r="C261" s="154" t="s">
        <v>153</v>
      </c>
      <c r="D261" s="128"/>
      <c r="E261" s="129">
        <v>2.4700000000000002</v>
      </c>
      <c r="F261" s="127"/>
      <c r="G261" s="127"/>
      <c r="H261" s="127"/>
      <c r="I261" s="127"/>
      <c r="J261" s="127"/>
      <c r="K261" s="127"/>
      <c r="L261" s="127"/>
      <c r="M261" s="127"/>
      <c r="N261" s="127"/>
      <c r="O261" s="127"/>
      <c r="P261" s="127"/>
      <c r="Q261" s="127"/>
      <c r="R261" s="127"/>
      <c r="S261" s="127"/>
      <c r="T261" s="127"/>
      <c r="U261" s="127"/>
      <c r="V261" s="127"/>
      <c r="W261" s="127"/>
      <c r="X261" s="127"/>
      <c r="Y261" s="122"/>
      <c r="Z261" s="122"/>
      <c r="AA261" s="122"/>
      <c r="AB261" s="122"/>
      <c r="AC261" s="122"/>
      <c r="AD261" s="122"/>
      <c r="AE261" s="122"/>
      <c r="AF261" s="122"/>
      <c r="AG261" s="122" t="s">
        <v>141</v>
      </c>
      <c r="AH261" s="122">
        <v>0</v>
      </c>
      <c r="AI261" s="122"/>
      <c r="AJ261" s="122"/>
      <c r="AK261" s="122"/>
      <c r="AL261" s="122"/>
      <c r="AM261" s="122"/>
      <c r="AN261" s="122"/>
      <c r="AO261" s="122"/>
      <c r="AP261" s="122"/>
      <c r="AQ261" s="122"/>
      <c r="AR261" s="122"/>
      <c r="AS261" s="122"/>
      <c r="AT261" s="122"/>
      <c r="AU261" s="122"/>
      <c r="AV261" s="122"/>
      <c r="AW261" s="122"/>
      <c r="AX261" s="122"/>
      <c r="AY261" s="122"/>
      <c r="AZ261" s="122"/>
      <c r="BA261" s="122"/>
      <c r="BB261" s="122"/>
      <c r="BC261" s="122"/>
      <c r="BD261" s="122"/>
      <c r="BE261" s="122"/>
      <c r="BF261" s="122"/>
      <c r="BG261" s="122"/>
      <c r="BH261" s="122"/>
    </row>
    <row r="262" spans="1:60" x14ac:dyDescent="0.2">
      <c r="A262" s="133" t="s">
        <v>125</v>
      </c>
      <c r="B262" s="134" t="s">
        <v>81</v>
      </c>
      <c r="C262" s="151" t="s">
        <v>82</v>
      </c>
      <c r="D262" s="135"/>
      <c r="E262" s="136"/>
      <c r="F262" s="137"/>
      <c r="G262" s="138">
        <f>SUMIF(AG263:AG292,"&lt;&gt;NOR",G263:G292)</f>
        <v>0</v>
      </c>
      <c r="H262" s="132"/>
      <c r="I262" s="132">
        <f>SUM(I263:I292)</f>
        <v>4692.7700000000004</v>
      </c>
      <c r="J262" s="132"/>
      <c r="K262" s="132">
        <f>SUM(K263:K292)</f>
        <v>4730.38</v>
      </c>
      <c r="L262" s="132"/>
      <c r="M262" s="132">
        <f>SUM(M263:M292)</f>
        <v>0</v>
      </c>
      <c r="N262" s="132"/>
      <c r="O262" s="132">
        <f>SUM(O263:O292)</f>
        <v>0.04</v>
      </c>
      <c r="P262" s="132"/>
      <c r="Q262" s="132">
        <f>SUM(Q263:Q292)</f>
        <v>0</v>
      </c>
      <c r="R262" s="132"/>
      <c r="S262" s="132"/>
      <c r="T262" s="132"/>
      <c r="U262" s="132"/>
      <c r="V262" s="132">
        <f>SUM(V263:V292)</f>
        <v>8.3199999999999985</v>
      </c>
      <c r="W262" s="132"/>
      <c r="X262" s="132"/>
      <c r="AG262" t="s">
        <v>126</v>
      </c>
    </row>
    <row r="263" spans="1:60" ht="22.5" outlineLevel="1" x14ac:dyDescent="0.2">
      <c r="A263" s="139">
        <v>106</v>
      </c>
      <c r="B263" s="140" t="s">
        <v>417</v>
      </c>
      <c r="C263" s="153" t="s">
        <v>418</v>
      </c>
      <c r="D263" s="141" t="s">
        <v>138</v>
      </c>
      <c r="E263" s="142">
        <v>5.13</v>
      </c>
      <c r="F263" s="143"/>
      <c r="G263" s="144">
        <f>ROUND(E263*F263,2)</f>
        <v>0</v>
      </c>
      <c r="H263" s="127">
        <v>0</v>
      </c>
      <c r="I263" s="127">
        <f>ROUND(E263*H263,2)</f>
        <v>0</v>
      </c>
      <c r="J263" s="127">
        <v>7.1</v>
      </c>
      <c r="K263" s="127">
        <f>ROUND(E263*J263,2)</f>
        <v>36.42</v>
      </c>
      <c r="L263" s="127">
        <v>21</v>
      </c>
      <c r="M263" s="127">
        <f>G263*(1+L263/100)</f>
        <v>0</v>
      </c>
      <c r="N263" s="127">
        <v>0</v>
      </c>
      <c r="O263" s="127">
        <f>ROUND(E263*N263,2)</f>
        <v>0</v>
      </c>
      <c r="P263" s="127">
        <v>0</v>
      </c>
      <c r="Q263" s="127">
        <f>ROUND(E263*P263,2)</f>
        <v>0</v>
      </c>
      <c r="R263" s="127"/>
      <c r="S263" s="127" t="s">
        <v>130</v>
      </c>
      <c r="T263" s="127" t="s">
        <v>130</v>
      </c>
      <c r="U263" s="127">
        <v>1.6E-2</v>
      </c>
      <c r="V263" s="127">
        <f>ROUND(E263*U263,2)</f>
        <v>0.08</v>
      </c>
      <c r="W263" s="127"/>
      <c r="X263" s="127" t="s">
        <v>131</v>
      </c>
      <c r="Y263" s="122"/>
      <c r="Z263" s="122"/>
      <c r="AA263" s="122"/>
      <c r="AB263" s="122"/>
      <c r="AC263" s="122"/>
      <c r="AD263" s="122"/>
      <c r="AE263" s="122"/>
      <c r="AF263" s="122"/>
      <c r="AG263" s="122" t="s">
        <v>132</v>
      </c>
      <c r="AH263" s="122"/>
      <c r="AI263" s="122"/>
      <c r="AJ263" s="122"/>
      <c r="AK263" s="122"/>
      <c r="AL263" s="122"/>
      <c r="AM263" s="122"/>
      <c r="AN263" s="122"/>
      <c r="AO263" s="122"/>
      <c r="AP263" s="122"/>
      <c r="AQ263" s="122"/>
      <c r="AR263" s="122"/>
      <c r="AS263" s="122"/>
      <c r="AT263" s="122"/>
      <c r="AU263" s="122"/>
      <c r="AV263" s="122"/>
      <c r="AW263" s="122"/>
      <c r="AX263" s="122"/>
      <c r="AY263" s="122"/>
      <c r="AZ263" s="122"/>
      <c r="BA263" s="122"/>
      <c r="BB263" s="122"/>
      <c r="BC263" s="122"/>
      <c r="BD263" s="122"/>
      <c r="BE263" s="122"/>
      <c r="BF263" s="122"/>
      <c r="BG263" s="122"/>
      <c r="BH263" s="122"/>
    </row>
    <row r="264" spans="1:60" outlineLevel="1" x14ac:dyDescent="0.2">
      <c r="A264" s="125"/>
      <c r="B264" s="126"/>
      <c r="C264" s="154" t="s">
        <v>177</v>
      </c>
      <c r="D264" s="128"/>
      <c r="E264" s="129">
        <v>1.1399999999999999</v>
      </c>
      <c r="F264" s="127"/>
      <c r="G264" s="127"/>
      <c r="H264" s="127"/>
      <c r="I264" s="127"/>
      <c r="J264" s="127"/>
      <c r="K264" s="127"/>
      <c r="L264" s="127"/>
      <c r="M264" s="127"/>
      <c r="N264" s="127"/>
      <c r="O264" s="127"/>
      <c r="P264" s="127"/>
      <c r="Q264" s="127"/>
      <c r="R264" s="127"/>
      <c r="S264" s="127"/>
      <c r="T264" s="127"/>
      <c r="U264" s="127"/>
      <c r="V264" s="127"/>
      <c r="W264" s="127"/>
      <c r="X264" s="127"/>
      <c r="Y264" s="122"/>
      <c r="Z264" s="122"/>
      <c r="AA264" s="122"/>
      <c r="AB264" s="122"/>
      <c r="AC264" s="122"/>
      <c r="AD264" s="122"/>
      <c r="AE264" s="122"/>
      <c r="AF264" s="122"/>
      <c r="AG264" s="122" t="s">
        <v>141</v>
      </c>
      <c r="AH264" s="122">
        <v>0</v>
      </c>
      <c r="AI264" s="122"/>
      <c r="AJ264" s="122"/>
      <c r="AK264" s="122"/>
      <c r="AL264" s="122"/>
      <c r="AM264" s="122"/>
      <c r="AN264" s="122"/>
      <c r="AO264" s="122"/>
      <c r="AP264" s="122"/>
      <c r="AQ264" s="122"/>
      <c r="AR264" s="122"/>
      <c r="AS264" s="122"/>
      <c r="AT264" s="122"/>
      <c r="AU264" s="122"/>
      <c r="AV264" s="122"/>
      <c r="AW264" s="122"/>
      <c r="AX264" s="122"/>
      <c r="AY264" s="122"/>
      <c r="AZ264" s="122"/>
      <c r="BA264" s="122"/>
      <c r="BB264" s="122"/>
      <c r="BC264" s="122"/>
      <c r="BD264" s="122"/>
      <c r="BE264" s="122"/>
      <c r="BF264" s="122"/>
      <c r="BG264" s="122"/>
      <c r="BH264" s="122"/>
    </row>
    <row r="265" spans="1:60" outlineLevel="1" x14ac:dyDescent="0.2">
      <c r="A265" s="125"/>
      <c r="B265" s="126"/>
      <c r="C265" s="154" t="s">
        <v>261</v>
      </c>
      <c r="D265" s="128"/>
      <c r="E265" s="129">
        <v>3.99</v>
      </c>
      <c r="F265" s="127"/>
      <c r="G265" s="127"/>
      <c r="H265" s="127"/>
      <c r="I265" s="127"/>
      <c r="J265" s="127"/>
      <c r="K265" s="127"/>
      <c r="L265" s="127"/>
      <c r="M265" s="127"/>
      <c r="N265" s="127"/>
      <c r="O265" s="127"/>
      <c r="P265" s="127"/>
      <c r="Q265" s="127"/>
      <c r="R265" s="127"/>
      <c r="S265" s="127"/>
      <c r="T265" s="127"/>
      <c r="U265" s="127"/>
      <c r="V265" s="127"/>
      <c r="W265" s="127"/>
      <c r="X265" s="127"/>
      <c r="Y265" s="122"/>
      <c r="Z265" s="122"/>
      <c r="AA265" s="122"/>
      <c r="AB265" s="122"/>
      <c r="AC265" s="122"/>
      <c r="AD265" s="122"/>
      <c r="AE265" s="122"/>
      <c r="AF265" s="122"/>
      <c r="AG265" s="122" t="s">
        <v>141</v>
      </c>
      <c r="AH265" s="122">
        <v>0</v>
      </c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</row>
    <row r="266" spans="1:60" outlineLevel="1" x14ac:dyDescent="0.2">
      <c r="A266" s="139">
        <v>107</v>
      </c>
      <c r="B266" s="140" t="s">
        <v>419</v>
      </c>
      <c r="C266" s="153" t="s">
        <v>420</v>
      </c>
      <c r="D266" s="141" t="s">
        <v>138</v>
      </c>
      <c r="E266" s="142">
        <v>5.13</v>
      </c>
      <c r="F266" s="143"/>
      <c r="G266" s="144">
        <f>ROUND(E266*F266,2)</f>
        <v>0</v>
      </c>
      <c r="H266" s="127">
        <v>24.89</v>
      </c>
      <c r="I266" s="127">
        <f>ROUND(E266*H266,2)</f>
        <v>127.69</v>
      </c>
      <c r="J266" s="127">
        <v>25.21</v>
      </c>
      <c r="K266" s="127">
        <f>ROUND(E266*J266,2)</f>
        <v>129.33000000000001</v>
      </c>
      <c r="L266" s="127">
        <v>21</v>
      </c>
      <c r="M266" s="127">
        <f>G266*(1+L266/100)</f>
        <v>0</v>
      </c>
      <c r="N266" s="127">
        <v>2.1000000000000001E-4</v>
      </c>
      <c r="O266" s="127">
        <f>ROUND(E266*N266,2)</f>
        <v>0</v>
      </c>
      <c r="P266" s="127">
        <v>0</v>
      </c>
      <c r="Q266" s="127">
        <f>ROUND(E266*P266,2)</f>
        <v>0</v>
      </c>
      <c r="R266" s="127"/>
      <c r="S266" s="127" t="s">
        <v>130</v>
      </c>
      <c r="T266" s="127" t="s">
        <v>130</v>
      </c>
      <c r="U266" s="127">
        <v>0.05</v>
      </c>
      <c r="V266" s="127">
        <f>ROUND(E266*U266,2)</f>
        <v>0.26</v>
      </c>
      <c r="W266" s="127"/>
      <c r="X266" s="127" t="s">
        <v>131</v>
      </c>
      <c r="Y266" s="122"/>
      <c r="Z266" s="122"/>
      <c r="AA266" s="122"/>
      <c r="AB266" s="122"/>
      <c r="AC266" s="122"/>
      <c r="AD266" s="122"/>
      <c r="AE266" s="122"/>
      <c r="AF266" s="122"/>
      <c r="AG266" s="122" t="s">
        <v>132</v>
      </c>
      <c r="AH266" s="122"/>
      <c r="AI266" s="122"/>
      <c r="AJ266" s="122"/>
      <c r="AK266" s="122"/>
      <c r="AL266" s="122"/>
      <c r="AM266" s="122"/>
      <c r="AN266" s="122"/>
      <c r="AO266" s="122"/>
      <c r="AP266" s="122"/>
      <c r="AQ266" s="122"/>
      <c r="AR266" s="122"/>
      <c r="AS266" s="122"/>
      <c r="AT266" s="122"/>
      <c r="AU266" s="122"/>
      <c r="AV266" s="122"/>
      <c r="AW266" s="122"/>
      <c r="AX266" s="122"/>
      <c r="AY266" s="122"/>
      <c r="AZ266" s="122"/>
      <c r="BA266" s="122"/>
      <c r="BB266" s="122"/>
      <c r="BC266" s="122"/>
      <c r="BD266" s="122"/>
      <c r="BE266" s="122"/>
      <c r="BF266" s="122"/>
      <c r="BG266" s="122"/>
      <c r="BH266" s="122"/>
    </row>
    <row r="267" spans="1:60" outlineLevel="1" x14ac:dyDescent="0.2">
      <c r="A267" s="125"/>
      <c r="B267" s="126"/>
      <c r="C267" s="154" t="s">
        <v>177</v>
      </c>
      <c r="D267" s="128"/>
      <c r="E267" s="129">
        <v>1.1399999999999999</v>
      </c>
      <c r="F267" s="127"/>
      <c r="G267" s="127"/>
      <c r="H267" s="127"/>
      <c r="I267" s="127"/>
      <c r="J267" s="127"/>
      <c r="K267" s="127"/>
      <c r="L267" s="127"/>
      <c r="M267" s="127"/>
      <c r="N267" s="127"/>
      <c r="O267" s="127"/>
      <c r="P267" s="127"/>
      <c r="Q267" s="127"/>
      <c r="R267" s="127"/>
      <c r="S267" s="127"/>
      <c r="T267" s="127"/>
      <c r="U267" s="127"/>
      <c r="V267" s="127"/>
      <c r="W267" s="127"/>
      <c r="X267" s="127"/>
      <c r="Y267" s="122"/>
      <c r="Z267" s="122"/>
      <c r="AA267" s="122"/>
      <c r="AB267" s="122"/>
      <c r="AC267" s="122"/>
      <c r="AD267" s="122"/>
      <c r="AE267" s="122"/>
      <c r="AF267" s="122"/>
      <c r="AG267" s="122" t="s">
        <v>141</v>
      </c>
      <c r="AH267" s="122">
        <v>0</v>
      </c>
      <c r="AI267" s="122"/>
      <c r="AJ267" s="122"/>
      <c r="AK267" s="122"/>
      <c r="AL267" s="122"/>
      <c r="AM267" s="122"/>
      <c r="AN267" s="122"/>
      <c r="AO267" s="122"/>
      <c r="AP267" s="122"/>
      <c r="AQ267" s="122"/>
      <c r="AR267" s="122"/>
      <c r="AS267" s="122"/>
      <c r="AT267" s="122"/>
      <c r="AU267" s="122"/>
      <c r="AV267" s="122"/>
      <c r="AW267" s="122"/>
      <c r="AX267" s="122"/>
      <c r="AY267" s="122"/>
      <c r="AZ267" s="122"/>
      <c r="BA267" s="122"/>
      <c r="BB267" s="122"/>
      <c r="BC267" s="122"/>
      <c r="BD267" s="122"/>
      <c r="BE267" s="122"/>
      <c r="BF267" s="122"/>
      <c r="BG267" s="122"/>
      <c r="BH267" s="122"/>
    </row>
    <row r="268" spans="1:60" outlineLevel="1" x14ac:dyDescent="0.2">
      <c r="A268" s="125"/>
      <c r="B268" s="126"/>
      <c r="C268" s="154" t="s">
        <v>261</v>
      </c>
      <c r="D268" s="128"/>
      <c r="E268" s="129">
        <v>3.99</v>
      </c>
      <c r="F268" s="127"/>
      <c r="G268" s="127"/>
      <c r="H268" s="127"/>
      <c r="I268" s="127"/>
      <c r="J268" s="127"/>
      <c r="K268" s="127"/>
      <c r="L268" s="127"/>
      <c r="M268" s="127"/>
      <c r="N268" s="127"/>
      <c r="O268" s="127"/>
      <c r="P268" s="127"/>
      <c r="Q268" s="127"/>
      <c r="R268" s="127"/>
      <c r="S268" s="127"/>
      <c r="T268" s="127"/>
      <c r="U268" s="127"/>
      <c r="V268" s="127"/>
      <c r="W268" s="127"/>
      <c r="X268" s="127"/>
      <c r="Y268" s="122"/>
      <c r="Z268" s="122"/>
      <c r="AA268" s="122"/>
      <c r="AB268" s="122"/>
      <c r="AC268" s="122"/>
      <c r="AD268" s="122"/>
      <c r="AE268" s="122"/>
      <c r="AF268" s="122"/>
      <c r="AG268" s="122" t="s">
        <v>141</v>
      </c>
      <c r="AH268" s="122">
        <v>0</v>
      </c>
      <c r="AI268" s="122"/>
      <c r="AJ268" s="122"/>
      <c r="AK268" s="122"/>
      <c r="AL268" s="122"/>
      <c r="AM268" s="122"/>
      <c r="AN268" s="122"/>
      <c r="AO268" s="122"/>
      <c r="AP268" s="122"/>
      <c r="AQ268" s="122"/>
      <c r="AR268" s="122"/>
      <c r="AS268" s="122"/>
      <c r="AT268" s="122"/>
      <c r="AU268" s="122"/>
      <c r="AV268" s="122"/>
      <c r="AW268" s="122"/>
      <c r="AX268" s="122"/>
      <c r="AY268" s="122"/>
      <c r="AZ268" s="122"/>
      <c r="BA268" s="122"/>
      <c r="BB268" s="122"/>
      <c r="BC268" s="122"/>
      <c r="BD268" s="122"/>
      <c r="BE268" s="122"/>
      <c r="BF268" s="122"/>
      <c r="BG268" s="122"/>
      <c r="BH268" s="122"/>
    </row>
    <row r="269" spans="1:60" outlineLevel="1" x14ac:dyDescent="0.2">
      <c r="A269" s="139">
        <v>108</v>
      </c>
      <c r="B269" s="140" t="s">
        <v>421</v>
      </c>
      <c r="C269" s="153" t="s">
        <v>422</v>
      </c>
      <c r="D269" s="141" t="s">
        <v>145</v>
      </c>
      <c r="E269" s="142">
        <v>3.7</v>
      </c>
      <c r="F269" s="143"/>
      <c r="G269" s="144">
        <f>ROUND(E269*F269,2)</f>
        <v>0</v>
      </c>
      <c r="H269" s="127">
        <v>9.8800000000000008</v>
      </c>
      <c r="I269" s="127">
        <f>ROUND(E269*H269,2)</f>
        <v>36.56</v>
      </c>
      <c r="J269" s="127">
        <v>116.12</v>
      </c>
      <c r="K269" s="127">
        <f>ROUND(E269*J269,2)</f>
        <v>429.64</v>
      </c>
      <c r="L269" s="127">
        <v>21</v>
      </c>
      <c r="M269" s="127">
        <f>G269*(1+L269/100)</f>
        <v>0</v>
      </c>
      <c r="N269" s="127">
        <v>3.2000000000000003E-4</v>
      </c>
      <c r="O269" s="127">
        <f>ROUND(E269*N269,2)</f>
        <v>0</v>
      </c>
      <c r="P269" s="127">
        <v>0</v>
      </c>
      <c r="Q269" s="127">
        <f>ROUND(E269*P269,2)</f>
        <v>0</v>
      </c>
      <c r="R269" s="127"/>
      <c r="S269" s="127" t="s">
        <v>130</v>
      </c>
      <c r="T269" s="127" t="s">
        <v>139</v>
      </c>
      <c r="U269" s="127">
        <v>0.23599999999999999</v>
      </c>
      <c r="V269" s="127">
        <f>ROUND(E269*U269,2)</f>
        <v>0.87</v>
      </c>
      <c r="W269" s="127"/>
      <c r="X269" s="127" t="s">
        <v>131</v>
      </c>
      <c r="Y269" s="122"/>
      <c r="Z269" s="122"/>
      <c r="AA269" s="122"/>
      <c r="AB269" s="122"/>
      <c r="AC269" s="122"/>
      <c r="AD269" s="122"/>
      <c r="AE269" s="122"/>
      <c r="AF269" s="122"/>
      <c r="AG269" s="122" t="s">
        <v>132</v>
      </c>
      <c r="AH269" s="122"/>
      <c r="AI269" s="122"/>
      <c r="AJ269" s="122"/>
      <c r="AK269" s="122"/>
      <c r="AL269" s="122"/>
      <c r="AM269" s="122"/>
      <c r="AN269" s="122"/>
      <c r="AO269" s="122"/>
      <c r="AP269" s="122"/>
      <c r="AQ269" s="122"/>
      <c r="AR269" s="122"/>
      <c r="AS269" s="122"/>
      <c r="AT269" s="122"/>
      <c r="AU269" s="122"/>
      <c r="AV269" s="122"/>
      <c r="AW269" s="122"/>
      <c r="AX269" s="122"/>
      <c r="AY269" s="122"/>
      <c r="AZ269" s="122"/>
      <c r="BA269" s="122"/>
      <c r="BB269" s="122"/>
      <c r="BC269" s="122"/>
      <c r="BD269" s="122"/>
      <c r="BE269" s="122"/>
      <c r="BF269" s="122"/>
      <c r="BG269" s="122"/>
      <c r="BH269" s="122"/>
    </row>
    <row r="270" spans="1:60" outlineLevel="1" x14ac:dyDescent="0.2">
      <c r="A270" s="125"/>
      <c r="B270" s="126"/>
      <c r="C270" s="154" t="s">
        <v>423</v>
      </c>
      <c r="D270" s="128"/>
      <c r="E270" s="129">
        <v>3.7</v>
      </c>
      <c r="F270" s="127"/>
      <c r="G270" s="127"/>
      <c r="H270" s="127"/>
      <c r="I270" s="127"/>
      <c r="J270" s="127"/>
      <c r="K270" s="127"/>
      <c r="L270" s="127"/>
      <c r="M270" s="127"/>
      <c r="N270" s="127"/>
      <c r="O270" s="127"/>
      <c r="P270" s="127"/>
      <c r="Q270" s="127"/>
      <c r="R270" s="127"/>
      <c r="S270" s="127"/>
      <c r="T270" s="127"/>
      <c r="U270" s="127"/>
      <c r="V270" s="127"/>
      <c r="W270" s="127"/>
      <c r="X270" s="127"/>
      <c r="Y270" s="122"/>
      <c r="Z270" s="122"/>
      <c r="AA270" s="122"/>
      <c r="AB270" s="122"/>
      <c r="AC270" s="122"/>
      <c r="AD270" s="122"/>
      <c r="AE270" s="122"/>
      <c r="AF270" s="122"/>
      <c r="AG270" s="122" t="s">
        <v>141</v>
      </c>
      <c r="AH270" s="122">
        <v>0</v>
      </c>
      <c r="AI270" s="122"/>
      <c r="AJ270" s="122"/>
      <c r="AK270" s="122"/>
      <c r="AL270" s="122"/>
      <c r="AM270" s="122"/>
      <c r="AN270" s="122"/>
      <c r="AO270" s="122"/>
      <c r="AP270" s="122"/>
      <c r="AQ270" s="122"/>
      <c r="AR270" s="122"/>
      <c r="AS270" s="122"/>
      <c r="AT270" s="122"/>
      <c r="AU270" s="122"/>
      <c r="AV270" s="122"/>
      <c r="AW270" s="122"/>
      <c r="AX270" s="122"/>
      <c r="AY270" s="122"/>
      <c r="AZ270" s="122"/>
      <c r="BA270" s="122"/>
      <c r="BB270" s="122"/>
      <c r="BC270" s="122"/>
      <c r="BD270" s="122"/>
      <c r="BE270" s="122"/>
      <c r="BF270" s="122"/>
      <c r="BG270" s="122"/>
      <c r="BH270" s="122"/>
    </row>
    <row r="271" spans="1:60" outlineLevel="1" x14ac:dyDescent="0.2">
      <c r="A271" s="139">
        <v>109</v>
      </c>
      <c r="B271" s="140" t="s">
        <v>424</v>
      </c>
      <c r="C271" s="153" t="s">
        <v>425</v>
      </c>
      <c r="D271" s="141" t="s">
        <v>145</v>
      </c>
      <c r="E271" s="142">
        <v>3.7</v>
      </c>
      <c r="F271" s="143"/>
      <c r="G271" s="144">
        <f>ROUND(E271*F271,2)</f>
        <v>0</v>
      </c>
      <c r="H271" s="127">
        <v>5.42</v>
      </c>
      <c r="I271" s="127">
        <f>ROUND(E271*H271,2)</f>
        <v>20.05</v>
      </c>
      <c r="J271" s="127">
        <v>86.78</v>
      </c>
      <c r="K271" s="127">
        <f>ROUND(E271*J271,2)</f>
        <v>321.08999999999997</v>
      </c>
      <c r="L271" s="127">
        <v>21</v>
      </c>
      <c r="M271" s="127">
        <f>G271*(1+L271/100)</f>
        <v>0</v>
      </c>
      <c r="N271" s="127">
        <v>0</v>
      </c>
      <c r="O271" s="127">
        <f>ROUND(E271*N271,2)</f>
        <v>0</v>
      </c>
      <c r="P271" s="127">
        <v>0</v>
      </c>
      <c r="Q271" s="127">
        <f>ROUND(E271*P271,2)</f>
        <v>0</v>
      </c>
      <c r="R271" s="127"/>
      <c r="S271" s="127" t="s">
        <v>130</v>
      </c>
      <c r="T271" s="127" t="s">
        <v>139</v>
      </c>
      <c r="U271" s="127">
        <v>0.154</v>
      </c>
      <c r="V271" s="127">
        <f>ROUND(E271*U271,2)</f>
        <v>0.56999999999999995</v>
      </c>
      <c r="W271" s="127"/>
      <c r="X271" s="127" t="s">
        <v>131</v>
      </c>
      <c r="Y271" s="122"/>
      <c r="Z271" s="122"/>
      <c r="AA271" s="122"/>
      <c r="AB271" s="122"/>
      <c r="AC271" s="122"/>
      <c r="AD271" s="122"/>
      <c r="AE271" s="122"/>
      <c r="AF271" s="122"/>
      <c r="AG271" s="122" t="s">
        <v>132</v>
      </c>
      <c r="AH271" s="122"/>
      <c r="AI271" s="122"/>
      <c r="AJ271" s="122"/>
      <c r="AK271" s="122"/>
      <c r="AL271" s="122"/>
      <c r="AM271" s="122"/>
      <c r="AN271" s="122"/>
      <c r="AO271" s="122"/>
      <c r="AP271" s="122"/>
      <c r="AQ271" s="122"/>
      <c r="AR271" s="122"/>
      <c r="AS271" s="122"/>
      <c r="AT271" s="122"/>
      <c r="AU271" s="122"/>
      <c r="AV271" s="122"/>
      <c r="AW271" s="122"/>
      <c r="AX271" s="122"/>
      <c r="AY271" s="122"/>
      <c r="AZ271" s="122"/>
      <c r="BA271" s="122"/>
      <c r="BB271" s="122"/>
      <c r="BC271" s="122"/>
      <c r="BD271" s="122"/>
      <c r="BE271" s="122"/>
      <c r="BF271" s="122"/>
      <c r="BG271" s="122"/>
      <c r="BH271" s="122"/>
    </row>
    <row r="272" spans="1:60" outlineLevel="1" x14ac:dyDescent="0.2">
      <c r="A272" s="125"/>
      <c r="B272" s="126"/>
      <c r="C272" s="154" t="s">
        <v>423</v>
      </c>
      <c r="D272" s="128"/>
      <c r="E272" s="129">
        <v>3.7</v>
      </c>
      <c r="F272" s="127"/>
      <c r="G272" s="127"/>
      <c r="H272" s="127"/>
      <c r="I272" s="127"/>
      <c r="J272" s="127"/>
      <c r="K272" s="127"/>
      <c r="L272" s="127"/>
      <c r="M272" s="127"/>
      <c r="N272" s="127"/>
      <c r="O272" s="127"/>
      <c r="P272" s="127"/>
      <c r="Q272" s="127"/>
      <c r="R272" s="127"/>
      <c r="S272" s="127"/>
      <c r="T272" s="127"/>
      <c r="U272" s="127"/>
      <c r="V272" s="127"/>
      <c r="W272" s="127"/>
      <c r="X272" s="127"/>
      <c r="Y272" s="122"/>
      <c r="Z272" s="122"/>
      <c r="AA272" s="122"/>
      <c r="AB272" s="122"/>
      <c r="AC272" s="122"/>
      <c r="AD272" s="122"/>
      <c r="AE272" s="122"/>
      <c r="AF272" s="122"/>
      <c r="AG272" s="122" t="s">
        <v>141</v>
      </c>
      <c r="AH272" s="122">
        <v>0</v>
      </c>
      <c r="AI272" s="122"/>
      <c r="AJ272" s="122"/>
      <c r="AK272" s="122"/>
      <c r="AL272" s="122"/>
      <c r="AM272" s="122"/>
      <c r="AN272" s="122"/>
      <c r="AO272" s="122"/>
      <c r="AP272" s="122"/>
      <c r="AQ272" s="122"/>
      <c r="AR272" s="122"/>
      <c r="AS272" s="122"/>
      <c r="AT272" s="122"/>
      <c r="AU272" s="122"/>
      <c r="AV272" s="122"/>
      <c r="AW272" s="122"/>
      <c r="AX272" s="122"/>
      <c r="AY272" s="122"/>
      <c r="AZ272" s="122"/>
      <c r="BA272" s="122"/>
      <c r="BB272" s="122"/>
      <c r="BC272" s="122"/>
      <c r="BD272" s="122"/>
      <c r="BE272" s="122"/>
      <c r="BF272" s="122"/>
      <c r="BG272" s="122"/>
      <c r="BH272" s="122"/>
    </row>
    <row r="273" spans="1:60" outlineLevel="1" x14ac:dyDescent="0.2">
      <c r="A273" s="139">
        <v>110</v>
      </c>
      <c r="B273" s="140" t="s">
        <v>426</v>
      </c>
      <c r="C273" s="153" t="s">
        <v>427</v>
      </c>
      <c r="D273" s="141" t="s">
        <v>138</v>
      </c>
      <c r="E273" s="142">
        <v>5.13</v>
      </c>
      <c r="F273" s="143"/>
      <c r="G273" s="144">
        <f>ROUND(E273*F273,2)</f>
        <v>0</v>
      </c>
      <c r="H273" s="127">
        <v>105.52</v>
      </c>
      <c r="I273" s="127">
        <f>ROUND(E273*H273,2)</f>
        <v>541.32000000000005</v>
      </c>
      <c r="J273" s="127">
        <v>480.48</v>
      </c>
      <c r="K273" s="127">
        <f>ROUND(E273*J273,2)</f>
        <v>2464.86</v>
      </c>
      <c r="L273" s="127">
        <v>21</v>
      </c>
      <c r="M273" s="127">
        <f>G273*(1+L273/100)</f>
        <v>0</v>
      </c>
      <c r="N273" s="127">
        <v>5.0400000000000002E-3</v>
      </c>
      <c r="O273" s="127">
        <f>ROUND(E273*N273,2)</f>
        <v>0.03</v>
      </c>
      <c r="P273" s="127">
        <v>0</v>
      </c>
      <c r="Q273" s="127">
        <f>ROUND(E273*P273,2)</f>
        <v>0</v>
      </c>
      <c r="R273" s="127"/>
      <c r="S273" s="127" t="s">
        <v>130</v>
      </c>
      <c r="T273" s="127" t="s">
        <v>139</v>
      </c>
      <c r="U273" s="127">
        <v>0.97799999999999998</v>
      </c>
      <c r="V273" s="127">
        <f>ROUND(E273*U273,2)</f>
        <v>5.0199999999999996</v>
      </c>
      <c r="W273" s="127"/>
      <c r="X273" s="127" t="s">
        <v>131</v>
      </c>
      <c r="Y273" s="122"/>
      <c r="Z273" s="122"/>
      <c r="AA273" s="122"/>
      <c r="AB273" s="122"/>
      <c r="AC273" s="122"/>
      <c r="AD273" s="122"/>
      <c r="AE273" s="122"/>
      <c r="AF273" s="122"/>
      <c r="AG273" s="122" t="s">
        <v>132</v>
      </c>
      <c r="AH273" s="122"/>
      <c r="AI273" s="122"/>
      <c r="AJ273" s="122"/>
      <c r="AK273" s="122"/>
      <c r="AL273" s="122"/>
      <c r="AM273" s="122"/>
      <c r="AN273" s="122"/>
      <c r="AO273" s="122"/>
      <c r="AP273" s="122"/>
      <c r="AQ273" s="122"/>
      <c r="AR273" s="122"/>
      <c r="AS273" s="122"/>
      <c r="AT273" s="122"/>
      <c r="AU273" s="122"/>
      <c r="AV273" s="122"/>
      <c r="AW273" s="122"/>
      <c r="AX273" s="122"/>
      <c r="AY273" s="122"/>
      <c r="AZ273" s="122"/>
      <c r="BA273" s="122"/>
      <c r="BB273" s="122"/>
      <c r="BC273" s="122"/>
      <c r="BD273" s="122"/>
      <c r="BE273" s="122"/>
      <c r="BF273" s="122"/>
      <c r="BG273" s="122"/>
      <c r="BH273" s="122"/>
    </row>
    <row r="274" spans="1:60" outlineLevel="1" x14ac:dyDescent="0.2">
      <c r="A274" s="125"/>
      <c r="B274" s="126"/>
      <c r="C274" s="154" t="s">
        <v>177</v>
      </c>
      <c r="D274" s="128"/>
      <c r="E274" s="129">
        <v>1.1399999999999999</v>
      </c>
      <c r="F274" s="127"/>
      <c r="G274" s="127"/>
      <c r="H274" s="127"/>
      <c r="I274" s="127"/>
      <c r="J274" s="127"/>
      <c r="K274" s="127"/>
      <c r="L274" s="127"/>
      <c r="M274" s="127"/>
      <c r="N274" s="127"/>
      <c r="O274" s="127"/>
      <c r="P274" s="127"/>
      <c r="Q274" s="127"/>
      <c r="R274" s="127"/>
      <c r="S274" s="127"/>
      <c r="T274" s="127"/>
      <c r="U274" s="127"/>
      <c r="V274" s="127"/>
      <c r="W274" s="127"/>
      <c r="X274" s="127"/>
      <c r="Y274" s="122"/>
      <c r="Z274" s="122"/>
      <c r="AA274" s="122"/>
      <c r="AB274" s="122"/>
      <c r="AC274" s="122"/>
      <c r="AD274" s="122"/>
      <c r="AE274" s="122"/>
      <c r="AF274" s="122"/>
      <c r="AG274" s="122" t="s">
        <v>141</v>
      </c>
      <c r="AH274" s="122">
        <v>0</v>
      </c>
      <c r="AI274" s="122"/>
      <c r="AJ274" s="122"/>
      <c r="AK274" s="122"/>
      <c r="AL274" s="122"/>
      <c r="AM274" s="122"/>
      <c r="AN274" s="122"/>
      <c r="AO274" s="122"/>
      <c r="AP274" s="122"/>
      <c r="AQ274" s="122"/>
      <c r="AR274" s="122"/>
      <c r="AS274" s="122"/>
      <c r="AT274" s="122"/>
      <c r="AU274" s="122"/>
      <c r="AV274" s="122"/>
      <c r="AW274" s="122"/>
      <c r="AX274" s="122"/>
      <c r="AY274" s="122"/>
      <c r="AZ274" s="122"/>
      <c r="BA274" s="122"/>
      <c r="BB274" s="122"/>
      <c r="BC274" s="122"/>
      <c r="BD274" s="122"/>
      <c r="BE274" s="122"/>
      <c r="BF274" s="122"/>
      <c r="BG274" s="122"/>
      <c r="BH274" s="122"/>
    </row>
    <row r="275" spans="1:60" outlineLevel="1" x14ac:dyDescent="0.2">
      <c r="A275" s="125"/>
      <c r="B275" s="126"/>
      <c r="C275" s="154" t="s">
        <v>261</v>
      </c>
      <c r="D275" s="128"/>
      <c r="E275" s="129">
        <v>3.99</v>
      </c>
      <c r="F275" s="127"/>
      <c r="G275" s="127"/>
      <c r="H275" s="127"/>
      <c r="I275" s="127"/>
      <c r="J275" s="127"/>
      <c r="K275" s="127"/>
      <c r="L275" s="127"/>
      <c r="M275" s="127"/>
      <c r="N275" s="127"/>
      <c r="O275" s="127"/>
      <c r="P275" s="127"/>
      <c r="Q275" s="127"/>
      <c r="R275" s="127"/>
      <c r="S275" s="127"/>
      <c r="T275" s="127"/>
      <c r="U275" s="127"/>
      <c r="V275" s="127"/>
      <c r="W275" s="127"/>
      <c r="X275" s="127"/>
      <c r="Y275" s="122"/>
      <c r="Z275" s="122"/>
      <c r="AA275" s="122"/>
      <c r="AB275" s="122"/>
      <c r="AC275" s="122"/>
      <c r="AD275" s="122"/>
      <c r="AE275" s="122"/>
      <c r="AF275" s="122"/>
      <c r="AG275" s="122" t="s">
        <v>141</v>
      </c>
      <c r="AH275" s="122">
        <v>0</v>
      </c>
      <c r="AI275" s="122"/>
      <c r="AJ275" s="122"/>
      <c r="AK275" s="122"/>
      <c r="AL275" s="122"/>
      <c r="AM275" s="122"/>
      <c r="AN275" s="122"/>
      <c r="AO275" s="122"/>
      <c r="AP275" s="122"/>
      <c r="AQ275" s="122"/>
      <c r="AR275" s="122"/>
      <c r="AS275" s="122"/>
      <c r="AT275" s="122"/>
      <c r="AU275" s="122"/>
      <c r="AV275" s="122"/>
      <c r="AW275" s="122"/>
      <c r="AX275" s="122"/>
      <c r="AY275" s="122"/>
      <c r="AZ275" s="122"/>
      <c r="BA275" s="122"/>
      <c r="BB275" s="122"/>
      <c r="BC275" s="122"/>
      <c r="BD275" s="122"/>
      <c r="BE275" s="122"/>
      <c r="BF275" s="122"/>
      <c r="BG275" s="122"/>
      <c r="BH275" s="122"/>
    </row>
    <row r="276" spans="1:60" outlineLevel="1" x14ac:dyDescent="0.2">
      <c r="A276" s="139">
        <v>111</v>
      </c>
      <c r="B276" s="140" t="s">
        <v>428</v>
      </c>
      <c r="C276" s="153" t="s">
        <v>429</v>
      </c>
      <c r="D276" s="141" t="s">
        <v>145</v>
      </c>
      <c r="E276" s="142">
        <v>19.5</v>
      </c>
      <c r="F276" s="143"/>
      <c r="G276" s="144">
        <f>ROUND(E276*F276,2)</f>
        <v>0</v>
      </c>
      <c r="H276" s="127">
        <v>21.81</v>
      </c>
      <c r="I276" s="127">
        <f>ROUND(E276*H276,2)</f>
        <v>425.3</v>
      </c>
      <c r="J276" s="127">
        <v>35.29</v>
      </c>
      <c r="K276" s="127">
        <f>ROUND(E276*J276,2)</f>
        <v>688.16</v>
      </c>
      <c r="L276" s="127">
        <v>21</v>
      </c>
      <c r="M276" s="127">
        <f>G276*(1+L276/100)</f>
        <v>0</v>
      </c>
      <c r="N276" s="127">
        <v>4.0000000000000003E-5</v>
      </c>
      <c r="O276" s="127">
        <f>ROUND(E276*N276,2)</f>
        <v>0</v>
      </c>
      <c r="P276" s="127">
        <v>0</v>
      </c>
      <c r="Q276" s="127">
        <f>ROUND(E276*P276,2)</f>
        <v>0</v>
      </c>
      <c r="R276" s="127"/>
      <c r="S276" s="127" t="s">
        <v>130</v>
      </c>
      <c r="T276" s="127" t="s">
        <v>130</v>
      </c>
      <c r="U276" s="127">
        <v>7.0000000000000007E-2</v>
      </c>
      <c r="V276" s="127">
        <f>ROUND(E276*U276,2)</f>
        <v>1.37</v>
      </c>
      <c r="W276" s="127"/>
      <c r="X276" s="127" t="s">
        <v>131</v>
      </c>
      <c r="Y276" s="122"/>
      <c r="Z276" s="122"/>
      <c r="AA276" s="122"/>
      <c r="AB276" s="122"/>
      <c r="AC276" s="122"/>
      <c r="AD276" s="122"/>
      <c r="AE276" s="122"/>
      <c r="AF276" s="122"/>
      <c r="AG276" s="122" t="s">
        <v>132</v>
      </c>
      <c r="AH276" s="122"/>
      <c r="AI276" s="122"/>
      <c r="AJ276" s="122"/>
      <c r="AK276" s="122"/>
      <c r="AL276" s="122"/>
      <c r="AM276" s="122"/>
      <c r="AN276" s="122"/>
      <c r="AO276" s="122"/>
      <c r="AP276" s="122"/>
      <c r="AQ276" s="122"/>
      <c r="AR276" s="122"/>
      <c r="AS276" s="122"/>
      <c r="AT276" s="122"/>
      <c r="AU276" s="122"/>
      <c r="AV276" s="122"/>
      <c r="AW276" s="122"/>
      <c r="AX276" s="122"/>
      <c r="AY276" s="122"/>
      <c r="AZ276" s="122"/>
      <c r="BA276" s="122"/>
      <c r="BB276" s="122"/>
      <c r="BC276" s="122"/>
      <c r="BD276" s="122"/>
      <c r="BE276" s="122"/>
      <c r="BF276" s="122"/>
      <c r="BG276" s="122"/>
      <c r="BH276" s="122"/>
    </row>
    <row r="277" spans="1:60" outlineLevel="1" x14ac:dyDescent="0.2">
      <c r="A277" s="125"/>
      <c r="B277" s="126"/>
      <c r="C277" s="154" t="s">
        <v>423</v>
      </c>
      <c r="D277" s="128"/>
      <c r="E277" s="129">
        <v>3.7</v>
      </c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2"/>
      <c r="Z277" s="122"/>
      <c r="AA277" s="122"/>
      <c r="AB277" s="122"/>
      <c r="AC277" s="122"/>
      <c r="AD277" s="122"/>
      <c r="AE277" s="122"/>
      <c r="AF277" s="122"/>
      <c r="AG277" s="122" t="s">
        <v>141</v>
      </c>
      <c r="AH277" s="122">
        <v>0</v>
      </c>
      <c r="AI277" s="122"/>
      <c r="AJ277" s="122"/>
      <c r="AK277" s="122"/>
      <c r="AL277" s="122"/>
      <c r="AM277" s="122"/>
      <c r="AN277" s="122"/>
      <c r="AO277" s="122"/>
      <c r="AP277" s="122"/>
      <c r="AQ277" s="122"/>
      <c r="AR277" s="122"/>
      <c r="AS277" s="122"/>
      <c r="AT277" s="122"/>
      <c r="AU277" s="122"/>
      <c r="AV277" s="122"/>
      <c r="AW277" s="122"/>
      <c r="AX277" s="122"/>
      <c r="AY277" s="122"/>
      <c r="AZ277" s="122"/>
      <c r="BA277" s="122"/>
      <c r="BB277" s="122"/>
      <c r="BC277" s="122"/>
      <c r="BD277" s="122"/>
      <c r="BE277" s="122"/>
      <c r="BF277" s="122"/>
      <c r="BG277" s="122"/>
      <c r="BH277" s="122"/>
    </row>
    <row r="278" spans="1:60" outlineLevel="1" x14ac:dyDescent="0.2">
      <c r="A278" s="125"/>
      <c r="B278" s="126"/>
      <c r="C278" s="154" t="s">
        <v>430</v>
      </c>
      <c r="D278" s="128"/>
      <c r="E278" s="129">
        <v>15.8</v>
      </c>
      <c r="F278" s="127"/>
      <c r="G278" s="127"/>
      <c r="H278" s="127"/>
      <c r="I278" s="127"/>
      <c r="J278" s="127"/>
      <c r="K278" s="127"/>
      <c r="L278" s="127"/>
      <c r="M278" s="127"/>
      <c r="N278" s="127"/>
      <c r="O278" s="127"/>
      <c r="P278" s="127"/>
      <c r="Q278" s="127"/>
      <c r="R278" s="127"/>
      <c r="S278" s="127"/>
      <c r="T278" s="127"/>
      <c r="U278" s="127"/>
      <c r="V278" s="127"/>
      <c r="W278" s="127"/>
      <c r="X278" s="127"/>
      <c r="Y278" s="122"/>
      <c r="Z278" s="122"/>
      <c r="AA278" s="122"/>
      <c r="AB278" s="122"/>
      <c r="AC278" s="122"/>
      <c r="AD278" s="122"/>
      <c r="AE278" s="122"/>
      <c r="AF278" s="122"/>
      <c r="AG278" s="122" t="s">
        <v>141</v>
      </c>
      <c r="AH278" s="122">
        <v>0</v>
      </c>
      <c r="AI278" s="122"/>
      <c r="AJ278" s="122"/>
      <c r="AK278" s="122"/>
      <c r="AL278" s="122"/>
      <c r="AM278" s="122"/>
      <c r="AN278" s="122"/>
      <c r="AO278" s="122"/>
      <c r="AP278" s="122"/>
      <c r="AQ278" s="122"/>
      <c r="AR278" s="122"/>
      <c r="AS278" s="122"/>
      <c r="AT278" s="122"/>
      <c r="AU278" s="122"/>
      <c r="AV278" s="122"/>
      <c r="AW278" s="122"/>
      <c r="AX278" s="122"/>
      <c r="AY278" s="122"/>
      <c r="AZ278" s="122"/>
      <c r="BA278" s="122"/>
      <c r="BB278" s="122"/>
      <c r="BC278" s="122"/>
      <c r="BD278" s="122"/>
      <c r="BE278" s="122"/>
      <c r="BF278" s="122"/>
      <c r="BG278" s="122"/>
      <c r="BH278" s="122"/>
    </row>
    <row r="279" spans="1:60" outlineLevel="1" x14ac:dyDescent="0.2">
      <c r="A279" s="139">
        <v>112</v>
      </c>
      <c r="B279" s="140" t="s">
        <v>431</v>
      </c>
      <c r="C279" s="153" t="s">
        <v>432</v>
      </c>
      <c r="D279" s="141" t="s">
        <v>138</v>
      </c>
      <c r="E279" s="142">
        <v>5.13</v>
      </c>
      <c r="F279" s="143"/>
      <c r="G279" s="144">
        <f>ROUND(E279*F279,2)</f>
        <v>0</v>
      </c>
      <c r="H279" s="127">
        <v>0</v>
      </c>
      <c r="I279" s="127">
        <f>ROUND(E279*H279,2)</f>
        <v>0</v>
      </c>
      <c r="J279" s="127">
        <v>15.1</v>
      </c>
      <c r="K279" s="127">
        <f>ROUND(E279*J279,2)</f>
        <v>77.459999999999994</v>
      </c>
      <c r="L279" s="127">
        <v>21</v>
      </c>
      <c r="M279" s="127">
        <f>G279*(1+L279/100)</f>
        <v>0</v>
      </c>
      <c r="N279" s="127">
        <v>0</v>
      </c>
      <c r="O279" s="127">
        <f>ROUND(E279*N279,2)</f>
        <v>0</v>
      </c>
      <c r="P279" s="127">
        <v>0</v>
      </c>
      <c r="Q279" s="127">
        <f>ROUND(E279*P279,2)</f>
        <v>0</v>
      </c>
      <c r="R279" s="127"/>
      <c r="S279" s="127" t="s">
        <v>130</v>
      </c>
      <c r="T279" s="127" t="s">
        <v>130</v>
      </c>
      <c r="U279" s="127">
        <v>0.03</v>
      </c>
      <c r="V279" s="127">
        <f>ROUND(E279*U279,2)</f>
        <v>0.15</v>
      </c>
      <c r="W279" s="127"/>
      <c r="X279" s="127" t="s">
        <v>131</v>
      </c>
      <c r="Y279" s="122"/>
      <c r="Z279" s="122"/>
      <c r="AA279" s="122"/>
      <c r="AB279" s="122"/>
      <c r="AC279" s="122"/>
      <c r="AD279" s="122"/>
      <c r="AE279" s="122"/>
      <c r="AF279" s="122"/>
      <c r="AG279" s="122" t="s">
        <v>132</v>
      </c>
      <c r="AH279" s="122"/>
      <c r="AI279" s="122"/>
      <c r="AJ279" s="122"/>
      <c r="AK279" s="122"/>
      <c r="AL279" s="122"/>
      <c r="AM279" s="122"/>
      <c r="AN279" s="122"/>
      <c r="AO279" s="122"/>
      <c r="AP279" s="122"/>
      <c r="AQ279" s="122"/>
      <c r="AR279" s="122"/>
      <c r="AS279" s="122"/>
      <c r="AT279" s="122"/>
      <c r="AU279" s="122"/>
      <c r="AV279" s="122"/>
      <c r="AW279" s="122"/>
      <c r="AX279" s="122"/>
      <c r="AY279" s="122"/>
      <c r="AZ279" s="122"/>
      <c r="BA279" s="122"/>
      <c r="BB279" s="122"/>
      <c r="BC279" s="122"/>
      <c r="BD279" s="122"/>
      <c r="BE279" s="122"/>
      <c r="BF279" s="122"/>
      <c r="BG279" s="122"/>
      <c r="BH279" s="122"/>
    </row>
    <row r="280" spans="1:60" outlineLevel="1" x14ac:dyDescent="0.2">
      <c r="A280" s="125"/>
      <c r="B280" s="126"/>
      <c r="C280" s="154" t="s">
        <v>177</v>
      </c>
      <c r="D280" s="128"/>
      <c r="E280" s="129">
        <v>1.1399999999999999</v>
      </c>
      <c r="F280" s="127"/>
      <c r="G280" s="127"/>
      <c r="H280" s="127"/>
      <c r="I280" s="127"/>
      <c r="J280" s="127"/>
      <c r="K280" s="127"/>
      <c r="L280" s="127"/>
      <c r="M280" s="127"/>
      <c r="N280" s="127"/>
      <c r="O280" s="127"/>
      <c r="P280" s="127"/>
      <c r="Q280" s="127"/>
      <c r="R280" s="127"/>
      <c r="S280" s="127"/>
      <c r="T280" s="127"/>
      <c r="U280" s="127"/>
      <c r="V280" s="127"/>
      <c r="W280" s="127"/>
      <c r="X280" s="127"/>
      <c r="Y280" s="122"/>
      <c r="Z280" s="122"/>
      <c r="AA280" s="122"/>
      <c r="AB280" s="122"/>
      <c r="AC280" s="122"/>
      <c r="AD280" s="122"/>
      <c r="AE280" s="122"/>
      <c r="AF280" s="122"/>
      <c r="AG280" s="122" t="s">
        <v>141</v>
      </c>
      <c r="AH280" s="122">
        <v>0</v>
      </c>
      <c r="AI280" s="122"/>
      <c r="AJ280" s="122"/>
      <c r="AK280" s="122"/>
      <c r="AL280" s="122"/>
      <c r="AM280" s="122"/>
      <c r="AN280" s="122"/>
      <c r="AO280" s="122"/>
      <c r="AP280" s="122"/>
      <c r="AQ280" s="122"/>
      <c r="AR280" s="122"/>
      <c r="AS280" s="122"/>
      <c r="AT280" s="122"/>
      <c r="AU280" s="122"/>
      <c r="AV280" s="122"/>
      <c r="AW280" s="122"/>
      <c r="AX280" s="122"/>
      <c r="AY280" s="122"/>
      <c r="AZ280" s="122"/>
      <c r="BA280" s="122"/>
      <c r="BB280" s="122"/>
      <c r="BC280" s="122"/>
      <c r="BD280" s="122"/>
      <c r="BE280" s="122"/>
      <c r="BF280" s="122"/>
      <c r="BG280" s="122"/>
      <c r="BH280" s="122"/>
    </row>
    <row r="281" spans="1:60" outlineLevel="1" x14ac:dyDescent="0.2">
      <c r="A281" s="125"/>
      <c r="B281" s="126"/>
      <c r="C281" s="154" t="s">
        <v>261</v>
      </c>
      <c r="D281" s="128"/>
      <c r="E281" s="129">
        <v>3.99</v>
      </c>
      <c r="F281" s="127"/>
      <c r="G281" s="127"/>
      <c r="H281" s="127"/>
      <c r="I281" s="127"/>
      <c r="J281" s="127"/>
      <c r="K281" s="127"/>
      <c r="L281" s="127"/>
      <c r="M281" s="127"/>
      <c r="N281" s="127"/>
      <c r="O281" s="127"/>
      <c r="P281" s="127"/>
      <c r="Q281" s="127"/>
      <c r="R281" s="127"/>
      <c r="S281" s="127"/>
      <c r="T281" s="127"/>
      <c r="U281" s="127"/>
      <c r="V281" s="127"/>
      <c r="W281" s="127"/>
      <c r="X281" s="127"/>
      <c r="Y281" s="122"/>
      <c r="Z281" s="122"/>
      <c r="AA281" s="122"/>
      <c r="AB281" s="122"/>
      <c r="AC281" s="122"/>
      <c r="AD281" s="122"/>
      <c r="AE281" s="122"/>
      <c r="AF281" s="122"/>
      <c r="AG281" s="122" t="s">
        <v>141</v>
      </c>
      <c r="AH281" s="122">
        <v>0</v>
      </c>
      <c r="AI281" s="122"/>
      <c r="AJ281" s="122"/>
      <c r="AK281" s="122"/>
      <c r="AL281" s="122"/>
      <c r="AM281" s="122"/>
      <c r="AN281" s="122"/>
      <c r="AO281" s="122"/>
      <c r="AP281" s="122"/>
      <c r="AQ281" s="122"/>
      <c r="AR281" s="122"/>
      <c r="AS281" s="122"/>
      <c r="AT281" s="122"/>
      <c r="AU281" s="122"/>
      <c r="AV281" s="122"/>
      <c r="AW281" s="122"/>
      <c r="AX281" s="122"/>
      <c r="AY281" s="122"/>
      <c r="AZ281" s="122"/>
      <c r="BA281" s="122"/>
      <c r="BB281" s="122"/>
      <c r="BC281" s="122"/>
      <c r="BD281" s="122"/>
      <c r="BE281" s="122"/>
      <c r="BF281" s="122"/>
      <c r="BG281" s="122"/>
      <c r="BH281" s="122"/>
    </row>
    <row r="282" spans="1:60" outlineLevel="1" x14ac:dyDescent="0.2">
      <c r="A282" s="139">
        <v>113</v>
      </c>
      <c r="B282" s="140" t="s">
        <v>433</v>
      </c>
      <c r="C282" s="153" t="s">
        <v>434</v>
      </c>
      <c r="D282" s="141" t="s">
        <v>138</v>
      </c>
      <c r="E282" s="142">
        <v>5.13</v>
      </c>
      <c r="F282" s="143"/>
      <c r="G282" s="144">
        <f>ROUND(E282*F282,2)</f>
        <v>0</v>
      </c>
      <c r="H282" s="127">
        <v>12.3</v>
      </c>
      <c r="I282" s="127">
        <f>ROUND(E282*H282,2)</f>
        <v>63.1</v>
      </c>
      <c r="J282" s="127">
        <v>0</v>
      </c>
      <c r="K282" s="127">
        <f>ROUND(E282*J282,2)</f>
        <v>0</v>
      </c>
      <c r="L282" s="127">
        <v>21</v>
      </c>
      <c r="M282" s="127">
        <f>G282*(1+L282/100)</f>
        <v>0</v>
      </c>
      <c r="N282" s="127">
        <v>1.1999999999999999E-3</v>
      </c>
      <c r="O282" s="127">
        <f>ROUND(E282*N282,2)</f>
        <v>0.01</v>
      </c>
      <c r="P282" s="127">
        <v>0</v>
      </c>
      <c r="Q282" s="127">
        <f>ROUND(E282*P282,2)</f>
        <v>0</v>
      </c>
      <c r="R282" s="127"/>
      <c r="S282" s="127" t="s">
        <v>130</v>
      </c>
      <c r="T282" s="127" t="s">
        <v>130</v>
      </c>
      <c r="U282" s="127">
        <v>0</v>
      </c>
      <c r="V282" s="127">
        <f>ROUND(E282*U282,2)</f>
        <v>0</v>
      </c>
      <c r="W282" s="127"/>
      <c r="X282" s="127" t="s">
        <v>131</v>
      </c>
      <c r="Y282" s="122"/>
      <c r="Z282" s="122"/>
      <c r="AA282" s="122"/>
      <c r="AB282" s="122"/>
      <c r="AC282" s="122"/>
      <c r="AD282" s="122"/>
      <c r="AE282" s="122"/>
      <c r="AF282" s="122"/>
      <c r="AG282" s="122" t="s">
        <v>132</v>
      </c>
      <c r="AH282" s="122"/>
      <c r="AI282" s="122"/>
      <c r="AJ282" s="122"/>
      <c r="AK282" s="122"/>
      <c r="AL282" s="122"/>
      <c r="AM282" s="122"/>
      <c r="AN282" s="122"/>
      <c r="AO282" s="122"/>
      <c r="AP282" s="122"/>
      <c r="AQ282" s="122"/>
      <c r="AR282" s="122"/>
      <c r="AS282" s="122"/>
      <c r="AT282" s="122"/>
      <c r="AU282" s="122"/>
      <c r="AV282" s="122"/>
      <c r="AW282" s="122"/>
      <c r="AX282" s="122"/>
      <c r="AY282" s="122"/>
      <c r="AZ282" s="122"/>
      <c r="BA282" s="122"/>
      <c r="BB282" s="122"/>
      <c r="BC282" s="122"/>
      <c r="BD282" s="122"/>
      <c r="BE282" s="122"/>
      <c r="BF282" s="122"/>
      <c r="BG282" s="122"/>
      <c r="BH282" s="122"/>
    </row>
    <row r="283" spans="1:60" outlineLevel="1" x14ac:dyDescent="0.2">
      <c r="A283" s="125"/>
      <c r="B283" s="126"/>
      <c r="C283" s="154" t="s">
        <v>177</v>
      </c>
      <c r="D283" s="128"/>
      <c r="E283" s="129">
        <v>1.1399999999999999</v>
      </c>
      <c r="F283" s="127"/>
      <c r="G283" s="127"/>
      <c r="H283" s="127"/>
      <c r="I283" s="127"/>
      <c r="J283" s="127"/>
      <c r="K283" s="127"/>
      <c r="L283" s="127"/>
      <c r="M283" s="127"/>
      <c r="N283" s="127"/>
      <c r="O283" s="127"/>
      <c r="P283" s="127"/>
      <c r="Q283" s="127"/>
      <c r="R283" s="127"/>
      <c r="S283" s="127"/>
      <c r="T283" s="127"/>
      <c r="U283" s="127"/>
      <c r="V283" s="127"/>
      <c r="W283" s="127"/>
      <c r="X283" s="127"/>
      <c r="Y283" s="122"/>
      <c r="Z283" s="122"/>
      <c r="AA283" s="122"/>
      <c r="AB283" s="122"/>
      <c r="AC283" s="122"/>
      <c r="AD283" s="122"/>
      <c r="AE283" s="122"/>
      <c r="AF283" s="122"/>
      <c r="AG283" s="122" t="s">
        <v>141</v>
      </c>
      <c r="AH283" s="122">
        <v>0</v>
      </c>
      <c r="AI283" s="122"/>
      <c r="AJ283" s="122"/>
      <c r="AK283" s="122"/>
      <c r="AL283" s="122"/>
      <c r="AM283" s="122"/>
      <c r="AN283" s="122"/>
      <c r="AO283" s="122"/>
      <c r="AP283" s="122"/>
      <c r="AQ283" s="122"/>
      <c r="AR283" s="122"/>
      <c r="AS283" s="122"/>
      <c r="AT283" s="122"/>
      <c r="AU283" s="122"/>
      <c r="AV283" s="122"/>
      <c r="AW283" s="122"/>
      <c r="AX283" s="122"/>
      <c r="AY283" s="122"/>
      <c r="AZ283" s="122"/>
      <c r="BA283" s="122"/>
      <c r="BB283" s="122"/>
      <c r="BC283" s="122"/>
      <c r="BD283" s="122"/>
      <c r="BE283" s="122"/>
      <c r="BF283" s="122"/>
      <c r="BG283" s="122"/>
      <c r="BH283" s="122"/>
    </row>
    <row r="284" spans="1:60" outlineLevel="1" x14ac:dyDescent="0.2">
      <c r="A284" s="125"/>
      <c r="B284" s="126"/>
      <c r="C284" s="154" t="s">
        <v>261</v>
      </c>
      <c r="D284" s="128"/>
      <c r="E284" s="129">
        <v>3.99</v>
      </c>
      <c r="F284" s="127"/>
      <c r="G284" s="127"/>
      <c r="H284" s="127"/>
      <c r="I284" s="127"/>
      <c r="J284" s="127"/>
      <c r="K284" s="127"/>
      <c r="L284" s="127"/>
      <c r="M284" s="127"/>
      <c r="N284" s="127"/>
      <c r="O284" s="127"/>
      <c r="P284" s="127"/>
      <c r="Q284" s="127"/>
      <c r="R284" s="127"/>
      <c r="S284" s="127"/>
      <c r="T284" s="127"/>
      <c r="U284" s="127"/>
      <c r="V284" s="127"/>
      <c r="W284" s="127"/>
      <c r="X284" s="127"/>
      <c r="Y284" s="122"/>
      <c r="Z284" s="122"/>
      <c r="AA284" s="122"/>
      <c r="AB284" s="122"/>
      <c r="AC284" s="122"/>
      <c r="AD284" s="122"/>
      <c r="AE284" s="122"/>
      <c r="AF284" s="122"/>
      <c r="AG284" s="122" t="s">
        <v>141</v>
      </c>
      <c r="AH284" s="122">
        <v>0</v>
      </c>
      <c r="AI284" s="122"/>
      <c r="AJ284" s="122"/>
      <c r="AK284" s="122"/>
      <c r="AL284" s="122"/>
      <c r="AM284" s="122"/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</row>
    <row r="285" spans="1:60" ht="22.5" outlineLevel="1" x14ac:dyDescent="0.2">
      <c r="A285" s="139">
        <v>114</v>
      </c>
      <c r="B285" s="140" t="s">
        <v>435</v>
      </c>
      <c r="C285" s="153" t="s">
        <v>436</v>
      </c>
      <c r="D285" s="141" t="s">
        <v>138</v>
      </c>
      <c r="E285" s="142">
        <v>6.3250000000000002</v>
      </c>
      <c r="F285" s="143"/>
      <c r="G285" s="144">
        <f>ROUND(E285*F285,2)</f>
        <v>0</v>
      </c>
      <c r="H285" s="127">
        <v>550</v>
      </c>
      <c r="I285" s="127">
        <f>ROUND(E285*H285,2)</f>
        <v>3478.75</v>
      </c>
      <c r="J285" s="127">
        <v>0</v>
      </c>
      <c r="K285" s="127">
        <f>ROUND(E285*J285,2)</f>
        <v>0</v>
      </c>
      <c r="L285" s="127">
        <v>21</v>
      </c>
      <c r="M285" s="127">
        <f>G285*(1+L285/100)</f>
        <v>0</v>
      </c>
      <c r="N285" s="127">
        <v>0</v>
      </c>
      <c r="O285" s="127">
        <f>ROUND(E285*N285,2)</f>
        <v>0</v>
      </c>
      <c r="P285" s="127">
        <v>0</v>
      </c>
      <c r="Q285" s="127">
        <f>ROUND(E285*P285,2)</f>
        <v>0</v>
      </c>
      <c r="R285" s="127"/>
      <c r="S285" s="127" t="s">
        <v>222</v>
      </c>
      <c r="T285" s="127" t="s">
        <v>223</v>
      </c>
      <c r="U285" s="127">
        <v>0</v>
      </c>
      <c r="V285" s="127">
        <f>ROUND(E285*U285,2)</f>
        <v>0</v>
      </c>
      <c r="W285" s="127"/>
      <c r="X285" s="127" t="s">
        <v>161</v>
      </c>
      <c r="Y285" s="122"/>
      <c r="Z285" s="122"/>
      <c r="AA285" s="122"/>
      <c r="AB285" s="122"/>
      <c r="AC285" s="122"/>
      <c r="AD285" s="122"/>
      <c r="AE285" s="122"/>
      <c r="AF285" s="122"/>
      <c r="AG285" s="122" t="s">
        <v>162</v>
      </c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  <c r="AR285" s="122"/>
      <c r="AS285" s="122"/>
      <c r="AT285" s="122"/>
      <c r="AU285" s="122"/>
      <c r="AV285" s="122"/>
      <c r="AW285" s="122"/>
      <c r="AX285" s="122"/>
      <c r="AY285" s="122"/>
      <c r="AZ285" s="122"/>
      <c r="BA285" s="122"/>
      <c r="BB285" s="122"/>
      <c r="BC285" s="122"/>
      <c r="BD285" s="122"/>
      <c r="BE285" s="122"/>
      <c r="BF285" s="122"/>
      <c r="BG285" s="122"/>
      <c r="BH285" s="122"/>
    </row>
    <row r="286" spans="1:60" outlineLevel="1" x14ac:dyDescent="0.2">
      <c r="A286" s="125"/>
      <c r="B286" s="126"/>
      <c r="C286" s="155" t="s">
        <v>437</v>
      </c>
      <c r="D286" s="130"/>
      <c r="E286" s="131"/>
      <c r="F286" s="127"/>
      <c r="G286" s="127"/>
      <c r="H286" s="127"/>
      <c r="I286" s="127"/>
      <c r="J286" s="127"/>
      <c r="K286" s="127"/>
      <c r="L286" s="127"/>
      <c r="M286" s="127"/>
      <c r="N286" s="127"/>
      <c r="O286" s="127"/>
      <c r="P286" s="127"/>
      <c r="Q286" s="127"/>
      <c r="R286" s="127"/>
      <c r="S286" s="127"/>
      <c r="T286" s="127"/>
      <c r="U286" s="127"/>
      <c r="V286" s="127"/>
      <c r="W286" s="127"/>
      <c r="X286" s="127"/>
      <c r="Y286" s="122"/>
      <c r="Z286" s="122"/>
      <c r="AA286" s="122"/>
      <c r="AB286" s="122"/>
      <c r="AC286" s="122"/>
      <c r="AD286" s="122"/>
      <c r="AE286" s="122"/>
      <c r="AF286" s="122"/>
      <c r="AG286" s="122" t="s">
        <v>141</v>
      </c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  <c r="AR286" s="122"/>
      <c r="AS286" s="122"/>
      <c r="AT286" s="122"/>
      <c r="AU286" s="122"/>
      <c r="AV286" s="122"/>
      <c r="AW286" s="122"/>
      <c r="AX286" s="122"/>
      <c r="AY286" s="122"/>
      <c r="AZ286" s="122"/>
      <c r="BA286" s="122"/>
      <c r="BB286" s="122"/>
      <c r="BC286" s="122"/>
      <c r="BD286" s="122"/>
      <c r="BE286" s="122"/>
      <c r="BF286" s="122"/>
      <c r="BG286" s="122"/>
      <c r="BH286" s="122"/>
    </row>
    <row r="287" spans="1:60" outlineLevel="1" x14ac:dyDescent="0.2">
      <c r="A287" s="125"/>
      <c r="B287" s="126"/>
      <c r="C287" s="156" t="s">
        <v>438</v>
      </c>
      <c r="D287" s="130"/>
      <c r="E287" s="131">
        <v>1.1399999999999999</v>
      </c>
      <c r="F287" s="127"/>
      <c r="G287" s="127"/>
      <c r="H287" s="127"/>
      <c r="I287" s="127"/>
      <c r="J287" s="127"/>
      <c r="K287" s="127"/>
      <c r="L287" s="127"/>
      <c r="M287" s="127"/>
      <c r="N287" s="127"/>
      <c r="O287" s="127"/>
      <c r="P287" s="127"/>
      <c r="Q287" s="127"/>
      <c r="R287" s="127"/>
      <c r="S287" s="127"/>
      <c r="T287" s="127"/>
      <c r="U287" s="127"/>
      <c r="V287" s="127"/>
      <c r="W287" s="127"/>
      <c r="X287" s="127"/>
      <c r="Y287" s="122"/>
      <c r="Z287" s="122"/>
      <c r="AA287" s="122"/>
      <c r="AB287" s="122"/>
      <c r="AC287" s="122"/>
      <c r="AD287" s="122"/>
      <c r="AE287" s="122"/>
      <c r="AF287" s="122"/>
      <c r="AG287" s="122" t="s">
        <v>141</v>
      </c>
      <c r="AH287" s="122">
        <v>2</v>
      </c>
      <c r="AI287" s="122"/>
      <c r="AJ287" s="122"/>
      <c r="AK287" s="122"/>
      <c r="AL287" s="122"/>
      <c r="AM287" s="122"/>
      <c r="AN287" s="122"/>
      <c r="AO287" s="122"/>
      <c r="AP287" s="122"/>
      <c r="AQ287" s="122"/>
      <c r="AR287" s="122"/>
      <c r="AS287" s="122"/>
      <c r="AT287" s="122"/>
      <c r="AU287" s="122"/>
      <c r="AV287" s="122"/>
      <c r="AW287" s="122"/>
      <c r="AX287" s="122"/>
      <c r="AY287" s="122"/>
      <c r="AZ287" s="122"/>
      <c r="BA287" s="122"/>
      <c r="BB287" s="122"/>
      <c r="BC287" s="122"/>
      <c r="BD287" s="122"/>
      <c r="BE287" s="122"/>
      <c r="BF287" s="122"/>
      <c r="BG287" s="122"/>
      <c r="BH287" s="122"/>
    </row>
    <row r="288" spans="1:60" outlineLevel="1" x14ac:dyDescent="0.2">
      <c r="A288" s="125"/>
      <c r="B288" s="126"/>
      <c r="C288" s="156" t="s">
        <v>439</v>
      </c>
      <c r="D288" s="130"/>
      <c r="E288" s="131">
        <v>3.99</v>
      </c>
      <c r="F288" s="127"/>
      <c r="G288" s="127"/>
      <c r="H288" s="127"/>
      <c r="I288" s="127"/>
      <c r="J288" s="127"/>
      <c r="K288" s="127"/>
      <c r="L288" s="127"/>
      <c r="M288" s="127"/>
      <c r="N288" s="127"/>
      <c r="O288" s="127"/>
      <c r="P288" s="127"/>
      <c r="Q288" s="127"/>
      <c r="R288" s="127"/>
      <c r="S288" s="127"/>
      <c r="T288" s="127"/>
      <c r="U288" s="127"/>
      <c r="V288" s="127"/>
      <c r="W288" s="127"/>
      <c r="X288" s="127"/>
      <c r="Y288" s="122"/>
      <c r="Z288" s="122"/>
      <c r="AA288" s="122"/>
      <c r="AB288" s="122"/>
      <c r="AC288" s="122"/>
      <c r="AD288" s="122"/>
      <c r="AE288" s="122"/>
      <c r="AF288" s="122"/>
      <c r="AG288" s="122" t="s">
        <v>141</v>
      </c>
      <c r="AH288" s="122">
        <v>2</v>
      </c>
      <c r="AI288" s="122"/>
      <c r="AJ288" s="122"/>
      <c r="AK288" s="122"/>
      <c r="AL288" s="122"/>
      <c r="AM288" s="122"/>
      <c r="AN288" s="122"/>
      <c r="AO288" s="122"/>
      <c r="AP288" s="122"/>
      <c r="AQ288" s="122"/>
      <c r="AR288" s="122"/>
      <c r="AS288" s="122"/>
      <c r="AT288" s="122"/>
      <c r="AU288" s="122"/>
      <c r="AV288" s="122"/>
      <c r="AW288" s="122"/>
      <c r="AX288" s="122"/>
      <c r="AY288" s="122"/>
      <c r="AZ288" s="122"/>
      <c r="BA288" s="122"/>
      <c r="BB288" s="122"/>
      <c r="BC288" s="122"/>
      <c r="BD288" s="122"/>
      <c r="BE288" s="122"/>
      <c r="BF288" s="122"/>
      <c r="BG288" s="122"/>
      <c r="BH288" s="122"/>
    </row>
    <row r="289" spans="1:60" outlineLevel="1" x14ac:dyDescent="0.2">
      <c r="A289" s="125"/>
      <c r="B289" s="126"/>
      <c r="C289" s="156" t="s">
        <v>440</v>
      </c>
      <c r="D289" s="130"/>
      <c r="E289" s="131">
        <v>0.37</v>
      </c>
      <c r="F289" s="127"/>
      <c r="G289" s="127"/>
      <c r="H289" s="127"/>
      <c r="I289" s="127"/>
      <c r="J289" s="127"/>
      <c r="K289" s="127"/>
      <c r="L289" s="127"/>
      <c r="M289" s="127"/>
      <c r="N289" s="127"/>
      <c r="O289" s="127"/>
      <c r="P289" s="127"/>
      <c r="Q289" s="127"/>
      <c r="R289" s="127"/>
      <c r="S289" s="127"/>
      <c r="T289" s="127"/>
      <c r="U289" s="127"/>
      <c r="V289" s="127"/>
      <c r="W289" s="127"/>
      <c r="X289" s="127"/>
      <c r="Y289" s="122"/>
      <c r="Z289" s="122"/>
      <c r="AA289" s="122"/>
      <c r="AB289" s="122"/>
      <c r="AC289" s="122"/>
      <c r="AD289" s="122"/>
      <c r="AE289" s="122"/>
      <c r="AF289" s="122"/>
      <c r="AG289" s="122" t="s">
        <v>141</v>
      </c>
      <c r="AH289" s="122">
        <v>2</v>
      </c>
      <c r="AI289" s="122"/>
      <c r="AJ289" s="122"/>
      <c r="AK289" s="122"/>
      <c r="AL289" s="122"/>
      <c r="AM289" s="122"/>
      <c r="AN289" s="122"/>
      <c r="AO289" s="122"/>
      <c r="AP289" s="122"/>
      <c r="AQ289" s="122"/>
      <c r="AR289" s="122"/>
      <c r="AS289" s="122"/>
      <c r="AT289" s="122"/>
      <c r="AU289" s="122"/>
      <c r="AV289" s="122"/>
      <c r="AW289" s="122"/>
      <c r="AX289" s="122"/>
      <c r="AY289" s="122"/>
      <c r="AZ289" s="122"/>
      <c r="BA289" s="122"/>
      <c r="BB289" s="122"/>
      <c r="BC289" s="122"/>
      <c r="BD289" s="122"/>
      <c r="BE289" s="122"/>
      <c r="BF289" s="122"/>
      <c r="BG289" s="122"/>
      <c r="BH289" s="122"/>
    </row>
    <row r="290" spans="1:60" outlineLevel="1" x14ac:dyDescent="0.2">
      <c r="A290" s="125"/>
      <c r="B290" s="126"/>
      <c r="C290" s="155" t="s">
        <v>441</v>
      </c>
      <c r="D290" s="130"/>
      <c r="E290" s="131"/>
      <c r="F290" s="127"/>
      <c r="G290" s="127"/>
      <c r="H290" s="127"/>
      <c r="I290" s="127"/>
      <c r="J290" s="127"/>
      <c r="K290" s="127"/>
      <c r="L290" s="127"/>
      <c r="M290" s="127"/>
      <c r="N290" s="127"/>
      <c r="O290" s="127"/>
      <c r="P290" s="127"/>
      <c r="Q290" s="127"/>
      <c r="R290" s="127"/>
      <c r="S290" s="127"/>
      <c r="T290" s="127"/>
      <c r="U290" s="127"/>
      <c r="V290" s="127"/>
      <c r="W290" s="127"/>
      <c r="X290" s="127"/>
      <c r="Y290" s="122"/>
      <c r="Z290" s="122"/>
      <c r="AA290" s="122"/>
      <c r="AB290" s="122"/>
      <c r="AC290" s="122"/>
      <c r="AD290" s="122"/>
      <c r="AE290" s="122"/>
      <c r="AF290" s="122"/>
      <c r="AG290" s="122" t="s">
        <v>141</v>
      </c>
      <c r="AH290" s="122"/>
      <c r="AI290" s="122"/>
      <c r="AJ290" s="122"/>
      <c r="AK290" s="122"/>
      <c r="AL290" s="122"/>
      <c r="AM290" s="122"/>
      <c r="AN290" s="122"/>
      <c r="AO290" s="122"/>
      <c r="AP290" s="122"/>
      <c r="AQ290" s="122"/>
      <c r="AR290" s="122"/>
      <c r="AS290" s="122"/>
      <c r="AT290" s="122"/>
      <c r="AU290" s="122"/>
      <c r="AV290" s="122"/>
      <c r="AW290" s="122"/>
      <c r="AX290" s="122"/>
      <c r="AY290" s="122"/>
      <c r="AZ290" s="122"/>
      <c r="BA290" s="122"/>
      <c r="BB290" s="122"/>
      <c r="BC290" s="122"/>
      <c r="BD290" s="122"/>
      <c r="BE290" s="122"/>
      <c r="BF290" s="122"/>
      <c r="BG290" s="122"/>
      <c r="BH290" s="122"/>
    </row>
    <row r="291" spans="1:60" outlineLevel="1" x14ac:dyDescent="0.2">
      <c r="A291" s="125"/>
      <c r="B291" s="126"/>
      <c r="C291" s="154" t="s">
        <v>442</v>
      </c>
      <c r="D291" s="128"/>
      <c r="E291" s="129">
        <v>6.3250000000000002</v>
      </c>
      <c r="F291" s="127"/>
      <c r="G291" s="127"/>
      <c r="H291" s="127"/>
      <c r="I291" s="127"/>
      <c r="J291" s="127"/>
      <c r="K291" s="127"/>
      <c r="L291" s="127"/>
      <c r="M291" s="127"/>
      <c r="N291" s="127"/>
      <c r="O291" s="127"/>
      <c r="P291" s="127"/>
      <c r="Q291" s="127"/>
      <c r="R291" s="127"/>
      <c r="S291" s="127"/>
      <c r="T291" s="127"/>
      <c r="U291" s="127"/>
      <c r="V291" s="127"/>
      <c r="W291" s="127"/>
      <c r="X291" s="127"/>
      <c r="Y291" s="122"/>
      <c r="Z291" s="122"/>
      <c r="AA291" s="122"/>
      <c r="AB291" s="122"/>
      <c r="AC291" s="122"/>
      <c r="AD291" s="122"/>
      <c r="AE291" s="122"/>
      <c r="AF291" s="122"/>
      <c r="AG291" s="122" t="s">
        <v>141</v>
      </c>
      <c r="AH291" s="122">
        <v>0</v>
      </c>
      <c r="AI291" s="122"/>
      <c r="AJ291" s="122"/>
      <c r="AK291" s="122"/>
      <c r="AL291" s="122"/>
      <c r="AM291" s="122"/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</row>
    <row r="292" spans="1:60" outlineLevel="1" x14ac:dyDescent="0.2">
      <c r="A292" s="145">
        <v>115</v>
      </c>
      <c r="B292" s="146" t="s">
        <v>443</v>
      </c>
      <c r="C292" s="152" t="s">
        <v>444</v>
      </c>
      <c r="D292" s="147" t="s">
        <v>0</v>
      </c>
      <c r="E292" s="148">
        <v>88.397099999999995</v>
      </c>
      <c r="F292" s="149"/>
      <c r="G292" s="150">
        <f>ROUND(E292*F292,2)</f>
        <v>0</v>
      </c>
      <c r="H292" s="127">
        <v>0</v>
      </c>
      <c r="I292" s="127">
        <f>ROUND(E292*H292,2)</f>
        <v>0</v>
      </c>
      <c r="J292" s="127">
        <v>6.6</v>
      </c>
      <c r="K292" s="127">
        <f>ROUND(E292*J292,2)</f>
        <v>583.41999999999996</v>
      </c>
      <c r="L292" s="127">
        <v>21</v>
      </c>
      <c r="M292" s="127">
        <f>G292*(1+L292/100)</f>
        <v>0</v>
      </c>
      <c r="N292" s="127">
        <v>0</v>
      </c>
      <c r="O292" s="127">
        <f>ROUND(E292*N292,2)</f>
        <v>0</v>
      </c>
      <c r="P292" s="127">
        <v>0</v>
      </c>
      <c r="Q292" s="127">
        <f>ROUND(E292*P292,2)</f>
        <v>0</v>
      </c>
      <c r="R292" s="127"/>
      <c r="S292" s="127" t="s">
        <v>130</v>
      </c>
      <c r="T292" s="127" t="s">
        <v>139</v>
      </c>
      <c r="U292" s="127">
        <v>0</v>
      </c>
      <c r="V292" s="127">
        <f>ROUND(E292*U292,2)</f>
        <v>0</v>
      </c>
      <c r="W292" s="127"/>
      <c r="X292" s="127" t="s">
        <v>257</v>
      </c>
      <c r="Y292" s="122"/>
      <c r="Z292" s="122"/>
      <c r="AA292" s="122"/>
      <c r="AB292" s="122"/>
      <c r="AC292" s="122"/>
      <c r="AD292" s="122"/>
      <c r="AE292" s="122"/>
      <c r="AF292" s="122"/>
      <c r="AG292" s="122" t="s">
        <v>258</v>
      </c>
      <c r="AH292" s="122"/>
      <c r="AI292" s="122"/>
      <c r="AJ292" s="122"/>
      <c r="AK292" s="122"/>
      <c r="AL292" s="122"/>
      <c r="AM292" s="122"/>
      <c r="AN292" s="122"/>
      <c r="AO292" s="122"/>
      <c r="AP292" s="122"/>
      <c r="AQ292" s="122"/>
      <c r="AR292" s="122"/>
      <c r="AS292" s="122"/>
      <c r="AT292" s="122"/>
      <c r="AU292" s="122"/>
      <c r="AV292" s="122"/>
      <c r="AW292" s="122"/>
      <c r="AX292" s="122"/>
      <c r="AY292" s="122"/>
      <c r="AZ292" s="122"/>
      <c r="BA292" s="122"/>
      <c r="BB292" s="122"/>
      <c r="BC292" s="122"/>
      <c r="BD292" s="122"/>
      <c r="BE292" s="122"/>
      <c r="BF292" s="122"/>
      <c r="BG292" s="122"/>
      <c r="BH292" s="122"/>
    </row>
    <row r="293" spans="1:60" x14ac:dyDescent="0.2">
      <c r="A293" s="133" t="s">
        <v>125</v>
      </c>
      <c r="B293" s="134" t="s">
        <v>83</v>
      </c>
      <c r="C293" s="151" t="s">
        <v>84</v>
      </c>
      <c r="D293" s="135"/>
      <c r="E293" s="136"/>
      <c r="F293" s="137"/>
      <c r="G293" s="138">
        <f>SUMIF(AG294:AG299,"&lt;&gt;NOR",G294:G299)</f>
        <v>0</v>
      </c>
      <c r="H293" s="132"/>
      <c r="I293" s="132">
        <f>SUM(I294:I299)</f>
        <v>167.56</v>
      </c>
      <c r="J293" s="132"/>
      <c r="K293" s="132">
        <f>SUM(K294:K299)</f>
        <v>2114.9899999999998</v>
      </c>
      <c r="L293" s="132"/>
      <c r="M293" s="132">
        <f>SUM(M294:M299)</f>
        <v>0</v>
      </c>
      <c r="N293" s="132"/>
      <c r="O293" s="132">
        <f>SUM(O294:O299)</f>
        <v>0</v>
      </c>
      <c r="P293" s="132"/>
      <c r="Q293" s="132">
        <f>SUM(Q294:Q299)</f>
        <v>0</v>
      </c>
      <c r="R293" s="132"/>
      <c r="S293" s="132"/>
      <c r="T293" s="132"/>
      <c r="U293" s="132"/>
      <c r="V293" s="132">
        <f>SUM(V294:V299)</f>
        <v>3.65</v>
      </c>
      <c r="W293" s="132"/>
      <c r="X293" s="132"/>
      <c r="AG293" t="s">
        <v>126</v>
      </c>
    </row>
    <row r="294" spans="1:60" ht="22.5" outlineLevel="1" x14ac:dyDescent="0.2">
      <c r="A294" s="139">
        <v>116</v>
      </c>
      <c r="B294" s="140" t="s">
        <v>445</v>
      </c>
      <c r="C294" s="153" t="s">
        <v>446</v>
      </c>
      <c r="D294" s="141" t="s">
        <v>138</v>
      </c>
      <c r="E294" s="142">
        <v>29.04</v>
      </c>
      <c r="F294" s="143"/>
      <c r="G294" s="144">
        <f>ROUND(E294*F294,2)</f>
        <v>0</v>
      </c>
      <c r="H294" s="127">
        <v>0</v>
      </c>
      <c r="I294" s="127">
        <f>ROUND(E294*H294,2)</f>
        <v>0</v>
      </c>
      <c r="J294" s="127">
        <v>6.9</v>
      </c>
      <c r="K294" s="127">
        <f>ROUND(E294*J294,2)</f>
        <v>200.38</v>
      </c>
      <c r="L294" s="127">
        <v>21</v>
      </c>
      <c r="M294" s="127">
        <f>G294*(1+L294/100)</f>
        <v>0</v>
      </c>
      <c r="N294" s="127">
        <v>0</v>
      </c>
      <c r="O294" s="127">
        <f>ROUND(E294*N294,2)</f>
        <v>0</v>
      </c>
      <c r="P294" s="127">
        <v>0</v>
      </c>
      <c r="Q294" s="127">
        <f>ROUND(E294*P294,2)</f>
        <v>0</v>
      </c>
      <c r="R294" s="127"/>
      <c r="S294" s="127" t="s">
        <v>130</v>
      </c>
      <c r="T294" s="127" t="s">
        <v>135</v>
      </c>
      <c r="U294" s="127">
        <v>1.6E-2</v>
      </c>
      <c r="V294" s="127">
        <f>ROUND(E294*U294,2)</f>
        <v>0.46</v>
      </c>
      <c r="W294" s="127"/>
      <c r="X294" s="127" t="s">
        <v>131</v>
      </c>
      <c r="Y294" s="122"/>
      <c r="Z294" s="122"/>
      <c r="AA294" s="122"/>
      <c r="AB294" s="122"/>
      <c r="AC294" s="122"/>
      <c r="AD294" s="122"/>
      <c r="AE294" s="122"/>
      <c r="AF294" s="122"/>
      <c r="AG294" s="122" t="s">
        <v>132</v>
      </c>
      <c r="AH294" s="122"/>
      <c r="AI294" s="122"/>
      <c r="AJ294" s="122"/>
      <c r="AK294" s="122"/>
      <c r="AL294" s="122"/>
      <c r="AM294" s="122"/>
      <c r="AN294" s="122"/>
      <c r="AO294" s="122"/>
      <c r="AP294" s="122"/>
      <c r="AQ294" s="122"/>
      <c r="AR294" s="122"/>
      <c r="AS294" s="122"/>
      <c r="AT294" s="122"/>
      <c r="AU294" s="122"/>
      <c r="AV294" s="122"/>
      <c r="AW294" s="122"/>
      <c r="AX294" s="122"/>
      <c r="AY294" s="122"/>
      <c r="AZ294" s="122"/>
      <c r="BA294" s="122"/>
      <c r="BB294" s="122"/>
      <c r="BC294" s="122"/>
      <c r="BD294" s="122"/>
      <c r="BE294" s="122"/>
      <c r="BF294" s="122"/>
      <c r="BG294" s="122"/>
      <c r="BH294" s="122"/>
    </row>
    <row r="295" spans="1:60" outlineLevel="1" x14ac:dyDescent="0.2">
      <c r="A295" s="125"/>
      <c r="B295" s="126"/>
      <c r="C295" s="154" t="s">
        <v>179</v>
      </c>
      <c r="D295" s="128"/>
      <c r="E295" s="129">
        <v>11.7</v>
      </c>
      <c r="F295" s="127"/>
      <c r="G295" s="127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7"/>
      <c r="U295" s="127"/>
      <c r="V295" s="127"/>
      <c r="W295" s="127"/>
      <c r="X295" s="127"/>
      <c r="Y295" s="122"/>
      <c r="Z295" s="122"/>
      <c r="AA295" s="122"/>
      <c r="AB295" s="122"/>
      <c r="AC295" s="122"/>
      <c r="AD295" s="122"/>
      <c r="AE295" s="122"/>
      <c r="AF295" s="122"/>
      <c r="AG295" s="122" t="s">
        <v>141</v>
      </c>
      <c r="AH295" s="122">
        <v>0</v>
      </c>
      <c r="AI295" s="122"/>
      <c r="AJ295" s="122"/>
      <c r="AK295" s="122"/>
      <c r="AL295" s="122"/>
      <c r="AM295" s="122"/>
      <c r="AN295" s="122"/>
      <c r="AO295" s="122"/>
      <c r="AP295" s="122"/>
      <c r="AQ295" s="122"/>
      <c r="AR295" s="122"/>
      <c r="AS295" s="122"/>
      <c r="AT295" s="122"/>
      <c r="AU295" s="122"/>
      <c r="AV295" s="122"/>
      <c r="AW295" s="122"/>
      <c r="AX295" s="122"/>
      <c r="AY295" s="122"/>
      <c r="AZ295" s="122"/>
      <c r="BA295" s="122"/>
      <c r="BB295" s="122"/>
      <c r="BC295" s="122"/>
      <c r="BD295" s="122"/>
      <c r="BE295" s="122"/>
      <c r="BF295" s="122"/>
      <c r="BG295" s="122"/>
      <c r="BH295" s="122"/>
    </row>
    <row r="296" spans="1:60" outlineLevel="1" x14ac:dyDescent="0.2">
      <c r="A296" s="125"/>
      <c r="B296" s="126"/>
      <c r="C296" s="154" t="s">
        <v>180</v>
      </c>
      <c r="D296" s="128"/>
      <c r="E296" s="129">
        <v>17.34</v>
      </c>
      <c r="F296" s="127"/>
      <c r="G296" s="127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7"/>
      <c r="U296" s="127"/>
      <c r="V296" s="127"/>
      <c r="W296" s="127"/>
      <c r="X296" s="127"/>
      <c r="Y296" s="122"/>
      <c r="Z296" s="122"/>
      <c r="AA296" s="122"/>
      <c r="AB296" s="122"/>
      <c r="AC296" s="122"/>
      <c r="AD296" s="122"/>
      <c r="AE296" s="122"/>
      <c r="AF296" s="122"/>
      <c r="AG296" s="122" t="s">
        <v>141</v>
      </c>
      <c r="AH296" s="122">
        <v>0</v>
      </c>
      <c r="AI296" s="122"/>
      <c r="AJ296" s="122"/>
      <c r="AK296" s="122"/>
      <c r="AL296" s="122"/>
      <c r="AM296" s="122"/>
      <c r="AN296" s="122"/>
      <c r="AO296" s="122"/>
      <c r="AP296" s="122"/>
      <c r="AQ296" s="122"/>
      <c r="AR296" s="122"/>
      <c r="AS296" s="122"/>
      <c r="AT296" s="122"/>
      <c r="AU296" s="122"/>
      <c r="AV296" s="122"/>
      <c r="AW296" s="122"/>
      <c r="AX296" s="122"/>
      <c r="AY296" s="122"/>
      <c r="AZ296" s="122"/>
      <c r="BA296" s="122"/>
      <c r="BB296" s="122"/>
      <c r="BC296" s="122"/>
      <c r="BD296" s="122"/>
      <c r="BE296" s="122"/>
      <c r="BF296" s="122"/>
      <c r="BG296" s="122"/>
      <c r="BH296" s="122"/>
    </row>
    <row r="297" spans="1:60" ht="22.5" outlineLevel="1" x14ac:dyDescent="0.2">
      <c r="A297" s="139">
        <v>117</v>
      </c>
      <c r="B297" s="140" t="s">
        <v>447</v>
      </c>
      <c r="C297" s="153" t="s">
        <v>448</v>
      </c>
      <c r="D297" s="141" t="s">
        <v>138</v>
      </c>
      <c r="E297" s="142">
        <v>29.04</v>
      </c>
      <c r="F297" s="143"/>
      <c r="G297" s="144">
        <f>ROUND(E297*F297,2)</f>
        <v>0</v>
      </c>
      <c r="H297" s="127">
        <v>5.77</v>
      </c>
      <c r="I297" s="127">
        <f>ROUND(E297*H297,2)</f>
        <v>167.56</v>
      </c>
      <c r="J297" s="127">
        <v>65.930000000000007</v>
      </c>
      <c r="K297" s="127">
        <f>ROUND(E297*J297,2)</f>
        <v>1914.61</v>
      </c>
      <c r="L297" s="127">
        <v>21</v>
      </c>
      <c r="M297" s="127">
        <f>G297*(1+L297/100)</f>
        <v>0</v>
      </c>
      <c r="N297" s="127">
        <v>0</v>
      </c>
      <c r="O297" s="127">
        <f>ROUND(E297*N297,2)</f>
        <v>0</v>
      </c>
      <c r="P297" s="127">
        <v>0</v>
      </c>
      <c r="Q297" s="127">
        <f>ROUND(E297*P297,2)</f>
        <v>0</v>
      </c>
      <c r="R297" s="127"/>
      <c r="S297" s="127" t="s">
        <v>130</v>
      </c>
      <c r="T297" s="127" t="s">
        <v>130</v>
      </c>
      <c r="U297" s="127">
        <v>0.11</v>
      </c>
      <c r="V297" s="127">
        <f>ROUND(E297*U297,2)</f>
        <v>3.19</v>
      </c>
      <c r="W297" s="127"/>
      <c r="X297" s="127" t="s">
        <v>131</v>
      </c>
      <c r="Y297" s="122"/>
      <c r="Z297" s="122"/>
      <c r="AA297" s="122"/>
      <c r="AB297" s="122"/>
      <c r="AC297" s="122"/>
      <c r="AD297" s="122"/>
      <c r="AE297" s="122"/>
      <c r="AF297" s="122"/>
      <c r="AG297" s="122" t="s">
        <v>132</v>
      </c>
      <c r="AH297" s="122"/>
      <c r="AI297" s="122"/>
      <c r="AJ297" s="122"/>
      <c r="AK297" s="122"/>
      <c r="AL297" s="122"/>
      <c r="AM297" s="122"/>
      <c r="AN297" s="122"/>
      <c r="AO297" s="122"/>
      <c r="AP297" s="122"/>
      <c r="AQ297" s="122"/>
      <c r="AR297" s="122"/>
      <c r="AS297" s="122"/>
      <c r="AT297" s="122"/>
      <c r="AU297" s="122"/>
      <c r="AV297" s="122"/>
      <c r="AW297" s="122"/>
      <c r="AX297" s="122"/>
      <c r="AY297" s="122"/>
      <c r="AZ297" s="122"/>
      <c r="BA297" s="122"/>
      <c r="BB297" s="122"/>
      <c r="BC297" s="122"/>
      <c r="BD297" s="122"/>
      <c r="BE297" s="122"/>
      <c r="BF297" s="122"/>
      <c r="BG297" s="122"/>
      <c r="BH297" s="122"/>
    </row>
    <row r="298" spans="1:60" outlineLevel="1" x14ac:dyDescent="0.2">
      <c r="A298" s="125"/>
      <c r="B298" s="126"/>
      <c r="C298" s="154" t="s">
        <v>179</v>
      </c>
      <c r="D298" s="128"/>
      <c r="E298" s="129">
        <v>11.7</v>
      </c>
      <c r="F298" s="127"/>
      <c r="G298" s="127"/>
      <c r="H298" s="127"/>
      <c r="I298" s="127"/>
      <c r="J298" s="127"/>
      <c r="K298" s="127"/>
      <c r="L298" s="127"/>
      <c r="M298" s="127"/>
      <c r="N298" s="127"/>
      <c r="O298" s="127"/>
      <c r="P298" s="127"/>
      <c r="Q298" s="127"/>
      <c r="R298" s="127"/>
      <c r="S298" s="127"/>
      <c r="T298" s="127"/>
      <c r="U298" s="127"/>
      <c r="V298" s="127"/>
      <c r="W298" s="127"/>
      <c r="X298" s="127"/>
      <c r="Y298" s="122"/>
      <c r="Z298" s="122"/>
      <c r="AA298" s="122"/>
      <c r="AB298" s="122"/>
      <c r="AC298" s="122"/>
      <c r="AD298" s="122"/>
      <c r="AE298" s="122"/>
      <c r="AF298" s="122"/>
      <c r="AG298" s="122" t="s">
        <v>141</v>
      </c>
      <c r="AH298" s="122">
        <v>0</v>
      </c>
      <c r="AI298" s="122"/>
      <c r="AJ298" s="122"/>
      <c r="AK298" s="122"/>
      <c r="AL298" s="122"/>
      <c r="AM298" s="122"/>
      <c r="AN298" s="122"/>
      <c r="AO298" s="122"/>
      <c r="AP298" s="122"/>
      <c r="AQ298" s="122"/>
      <c r="AR298" s="122"/>
      <c r="AS298" s="122"/>
      <c r="AT298" s="122"/>
      <c r="AU298" s="122"/>
      <c r="AV298" s="122"/>
      <c r="AW298" s="122"/>
      <c r="AX298" s="122"/>
      <c r="AY298" s="122"/>
      <c r="AZ298" s="122"/>
      <c r="BA298" s="122"/>
      <c r="BB298" s="122"/>
      <c r="BC298" s="122"/>
      <c r="BD298" s="122"/>
      <c r="BE298" s="122"/>
      <c r="BF298" s="122"/>
      <c r="BG298" s="122"/>
      <c r="BH298" s="122"/>
    </row>
    <row r="299" spans="1:60" outlineLevel="1" x14ac:dyDescent="0.2">
      <c r="A299" s="125"/>
      <c r="B299" s="126"/>
      <c r="C299" s="154" t="s">
        <v>180</v>
      </c>
      <c r="D299" s="128"/>
      <c r="E299" s="129">
        <v>17.34</v>
      </c>
      <c r="F299" s="127"/>
      <c r="G299" s="127"/>
      <c r="H299" s="127"/>
      <c r="I299" s="127"/>
      <c r="J299" s="127"/>
      <c r="K299" s="127"/>
      <c r="L299" s="127"/>
      <c r="M299" s="127"/>
      <c r="N299" s="127"/>
      <c r="O299" s="127"/>
      <c r="P299" s="127"/>
      <c r="Q299" s="127"/>
      <c r="R299" s="127"/>
      <c r="S299" s="127"/>
      <c r="T299" s="127"/>
      <c r="U299" s="127"/>
      <c r="V299" s="127"/>
      <c r="W299" s="127"/>
      <c r="X299" s="127"/>
      <c r="Y299" s="122"/>
      <c r="Z299" s="122"/>
      <c r="AA299" s="122"/>
      <c r="AB299" s="122"/>
      <c r="AC299" s="122"/>
      <c r="AD299" s="122"/>
      <c r="AE299" s="122"/>
      <c r="AF299" s="122"/>
      <c r="AG299" s="122" t="s">
        <v>141</v>
      </c>
      <c r="AH299" s="122">
        <v>0</v>
      </c>
      <c r="AI299" s="122"/>
      <c r="AJ299" s="122"/>
      <c r="AK299" s="122"/>
      <c r="AL299" s="122"/>
      <c r="AM299" s="122"/>
      <c r="AN299" s="122"/>
      <c r="AO299" s="122"/>
      <c r="AP299" s="122"/>
      <c r="AQ299" s="122"/>
      <c r="AR299" s="122"/>
      <c r="AS299" s="122"/>
      <c r="AT299" s="122"/>
      <c r="AU299" s="122"/>
      <c r="AV299" s="122"/>
      <c r="AW299" s="122"/>
      <c r="AX299" s="122"/>
      <c r="AY299" s="122"/>
      <c r="AZ299" s="122"/>
      <c r="BA299" s="122"/>
      <c r="BB299" s="122"/>
      <c r="BC299" s="122"/>
      <c r="BD299" s="122"/>
      <c r="BE299" s="122"/>
      <c r="BF299" s="122"/>
      <c r="BG299" s="122"/>
      <c r="BH299" s="122"/>
    </row>
    <row r="300" spans="1:60" x14ac:dyDescent="0.2">
      <c r="A300" s="133" t="s">
        <v>125</v>
      </c>
      <c r="B300" s="134" t="s">
        <v>85</v>
      </c>
      <c r="C300" s="151" t="s">
        <v>86</v>
      </c>
      <c r="D300" s="135"/>
      <c r="E300" s="136"/>
      <c r="F300" s="137"/>
      <c r="G300" s="138">
        <f>SUMIF(AG301:AG367,"&lt;&gt;NOR",G301:G367)</f>
        <v>0</v>
      </c>
      <c r="H300" s="132"/>
      <c r="I300" s="132">
        <f>SUM(I301:I367)</f>
        <v>19035.61</v>
      </c>
      <c r="J300" s="132"/>
      <c r="K300" s="132">
        <f>SUM(K301:K367)</f>
        <v>21394.409999999996</v>
      </c>
      <c r="L300" s="132"/>
      <c r="M300" s="132">
        <f>SUM(M301:M367)</f>
        <v>0</v>
      </c>
      <c r="N300" s="132"/>
      <c r="O300" s="132">
        <f>SUM(O301:O367)</f>
        <v>0.17</v>
      </c>
      <c r="P300" s="132"/>
      <c r="Q300" s="132">
        <f>SUM(Q301:Q367)</f>
        <v>0.05</v>
      </c>
      <c r="R300" s="132"/>
      <c r="S300" s="132"/>
      <c r="T300" s="132"/>
      <c r="U300" s="132"/>
      <c r="V300" s="132">
        <f>SUM(V301:V367)</f>
        <v>46.280000000000008</v>
      </c>
      <c r="W300" s="132"/>
      <c r="X300" s="132"/>
      <c r="AG300" t="s">
        <v>126</v>
      </c>
    </row>
    <row r="301" spans="1:60" ht="22.5" outlineLevel="1" x14ac:dyDescent="0.2">
      <c r="A301" s="139">
        <v>118</v>
      </c>
      <c r="B301" s="140" t="s">
        <v>449</v>
      </c>
      <c r="C301" s="153" t="s">
        <v>450</v>
      </c>
      <c r="D301" s="141" t="s">
        <v>138</v>
      </c>
      <c r="E301" s="142">
        <v>46.36</v>
      </c>
      <c r="F301" s="143"/>
      <c r="G301" s="144">
        <f>ROUND(E301*F301,2)</f>
        <v>0</v>
      </c>
      <c r="H301" s="127">
        <v>0</v>
      </c>
      <c r="I301" s="127">
        <f>ROUND(E301*H301,2)</f>
        <v>0</v>
      </c>
      <c r="J301" s="127">
        <v>6.8</v>
      </c>
      <c r="K301" s="127">
        <f>ROUND(E301*J301,2)</f>
        <v>315.25</v>
      </c>
      <c r="L301" s="127">
        <v>21</v>
      </c>
      <c r="M301" s="127">
        <f>G301*(1+L301/100)</f>
        <v>0</v>
      </c>
      <c r="N301" s="127">
        <v>0</v>
      </c>
      <c r="O301" s="127">
        <f>ROUND(E301*N301,2)</f>
        <v>0</v>
      </c>
      <c r="P301" s="127">
        <v>0</v>
      </c>
      <c r="Q301" s="127">
        <f>ROUND(E301*P301,2)</f>
        <v>0</v>
      </c>
      <c r="R301" s="127"/>
      <c r="S301" s="127" t="s">
        <v>130</v>
      </c>
      <c r="T301" s="127" t="s">
        <v>139</v>
      </c>
      <c r="U301" s="127">
        <v>1.6E-2</v>
      </c>
      <c r="V301" s="127">
        <f>ROUND(E301*U301,2)</f>
        <v>0.74</v>
      </c>
      <c r="W301" s="127"/>
      <c r="X301" s="127" t="s">
        <v>131</v>
      </c>
      <c r="Y301" s="122"/>
      <c r="Z301" s="122"/>
      <c r="AA301" s="122"/>
      <c r="AB301" s="122"/>
      <c r="AC301" s="122"/>
      <c r="AD301" s="122"/>
      <c r="AE301" s="122"/>
      <c r="AF301" s="122"/>
      <c r="AG301" s="122" t="s">
        <v>132</v>
      </c>
      <c r="AH301" s="122"/>
      <c r="AI301" s="122"/>
      <c r="AJ301" s="122"/>
      <c r="AK301" s="122"/>
      <c r="AL301" s="122"/>
      <c r="AM301" s="122"/>
      <c r="AN301" s="122"/>
      <c r="AO301" s="122"/>
      <c r="AP301" s="122"/>
      <c r="AQ301" s="122"/>
      <c r="AR301" s="122"/>
      <c r="AS301" s="122"/>
      <c r="AT301" s="122"/>
      <c r="AU301" s="122"/>
      <c r="AV301" s="122"/>
      <c r="AW301" s="122"/>
      <c r="AX301" s="122"/>
      <c r="AY301" s="122"/>
      <c r="AZ301" s="122"/>
      <c r="BA301" s="122"/>
      <c r="BB301" s="122"/>
      <c r="BC301" s="122"/>
      <c r="BD301" s="122"/>
      <c r="BE301" s="122"/>
      <c r="BF301" s="122"/>
      <c r="BG301" s="122"/>
      <c r="BH301" s="122"/>
    </row>
    <row r="302" spans="1:60" outlineLevel="1" x14ac:dyDescent="0.2">
      <c r="A302" s="125"/>
      <c r="B302" s="126"/>
      <c r="C302" s="154" t="s">
        <v>214</v>
      </c>
      <c r="D302" s="128"/>
      <c r="E302" s="129">
        <v>7.75</v>
      </c>
      <c r="F302" s="127"/>
      <c r="G302" s="127"/>
      <c r="H302" s="127"/>
      <c r="I302" s="127"/>
      <c r="J302" s="127"/>
      <c r="K302" s="127"/>
      <c r="L302" s="127"/>
      <c r="M302" s="127"/>
      <c r="N302" s="127"/>
      <c r="O302" s="127"/>
      <c r="P302" s="127"/>
      <c r="Q302" s="127"/>
      <c r="R302" s="127"/>
      <c r="S302" s="127"/>
      <c r="T302" s="127"/>
      <c r="U302" s="127"/>
      <c r="V302" s="127"/>
      <c r="W302" s="127"/>
      <c r="X302" s="127"/>
      <c r="Y302" s="122"/>
      <c r="Z302" s="122"/>
      <c r="AA302" s="122"/>
      <c r="AB302" s="122"/>
      <c r="AC302" s="122"/>
      <c r="AD302" s="122"/>
      <c r="AE302" s="122"/>
      <c r="AF302" s="122"/>
      <c r="AG302" s="122" t="s">
        <v>141</v>
      </c>
      <c r="AH302" s="122">
        <v>0</v>
      </c>
      <c r="AI302" s="122"/>
      <c r="AJ302" s="122"/>
      <c r="AK302" s="122"/>
      <c r="AL302" s="122"/>
      <c r="AM302" s="122"/>
      <c r="AN302" s="122"/>
      <c r="AO302" s="122"/>
      <c r="AP302" s="122"/>
      <c r="AQ302" s="122"/>
      <c r="AR302" s="122"/>
      <c r="AS302" s="122"/>
      <c r="AT302" s="122"/>
      <c r="AU302" s="122"/>
      <c r="AV302" s="122"/>
      <c r="AW302" s="122"/>
      <c r="AX302" s="122"/>
      <c r="AY302" s="122"/>
      <c r="AZ302" s="122"/>
      <c r="BA302" s="122"/>
      <c r="BB302" s="122"/>
      <c r="BC302" s="122"/>
      <c r="BD302" s="122"/>
      <c r="BE302" s="122"/>
      <c r="BF302" s="122"/>
      <c r="BG302" s="122"/>
      <c r="BH302" s="122"/>
    </row>
    <row r="303" spans="1:60" outlineLevel="1" x14ac:dyDescent="0.2">
      <c r="A303" s="125"/>
      <c r="B303" s="126"/>
      <c r="C303" s="154" t="s">
        <v>176</v>
      </c>
      <c r="D303" s="128"/>
      <c r="E303" s="129">
        <v>1.17</v>
      </c>
      <c r="F303" s="127"/>
      <c r="G303" s="127"/>
      <c r="H303" s="127"/>
      <c r="I303" s="127"/>
      <c r="J303" s="127"/>
      <c r="K303" s="127"/>
      <c r="L303" s="127"/>
      <c r="M303" s="127"/>
      <c r="N303" s="127"/>
      <c r="O303" s="127"/>
      <c r="P303" s="127"/>
      <c r="Q303" s="127"/>
      <c r="R303" s="127"/>
      <c r="S303" s="127"/>
      <c r="T303" s="127"/>
      <c r="U303" s="127"/>
      <c r="V303" s="127"/>
      <c r="W303" s="127"/>
      <c r="X303" s="127"/>
      <c r="Y303" s="122"/>
      <c r="Z303" s="122"/>
      <c r="AA303" s="122"/>
      <c r="AB303" s="122"/>
      <c r="AC303" s="122"/>
      <c r="AD303" s="122"/>
      <c r="AE303" s="122"/>
      <c r="AF303" s="122"/>
      <c r="AG303" s="122" t="s">
        <v>141</v>
      </c>
      <c r="AH303" s="122">
        <v>0</v>
      </c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122"/>
      <c r="AX303" s="122"/>
      <c r="AY303" s="122"/>
      <c r="AZ303" s="122"/>
      <c r="BA303" s="122"/>
      <c r="BB303" s="122"/>
      <c r="BC303" s="122"/>
      <c r="BD303" s="122"/>
      <c r="BE303" s="122"/>
      <c r="BF303" s="122"/>
      <c r="BG303" s="122"/>
      <c r="BH303" s="122"/>
    </row>
    <row r="304" spans="1:60" outlineLevel="1" x14ac:dyDescent="0.2">
      <c r="A304" s="125"/>
      <c r="B304" s="126"/>
      <c r="C304" s="154" t="s">
        <v>179</v>
      </c>
      <c r="D304" s="128"/>
      <c r="E304" s="129">
        <v>11.7</v>
      </c>
      <c r="F304" s="127"/>
      <c r="G304" s="127"/>
      <c r="H304" s="127"/>
      <c r="I304" s="127"/>
      <c r="J304" s="127"/>
      <c r="K304" s="127"/>
      <c r="L304" s="127"/>
      <c r="M304" s="127"/>
      <c r="N304" s="127"/>
      <c r="O304" s="127"/>
      <c r="P304" s="127"/>
      <c r="Q304" s="127"/>
      <c r="R304" s="127"/>
      <c r="S304" s="127"/>
      <c r="T304" s="127"/>
      <c r="U304" s="127"/>
      <c r="V304" s="127"/>
      <c r="W304" s="127"/>
      <c r="X304" s="127"/>
      <c r="Y304" s="122"/>
      <c r="Z304" s="122"/>
      <c r="AA304" s="122"/>
      <c r="AB304" s="122"/>
      <c r="AC304" s="122"/>
      <c r="AD304" s="122"/>
      <c r="AE304" s="122"/>
      <c r="AF304" s="122"/>
      <c r="AG304" s="122" t="s">
        <v>141</v>
      </c>
      <c r="AH304" s="122">
        <v>0</v>
      </c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122"/>
      <c r="AX304" s="122"/>
      <c r="AY304" s="122"/>
      <c r="AZ304" s="122"/>
      <c r="BA304" s="122"/>
      <c r="BB304" s="122"/>
      <c r="BC304" s="122"/>
      <c r="BD304" s="122"/>
      <c r="BE304" s="122"/>
      <c r="BF304" s="122"/>
      <c r="BG304" s="122"/>
      <c r="BH304" s="122"/>
    </row>
    <row r="305" spans="1:60" outlineLevel="1" x14ac:dyDescent="0.2">
      <c r="A305" s="125"/>
      <c r="B305" s="126"/>
      <c r="C305" s="154" t="s">
        <v>180</v>
      </c>
      <c r="D305" s="128"/>
      <c r="E305" s="129">
        <v>17.34</v>
      </c>
      <c r="F305" s="127"/>
      <c r="G305" s="127"/>
      <c r="H305" s="127"/>
      <c r="I305" s="127"/>
      <c r="J305" s="127"/>
      <c r="K305" s="127"/>
      <c r="L305" s="127"/>
      <c r="M305" s="127"/>
      <c r="N305" s="127"/>
      <c r="O305" s="127"/>
      <c r="P305" s="127"/>
      <c r="Q305" s="127"/>
      <c r="R305" s="127"/>
      <c r="S305" s="127"/>
      <c r="T305" s="127"/>
      <c r="U305" s="127"/>
      <c r="V305" s="127"/>
      <c r="W305" s="127"/>
      <c r="X305" s="127"/>
      <c r="Y305" s="122"/>
      <c r="Z305" s="122"/>
      <c r="AA305" s="122"/>
      <c r="AB305" s="122"/>
      <c r="AC305" s="122"/>
      <c r="AD305" s="122"/>
      <c r="AE305" s="122"/>
      <c r="AF305" s="122"/>
      <c r="AG305" s="122" t="s">
        <v>141</v>
      </c>
      <c r="AH305" s="122">
        <v>0</v>
      </c>
      <c r="AI305" s="122"/>
      <c r="AJ305" s="122"/>
      <c r="AK305" s="122"/>
      <c r="AL305" s="122"/>
      <c r="AM305" s="122"/>
      <c r="AN305" s="122"/>
      <c r="AO305" s="122"/>
      <c r="AP305" s="122"/>
      <c r="AQ305" s="122"/>
      <c r="AR305" s="122"/>
      <c r="AS305" s="122"/>
      <c r="AT305" s="122"/>
      <c r="AU305" s="122"/>
      <c r="AV305" s="122"/>
      <c r="AW305" s="122"/>
      <c r="AX305" s="122"/>
      <c r="AY305" s="122"/>
      <c r="AZ305" s="122"/>
      <c r="BA305" s="122"/>
      <c r="BB305" s="122"/>
      <c r="BC305" s="122"/>
      <c r="BD305" s="122"/>
      <c r="BE305" s="122"/>
      <c r="BF305" s="122"/>
      <c r="BG305" s="122"/>
      <c r="BH305" s="122"/>
    </row>
    <row r="306" spans="1:60" outlineLevel="1" x14ac:dyDescent="0.2">
      <c r="A306" s="125"/>
      <c r="B306" s="126"/>
      <c r="C306" s="154" t="s">
        <v>181</v>
      </c>
      <c r="D306" s="128"/>
      <c r="E306" s="129">
        <v>8.4</v>
      </c>
      <c r="F306" s="127"/>
      <c r="G306" s="127"/>
      <c r="H306" s="127"/>
      <c r="I306" s="127"/>
      <c r="J306" s="127"/>
      <c r="K306" s="127"/>
      <c r="L306" s="127"/>
      <c r="M306" s="127"/>
      <c r="N306" s="127"/>
      <c r="O306" s="127"/>
      <c r="P306" s="127"/>
      <c r="Q306" s="127"/>
      <c r="R306" s="127"/>
      <c r="S306" s="127"/>
      <c r="T306" s="127"/>
      <c r="U306" s="127"/>
      <c r="V306" s="127"/>
      <c r="W306" s="127"/>
      <c r="X306" s="127"/>
      <c r="Y306" s="122"/>
      <c r="Z306" s="122"/>
      <c r="AA306" s="122"/>
      <c r="AB306" s="122"/>
      <c r="AC306" s="122"/>
      <c r="AD306" s="122"/>
      <c r="AE306" s="122"/>
      <c r="AF306" s="122"/>
      <c r="AG306" s="122" t="s">
        <v>141</v>
      </c>
      <c r="AH306" s="122">
        <v>0</v>
      </c>
      <c r="AI306" s="122"/>
      <c r="AJ306" s="122"/>
      <c r="AK306" s="122"/>
      <c r="AL306" s="122"/>
      <c r="AM306" s="122"/>
      <c r="AN306" s="122"/>
      <c r="AO306" s="122"/>
      <c r="AP306" s="122"/>
      <c r="AQ306" s="122"/>
      <c r="AR306" s="122"/>
      <c r="AS306" s="122"/>
      <c r="AT306" s="122"/>
      <c r="AU306" s="122"/>
      <c r="AV306" s="122"/>
      <c r="AW306" s="122"/>
      <c r="AX306" s="122"/>
      <c r="AY306" s="122"/>
      <c r="AZ306" s="122"/>
      <c r="BA306" s="122"/>
      <c r="BB306" s="122"/>
      <c r="BC306" s="122"/>
      <c r="BD306" s="122"/>
      <c r="BE306" s="122"/>
      <c r="BF306" s="122"/>
      <c r="BG306" s="122"/>
      <c r="BH306" s="122"/>
    </row>
    <row r="307" spans="1:60" outlineLevel="1" x14ac:dyDescent="0.2">
      <c r="A307" s="139">
        <v>119</v>
      </c>
      <c r="B307" s="140" t="s">
        <v>451</v>
      </c>
      <c r="C307" s="153" t="s">
        <v>452</v>
      </c>
      <c r="D307" s="141" t="s">
        <v>138</v>
      </c>
      <c r="E307" s="142">
        <v>46.36</v>
      </c>
      <c r="F307" s="143"/>
      <c r="G307" s="144">
        <f>ROUND(E307*F307,2)</f>
        <v>0</v>
      </c>
      <c r="H307" s="127">
        <v>0</v>
      </c>
      <c r="I307" s="127">
        <f>ROUND(E307*H307,2)</f>
        <v>0</v>
      </c>
      <c r="J307" s="127">
        <v>22.4</v>
      </c>
      <c r="K307" s="127">
        <f>ROUND(E307*J307,2)</f>
        <v>1038.46</v>
      </c>
      <c r="L307" s="127">
        <v>21</v>
      </c>
      <c r="M307" s="127">
        <f>G307*(1+L307/100)</f>
        <v>0</v>
      </c>
      <c r="N307" s="127">
        <v>0</v>
      </c>
      <c r="O307" s="127">
        <f>ROUND(E307*N307,2)</f>
        <v>0</v>
      </c>
      <c r="P307" s="127">
        <v>0</v>
      </c>
      <c r="Q307" s="127">
        <f>ROUND(E307*P307,2)</f>
        <v>0</v>
      </c>
      <c r="R307" s="127"/>
      <c r="S307" s="127" t="s">
        <v>130</v>
      </c>
      <c r="T307" s="127" t="s">
        <v>139</v>
      </c>
      <c r="U307" s="127">
        <v>4.5999999999999999E-2</v>
      </c>
      <c r="V307" s="127">
        <f>ROUND(E307*U307,2)</f>
        <v>2.13</v>
      </c>
      <c r="W307" s="127"/>
      <c r="X307" s="127" t="s">
        <v>131</v>
      </c>
      <c r="Y307" s="122"/>
      <c r="Z307" s="122"/>
      <c r="AA307" s="122"/>
      <c r="AB307" s="122"/>
      <c r="AC307" s="122"/>
      <c r="AD307" s="122"/>
      <c r="AE307" s="122"/>
      <c r="AF307" s="122"/>
      <c r="AG307" s="122" t="s">
        <v>132</v>
      </c>
      <c r="AH307" s="122"/>
      <c r="AI307" s="122"/>
      <c r="AJ307" s="122"/>
      <c r="AK307" s="122"/>
      <c r="AL307" s="122"/>
      <c r="AM307" s="122"/>
      <c r="AN307" s="122"/>
      <c r="AO307" s="122"/>
      <c r="AP307" s="122"/>
      <c r="AQ307" s="122"/>
      <c r="AR307" s="122"/>
      <c r="AS307" s="122"/>
      <c r="AT307" s="122"/>
      <c r="AU307" s="122"/>
      <c r="AV307" s="122"/>
      <c r="AW307" s="122"/>
      <c r="AX307" s="122"/>
      <c r="AY307" s="122"/>
      <c r="AZ307" s="122"/>
      <c r="BA307" s="122"/>
      <c r="BB307" s="122"/>
      <c r="BC307" s="122"/>
      <c r="BD307" s="122"/>
      <c r="BE307" s="122"/>
      <c r="BF307" s="122"/>
      <c r="BG307" s="122"/>
      <c r="BH307" s="122"/>
    </row>
    <row r="308" spans="1:60" outlineLevel="1" x14ac:dyDescent="0.2">
      <c r="A308" s="125"/>
      <c r="B308" s="126"/>
      <c r="C308" s="154" t="s">
        <v>214</v>
      </c>
      <c r="D308" s="128"/>
      <c r="E308" s="129">
        <v>7.75</v>
      </c>
      <c r="F308" s="127"/>
      <c r="G308" s="127"/>
      <c r="H308" s="127"/>
      <c r="I308" s="127"/>
      <c r="J308" s="127"/>
      <c r="K308" s="127"/>
      <c r="L308" s="127"/>
      <c r="M308" s="127"/>
      <c r="N308" s="127"/>
      <c r="O308" s="127"/>
      <c r="P308" s="127"/>
      <c r="Q308" s="127"/>
      <c r="R308" s="127"/>
      <c r="S308" s="127"/>
      <c r="T308" s="127"/>
      <c r="U308" s="127"/>
      <c r="V308" s="127"/>
      <c r="W308" s="127"/>
      <c r="X308" s="127"/>
      <c r="Y308" s="122"/>
      <c r="Z308" s="122"/>
      <c r="AA308" s="122"/>
      <c r="AB308" s="122"/>
      <c r="AC308" s="122"/>
      <c r="AD308" s="122"/>
      <c r="AE308" s="122"/>
      <c r="AF308" s="122"/>
      <c r="AG308" s="122" t="s">
        <v>141</v>
      </c>
      <c r="AH308" s="122">
        <v>0</v>
      </c>
      <c r="AI308" s="122"/>
      <c r="AJ308" s="122"/>
      <c r="AK308" s="122"/>
      <c r="AL308" s="122"/>
      <c r="AM308" s="122"/>
      <c r="AN308" s="122"/>
      <c r="AO308" s="122"/>
      <c r="AP308" s="122"/>
      <c r="AQ308" s="122"/>
      <c r="AR308" s="122"/>
      <c r="AS308" s="122"/>
      <c r="AT308" s="122"/>
      <c r="AU308" s="122"/>
      <c r="AV308" s="122"/>
      <c r="AW308" s="122"/>
      <c r="AX308" s="122"/>
      <c r="AY308" s="122"/>
      <c r="AZ308" s="122"/>
      <c r="BA308" s="122"/>
      <c r="BB308" s="122"/>
      <c r="BC308" s="122"/>
      <c r="BD308" s="122"/>
      <c r="BE308" s="122"/>
      <c r="BF308" s="122"/>
      <c r="BG308" s="122"/>
      <c r="BH308" s="122"/>
    </row>
    <row r="309" spans="1:60" outlineLevel="1" x14ac:dyDescent="0.2">
      <c r="A309" s="125"/>
      <c r="B309" s="126"/>
      <c r="C309" s="154" t="s">
        <v>176</v>
      </c>
      <c r="D309" s="128"/>
      <c r="E309" s="129">
        <v>1.17</v>
      </c>
      <c r="F309" s="127"/>
      <c r="G309" s="127"/>
      <c r="H309" s="127"/>
      <c r="I309" s="127"/>
      <c r="J309" s="127"/>
      <c r="K309" s="127"/>
      <c r="L309" s="127"/>
      <c r="M309" s="127"/>
      <c r="N309" s="127"/>
      <c r="O309" s="127"/>
      <c r="P309" s="127"/>
      <c r="Q309" s="127"/>
      <c r="R309" s="127"/>
      <c r="S309" s="127"/>
      <c r="T309" s="127"/>
      <c r="U309" s="127"/>
      <c r="V309" s="127"/>
      <c r="W309" s="127"/>
      <c r="X309" s="127"/>
      <c r="Y309" s="122"/>
      <c r="Z309" s="122"/>
      <c r="AA309" s="122"/>
      <c r="AB309" s="122"/>
      <c r="AC309" s="122"/>
      <c r="AD309" s="122"/>
      <c r="AE309" s="122"/>
      <c r="AF309" s="122"/>
      <c r="AG309" s="122" t="s">
        <v>141</v>
      </c>
      <c r="AH309" s="122">
        <v>0</v>
      </c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122"/>
      <c r="AX309" s="122"/>
      <c r="AY309" s="122"/>
      <c r="AZ309" s="122"/>
      <c r="BA309" s="122"/>
      <c r="BB309" s="122"/>
      <c r="BC309" s="122"/>
      <c r="BD309" s="122"/>
      <c r="BE309" s="122"/>
      <c r="BF309" s="122"/>
      <c r="BG309" s="122"/>
      <c r="BH309" s="122"/>
    </row>
    <row r="310" spans="1:60" outlineLevel="1" x14ac:dyDescent="0.2">
      <c r="A310" s="125"/>
      <c r="B310" s="126"/>
      <c r="C310" s="154" t="s">
        <v>179</v>
      </c>
      <c r="D310" s="128"/>
      <c r="E310" s="129">
        <v>11.7</v>
      </c>
      <c r="F310" s="127"/>
      <c r="G310" s="127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7"/>
      <c r="U310" s="127"/>
      <c r="V310" s="127"/>
      <c r="W310" s="127"/>
      <c r="X310" s="127"/>
      <c r="Y310" s="122"/>
      <c r="Z310" s="122"/>
      <c r="AA310" s="122"/>
      <c r="AB310" s="122"/>
      <c r="AC310" s="122"/>
      <c r="AD310" s="122"/>
      <c r="AE310" s="122"/>
      <c r="AF310" s="122"/>
      <c r="AG310" s="122" t="s">
        <v>141</v>
      </c>
      <c r="AH310" s="122">
        <v>0</v>
      </c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122"/>
      <c r="AX310" s="122"/>
      <c r="AY310" s="122"/>
      <c r="AZ310" s="122"/>
      <c r="BA310" s="122"/>
      <c r="BB310" s="122"/>
      <c r="BC310" s="122"/>
      <c r="BD310" s="122"/>
      <c r="BE310" s="122"/>
      <c r="BF310" s="122"/>
      <c r="BG310" s="122"/>
      <c r="BH310" s="122"/>
    </row>
    <row r="311" spans="1:60" outlineLevel="1" x14ac:dyDescent="0.2">
      <c r="A311" s="125"/>
      <c r="B311" s="126"/>
      <c r="C311" s="154" t="s">
        <v>180</v>
      </c>
      <c r="D311" s="128"/>
      <c r="E311" s="129">
        <v>17.34</v>
      </c>
      <c r="F311" s="127"/>
      <c r="G311" s="127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7"/>
      <c r="U311" s="127"/>
      <c r="V311" s="127"/>
      <c r="W311" s="127"/>
      <c r="X311" s="127"/>
      <c r="Y311" s="122"/>
      <c r="Z311" s="122"/>
      <c r="AA311" s="122"/>
      <c r="AB311" s="122"/>
      <c r="AC311" s="122"/>
      <c r="AD311" s="122"/>
      <c r="AE311" s="122"/>
      <c r="AF311" s="122"/>
      <c r="AG311" s="122" t="s">
        <v>141</v>
      </c>
      <c r="AH311" s="122">
        <v>0</v>
      </c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122"/>
      <c r="AX311" s="122"/>
      <c r="AY311" s="122"/>
      <c r="AZ311" s="122"/>
      <c r="BA311" s="122"/>
      <c r="BB311" s="122"/>
      <c r="BC311" s="122"/>
      <c r="BD311" s="122"/>
      <c r="BE311" s="122"/>
      <c r="BF311" s="122"/>
      <c r="BG311" s="122"/>
      <c r="BH311" s="122"/>
    </row>
    <row r="312" spans="1:60" outlineLevel="1" x14ac:dyDescent="0.2">
      <c r="A312" s="125"/>
      <c r="B312" s="126"/>
      <c r="C312" s="154" t="s">
        <v>181</v>
      </c>
      <c r="D312" s="128"/>
      <c r="E312" s="129">
        <v>8.4</v>
      </c>
      <c r="F312" s="127"/>
      <c r="G312" s="127"/>
      <c r="H312" s="127"/>
      <c r="I312" s="127"/>
      <c r="J312" s="127"/>
      <c r="K312" s="127"/>
      <c r="L312" s="127"/>
      <c r="M312" s="127"/>
      <c r="N312" s="127"/>
      <c r="O312" s="127"/>
      <c r="P312" s="127"/>
      <c r="Q312" s="127"/>
      <c r="R312" s="127"/>
      <c r="S312" s="127"/>
      <c r="T312" s="127"/>
      <c r="U312" s="127"/>
      <c r="V312" s="127"/>
      <c r="W312" s="127"/>
      <c r="X312" s="127"/>
      <c r="Y312" s="122"/>
      <c r="Z312" s="122"/>
      <c r="AA312" s="122"/>
      <c r="AB312" s="122"/>
      <c r="AC312" s="122"/>
      <c r="AD312" s="122"/>
      <c r="AE312" s="122"/>
      <c r="AF312" s="122"/>
      <c r="AG312" s="122" t="s">
        <v>141</v>
      </c>
      <c r="AH312" s="122">
        <v>0</v>
      </c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122"/>
      <c r="AX312" s="122"/>
      <c r="AY312" s="122"/>
      <c r="AZ312" s="122"/>
      <c r="BA312" s="122"/>
      <c r="BB312" s="122"/>
      <c r="BC312" s="122"/>
      <c r="BD312" s="122"/>
      <c r="BE312" s="122"/>
      <c r="BF312" s="122"/>
      <c r="BG312" s="122"/>
      <c r="BH312" s="122"/>
    </row>
    <row r="313" spans="1:60" ht="22.5" outlineLevel="1" x14ac:dyDescent="0.2">
      <c r="A313" s="139">
        <v>120</v>
      </c>
      <c r="B313" s="140" t="s">
        <v>453</v>
      </c>
      <c r="C313" s="153" t="s">
        <v>454</v>
      </c>
      <c r="D313" s="141" t="s">
        <v>145</v>
      </c>
      <c r="E313" s="142">
        <v>53.4</v>
      </c>
      <c r="F313" s="143"/>
      <c r="G313" s="144">
        <f>ROUND(E313*F313,2)</f>
        <v>0</v>
      </c>
      <c r="H313" s="127">
        <v>0</v>
      </c>
      <c r="I313" s="127">
        <f>ROUND(E313*H313,2)</f>
        <v>0</v>
      </c>
      <c r="J313" s="127">
        <v>13.2</v>
      </c>
      <c r="K313" s="127">
        <f>ROUND(E313*J313,2)</f>
        <v>704.88</v>
      </c>
      <c r="L313" s="127">
        <v>21</v>
      </c>
      <c r="M313" s="127">
        <f>G313*(1+L313/100)</f>
        <v>0</v>
      </c>
      <c r="N313" s="127">
        <v>0</v>
      </c>
      <c r="O313" s="127">
        <f>ROUND(E313*N313,2)</f>
        <v>0</v>
      </c>
      <c r="P313" s="127">
        <v>8.0000000000000007E-5</v>
      </c>
      <c r="Q313" s="127">
        <f>ROUND(E313*P313,2)</f>
        <v>0</v>
      </c>
      <c r="R313" s="127"/>
      <c r="S313" s="127" t="s">
        <v>130</v>
      </c>
      <c r="T313" s="127" t="s">
        <v>139</v>
      </c>
      <c r="U313" s="127">
        <v>3.5000000000000003E-2</v>
      </c>
      <c r="V313" s="127">
        <f>ROUND(E313*U313,2)</f>
        <v>1.87</v>
      </c>
      <c r="W313" s="127"/>
      <c r="X313" s="127" t="s">
        <v>131</v>
      </c>
      <c r="Y313" s="122"/>
      <c r="Z313" s="122"/>
      <c r="AA313" s="122"/>
      <c r="AB313" s="122"/>
      <c r="AC313" s="122"/>
      <c r="AD313" s="122"/>
      <c r="AE313" s="122"/>
      <c r="AF313" s="122"/>
      <c r="AG313" s="122" t="s">
        <v>132</v>
      </c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  <c r="AR313" s="122"/>
      <c r="AS313" s="122"/>
      <c r="AT313" s="122"/>
      <c r="AU313" s="122"/>
      <c r="AV313" s="122"/>
      <c r="AW313" s="122"/>
      <c r="AX313" s="122"/>
      <c r="AY313" s="122"/>
      <c r="AZ313" s="122"/>
      <c r="BA313" s="122"/>
      <c r="BB313" s="122"/>
      <c r="BC313" s="122"/>
      <c r="BD313" s="122"/>
      <c r="BE313" s="122"/>
      <c r="BF313" s="122"/>
      <c r="BG313" s="122"/>
      <c r="BH313" s="122"/>
    </row>
    <row r="314" spans="1:60" outlineLevel="1" x14ac:dyDescent="0.2">
      <c r="A314" s="125"/>
      <c r="B314" s="126"/>
      <c r="C314" s="154" t="s">
        <v>455</v>
      </c>
      <c r="D314" s="128"/>
      <c r="E314" s="129">
        <v>14.6</v>
      </c>
      <c r="F314" s="127"/>
      <c r="G314" s="127"/>
      <c r="H314" s="127"/>
      <c r="I314" s="127"/>
      <c r="J314" s="127"/>
      <c r="K314" s="127"/>
      <c r="L314" s="127"/>
      <c r="M314" s="127"/>
      <c r="N314" s="127"/>
      <c r="O314" s="127"/>
      <c r="P314" s="127"/>
      <c r="Q314" s="127"/>
      <c r="R314" s="127"/>
      <c r="S314" s="127"/>
      <c r="T314" s="127"/>
      <c r="U314" s="127"/>
      <c r="V314" s="127"/>
      <c r="W314" s="127"/>
      <c r="X314" s="127"/>
      <c r="Y314" s="122"/>
      <c r="Z314" s="122"/>
      <c r="AA314" s="122"/>
      <c r="AB314" s="122"/>
      <c r="AC314" s="122"/>
      <c r="AD314" s="122"/>
      <c r="AE314" s="122"/>
      <c r="AF314" s="122"/>
      <c r="AG314" s="122" t="s">
        <v>141</v>
      </c>
      <c r="AH314" s="122">
        <v>0</v>
      </c>
      <c r="AI314" s="122"/>
      <c r="AJ314" s="122"/>
      <c r="AK314" s="122"/>
      <c r="AL314" s="122"/>
      <c r="AM314" s="122"/>
      <c r="AN314" s="122"/>
      <c r="AO314" s="122"/>
      <c r="AP314" s="122"/>
      <c r="AQ314" s="122"/>
      <c r="AR314" s="122"/>
      <c r="AS314" s="122"/>
      <c r="AT314" s="122"/>
      <c r="AU314" s="122"/>
      <c r="AV314" s="122"/>
      <c r="AW314" s="122"/>
      <c r="AX314" s="122"/>
      <c r="AY314" s="122"/>
      <c r="AZ314" s="122"/>
      <c r="BA314" s="122"/>
      <c r="BB314" s="122"/>
      <c r="BC314" s="122"/>
      <c r="BD314" s="122"/>
      <c r="BE314" s="122"/>
      <c r="BF314" s="122"/>
      <c r="BG314" s="122"/>
      <c r="BH314" s="122"/>
    </row>
    <row r="315" spans="1:60" outlineLevel="1" x14ac:dyDescent="0.2">
      <c r="A315" s="125"/>
      <c r="B315" s="126"/>
      <c r="C315" s="154" t="s">
        <v>456</v>
      </c>
      <c r="D315" s="128"/>
      <c r="E315" s="129">
        <v>-2.4</v>
      </c>
      <c r="F315" s="127"/>
      <c r="G315" s="127"/>
      <c r="H315" s="127"/>
      <c r="I315" s="127"/>
      <c r="J315" s="127"/>
      <c r="K315" s="127"/>
      <c r="L315" s="127"/>
      <c r="M315" s="127"/>
      <c r="N315" s="127"/>
      <c r="O315" s="127"/>
      <c r="P315" s="127"/>
      <c r="Q315" s="127"/>
      <c r="R315" s="127"/>
      <c r="S315" s="127"/>
      <c r="T315" s="127"/>
      <c r="U315" s="127"/>
      <c r="V315" s="127"/>
      <c r="W315" s="127"/>
      <c r="X315" s="127"/>
      <c r="Y315" s="122"/>
      <c r="Z315" s="122"/>
      <c r="AA315" s="122"/>
      <c r="AB315" s="122"/>
      <c r="AC315" s="122"/>
      <c r="AD315" s="122"/>
      <c r="AE315" s="122"/>
      <c r="AF315" s="122"/>
      <c r="AG315" s="122" t="s">
        <v>141</v>
      </c>
      <c r="AH315" s="122">
        <v>0</v>
      </c>
      <c r="AI315" s="122"/>
      <c r="AJ315" s="122"/>
      <c r="AK315" s="122"/>
      <c r="AL315" s="122"/>
      <c r="AM315" s="122"/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</row>
    <row r="316" spans="1:60" outlineLevel="1" x14ac:dyDescent="0.2">
      <c r="A316" s="125"/>
      <c r="B316" s="126"/>
      <c r="C316" s="154" t="s">
        <v>457</v>
      </c>
      <c r="D316" s="128"/>
      <c r="E316" s="129">
        <v>-1.8</v>
      </c>
      <c r="F316" s="127"/>
      <c r="G316" s="127"/>
      <c r="H316" s="127"/>
      <c r="I316" s="127"/>
      <c r="J316" s="127"/>
      <c r="K316" s="127"/>
      <c r="L316" s="127"/>
      <c r="M316" s="127"/>
      <c r="N316" s="127"/>
      <c r="O316" s="127"/>
      <c r="P316" s="127"/>
      <c r="Q316" s="127"/>
      <c r="R316" s="127"/>
      <c r="S316" s="127"/>
      <c r="T316" s="127"/>
      <c r="U316" s="127"/>
      <c r="V316" s="127"/>
      <c r="W316" s="127"/>
      <c r="X316" s="127"/>
      <c r="Y316" s="122"/>
      <c r="Z316" s="122"/>
      <c r="AA316" s="122"/>
      <c r="AB316" s="122"/>
      <c r="AC316" s="122"/>
      <c r="AD316" s="122"/>
      <c r="AE316" s="122"/>
      <c r="AF316" s="122"/>
      <c r="AG316" s="122" t="s">
        <v>141</v>
      </c>
      <c r="AH316" s="122">
        <v>0</v>
      </c>
      <c r="AI316" s="122"/>
      <c r="AJ316" s="122"/>
      <c r="AK316" s="122"/>
      <c r="AL316" s="122"/>
      <c r="AM316" s="122"/>
      <c r="AN316" s="122"/>
      <c r="AO316" s="122"/>
      <c r="AP316" s="122"/>
      <c r="AQ316" s="122"/>
      <c r="AR316" s="122"/>
      <c r="AS316" s="122"/>
      <c r="AT316" s="122"/>
      <c r="AU316" s="122"/>
      <c r="AV316" s="122"/>
      <c r="AW316" s="122"/>
      <c r="AX316" s="122"/>
      <c r="AY316" s="122"/>
      <c r="AZ316" s="122"/>
      <c r="BA316" s="122"/>
      <c r="BB316" s="122"/>
      <c r="BC316" s="122"/>
      <c r="BD316" s="122"/>
      <c r="BE316" s="122"/>
      <c r="BF316" s="122"/>
      <c r="BG316" s="122"/>
      <c r="BH316" s="122"/>
    </row>
    <row r="317" spans="1:60" outlineLevel="1" x14ac:dyDescent="0.2">
      <c r="A317" s="125"/>
      <c r="B317" s="126"/>
      <c r="C317" s="154" t="s">
        <v>458</v>
      </c>
      <c r="D317" s="128"/>
      <c r="E317" s="129">
        <v>4.4000000000000004</v>
      </c>
      <c r="F317" s="127"/>
      <c r="G317" s="127"/>
      <c r="H317" s="127"/>
      <c r="I317" s="127"/>
      <c r="J317" s="127"/>
      <c r="K317" s="127"/>
      <c r="L317" s="127"/>
      <c r="M317" s="127"/>
      <c r="N317" s="127"/>
      <c r="O317" s="127"/>
      <c r="P317" s="127"/>
      <c r="Q317" s="127"/>
      <c r="R317" s="127"/>
      <c r="S317" s="127"/>
      <c r="T317" s="127"/>
      <c r="U317" s="127"/>
      <c r="V317" s="127"/>
      <c r="W317" s="127"/>
      <c r="X317" s="127"/>
      <c r="Y317" s="122"/>
      <c r="Z317" s="122"/>
      <c r="AA317" s="122"/>
      <c r="AB317" s="122"/>
      <c r="AC317" s="122"/>
      <c r="AD317" s="122"/>
      <c r="AE317" s="122"/>
      <c r="AF317" s="122"/>
      <c r="AG317" s="122" t="s">
        <v>141</v>
      </c>
      <c r="AH317" s="122">
        <v>0</v>
      </c>
      <c r="AI317" s="122"/>
      <c r="AJ317" s="122"/>
      <c r="AK317" s="122"/>
      <c r="AL317" s="122"/>
      <c r="AM317" s="122"/>
      <c r="AN317" s="122"/>
      <c r="AO317" s="122"/>
      <c r="AP317" s="122"/>
      <c r="AQ317" s="122"/>
      <c r="AR317" s="122"/>
      <c r="AS317" s="122"/>
      <c r="AT317" s="122"/>
      <c r="AU317" s="122"/>
      <c r="AV317" s="122"/>
      <c r="AW317" s="122"/>
      <c r="AX317" s="122"/>
      <c r="AY317" s="122"/>
      <c r="AZ317" s="122"/>
      <c r="BA317" s="122"/>
      <c r="BB317" s="122"/>
      <c r="BC317" s="122"/>
      <c r="BD317" s="122"/>
      <c r="BE317" s="122"/>
      <c r="BF317" s="122"/>
      <c r="BG317" s="122"/>
      <c r="BH317" s="122"/>
    </row>
    <row r="318" spans="1:60" outlineLevel="1" x14ac:dyDescent="0.2">
      <c r="A318" s="125"/>
      <c r="B318" s="126"/>
      <c r="C318" s="154" t="s">
        <v>459</v>
      </c>
      <c r="D318" s="128"/>
      <c r="E318" s="129">
        <v>-0.6</v>
      </c>
      <c r="F318" s="127"/>
      <c r="G318" s="127"/>
      <c r="H318" s="127"/>
      <c r="I318" s="127"/>
      <c r="J318" s="127"/>
      <c r="K318" s="127"/>
      <c r="L318" s="127"/>
      <c r="M318" s="127"/>
      <c r="N318" s="127"/>
      <c r="O318" s="127"/>
      <c r="P318" s="127"/>
      <c r="Q318" s="127"/>
      <c r="R318" s="127"/>
      <c r="S318" s="127"/>
      <c r="T318" s="127"/>
      <c r="U318" s="127"/>
      <c r="V318" s="127"/>
      <c r="W318" s="127"/>
      <c r="X318" s="127"/>
      <c r="Y318" s="122"/>
      <c r="Z318" s="122"/>
      <c r="AA318" s="122"/>
      <c r="AB318" s="122"/>
      <c r="AC318" s="122"/>
      <c r="AD318" s="122"/>
      <c r="AE318" s="122"/>
      <c r="AF318" s="122"/>
      <c r="AG318" s="122" t="s">
        <v>141</v>
      </c>
      <c r="AH318" s="122">
        <v>0</v>
      </c>
      <c r="AI318" s="122"/>
      <c r="AJ318" s="122"/>
      <c r="AK318" s="122"/>
      <c r="AL318" s="122"/>
      <c r="AM318" s="122"/>
      <c r="AN318" s="122"/>
      <c r="AO318" s="122"/>
      <c r="AP318" s="122"/>
      <c r="AQ318" s="122"/>
      <c r="AR318" s="122"/>
      <c r="AS318" s="122"/>
      <c r="AT318" s="122"/>
      <c r="AU318" s="122"/>
      <c r="AV318" s="122"/>
      <c r="AW318" s="122"/>
      <c r="AX318" s="122"/>
      <c r="AY318" s="122"/>
      <c r="AZ318" s="122"/>
      <c r="BA318" s="122"/>
      <c r="BB318" s="122"/>
      <c r="BC318" s="122"/>
      <c r="BD318" s="122"/>
      <c r="BE318" s="122"/>
      <c r="BF318" s="122"/>
      <c r="BG318" s="122"/>
      <c r="BH318" s="122"/>
    </row>
    <row r="319" spans="1:60" outlineLevel="1" x14ac:dyDescent="0.2">
      <c r="A319" s="125"/>
      <c r="B319" s="126"/>
      <c r="C319" s="154" t="s">
        <v>460</v>
      </c>
      <c r="D319" s="128"/>
      <c r="E319" s="129">
        <v>13.8</v>
      </c>
      <c r="F319" s="127"/>
      <c r="G319" s="127"/>
      <c r="H319" s="127"/>
      <c r="I319" s="127"/>
      <c r="J319" s="127"/>
      <c r="K319" s="127"/>
      <c r="L319" s="127"/>
      <c r="M319" s="127"/>
      <c r="N319" s="127"/>
      <c r="O319" s="127"/>
      <c r="P319" s="127"/>
      <c r="Q319" s="127"/>
      <c r="R319" s="127"/>
      <c r="S319" s="127"/>
      <c r="T319" s="127"/>
      <c r="U319" s="127"/>
      <c r="V319" s="127"/>
      <c r="W319" s="127"/>
      <c r="X319" s="127"/>
      <c r="Y319" s="122"/>
      <c r="Z319" s="122"/>
      <c r="AA319" s="122"/>
      <c r="AB319" s="122"/>
      <c r="AC319" s="122"/>
      <c r="AD319" s="122"/>
      <c r="AE319" s="122"/>
      <c r="AF319" s="122"/>
      <c r="AG319" s="122" t="s">
        <v>141</v>
      </c>
      <c r="AH319" s="122">
        <v>0</v>
      </c>
      <c r="AI319" s="122"/>
      <c r="AJ319" s="122"/>
      <c r="AK319" s="122"/>
      <c r="AL319" s="122"/>
      <c r="AM319" s="122"/>
      <c r="AN319" s="122"/>
      <c r="AO319" s="122"/>
      <c r="AP319" s="122"/>
      <c r="AQ319" s="122"/>
      <c r="AR319" s="122"/>
      <c r="AS319" s="122"/>
      <c r="AT319" s="122"/>
      <c r="AU319" s="122"/>
      <c r="AV319" s="122"/>
      <c r="AW319" s="122"/>
      <c r="AX319" s="122"/>
      <c r="AY319" s="122"/>
      <c r="AZ319" s="122"/>
      <c r="BA319" s="122"/>
      <c r="BB319" s="122"/>
      <c r="BC319" s="122"/>
      <c r="BD319" s="122"/>
      <c r="BE319" s="122"/>
      <c r="BF319" s="122"/>
      <c r="BG319" s="122"/>
      <c r="BH319" s="122"/>
    </row>
    <row r="320" spans="1:60" outlineLevel="1" x14ac:dyDescent="0.2">
      <c r="A320" s="125"/>
      <c r="B320" s="126"/>
      <c r="C320" s="154" t="s">
        <v>461</v>
      </c>
      <c r="D320" s="128"/>
      <c r="E320" s="129">
        <v>-0.8</v>
      </c>
      <c r="F320" s="127"/>
      <c r="G320" s="127"/>
      <c r="H320" s="127"/>
      <c r="I320" s="127"/>
      <c r="J320" s="127"/>
      <c r="K320" s="127"/>
      <c r="L320" s="127"/>
      <c r="M320" s="127"/>
      <c r="N320" s="127"/>
      <c r="O320" s="127"/>
      <c r="P320" s="127"/>
      <c r="Q320" s="127"/>
      <c r="R320" s="127"/>
      <c r="S320" s="127"/>
      <c r="T320" s="127"/>
      <c r="U320" s="127"/>
      <c r="V320" s="127"/>
      <c r="W320" s="127"/>
      <c r="X320" s="127"/>
      <c r="Y320" s="122"/>
      <c r="Z320" s="122"/>
      <c r="AA320" s="122"/>
      <c r="AB320" s="122"/>
      <c r="AC320" s="122"/>
      <c r="AD320" s="122"/>
      <c r="AE320" s="122"/>
      <c r="AF320" s="122"/>
      <c r="AG320" s="122" t="s">
        <v>141</v>
      </c>
      <c r="AH320" s="122">
        <v>0</v>
      </c>
      <c r="AI320" s="122"/>
      <c r="AJ320" s="122"/>
      <c r="AK320" s="122"/>
      <c r="AL320" s="122"/>
      <c r="AM320" s="122"/>
      <c r="AN320" s="122"/>
      <c r="AO320" s="122"/>
      <c r="AP320" s="122"/>
      <c r="AQ320" s="122"/>
      <c r="AR320" s="122"/>
      <c r="AS320" s="122"/>
      <c r="AT320" s="122"/>
      <c r="AU320" s="122"/>
      <c r="AV320" s="122"/>
      <c r="AW320" s="122"/>
      <c r="AX320" s="122"/>
      <c r="AY320" s="122"/>
      <c r="AZ320" s="122"/>
      <c r="BA320" s="122"/>
      <c r="BB320" s="122"/>
      <c r="BC320" s="122"/>
      <c r="BD320" s="122"/>
      <c r="BE320" s="122"/>
      <c r="BF320" s="122"/>
      <c r="BG320" s="122"/>
      <c r="BH320" s="122"/>
    </row>
    <row r="321" spans="1:60" outlineLevel="1" x14ac:dyDescent="0.2">
      <c r="A321" s="125"/>
      <c r="B321" s="126"/>
      <c r="C321" s="154" t="s">
        <v>462</v>
      </c>
      <c r="D321" s="128"/>
      <c r="E321" s="129">
        <v>17</v>
      </c>
      <c r="F321" s="127"/>
      <c r="G321" s="127"/>
      <c r="H321" s="127"/>
      <c r="I321" s="127"/>
      <c r="J321" s="127"/>
      <c r="K321" s="127"/>
      <c r="L321" s="127"/>
      <c r="M321" s="127"/>
      <c r="N321" s="127"/>
      <c r="O321" s="127"/>
      <c r="P321" s="127"/>
      <c r="Q321" s="127"/>
      <c r="R321" s="127"/>
      <c r="S321" s="127"/>
      <c r="T321" s="127"/>
      <c r="U321" s="127"/>
      <c r="V321" s="127"/>
      <c r="W321" s="127"/>
      <c r="X321" s="127"/>
      <c r="Y321" s="122"/>
      <c r="Z321" s="122"/>
      <c r="AA321" s="122"/>
      <c r="AB321" s="122"/>
      <c r="AC321" s="122"/>
      <c r="AD321" s="122"/>
      <c r="AE321" s="122"/>
      <c r="AF321" s="122"/>
      <c r="AG321" s="122" t="s">
        <v>141</v>
      </c>
      <c r="AH321" s="122">
        <v>0</v>
      </c>
      <c r="AI321" s="122"/>
      <c r="AJ321" s="122"/>
      <c r="AK321" s="122"/>
      <c r="AL321" s="122"/>
      <c r="AM321" s="122"/>
      <c r="AN321" s="122"/>
      <c r="AO321" s="122"/>
      <c r="AP321" s="122"/>
      <c r="AQ321" s="122"/>
      <c r="AR321" s="122"/>
      <c r="AS321" s="122"/>
      <c r="AT321" s="122"/>
      <c r="AU321" s="122"/>
      <c r="AV321" s="122"/>
      <c r="AW321" s="122"/>
      <c r="AX321" s="122"/>
      <c r="AY321" s="122"/>
      <c r="AZ321" s="122"/>
      <c r="BA321" s="122"/>
      <c r="BB321" s="122"/>
      <c r="BC321" s="122"/>
      <c r="BD321" s="122"/>
      <c r="BE321" s="122"/>
      <c r="BF321" s="122"/>
      <c r="BG321" s="122"/>
      <c r="BH321" s="122"/>
    </row>
    <row r="322" spans="1:60" outlineLevel="1" x14ac:dyDescent="0.2">
      <c r="A322" s="125"/>
      <c r="B322" s="126"/>
      <c r="C322" s="154" t="s">
        <v>463</v>
      </c>
      <c r="D322" s="128"/>
      <c r="E322" s="129">
        <v>-1.6</v>
      </c>
      <c r="F322" s="127"/>
      <c r="G322" s="127"/>
      <c r="H322" s="127"/>
      <c r="I322" s="127"/>
      <c r="J322" s="127"/>
      <c r="K322" s="127"/>
      <c r="L322" s="127"/>
      <c r="M322" s="127"/>
      <c r="N322" s="127"/>
      <c r="O322" s="127"/>
      <c r="P322" s="127"/>
      <c r="Q322" s="127"/>
      <c r="R322" s="127"/>
      <c r="S322" s="127"/>
      <c r="T322" s="127"/>
      <c r="U322" s="127"/>
      <c r="V322" s="127"/>
      <c r="W322" s="127"/>
      <c r="X322" s="127"/>
      <c r="Y322" s="122"/>
      <c r="Z322" s="122"/>
      <c r="AA322" s="122"/>
      <c r="AB322" s="122"/>
      <c r="AC322" s="122"/>
      <c r="AD322" s="122"/>
      <c r="AE322" s="122"/>
      <c r="AF322" s="122"/>
      <c r="AG322" s="122" t="s">
        <v>141</v>
      </c>
      <c r="AH322" s="122">
        <v>0</v>
      </c>
      <c r="AI322" s="122"/>
      <c r="AJ322" s="122"/>
      <c r="AK322" s="122"/>
      <c r="AL322" s="122"/>
      <c r="AM322" s="122"/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</row>
    <row r="323" spans="1:60" outlineLevel="1" x14ac:dyDescent="0.2">
      <c r="A323" s="125"/>
      <c r="B323" s="126"/>
      <c r="C323" s="154" t="s">
        <v>464</v>
      </c>
      <c r="D323" s="128"/>
      <c r="E323" s="129">
        <v>11.6</v>
      </c>
      <c r="F323" s="127"/>
      <c r="G323" s="127"/>
      <c r="H323" s="127"/>
      <c r="I323" s="127"/>
      <c r="J323" s="127"/>
      <c r="K323" s="127"/>
      <c r="L323" s="127"/>
      <c r="M323" s="127"/>
      <c r="N323" s="127"/>
      <c r="O323" s="127"/>
      <c r="P323" s="127"/>
      <c r="Q323" s="127"/>
      <c r="R323" s="127"/>
      <c r="S323" s="127"/>
      <c r="T323" s="127"/>
      <c r="U323" s="127"/>
      <c r="V323" s="127"/>
      <c r="W323" s="127"/>
      <c r="X323" s="127"/>
      <c r="Y323" s="122"/>
      <c r="Z323" s="122"/>
      <c r="AA323" s="122"/>
      <c r="AB323" s="122"/>
      <c r="AC323" s="122"/>
      <c r="AD323" s="122"/>
      <c r="AE323" s="122"/>
      <c r="AF323" s="122"/>
      <c r="AG323" s="122" t="s">
        <v>141</v>
      </c>
      <c r="AH323" s="122">
        <v>0</v>
      </c>
      <c r="AI323" s="122"/>
      <c r="AJ323" s="122"/>
      <c r="AK323" s="122"/>
      <c r="AL323" s="122"/>
      <c r="AM323" s="122"/>
      <c r="AN323" s="122"/>
      <c r="AO323" s="122"/>
      <c r="AP323" s="122"/>
      <c r="AQ323" s="122"/>
      <c r="AR323" s="122"/>
      <c r="AS323" s="122"/>
      <c r="AT323" s="122"/>
      <c r="AU323" s="122"/>
      <c r="AV323" s="122"/>
      <c r="AW323" s="122"/>
      <c r="AX323" s="122"/>
      <c r="AY323" s="122"/>
      <c r="AZ323" s="122"/>
      <c r="BA323" s="122"/>
      <c r="BB323" s="122"/>
      <c r="BC323" s="122"/>
      <c r="BD323" s="122"/>
      <c r="BE323" s="122"/>
      <c r="BF323" s="122"/>
      <c r="BG323" s="122"/>
      <c r="BH323" s="122"/>
    </row>
    <row r="324" spans="1:60" outlineLevel="1" x14ac:dyDescent="0.2">
      <c r="A324" s="125"/>
      <c r="B324" s="126"/>
      <c r="C324" s="154" t="s">
        <v>461</v>
      </c>
      <c r="D324" s="128"/>
      <c r="E324" s="129">
        <v>-0.8</v>
      </c>
      <c r="F324" s="127"/>
      <c r="G324" s="127"/>
      <c r="H324" s="127"/>
      <c r="I324" s="127"/>
      <c r="J324" s="127"/>
      <c r="K324" s="127"/>
      <c r="L324" s="127"/>
      <c r="M324" s="127"/>
      <c r="N324" s="127"/>
      <c r="O324" s="127"/>
      <c r="P324" s="127"/>
      <c r="Q324" s="127"/>
      <c r="R324" s="127"/>
      <c r="S324" s="127"/>
      <c r="T324" s="127"/>
      <c r="U324" s="127"/>
      <c r="V324" s="127"/>
      <c r="W324" s="127"/>
      <c r="X324" s="127"/>
      <c r="Y324" s="122"/>
      <c r="Z324" s="122"/>
      <c r="AA324" s="122"/>
      <c r="AB324" s="122"/>
      <c r="AC324" s="122"/>
      <c r="AD324" s="122"/>
      <c r="AE324" s="122"/>
      <c r="AF324" s="122"/>
      <c r="AG324" s="122" t="s">
        <v>141</v>
      </c>
      <c r="AH324" s="122">
        <v>0</v>
      </c>
      <c r="AI324" s="122"/>
      <c r="AJ324" s="122"/>
      <c r="AK324" s="122"/>
      <c r="AL324" s="122"/>
      <c r="AM324" s="122"/>
      <c r="AN324" s="122"/>
      <c r="AO324" s="122"/>
      <c r="AP324" s="122"/>
      <c r="AQ324" s="122"/>
      <c r="AR324" s="122"/>
      <c r="AS324" s="122"/>
      <c r="AT324" s="122"/>
      <c r="AU324" s="122"/>
      <c r="AV324" s="122"/>
      <c r="AW324" s="122"/>
      <c r="AX324" s="122"/>
      <c r="AY324" s="122"/>
      <c r="AZ324" s="122"/>
      <c r="BA324" s="122"/>
      <c r="BB324" s="122"/>
      <c r="BC324" s="122"/>
      <c r="BD324" s="122"/>
      <c r="BE324" s="122"/>
      <c r="BF324" s="122"/>
      <c r="BG324" s="122"/>
      <c r="BH324" s="122"/>
    </row>
    <row r="325" spans="1:60" ht="22.5" outlineLevel="1" x14ac:dyDescent="0.2">
      <c r="A325" s="139">
        <v>121</v>
      </c>
      <c r="B325" s="140" t="s">
        <v>465</v>
      </c>
      <c r="C325" s="153" t="s">
        <v>466</v>
      </c>
      <c r="D325" s="141" t="s">
        <v>145</v>
      </c>
      <c r="E325" s="142">
        <v>53.4</v>
      </c>
      <c r="F325" s="143"/>
      <c r="G325" s="144">
        <f>ROUND(E325*F325,2)</f>
        <v>0</v>
      </c>
      <c r="H325" s="127">
        <v>31.22</v>
      </c>
      <c r="I325" s="127">
        <f>ROUND(E325*H325,2)</f>
        <v>1667.15</v>
      </c>
      <c r="J325" s="127">
        <v>66.78</v>
      </c>
      <c r="K325" s="127">
        <f>ROUND(E325*J325,2)</f>
        <v>3566.05</v>
      </c>
      <c r="L325" s="127">
        <v>21</v>
      </c>
      <c r="M325" s="127">
        <f>G325*(1+L325/100)</f>
        <v>0</v>
      </c>
      <c r="N325" s="127">
        <v>8.0000000000000007E-5</v>
      </c>
      <c r="O325" s="127">
        <f>ROUND(E325*N325,2)</f>
        <v>0</v>
      </c>
      <c r="P325" s="127">
        <v>0</v>
      </c>
      <c r="Q325" s="127">
        <f>ROUND(E325*P325,2)</f>
        <v>0</v>
      </c>
      <c r="R325" s="127"/>
      <c r="S325" s="127" t="s">
        <v>130</v>
      </c>
      <c r="T325" s="127" t="s">
        <v>139</v>
      </c>
      <c r="U325" s="127">
        <v>0.13719999999999999</v>
      </c>
      <c r="V325" s="127">
        <f>ROUND(E325*U325,2)</f>
        <v>7.33</v>
      </c>
      <c r="W325" s="127"/>
      <c r="X325" s="127" t="s">
        <v>131</v>
      </c>
      <c r="Y325" s="122"/>
      <c r="Z325" s="122"/>
      <c r="AA325" s="122"/>
      <c r="AB325" s="122"/>
      <c r="AC325" s="122"/>
      <c r="AD325" s="122"/>
      <c r="AE325" s="122"/>
      <c r="AF325" s="122"/>
      <c r="AG325" s="122" t="s">
        <v>132</v>
      </c>
      <c r="AH325" s="122"/>
      <c r="AI325" s="122"/>
      <c r="AJ325" s="122"/>
      <c r="AK325" s="122"/>
      <c r="AL325" s="122"/>
      <c r="AM325" s="122"/>
      <c r="AN325" s="122"/>
      <c r="AO325" s="122"/>
      <c r="AP325" s="122"/>
      <c r="AQ325" s="122"/>
      <c r="AR325" s="122"/>
      <c r="AS325" s="122"/>
      <c r="AT325" s="122"/>
      <c r="AU325" s="122"/>
      <c r="AV325" s="122"/>
      <c r="AW325" s="122"/>
      <c r="AX325" s="122"/>
      <c r="AY325" s="122"/>
      <c r="AZ325" s="122"/>
      <c r="BA325" s="122"/>
      <c r="BB325" s="122"/>
      <c r="BC325" s="122"/>
      <c r="BD325" s="122"/>
      <c r="BE325" s="122"/>
      <c r="BF325" s="122"/>
      <c r="BG325" s="122"/>
      <c r="BH325" s="122"/>
    </row>
    <row r="326" spans="1:60" outlineLevel="1" x14ac:dyDescent="0.2">
      <c r="A326" s="125"/>
      <c r="B326" s="126"/>
      <c r="C326" s="154" t="s">
        <v>455</v>
      </c>
      <c r="D326" s="128"/>
      <c r="E326" s="129">
        <v>14.6</v>
      </c>
      <c r="F326" s="127"/>
      <c r="G326" s="127"/>
      <c r="H326" s="127"/>
      <c r="I326" s="127"/>
      <c r="J326" s="127"/>
      <c r="K326" s="127"/>
      <c r="L326" s="127"/>
      <c r="M326" s="127"/>
      <c r="N326" s="127"/>
      <c r="O326" s="127"/>
      <c r="P326" s="127"/>
      <c r="Q326" s="127"/>
      <c r="R326" s="127"/>
      <c r="S326" s="127"/>
      <c r="T326" s="127"/>
      <c r="U326" s="127"/>
      <c r="V326" s="127"/>
      <c r="W326" s="127"/>
      <c r="X326" s="127"/>
      <c r="Y326" s="122"/>
      <c r="Z326" s="122"/>
      <c r="AA326" s="122"/>
      <c r="AB326" s="122"/>
      <c r="AC326" s="122"/>
      <c r="AD326" s="122"/>
      <c r="AE326" s="122"/>
      <c r="AF326" s="122"/>
      <c r="AG326" s="122" t="s">
        <v>141</v>
      </c>
      <c r="AH326" s="122">
        <v>0</v>
      </c>
      <c r="AI326" s="122"/>
      <c r="AJ326" s="122"/>
      <c r="AK326" s="122"/>
      <c r="AL326" s="122"/>
      <c r="AM326" s="122"/>
      <c r="AN326" s="122"/>
      <c r="AO326" s="122"/>
      <c r="AP326" s="122"/>
      <c r="AQ326" s="122"/>
      <c r="AR326" s="122"/>
      <c r="AS326" s="122"/>
      <c r="AT326" s="122"/>
      <c r="AU326" s="122"/>
      <c r="AV326" s="122"/>
      <c r="AW326" s="122"/>
      <c r="AX326" s="122"/>
      <c r="AY326" s="122"/>
      <c r="AZ326" s="122"/>
      <c r="BA326" s="122"/>
      <c r="BB326" s="122"/>
      <c r="BC326" s="122"/>
      <c r="BD326" s="122"/>
      <c r="BE326" s="122"/>
      <c r="BF326" s="122"/>
      <c r="BG326" s="122"/>
      <c r="BH326" s="122"/>
    </row>
    <row r="327" spans="1:60" outlineLevel="1" x14ac:dyDescent="0.2">
      <c r="A327" s="125"/>
      <c r="B327" s="126"/>
      <c r="C327" s="154" t="s">
        <v>456</v>
      </c>
      <c r="D327" s="128"/>
      <c r="E327" s="129">
        <v>-2.4</v>
      </c>
      <c r="F327" s="127"/>
      <c r="G327" s="127"/>
      <c r="H327" s="127"/>
      <c r="I327" s="127"/>
      <c r="J327" s="127"/>
      <c r="K327" s="127"/>
      <c r="L327" s="127"/>
      <c r="M327" s="127"/>
      <c r="N327" s="127"/>
      <c r="O327" s="127"/>
      <c r="P327" s="127"/>
      <c r="Q327" s="127"/>
      <c r="R327" s="127"/>
      <c r="S327" s="127"/>
      <c r="T327" s="127"/>
      <c r="U327" s="127"/>
      <c r="V327" s="127"/>
      <c r="W327" s="127"/>
      <c r="X327" s="127"/>
      <c r="Y327" s="122"/>
      <c r="Z327" s="122"/>
      <c r="AA327" s="122"/>
      <c r="AB327" s="122"/>
      <c r="AC327" s="122"/>
      <c r="AD327" s="122"/>
      <c r="AE327" s="122"/>
      <c r="AF327" s="122"/>
      <c r="AG327" s="122" t="s">
        <v>141</v>
      </c>
      <c r="AH327" s="122">
        <v>0</v>
      </c>
      <c r="AI327" s="122"/>
      <c r="AJ327" s="122"/>
      <c r="AK327" s="122"/>
      <c r="AL327" s="122"/>
      <c r="AM327" s="122"/>
      <c r="AN327" s="122"/>
      <c r="AO327" s="122"/>
      <c r="AP327" s="122"/>
      <c r="AQ327" s="122"/>
      <c r="AR327" s="122"/>
      <c r="AS327" s="122"/>
      <c r="AT327" s="122"/>
      <c r="AU327" s="122"/>
      <c r="AV327" s="122"/>
      <c r="AW327" s="122"/>
      <c r="AX327" s="122"/>
      <c r="AY327" s="122"/>
      <c r="AZ327" s="122"/>
      <c r="BA327" s="122"/>
      <c r="BB327" s="122"/>
      <c r="BC327" s="122"/>
      <c r="BD327" s="122"/>
      <c r="BE327" s="122"/>
      <c r="BF327" s="122"/>
      <c r="BG327" s="122"/>
      <c r="BH327" s="122"/>
    </row>
    <row r="328" spans="1:60" outlineLevel="1" x14ac:dyDescent="0.2">
      <c r="A328" s="125"/>
      <c r="B328" s="126"/>
      <c r="C328" s="154" t="s">
        <v>457</v>
      </c>
      <c r="D328" s="128"/>
      <c r="E328" s="129">
        <v>-1.8</v>
      </c>
      <c r="F328" s="127"/>
      <c r="G328" s="127"/>
      <c r="H328" s="127"/>
      <c r="I328" s="127"/>
      <c r="J328" s="127"/>
      <c r="K328" s="127"/>
      <c r="L328" s="127"/>
      <c r="M328" s="127"/>
      <c r="N328" s="127"/>
      <c r="O328" s="127"/>
      <c r="P328" s="127"/>
      <c r="Q328" s="127"/>
      <c r="R328" s="127"/>
      <c r="S328" s="127"/>
      <c r="T328" s="127"/>
      <c r="U328" s="127"/>
      <c r="V328" s="127"/>
      <c r="W328" s="127"/>
      <c r="X328" s="127"/>
      <c r="Y328" s="122"/>
      <c r="Z328" s="122"/>
      <c r="AA328" s="122"/>
      <c r="AB328" s="122"/>
      <c r="AC328" s="122"/>
      <c r="AD328" s="122"/>
      <c r="AE328" s="122"/>
      <c r="AF328" s="122"/>
      <c r="AG328" s="122" t="s">
        <v>141</v>
      </c>
      <c r="AH328" s="122">
        <v>0</v>
      </c>
      <c r="AI328" s="122"/>
      <c r="AJ328" s="122"/>
      <c r="AK328" s="122"/>
      <c r="AL328" s="122"/>
      <c r="AM328" s="122"/>
      <c r="AN328" s="122"/>
      <c r="AO328" s="122"/>
      <c r="AP328" s="122"/>
      <c r="AQ328" s="122"/>
      <c r="AR328" s="122"/>
      <c r="AS328" s="122"/>
      <c r="AT328" s="122"/>
      <c r="AU328" s="122"/>
      <c r="AV328" s="122"/>
      <c r="AW328" s="122"/>
      <c r="AX328" s="122"/>
      <c r="AY328" s="122"/>
      <c r="AZ328" s="122"/>
      <c r="BA328" s="122"/>
      <c r="BB328" s="122"/>
      <c r="BC328" s="122"/>
      <c r="BD328" s="122"/>
      <c r="BE328" s="122"/>
      <c r="BF328" s="122"/>
      <c r="BG328" s="122"/>
      <c r="BH328" s="122"/>
    </row>
    <row r="329" spans="1:60" outlineLevel="1" x14ac:dyDescent="0.2">
      <c r="A329" s="125"/>
      <c r="B329" s="126"/>
      <c r="C329" s="154" t="s">
        <v>458</v>
      </c>
      <c r="D329" s="128"/>
      <c r="E329" s="129">
        <v>4.4000000000000004</v>
      </c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2"/>
      <c r="Z329" s="122"/>
      <c r="AA329" s="122"/>
      <c r="AB329" s="122"/>
      <c r="AC329" s="122"/>
      <c r="AD329" s="122"/>
      <c r="AE329" s="122"/>
      <c r="AF329" s="122"/>
      <c r="AG329" s="122" t="s">
        <v>141</v>
      </c>
      <c r="AH329" s="122">
        <v>0</v>
      </c>
      <c r="AI329" s="122"/>
      <c r="AJ329" s="122"/>
      <c r="AK329" s="122"/>
      <c r="AL329" s="122"/>
      <c r="AM329" s="122"/>
      <c r="AN329" s="122"/>
      <c r="AO329" s="122"/>
      <c r="AP329" s="122"/>
      <c r="AQ329" s="122"/>
      <c r="AR329" s="122"/>
      <c r="AS329" s="122"/>
      <c r="AT329" s="122"/>
      <c r="AU329" s="122"/>
      <c r="AV329" s="122"/>
      <c r="AW329" s="122"/>
      <c r="AX329" s="122"/>
      <c r="AY329" s="122"/>
      <c r="AZ329" s="122"/>
      <c r="BA329" s="122"/>
      <c r="BB329" s="122"/>
      <c r="BC329" s="122"/>
      <c r="BD329" s="122"/>
      <c r="BE329" s="122"/>
      <c r="BF329" s="122"/>
      <c r="BG329" s="122"/>
      <c r="BH329" s="122"/>
    </row>
    <row r="330" spans="1:60" outlineLevel="1" x14ac:dyDescent="0.2">
      <c r="A330" s="125"/>
      <c r="B330" s="126"/>
      <c r="C330" s="154" t="s">
        <v>459</v>
      </c>
      <c r="D330" s="128"/>
      <c r="E330" s="129">
        <v>-0.6</v>
      </c>
      <c r="F330" s="127"/>
      <c r="G330" s="127"/>
      <c r="H330" s="127"/>
      <c r="I330" s="127"/>
      <c r="J330" s="127"/>
      <c r="K330" s="127"/>
      <c r="L330" s="127"/>
      <c r="M330" s="127"/>
      <c r="N330" s="127"/>
      <c r="O330" s="127"/>
      <c r="P330" s="127"/>
      <c r="Q330" s="127"/>
      <c r="R330" s="127"/>
      <c r="S330" s="127"/>
      <c r="T330" s="127"/>
      <c r="U330" s="127"/>
      <c r="V330" s="127"/>
      <c r="W330" s="127"/>
      <c r="X330" s="127"/>
      <c r="Y330" s="122"/>
      <c r="Z330" s="122"/>
      <c r="AA330" s="122"/>
      <c r="AB330" s="122"/>
      <c r="AC330" s="122"/>
      <c r="AD330" s="122"/>
      <c r="AE330" s="122"/>
      <c r="AF330" s="122"/>
      <c r="AG330" s="122" t="s">
        <v>141</v>
      </c>
      <c r="AH330" s="122">
        <v>0</v>
      </c>
      <c r="AI330" s="122"/>
      <c r="AJ330" s="122"/>
      <c r="AK330" s="122"/>
      <c r="AL330" s="122"/>
      <c r="AM330" s="122"/>
      <c r="AN330" s="122"/>
      <c r="AO330" s="122"/>
      <c r="AP330" s="122"/>
      <c r="AQ330" s="122"/>
      <c r="AR330" s="122"/>
      <c r="AS330" s="122"/>
      <c r="AT330" s="122"/>
      <c r="AU330" s="122"/>
      <c r="AV330" s="122"/>
      <c r="AW330" s="122"/>
      <c r="AX330" s="122"/>
      <c r="AY330" s="122"/>
      <c r="AZ330" s="122"/>
      <c r="BA330" s="122"/>
      <c r="BB330" s="122"/>
      <c r="BC330" s="122"/>
      <c r="BD330" s="122"/>
      <c r="BE330" s="122"/>
      <c r="BF330" s="122"/>
      <c r="BG330" s="122"/>
      <c r="BH330" s="122"/>
    </row>
    <row r="331" spans="1:60" outlineLevel="1" x14ac:dyDescent="0.2">
      <c r="A331" s="125"/>
      <c r="B331" s="126"/>
      <c r="C331" s="154" t="s">
        <v>460</v>
      </c>
      <c r="D331" s="128"/>
      <c r="E331" s="129">
        <v>13.8</v>
      </c>
      <c r="F331" s="127"/>
      <c r="G331" s="127"/>
      <c r="H331" s="127"/>
      <c r="I331" s="127"/>
      <c r="J331" s="127"/>
      <c r="K331" s="127"/>
      <c r="L331" s="127"/>
      <c r="M331" s="127"/>
      <c r="N331" s="127"/>
      <c r="O331" s="127"/>
      <c r="P331" s="127"/>
      <c r="Q331" s="127"/>
      <c r="R331" s="127"/>
      <c r="S331" s="127"/>
      <c r="T331" s="127"/>
      <c r="U331" s="127"/>
      <c r="V331" s="127"/>
      <c r="W331" s="127"/>
      <c r="X331" s="127"/>
      <c r="Y331" s="122"/>
      <c r="Z331" s="122"/>
      <c r="AA331" s="122"/>
      <c r="AB331" s="122"/>
      <c r="AC331" s="122"/>
      <c r="AD331" s="122"/>
      <c r="AE331" s="122"/>
      <c r="AF331" s="122"/>
      <c r="AG331" s="122" t="s">
        <v>141</v>
      </c>
      <c r="AH331" s="122">
        <v>0</v>
      </c>
      <c r="AI331" s="122"/>
      <c r="AJ331" s="122"/>
      <c r="AK331" s="122"/>
      <c r="AL331" s="122"/>
      <c r="AM331" s="122"/>
      <c r="AN331" s="122"/>
      <c r="AO331" s="122"/>
      <c r="AP331" s="122"/>
      <c r="AQ331" s="122"/>
      <c r="AR331" s="122"/>
      <c r="AS331" s="122"/>
      <c r="AT331" s="122"/>
      <c r="AU331" s="122"/>
      <c r="AV331" s="122"/>
      <c r="AW331" s="122"/>
      <c r="AX331" s="122"/>
      <c r="AY331" s="122"/>
      <c r="AZ331" s="122"/>
      <c r="BA331" s="122"/>
      <c r="BB331" s="122"/>
      <c r="BC331" s="122"/>
      <c r="BD331" s="122"/>
      <c r="BE331" s="122"/>
      <c r="BF331" s="122"/>
      <c r="BG331" s="122"/>
      <c r="BH331" s="122"/>
    </row>
    <row r="332" spans="1:60" outlineLevel="1" x14ac:dyDescent="0.2">
      <c r="A332" s="125"/>
      <c r="B332" s="126"/>
      <c r="C332" s="154" t="s">
        <v>461</v>
      </c>
      <c r="D332" s="128"/>
      <c r="E332" s="129">
        <v>-0.8</v>
      </c>
      <c r="F332" s="127"/>
      <c r="G332" s="127"/>
      <c r="H332" s="127"/>
      <c r="I332" s="127"/>
      <c r="J332" s="127"/>
      <c r="K332" s="127"/>
      <c r="L332" s="127"/>
      <c r="M332" s="127"/>
      <c r="N332" s="127"/>
      <c r="O332" s="127"/>
      <c r="P332" s="127"/>
      <c r="Q332" s="127"/>
      <c r="R332" s="127"/>
      <c r="S332" s="127"/>
      <c r="T332" s="127"/>
      <c r="U332" s="127"/>
      <c r="V332" s="127"/>
      <c r="W332" s="127"/>
      <c r="X332" s="127"/>
      <c r="Y332" s="122"/>
      <c r="Z332" s="122"/>
      <c r="AA332" s="122"/>
      <c r="AB332" s="122"/>
      <c r="AC332" s="122"/>
      <c r="AD332" s="122"/>
      <c r="AE332" s="122"/>
      <c r="AF332" s="122"/>
      <c r="AG332" s="122" t="s">
        <v>141</v>
      </c>
      <c r="AH332" s="122">
        <v>0</v>
      </c>
      <c r="AI332" s="122"/>
      <c r="AJ332" s="122"/>
      <c r="AK332" s="122"/>
      <c r="AL332" s="122"/>
      <c r="AM332" s="122"/>
      <c r="AN332" s="122"/>
      <c r="AO332" s="122"/>
      <c r="AP332" s="122"/>
      <c r="AQ332" s="122"/>
      <c r="AR332" s="122"/>
      <c r="AS332" s="122"/>
      <c r="AT332" s="122"/>
      <c r="AU332" s="122"/>
      <c r="AV332" s="122"/>
      <c r="AW332" s="122"/>
      <c r="AX332" s="122"/>
      <c r="AY332" s="122"/>
      <c r="AZ332" s="122"/>
      <c r="BA332" s="122"/>
      <c r="BB332" s="122"/>
      <c r="BC332" s="122"/>
      <c r="BD332" s="122"/>
      <c r="BE332" s="122"/>
      <c r="BF332" s="122"/>
      <c r="BG332" s="122"/>
      <c r="BH332" s="122"/>
    </row>
    <row r="333" spans="1:60" outlineLevel="1" x14ac:dyDescent="0.2">
      <c r="A333" s="125"/>
      <c r="B333" s="126"/>
      <c r="C333" s="154" t="s">
        <v>462</v>
      </c>
      <c r="D333" s="128"/>
      <c r="E333" s="129">
        <v>17</v>
      </c>
      <c r="F333" s="127"/>
      <c r="G333" s="127"/>
      <c r="H333" s="127"/>
      <c r="I333" s="127"/>
      <c r="J333" s="127"/>
      <c r="K333" s="127"/>
      <c r="L333" s="127"/>
      <c r="M333" s="127"/>
      <c r="N333" s="127"/>
      <c r="O333" s="127"/>
      <c r="P333" s="127"/>
      <c r="Q333" s="127"/>
      <c r="R333" s="127"/>
      <c r="S333" s="127"/>
      <c r="T333" s="127"/>
      <c r="U333" s="127"/>
      <c r="V333" s="127"/>
      <c r="W333" s="127"/>
      <c r="X333" s="127"/>
      <c r="Y333" s="122"/>
      <c r="Z333" s="122"/>
      <c r="AA333" s="122"/>
      <c r="AB333" s="122"/>
      <c r="AC333" s="122"/>
      <c r="AD333" s="122"/>
      <c r="AE333" s="122"/>
      <c r="AF333" s="122"/>
      <c r="AG333" s="122" t="s">
        <v>141</v>
      </c>
      <c r="AH333" s="122">
        <v>0</v>
      </c>
      <c r="AI333" s="122"/>
      <c r="AJ333" s="122"/>
      <c r="AK333" s="122"/>
      <c r="AL333" s="122"/>
      <c r="AM333" s="122"/>
      <c r="AN333" s="122"/>
      <c r="AO333" s="122"/>
      <c r="AP333" s="122"/>
      <c r="AQ333" s="122"/>
      <c r="AR333" s="122"/>
      <c r="AS333" s="122"/>
      <c r="AT333" s="122"/>
      <c r="AU333" s="122"/>
      <c r="AV333" s="122"/>
      <c r="AW333" s="122"/>
      <c r="AX333" s="122"/>
      <c r="AY333" s="122"/>
      <c r="AZ333" s="122"/>
      <c r="BA333" s="122"/>
      <c r="BB333" s="122"/>
      <c r="BC333" s="122"/>
      <c r="BD333" s="122"/>
      <c r="BE333" s="122"/>
      <c r="BF333" s="122"/>
      <c r="BG333" s="122"/>
      <c r="BH333" s="122"/>
    </row>
    <row r="334" spans="1:60" outlineLevel="1" x14ac:dyDescent="0.2">
      <c r="A334" s="125"/>
      <c r="B334" s="126"/>
      <c r="C334" s="154" t="s">
        <v>463</v>
      </c>
      <c r="D334" s="128"/>
      <c r="E334" s="129">
        <v>-1.6</v>
      </c>
      <c r="F334" s="127"/>
      <c r="G334" s="127"/>
      <c r="H334" s="127"/>
      <c r="I334" s="127"/>
      <c r="J334" s="127"/>
      <c r="K334" s="127"/>
      <c r="L334" s="127"/>
      <c r="M334" s="127"/>
      <c r="N334" s="127"/>
      <c r="O334" s="127"/>
      <c r="P334" s="127"/>
      <c r="Q334" s="127"/>
      <c r="R334" s="127"/>
      <c r="S334" s="127"/>
      <c r="T334" s="127"/>
      <c r="U334" s="127"/>
      <c r="V334" s="127"/>
      <c r="W334" s="127"/>
      <c r="X334" s="127"/>
      <c r="Y334" s="122"/>
      <c r="Z334" s="122"/>
      <c r="AA334" s="122"/>
      <c r="AB334" s="122"/>
      <c r="AC334" s="122"/>
      <c r="AD334" s="122"/>
      <c r="AE334" s="122"/>
      <c r="AF334" s="122"/>
      <c r="AG334" s="122" t="s">
        <v>141</v>
      </c>
      <c r="AH334" s="122">
        <v>0</v>
      </c>
      <c r="AI334" s="122"/>
      <c r="AJ334" s="122"/>
      <c r="AK334" s="122"/>
      <c r="AL334" s="122"/>
      <c r="AM334" s="122"/>
      <c r="AN334" s="122"/>
      <c r="AO334" s="122"/>
      <c r="AP334" s="122"/>
      <c r="AQ334" s="122"/>
      <c r="AR334" s="122"/>
      <c r="AS334" s="122"/>
      <c r="AT334" s="122"/>
      <c r="AU334" s="122"/>
      <c r="AV334" s="122"/>
      <c r="AW334" s="122"/>
      <c r="AX334" s="122"/>
      <c r="AY334" s="122"/>
      <c r="AZ334" s="122"/>
      <c r="BA334" s="122"/>
      <c r="BB334" s="122"/>
      <c r="BC334" s="122"/>
      <c r="BD334" s="122"/>
      <c r="BE334" s="122"/>
      <c r="BF334" s="122"/>
      <c r="BG334" s="122"/>
      <c r="BH334" s="122"/>
    </row>
    <row r="335" spans="1:60" outlineLevel="1" x14ac:dyDescent="0.2">
      <c r="A335" s="125"/>
      <c r="B335" s="126"/>
      <c r="C335" s="154" t="s">
        <v>464</v>
      </c>
      <c r="D335" s="128"/>
      <c r="E335" s="129">
        <v>11.6</v>
      </c>
      <c r="F335" s="127"/>
      <c r="G335" s="127"/>
      <c r="H335" s="127"/>
      <c r="I335" s="127"/>
      <c r="J335" s="127"/>
      <c r="K335" s="127"/>
      <c r="L335" s="127"/>
      <c r="M335" s="127"/>
      <c r="N335" s="127"/>
      <c r="O335" s="127"/>
      <c r="P335" s="127"/>
      <c r="Q335" s="127"/>
      <c r="R335" s="127"/>
      <c r="S335" s="127"/>
      <c r="T335" s="127"/>
      <c r="U335" s="127"/>
      <c r="V335" s="127"/>
      <c r="W335" s="127"/>
      <c r="X335" s="127"/>
      <c r="Y335" s="122"/>
      <c r="Z335" s="122"/>
      <c r="AA335" s="122"/>
      <c r="AB335" s="122"/>
      <c r="AC335" s="122"/>
      <c r="AD335" s="122"/>
      <c r="AE335" s="122"/>
      <c r="AF335" s="122"/>
      <c r="AG335" s="122" t="s">
        <v>141</v>
      </c>
      <c r="AH335" s="122">
        <v>0</v>
      </c>
      <c r="AI335" s="122"/>
      <c r="AJ335" s="122"/>
      <c r="AK335" s="122"/>
      <c r="AL335" s="122"/>
      <c r="AM335" s="122"/>
      <c r="AN335" s="122"/>
      <c r="AO335" s="122"/>
      <c r="AP335" s="122"/>
      <c r="AQ335" s="122"/>
      <c r="AR335" s="122"/>
      <c r="AS335" s="122"/>
      <c r="AT335" s="122"/>
      <c r="AU335" s="122"/>
      <c r="AV335" s="122"/>
      <c r="AW335" s="122"/>
      <c r="AX335" s="122"/>
      <c r="AY335" s="122"/>
      <c r="AZ335" s="122"/>
      <c r="BA335" s="122"/>
      <c r="BB335" s="122"/>
      <c r="BC335" s="122"/>
      <c r="BD335" s="122"/>
      <c r="BE335" s="122"/>
      <c r="BF335" s="122"/>
      <c r="BG335" s="122"/>
      <c r="BH335" s="122"/>
    </row>
    <row r="336" spans="1:60" outlineLevel="1" x14ac:dyDescent="0.2">
      <c r="A336" s="125"/>
      <c r="B336" s="126"/>
      <c r="C336" s="154" t="s">
        <v>461</v>
      </c>
      <c r="D336" s="128"/>
      <c r="E336" s="129">
        <v>-0.8</v>
      </c>
      <c r="F336" s="127"/>
      <c r="G336" s="127"/>
      <c r="H336" s="127"/>
      <c r="I336" s="127"/>
      <c r="J336" s="127"/>
      <c r="K336" s="127"/>
      <c r="L336" s="127"/>
      <c r="M336" s="127"/>
      <c r="N336" s="127"/>
      <c r="O336" s="127"/>
      <c r="P336" s="127"/>
      <c r="Q336" s="127"/>
      <c r="R336" s="127"/>
      <c r="S336" s="127"/>
      <c r="T336" s="127"/>
      <c r="U336" s="127"/>
      <c r="V336" s="127"/>
      <c r="W336" s="127"/>
      <c r="X336" s="127"/>
      <c r="Y336" s="122"/>
      <c r="Z336" s="122"/>
      <c r="AA336" s="122"/>
      <c r="AB336" s="122"/>
      <c r="AC336" s="122"/>
      <c r="AD336" s="122"/>
      <c r="AE336" s="122"/>
      <c r="AF336" s="122"/>
      <c r="AG336" s="122" t="s">
        <v>141</v>
      </c>
      <c r="AH336" s="122">
        <v>0</v>
      </c>
      <c r="AI336" s="122"/>
      <c r="AJ336" s="122"/>
      <c r="AK336" s="122"/>
      <c r="AL336" s="122"/>
      <c r="AM336" s="122"/>
      <c r="AN336" s="122"/>
      <c r="AO336" s="122"/>
      <c r="AP336" s="122"/>
      <c r="AQ336" s="122"/>
      <c r="AR336" s="122"/>
      <c r="AS336" s="122"/>
      <c r="AT336" s="122"/>
      <c r="AU336" s="122"/>
      <c r="AV336" s="122"/>
      <c r="AW336" s="122"/>
      <c r="AX336" s="122"/>
      <c r="AY336" s="122"/>
      <c r="AZ336" s="122"/>
      <c r="BA336" s="122"/>
      <c r="BB336" s="122"/>
      <c r="BC336" s="122"/>
      <c r="BD336" s="122"/>
      <c r="BE336" s="122"/>
      <c r="BF336" s="122"/>
      <c r="BG336" s="122"/>
      <c r="BH336" s="122"/>
    </row>
    <row r="337" spans="1:60" outlineLevel="1" x14ac:dyDescent="0.2">
      <c r="A337" s="139">
        <v>122</v>
      </c>
      <c r="B337" s="140" t="s">
        <v>467</v>
      </c>
      <c r="C337" s="153" t="s">
        <v>468</v>
      </c>
      <c r="D337" s="141" t="s">
        <v>138</v>
      </c>
      <c r="E337" s="142">
        <v>46.36</v>
      </c>
      <c r="F337" s="143"/>
      <c r="G337" s="144">
        <f>ROUND(E337*F337,2)</f>
        <v>0</v>
      </c>
      <c r="H337" s="127">
        <v>0</v>
      </c>
      <c r="I337" s="127">
        <f>ROUND(E337*H337,2)</f>
        <v>0</v>
      </c>
      <c r="J337" s="127">
        <v>101</v>
      </c>
      <c r="K337" s="127">
        <f>ROUND(E337*J337,2)</f>
        <v>4682.3599999999997</v>
      </c>
      <c r="L337" s="127">
        <v>21</v>
      </c>
      <c r="M337" s="127">
        <f>G337*(1+L337/100)</f>
        <v>0</v>
      </c>
      <c r="N337" s="127">
        <v>0</v>
      </c>
      <c r="O337" s="127">
        <f>ROUND(E337*N337,2)</f>
        <v>0</v>
      </c>
      <c r="P337" s="127">
        <v>1E-3</v>
      </c>
      <c r="Q337" s="127">
        <f>ROUND(E337*P337,2)</f>
        <v>0.05</v>
      </c>
      <c r="R337" s="127"/>
      <c r="S337" s="127" t="s">
        <v>130</v>
      </c>
      <c r="T337" s="127" t="s">
        <v>130</v>
      </c>
      <c r="U337" s="127">
        <v>0.255</v>
      </c>
      <c r="V337" s="127">
        <f>ROUND(E337*U337,2)</f>
        <v>11.82</v>
      </c>
      <c r="W337" s="127"/>
      <c r="X337" s="127" t="s">
        <v>131</v>
      </c>
      <c r="Y337" s="122"/>
      <c r="Z337" s="122"/>
      <c r="AA337" s="122"/>
      <c r="AB337" s="122"/>
      <c r="AC337" s="122"/>
      <c r="AD337" s="122"/>
      <c r="AE337" s="122"/>
      <c r="AF337" s="122"/>
      <c r="AG337" s="122" t="s">
        <v>132</v>
      </c>
      <c r="AH337" s="122"/>
      <c r="AI337" s="122"/>
      <c r="AJ337" s="122"/>
      <c r="AK337" s="122"/>
      <c r="AL337" s="122"/>
      <c r="AM337" s="122"/>
      <c r="AN337" s="122"/>
      <c r="AO337" s="122"/>
      <c r="AP337" s="122"/>
      <c r="AQ337" s="122"/>
      <c r="AR337" s="122"/>
      <c r="AS337" s="122"/>
      <c r="AT337" s="122"/>
      <c r="AU337" s="122"/>
      <c r="AV337" s="122"/>
      <c r="AW337" s="122"/>
      <c r="AX337" s="122"/>
      <c r="AY337" s="122"/>
      <c r="AZ337" s="122"/>
      <c r="BA337" s="122"/>
      <c r="BB337" s="122"/>
      <c r="BC337" s="122"/>
      <c r="BD337" s="122"/>
      <c r="BE337" s="122"/>
      <c r="BF337" s="122"/>
      <c r="BG337" s="122"/>
      <c r="BH337" s="122"/>
    </row>
    <row r="338" spans="1:60" outlineLevel="1" x14ac:dyDescent="0.2">
      <c r="A338" s="125"/>
      <c r="B338" s="126"/>
      <c r="C338" s="154" t="s">
        <v>214</v>
      </c>
      <c r="D338" s="128"/>
      <c r="E338" s="129">
        <v>7.75</v>
      </c>
      <c r="F338" s="127"/>
      <c r="G338" s="127"/>
      <c r="H338" s="127"/>
      <c r="I338" s="127"/>
      <c r="J338" s="127"/>
      <c r="K338" s="127"/>
      <c r="L338" s="127"/>
      <c r="M338" s="127"/>
      <c r="N338" s="127"/>
      <c r="O338" s="127"/>
      <c r="P338" s="127"/>
      <c r="Q338" s="127"/>
      <c r="R338" s="127"/>
      <c r="S338" s="127"/>
      <c r="T338" s="127"/>
      <c r="U338" s="127"/>
      <c r="V338" s="127"/>
      <c r="W338" s="127"/>
      <c r="X338" s="127"/>
      <c r="Y338" s="122"/>
      <c r="Z338" s="122"/>
      <c r="AA338" s="122"/>
      <c r="AB338" s="122"/>
      <c r="AC338" s="122"/>
      <c r="AD338" s="122"/>
      <c r="AE338" s="122"/>
      <c r="AF338" s="122"/>
      <c r="AG338" s="122" t="s">
        <v>141</v>
      </c>
      <c r="AH338" s="122">
        <v>0</v>
      </c>
      <c r="AI338" s="122"/>
      <c r="AJ338" s="122"/>
      <c r="AK338" s="122"/>
      <c r="AL338" s="122"/>
      <c r="AM338" s="122"/>
      <c r="AN338" s="122"/>
      <c r="AO338" s="122"/>
      <c r="AP338" s="122"/>
      <c r="AQ338" s="122"/>
      <c r="AR338" s="122"/>
      <c r="AS338" s="122"/>
      <c r="AT338" s="122"/>
      <c r="AU338" s="122"/>
      <c r="AV338" s="122"/>
      <c r="AW338" s="122"/>
      <c r="AX338" s="122"/>
      <c r="AY338" s="122"/>
      <c r="AZ338" s="122"/>
      <c r="BA338" s="122"/>
      <c r="BB338" s="122"/>
      <c r="BC338" s="122"/>
      <c r="BD338" s="122"/>
      <c r="BE338" s="122"/>
      <c r="BF338" s="122"/>
      <c r="BG338" s="122"/>
      <c r="BH338" s="122"/>
    </row>
    <row r="339" spans="1:60" outlineLevel="1" x14ac:dyDescent="0.2">
      <c r="A339" s="125"/>
      <c r="B339" s="126"/>
      <c r="C339" s="154" t="s">
        <v>176</v>
      </c>
      <c r="D339" s="128"/>
      <c r="E339" s="129">
        <v>1.17</v>
      </c>
      <c r="F339" s="127"/>
      <c r="G339" s="127"/>
      <c r="H339" s="127"/>
      <c r="I339" s="127"/>
      <c r="J339" s="127"/>
      <c r="K339" s="127"/>
      <c r="L339" s="127"/>
      <c r="M339" s="127"/>
      <c r="N339" s="127"/>
      <c r="O339" s="127"/>
      <c r="P339" s="127"/>
      <c r="Q339" s="127"/>
      <c r="R339" s="127"/>
      <c r="S339" s="127"/>
      <c r="T339" s="127"/>
      <c r="U339" s="127"/>
      <c r="V339" s="127"/>
      <c r="W339" s="127"/>
      <c r="X339" s="127"/>
      <c r="Y339" s="122"/>
      <c r="Z339" s="122"/>
      <c r="AA339" s="122"/>
      <c r="AB339" s="122"/>
      <c r="AC339" s="122"/>
      <c r="AD339" s="122"/>
      <c r="AE339" s="122"/>
      <c r="AF339" s="122"/>
      <c r="AG339" s="122" t="s">
        <v>141</v>
      </c>
      <c r="AH339" s="122">
        <v>0</v>
      </c>
      <c r="AI339" s="122"/>
      <c r="AJ339" s="122"/>
      <c r="AK339" s="122"/>
      <c r="AL339" s="122"/>
      <c r="AM339" s="122"/>
      <c r="AN339" s="122"/>
      <c r="AO339" s="122"/>
      <c r="AP339" s="122"/>
      <c r="AQ339" s="122"/>
      <c r="AR339" s="122"/>
      <c r="AS339" s="122"/>
      <c r="AT339" s="122"/>
      <c r="AU339" s="122"/>
      <c r="AV339" s="122"/>
      <c r="AW339" s="122"/>
      <c r="AX339" s="122"/>
      <c r="AY339" s="122"/>
      <c r="AZ339" s="122"/>
      <c r="BA339" s="122"/>
      <c r="BB339" s="122"/>
      <c r="BC339" s="122"/>
      <c r="BD339" s="122"/>
      <c r="BE339" s="122"/>
      <c r="BF339" s="122"/>
      <c r="BG339" s="122"/>
      <c r="BH339" s="122"/>
    </row>
    <row r="340" spans="1:60" outlineLevel="1" x14ac:dyDescent="0.2">
      <c r="A340" s="125"/>
      <c r="B340" s="126"/>
      <c r="C340" s="154" t="s">
        <v>179</v>
      </c>
      <c r="D340" s="128"/>
      <c r="E340" s="129">
        <v>11.7</v>
      </c>
      <c r="F340" s="127"/>
      <c r="G340" s="127"/>
      <c r="H340" s="127"/>
      <c r="I340" s="127"/>
      <c r="J340" s="127"/>
      <c r="K340" s="127"/>
      <c r="L340" s="127"/>
      <c r="M340" s="127"/>
      <c r="N340" s="127"/>
      <c r="O340" s="127"/>
      <c r="P340" s="127"/>
      <c r="Q340" s="127"/>
      <c r="R340" s="127"/>
      <c r="S340" s="127"/>
      <c r="T340" s="127"/>
      <c r="U340" s="127"/>
      <c r="V340" s="127"/>
      <c r="W340" s="127"/>
      <c r="X340" s="127"/>
      <c r="Y340" s="122"/>
      <c r="Z340" s="122"/>
      <c r="AA340" s="122"/>
      <c r="AB340" s="122"/>
      <c r="AC340" s="122"/>
      <c r="AD340" s="122"/>
      <c r="AE340" s="122"/>
      <c r="AF340" s="122"/>
      <c r="AG340" s="122" t="s">
        <v>141</v>
      </c>
      <c r="AH340" s="122">
        <v>0</v>
      </c>
      <c r="AI340" s="122"/>
      <c r="AJ340" s="122"/>
      <c r="AK340" s="122"/>
      <c r="AL340" s="122"/>
      <c r="AM340" s="122"/>
      <c r="AN340" s="122"/>
      <c r="AO340" s="122"/>
      <c r="AP340" s="122"/>
      <c r="AQ340" s="122"/>
      <c r="AR340" s="122"/>
      <c r="AS340" s="122"/>
      <c r="AT340" s="122"/>
      <c r="AU340" s="122"/>
      <c r="AV340" s="122"/>
      <c r="AW340" s="122"/>
      <c r="AX340" s="122"/>
      <c r="AY340" s="122"/>
      <c r="AZ340" s="122"/>
      <c r="BA340" s="122"/>
      <c r="BB340" s="122"/>
      <c r="BC340" s="122"/>
      <c r="BD340" s="122"/>
      <c r="BE340" s="122"/>
      <c r="BF340" s="122"/>
      <c r="BG340" s="122"/>
      <c r="BH340" s="122"/>
    </row>
    <row r="341" spans="1:60" outlineLevel="1" x14ac:dyDescent="0.2">
      <c r="A341" s="125"/>
      <c r="B341" s="126"/>
      <c r="C341" s="154" t="s">
        <v>180</v>
      </c>
      <c r="D341" s="128"/>
      <c r="E341" s="129">
        <v>17.34</v>
      </c>
      <c r="F341" s="127"/>
      <c r="G341" s="127"/>
      <c r="H341" s="127"/>
      <c r="I341" s="127"/>
      <c r="J341" s="127"/>
      <c r="K341" s="127"/>
      <c r="L341" s="127"/>
      <c r="M341" s="127"/>
      <c r="N341" s="127"/>
      <c r="O341" s="127"/>
      <c r="P341" s="127"/>
      <c r="Q341" s="127"/>
      <c r="R341" s="127"/>
      <c r="S341" s="127"/>
      <c r="T341" s="127"/>
      <c r="U341" s="127"/>
      <c r="V341" s="127"/>
      <c r="W341" s="127"/>
      <c r="X341" s="127"/>
      <c r="Y341" s="122"/>
      <c r="Z341" s="122"/>
      <c r="AA341" s="122"/>
      <c r="AB341" s="122"/>
      <c r="AC341" s="122"/>
      <c r="AD341" s="122"/>
      <c r="AE341" s="122"/>
      <c r="AF341" s="122"/>
      <c r="AG341" s="122" t="s">
        <v>141</v>
      </c>
      <c r="AH341" s="122">
        <v>0</v>
      </c>
      <c r="AI341" s="122"/>
      <c r="AJ341" s="122"/>
      <c r="AK341" s="122"/>
      <c r="AL341" s="122"/>
      <c r="AM341" s="122"/>
      <c r="AN341" s="122"/>
      <c r="AO341" s="122"/>
      <c r="AP341" s="122"/>
      <c r="AQ341" s="122"/>
      <c r="AR341" s="122"/>
      <c r="AS341" s="122"/>
      <c r="AT341" s="122"/>
      <c r="AU341" s="122"/>
      <c r="AV341" s="122"/>
      <c r="AW341" s="122"/>
      <c r="AX341" s="122"/>
      <c r="AY341" s="122"/>
      <c r="AZ341" s="122"/>
      <c r="BA341" s="122"/>
      <c r="BB341" s="122"/>
      <c r="BC341" s="122"/>
      <c r="BD341" s="122"/>
      <c r="BE341" s="122"/>
      <c r="BF341" s="122"/>
      <c r="BG341" s="122"/>
      <c r="BH341" s="122"/>
    </row>
    <row r="342" spans="1:60" outlineLevel="1" x14ac:dyDescent="0.2">
      <c r="A342" s="125"/>
      <c r="B342" s="126"/>
      <c r="C342" s="154" t="s">
        <v>181</v>
      </c>
      <c r="D342" s="128"/>
      <c r="E342" s="129">
        <v>8.4</v>
      </c>
      <c r="F342" s="127"/>
      <c r="G342" s="127"/>
      <c r="H342" s="127"/>
      <c r="I342" s="127"/>
      <c r="J342" s="127"/>
      <c r="K342" s="127"/>
      <c r="L342" s="127"/>
      <c r="M342" s="127"/>
      <c r="N342" s="127"/>
      <c r="O342" s="127"/>
      <c r="P342" s="127"/>
      <c r="Q342" s="127"/>
      <c r="R342" s="127"/>
      <c r="S342" s="127"/>
      <c r="T342" s="127"/>
      <c r="U342" s="127"/>
      <c r="V342" s="127"/>
      <c r="W342" s="127"/>
      <c r="X342" s="127"/>
      <c r="Y342" s="122"/>
      <c r="Z342" s="122"/>
      <c r="AA342" s="122"/>
      <c r="AB342" s="122"/>
      <c r="AC342" s="122"/>
      <c r="AD342" s="122"/>
      <c r="AE342" s="122"/>
      <c r="AF342" s="122"/>
      <c r="AG342" s="122" t="s">
        <v>141</v>
      </c>
      <c r="AH342" s="122">
        <v>0</v>
      </c>
      <c r="AI342" s="122"/>
      <c r="AJ342" s="122"/>
      <c r="AK342" s="122"/>
      <c r="AL342" s="122"/>
      <c r="AM342" s="122"/>
      <c r="AN342" s="122"/>
      <c r="AO342" s="122"/>
      <c r="AP342" s="122"/>
      <c r="AQ342" s="122"/>
      <c r="AR342" s="122"/>
      <c r="AS342" s="122"/>
      <c r="AT342" s="122"/>
      <c r="AU342" s="122"/>
      <c r="AV342" s="122"/>
      <c r="AW342" s="122"/>
      <c r="AX342" s="122"/>
      <c r="AY342" s="122"/>
      <c r="AZ342" s="122"/>
      <c r="BA342" s="122"/>
      <c r="BB342" s="122"/>
      <c r="BC342" s="122"/>
      <c r="BD342" s="122"/>
      <c r="BE342" s="122"/>
      <c r="BF342" s="122"/>
      <c r="BG342" s="122"/>
      <c r="BH342" s="122"/>
    </row>
    <row r="343" spans="1:60" ht="22.5" outlineLevel="1" x14ac:dyDescent="0.2">
      <c r="A343" s="139">
        <v>123</v>
      </c>
      <c r="B343" s="140" t="s">
        <v>469</v>
      </c>
      <c r="C343" s="153" t="s">
        <v>470</v>
      </c>
      <c r="D343" s="141" t="s">
        <v>138</v>
      </c>
      <c r="E343" s="142">
        <v>46.36</v>
      </c>
      <c r="F343" s="143"/>
      <c r="G343" s="144">
        <f>ROUND(E343*F343,2)</f>
        <v>0</v>
      </c>
      <c r="H343" s="127">
        <v>356.05</v>
      </c>
      <c r="I343" s="127">
        <f>ROUND(E343*H343,2)</f>
        <v>16506.48</v>
      </c>
      <c r="J343" s="127">
        <v>184.95</v>
      </c>
      <c r="K343" s="127">
        <f>ROUND(E343*J343,2)</f>
        <v>8574.2800000000007</v>
      </c>
      <c r="L343" s="127">
        <v>21</v>
      </c>
      <c r="M343" s="127">
        <f>G343*(1+L343/100)</f>
        <v>0</v>
      </c>
      <c r="N343" s="127">
        <v>3.63E-3</v>
      </c>
      <c r="O343" s="127">
        <f>ROUND(E343*N343,2)</f>
        <v>0.17</v>
      </c>
      <c r="P343" s="127">
        <v>0</v>
      </c>
      <c r="Q343" s="127">
        <f>ROUND(E343*P343,2)</f>
        <v>0</v>
      </c>
      <c r="R343" s="127"/>
      <c r="S343" s="127" t="s">
        <v>130</v>
      </c>
      <c r="T343" s="127" t="s">
        <v>139</v>
      </c>
      <c r="U343" s="127">
        <v>0.38</v>
      </c>
      <c r="V343" s="127">
        <f>ROUND(E343*U343,2)</f>
        <v>17.62</v>
      </c>
      <c r="W343" s="127"/>
      <c r="X343" s="127" t="s">
        <v>131</v>
      </c>
      <c r="Y343" s="122"/>
      <c r="Z343" s="122"/>
      <c r="AA343" s="122"/>
      <c r="AB343" s="122"/>
      <c r="AC343" s="122"/>
      <c r="AD343" s="122"/>
      <c r="AE343" s="122"/>
      <c r="AF343" s="122"/>
      <c r="AG343" s="122" t="s">
        <v>132</v>
      </c>
      <c r="AH343" s="122"/>
      <c r="AI343" s="122"/>
      <c r="AJ343" s="122"/>
      <c r="AK343" s="122"/>
      <c r="AL343" s="122"/>
      <c r="AM343" s="122"/>
      <c r="AN343" s="122"/>
      <c r="AO343" s="122"/>
      <c r="AP343" s="122"/>
      <c r="AQ343" s="122"/>
      <c r="AR343" s="122"/>
      <c r="AS343" s="122"/>
      <c r="AT343" s="122"/>
      <c r="AU343" s="122"/>
      <c r="AV343" s="122"/>
      <c r="AW343" s="122"/>
      <c r="AX343" s="122"/>
      <c r="AY343" s="122"/>
      <c r="AZ343" s="122"/>
      <c r="BA343" s="122"/>
      <c r="BB343" s="122"/>
      <c r="BC343" s="122"/>
      <c r="BD343" s="122"/>
      <c r="BE343" s="122"/>
      <c r="BF343" s="122"/>
      <c r="BG343" s="122"/>
      <c r="BH343" s="122"/>
    </row>
    <row r="344" spans="1:60" outlineLevel="1" x14ac:dyDescent="0.2">
      <c r="A344" s="125"/>
      <c r="B344" s="126"/>
      <c r="C344" s="154" t="s">
        <v>214</v>
      </c>
      <c r="D344" s="128"/>
      <c r="E344" s="129">
        <v>7.75</v>
      </c>
      <c r="F344" s="127"/>
      <c r="G344" s="127"/>
      <c r="H344" s="127"/>
      <c r="I344" s="127"/>
      <c r="J344" s="127"/>
      <c r="K344" s="127"/>
      <c r="L344" s="127"/>
      <c r="M344" s="127"/>
      <c r="N344" s="127"/>
      <c r="O344" s="127"/>
      <c r="P344" s="127"/>
      <c r="Q344" s="127"/>
      <c r="R344" s="127"/>
      <c r="S344" s="127"/>
      <c r="T344" s="127"/>
      <c r="U344" s="127"/>
      <c r="V344" s="127"/>
      <c r="W344" s="127"/>
      <c r="X344" s="127"/>
      <c r="Y344" s="122"/>
      <c r="Z344" s="122"/>
      <c r="AA344" s="122"/>
      <c r="AB344" s="122"/>
      <c r="AC344" s="122"/>
      <c r="AD344" s="122"/>
      <c r="AE344" s="122"/>
      <c r="AF344" s="122"/>
      <c r="AG344" s="122" t="s">
        <v>141</v>
      </c>
      <c r="AH344" s="122">
        <v>0</v>
      </c>
      <c r="AI344" s="122"/>
      <c r="AJ344" s="122"/>
      <c r="AK344" s="122"/>
      <c r="AL344" s="122"/>
      <c r="AM344" s="122"/>
      <c r="AN344" s="122"/>
      <c r="AO344" s="122"/>
      <c r="AP344" s="122"/>
      <c r="AQ344" s="122"/>
      <c r="AR344" s="122"/>
      <c r="AS344" s="122"/>
      <c r="AT344" s="122"/>
      <c r="AU344" s="122"/>
      <c r="AV344" s="122"/>
      <c r="AW344" s="122"/>
      <c r="AX344" s="122"/>
      <c r="AY344" s="122"/>
      <c r="AZ344" s="122"/>
      <c r="BA344" s="122"/>
      <c r="BB344" s="122"/>
      <c r="BC344" s="122"/>
      <c r="BD344" s="122"/>
      <c r="BE344" s="122"/>
      <c r="BF344" s="122"/>
      <c r="BG344" s="122"/>
      <c r="BH344" s="122"/>
    </row>
    <row r="345" spans="1:60" outlineLevel="1" x14ac:dyDescent="0.2">
      <c r="A345" s="125"/>
      <c r="B345" s="126"/>
      <c r="C345" s="154" t="s">
        <v>176</v>
      </c>
      <c r="D345" s="128"/>
      <c r="E345" s="129">
        <v>1.17</v>
      </c>
      <c r="F345" s="127"/>
      <c r="G345" s="127"/>
      <c r="H345" s="127"/>
      <c r="I345" s="127"/>
      <c r="J345" s="127"/>
      <c r="K345" s="127"/>
      <c r="L345" s="127"/>
      <c r="M345" s="127"/>
      <c r="N345" s="127"/>
      <c r="O345" s="127"/>
      <c r="P345" s="127"/>
      <c r="Q345" s="127"/>
      <c r="R345" s="127"/>
      <c r="S345" s="127"/>
      <c r="T345" s="127"/>
      <c r="U345" s="127"/>
      <c r="V345" s="127"/>
      <c r="W345" s="127"/>
      <c r="X345" s="127"/>
      <c r="Y345" s="122"/>
      <c r="Z345" s="122"/>
      <c r="AA345" s="122"/>
      <c r="AB345" s="122"/>
      <c r="AC345" s="122"/>
      <c r="AD345" s="122"/>
      <c r="AE345" s="122"/>
      <c r="AF345" s="122"/>
      <c r="AG345" s="122" t="s">
        <v>141</v>
      </c>
      <c r="AH345" s="122">
        <v>0</v>
      </c>
      <c r="AI345" s="122"/>
      <c r="AJ345" s="122"/>
      <c r="AK345" s="122"/>
      <c r="AL345" s="122"/>
      <c r="AM345" s="122"/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</row>
    <row r="346" spans="1:60" outlineLevel="1" x14ac:dyDescent="0.2">
      <c r="A346" s="125"/>
      <c r="B346" s="126"/>
      <c r="C346" s="154" t="s">
        <v>179</v>
      </c>
      <c r="D346" s="128"/>
      <c r="E346" s="129">
        <v>11.7</v>
      </c>
      <c r="F346" s="127"/>
      <c r="G346" s="127"/>
      <c r="H346" s="127"/>
      <c r="I346" s="127"/>
      <c r="J346" s="127"/>
      <c r="K346" s="127"/>
      <c r="L346" s="127"/>
      <c r="M346" s="127"/>
      <c r="N346" s="127"/>
      <c r="O346" s="127"/>
      <c r="P346" s="127"/>
      <c r="Q346" s="127"/>
      <c r="R346" s="127"/>
      <c r="S346" s="127"/>
      <c r="T346" s="127"/>
      <c r="U346" s="127"/>
      <c r="V346" s="127"/>
      <c r="W346" s="127"/>
      <c r="X346" s="127"/>
      <c r="Y346" s="122"/>
      <c r="Z346" s="122"/>
      <c r="AA346" s="122"/>
      <c r="AB346" s="122"/>
      <c r="AC346" s="122"/>
      <c r="AD346" s="122"/>
      <c r="AE346" s="122"/>
      <c r="AF346" s="122"/>
      <c r="AG346" s="122" t="s">
        <v>141</v>
      </c>
      <c r="AH346" s="122">
        <v>0</v>
      </c>
      <c r="AI346" s="122"/>
      <c r="AJ346" s="122"/>
      <c r="AK346" s="122"/>
      <c r="AL346" s="122"/>
      <c r="AM346" s="122"/>
      <c r="AN346" s="122"/>
      <c r="AO346" s="122"/>
      <c r="AP346" s="122"/>
      <c r="AQ346" s="122"/>
      <c r="AR346" s="122"/>
      <c r="AS346" s="122"/>
      <c r="AT346" s="122"/>
      <c r="AU346" s="122"/>
      <c r="AV346" s="122"/>
      <c r="AW346" s="122"/>
      <c r="AX346" s="122"/>
      <c r="AY346" s="122"/>
      <c r="AZ346" s="122"/>
      <c r="BA346" s="122"/>
      <c r="BB346" s="122"/>
      <c r="BC346" s="122"/>
      <c r="BD346" s="122"/>
      <c r="BE346" s="122"/>
      <c r="BF346" s="122"/>
      <c r="BG346" s="122"/>
      <c r="BH346" s="122"/>
    </row>
    <row r="347" spans="1:60" outlineLevel="1" x14ac:dyDescent="0.2">
      <c r="A347" s="125"/>
      <c r="B347" s="126"/>
      <c r="C347" s="154" t="s">
        <v>180</v>
      </c>
      <c r="D347" s="128"/>
      <c r="E347" s="129">
        <v>17.34</v>
      </c>
      <c r="F347" s="127"/>
      <c r="G347" s="127"/>
      <c r="H347" s="127"/>
      <c r="I347" s="127"/>
      <c r="J347" s="127"/>
      <c r="K347" s="127"/>
      <c r="L347" s="127"/>
      <c r="M347" s="127"/>
      <c r="N347" s="127"/>
      <c r="O347" s="127"/>
      <c r="P347" s="127"/>
      <c r="Q347" s="127"/>
      <c r="R347" s="127"/>
      <c r="S347" s="127"/>
      <c r="T347" s="127"/>
      <c r="U347" s="127"/>
      <c r="V347" s="127"/>
      <c r="W347" s="127"/>
      <c r="X347" s="127"/>
      <c r="Y347" s="122"/>
      <c r="Z347" s="122"/>
      <c r="AA347" s="122"/>
      <c r="AB347" s="122"/>
      <c r="AC347" s="122"/>
      <c r="AD347" s="122"/>
      <c r="AE347" s="122"/>
      <c r="AF347" s="122"/>
      <c r="AG347" s="122" t="s">
        <v>141</v>
      </c>
      <c r="AH347" s="122">
        <v>0</v>
      </c>
      <c r="AI347" s="122"/>
      <c r="AJ347" s="122"/>
      <c r="AK347" s="122"/>
      <c r="AL347" s="122"/>
      <c r="AM347" s="122"/>
      <c r="AN347" s="122"/>
      <c r="AO347" s="122"/>
      <c r="AP347" s="122"/>
      <c r="AQ347" s="122"/>
      <c r="AR347" s="122"/>
      <c r="AS347" s="122"/>
      <c r="AT347" s="122"/>
      <c r="AU347" s="122"/>
      <c r="AV347" s="122"/>
      <c r="AW347" s="122"/>
      <c r="AX347" s="122"/>
      <c r="AY347" s="122"/>
      <c r="AZ347" s="122"/>
      <c r="BA347" s="122"/>
      <c r="BB347" s="122"/>
      <c r="BC347" s="122"/>
      <c r="BD347" s="122"/>
      <c r="BE347" s="122"/>
      <c r="BF347" s="122"/>
      <c r="BG347" s="122"/>
      <c r="BH347" s="122"/>
    </row>
    <row r="348" spans="1:60" outlineLevel="1" x14ac:dyDescent="0.2">
      <c r="A348" s="125"/>
      <c r="B348" s="126"/>
      <c r="C348" s="154" t="s">
        <v>181</v>
      </c>
      <c r="D348" s="128"/>
      <c r="E348" s="129">
        <v>8.4</v>
      </c>
      <c r="F348" s="127"/>
      <c r="G348" s="127"/>
      <c r="H348" s="127"/>
      <c r="I348" s="127"/>
      <c r="J348" s="127"/>
      <c r="K348" s="127"/>
      <c r="L348" s="127"/>
      <c r="M348" s="127"/>
      <c r="N348" s="127"/>
      <c r="O348" s="127"/>
      <c r="P348" s="127"/>
      <c r="Q348" s="127"/>
      <c r="R348" s="127"/>
      <c r="S348" s="127"/>
      <c r="T348" s="127"/>
      <c r="U348" s="127"/>
      <c r="V348" s="127"/>
      <c r="W348" s="127"/>
      <c r="X348" s="127"/>
      <c r="Y348" s="122"/>
      <c r="Z348" s="122"/>
      <c r="AA348" s="122"/>
      <c r="AB348" s="122"/>
      <c r="AC348" s="122"/>
      <c r="AD348" s="122"/>
      <c r="AE348" s="122"/>
      <c r="AF348" s="122"/>
      <c r="AG348" s="122" t="s">
        <v>141</v>
      </c>
      <c r="AH348" s="122">
        <v>0</v>
      </c>
      <c r="AI348" s="122"/>
      <c r="AJ348" s="122"/>
      <c r="AK348" s="122"/>
      <c r="AL348" s="122"/>
      <c r="AM348" s="122"/>
      <c r="AN348" s="122"/>
      <c r="AO348" s="122"/>
      <c r="AP348" s="122"/>
      <c r="AQ348" s="122"/>
      <c r="AR348" s="122"/>
      <c r="AS348" s="122"/>
      <c r="AT348" s="122"/>
      <c r="AU348" s="122"/>
      <c r="AV348" s="122"/>
      <c r="AW348" s="122"/>
      <c r="AX348" s="122"/>
      <c r="AY348" s="122"/>
      <c r="AZ348" s="122"/>
      <c r="BA348" s="122"/>
      <c r="BB348" s="122"/>
      <c r="BC348" s="122"/>
      <c r="BD348" s="122"/>
      <c r="BE348" s="122"/>
      <c r="BF348" s="122"/>
      <c r="BG348" s="122"/>
      <c r="BH348" s="122"/>
    </row>
    <row r="349" spans="1:60" outlineLevel="1" x14ac:dyDescent="0.2">
      <c r="A349" s="139">
        <v>124</v>
      </c>
      <c r="B349" s="140" t="s">
        <v>471</v>
      </c>
      <c r="C349" s="153" t="s">
        <v>472</v>
      </c>
      <c r="D349" s="141" t="s">
        <v>145</v>
      </c>
      <c r="E349" s="142">
        <v>1.2</v>
      </c>
      <c r="F349" s="143"/>
      <c r="G349" s="144">
        <f>ROUND(E349*F349,2)</f>
        <v>0</v>
      </c>
      <c r="H349" s="127">
        <v>0</v>
      </c>
      <c r="I349" s="127">
        <f>ROUND(E349*H349,2)</f>
        <v>0</v>
      </c>
      <c r="J349" s="127">
        <v>74</v>
      </c>
      <c r="K349" s="127">
        <f>ROUND(E349*J349,2)</f>
        <v>88.8</v>
      </c>
      <c r="L349" s="127">
        <v>21</v>
      </c>
      <c r="M349" s="127">
        <f>G349*(1+L349/100)</f>
        <v>0</v>
      </c>
      <c r="N349" s="127">
        <v>0</v>
      </c>
      <c r="O349" s="127">
        <f>ROUND(E349*N349,2)</f>
        <v>0</v>
      </c>
      <c r="P349" s="127">
        <v>0</v>
      </c>
      <c r="Q349" s="127">
        <f>ROUND(E349*P349,2)</f>
        <v>0</v>
      </c>
      <c r="R349" s="127"/>
      <c r="S349" s="127" t="s">
        <v>130</v>
      </c>
      <c r="T349" s="127" t="s">
        <v>139</v>
      </c>
      <c r="U349" s="127">
        <v>0.152</v>
      </c>
      <c r="V349" s="127">
        <f>ROUND(E349*U349,2)</f>
        <v>0.18</v>
      </c>
      <c r="W349" s="127"/>
      <c r="X349" s="127" t="s">
        <v>131</v>
      </c>
      <c r="Y349" s="122"/>
      <c r="Z349" s="122"/>
      <c r="AA349" s="122"/>
      <c r="AB349" s="122"/>
      <c r="AC349" s="122"/>
      <c r="AD349" s="122"/>
      <c r="AE349" s="122"/>
      <c r="AF349" s="122"/>
      <c r="AG349" s="122" t="s">
        <v>132</v>
      </c>
      <c r="AH349" s="122"/>
      <c r="AI349" s="122"/>
      <c r="AJ349" s="122"/>
      <c r="AK349" s="122"/>
      <c r="AL349" s="122"/>
      <c r="AM349" s="122"/>
      <c r="AN349" s="122"/>
      <c r="AO349" s="122"/>
      <c r="AP349" s="122"/>
      <c r="AQ349" s="122"/>
      <c r="AR349" s="122"/>
      <c r="AS349" s="122"/>
      <c r="AT349" s="122"/>
      <c r="AU349" s="122"/>
      <c r="AV349" s="122"/>
      <c r="AW349" s="122"/>
      <c r="AX349" s="122"/>
      <c r="AY349" s="122"/>
      <c r="AZ349" s="122"/>
      <c r="BA349" s="122"/>
      <c r="BB349" s="122"/>
      <c r="BC349" s="122"/>
      <c r="BD349" s="122"/>
      <c r="BE349" s="122"/>
      <c r="BF349" s="122"/>
      <c r="BG349" s="122"/>
      <c r="BH349" s="122"/>
    </row>
    <row r="350" spans="1:60" outlineLevel="1" x14ac:dyDescent="0.2">
      <c r="A350" s="125"/>
      <c r="B350" s="126"/>
      <c r="C350" s="154" t="s">
        <v>473</v>
      </c>
      <c r="D350" s="128"/>
      <c r="E350" s="129">
        <v>1.2</v>
      </c>
      <c r="F350" s="127"/>
      <c r="G350" s="127"/>
      <c r="H350" s="127"/>
      <c r="I350" s="127"/>
      <c r="J350" s="127"/>
      <c r="K350" s="127"/>
      <c r="L350" s="127"/>
      <c r="M350" s="127"/>
      <c r="N350" s="127"/>
      <c r="O350" s="127"/>
      <c r="P350" s="127"/>
      <c r="Q350" s="127"/>
      <c r="R350" s="127"/>
      <c r="S350" s="127"/>
      <c r="T350" s="127"/>
      <c r="U350" s="127"/>
      <c r="V350" s="127"/>
      <c r="W350" s="127"/>
      <c r="X350" s="127"/>
      <c r="Y350" s="122"/>
      <c r="Z350" s="122"/>
      <c r="AA350" s="122"/>
      <c r="AB350" s="122"/>
      <c r="AC350" s="122"/>
      <c r="AD350" s="122"/>
      <c r="AE350" s="122"/>
      <c r="AF350" s="122"/>
      <c r="AG350" s="122" t="s">
        <v>141</v>
      </c>
      <c r="AH350" s="122">
        <v>0</v>
      </c>
      <c r="AI350" s="122"/>
      <c r="AJ350" s="122"/>
      <c r="AK350" s="122"/>
      <c r="AL350" s="122"/>
      <c r="AM350" s="122"/>
      <c r="AN350" s="122"/>
      <c r="AO350" s="122"/>
      <c r="AP350" s="122"/>
      <c r="AQ350" s="122"/>
      <c r="AR350" s="122"/>
      <c r="AS350" s="122"/>
      <c r="AT350" s="122"/>
      <c r="AU350" s="122"/>
      <c r="AV350" s="122"/>
      <c r="AW350" s="122"/>
      <c r="AX350" s="122"/>
      <c r="AY350" s="122"/>
      <c r="AZ350" s="122"/>
      <c r="BA350" s="122"/>
      <c r="BB350" s="122"/>
      <c r="BC350" s="122"/>
      <c r="BD350" s="122"/>
      <c r="BE350" s="122"/>
      <c r="BF350" s="122"/>
      <c r="BG350" s="122"/>
      <c r="BH350" s="122"/>
    </row>
    <row r="351" spans="1:60" ht="22.5" outlineLevel="1" x14ac:dyDescent="0.2">
      <c r="A351" s="139">
        <v>125</v>
      </c>
      <c r="B351" s="140" t="s">
        <v>474</v>
      </c>
      <c r="C351" s="153" t="s">
        <v>475</v>
      </c>
      <c r="D351" s="141" t="s">
        <v>145</v>
      </c>
      <c r="E351" s="142">
        <v>23.18</v>
      </c>
      <c r="F351" s="143"/>
      <c r="G351" s="144">
        <f>ROUND(E351*F351,2)</f>
        <v>0</v>
      </c>
      <c r="H351" s="127">
        <v>10.42</v>
      </c>
      <c r="I351" s="127">
        <f>ROUND(E351*H351,2)</f>
        <v>241.54</v>
      </c>
      <c r="J351" s="127">
        <v>38.08</v>
      </c>
      <c r="K351" s="127">
        <f>ROUND(E351*J351,2)</f>
        <v>882.69</v>
      </c>
      <c r="L351" s="127">
        <v>21</v>
      </c>
      <c r="M351" s="127">
        <f>G351*(1+L351/100)</f>
        <v>0</v>
      </c>
      <c r="N351" s="127">
        <v>4.0000000000000003E-5</v>
      </c>
      <c r="O351" s="127">
        <f>ROUND(E351*N351,2)</f>
        <v>0</v>
      </c>
      <c r="P351" s="127">
        <v>0</v>
      </c>
      <c r="Q351" s="127">
        <f>ROUND(E351*P351,2)</f>
        <v>0</v>
      </c>
      <c r="R351" s="127"/>
      <c r="S351" s="127" t="s">
        <v>130</v>
      </c>
      <c r="T351" s="127" t="s">
        <v>139</v>
      </c>
      <c r="U351" s="127">
        <v>7.8200000000000006E-2</v>
      </c>
      <c r="V351" s="127">
        <f>ROUND(E351*U351,2)</f>
        <v>1.81</v>
      </c>
      <c r="W351" s="127"/>
      <c r="X351" s="127" t="s">
        <v>131</v>
      </c>
      <c r="Y351" s="122"/>
      <c r="Z351" s="122"/>
      <c r="AA351" s="122"/>
      <c r="AB351" s="122"/>
      <c r="AC351" s="122"/>
      <c r="AD351" s="122"/>
      <c r="AE351" s="122"/>
      <c r="AF351" s="122"/>
      <c r="AG351" s="122" t="s">
        <v>132</v>
      </c>
      <c r="AH351" s="122"/>
      <c r="AI351" s="122"/>
      <c r="AJ351" s="122"/>
      <c r="AK351" s="122"/>
      <c r="AL351" s="122"/>
      <c r="AM351" s="122"/>
      <c r="AN351" s="122"/>
      <c r="AO351" s="122"/>
      <c r="AP351" s="122"/>
      <c r="AQ351" s="122"/>
      <c r="AR351" s="122"/>
      <c r="AS351" s="122"/>
      <c r="AT351" s="122"/>
      <c r="AU351" s="122"/>
      <c r="AV351" s="122"/>
      <c r="AW351" s="122"/>
      <c r="AX351" s="122"/>
      <c r="AY351" s="122"/>
      <c r="AZ351" s="122"/>
      <c r="BA351" s="122"/>
      <c r="BB351" s="122"/>
      <c r="BC351" s="122"/>
      <c r="BD351" s="122"/>
      <c r="BE351" s="122"/>
      <c r="BF351" s="122"/>
      <c r="BG351" s="122"/>
      <c r="BH351" s="122"/>
    </row>
    <row r="352" spans="1:60" outlineLevel="1" x14ac:dyDescent="0.2">
      <c r="A352" s="125"/>
      <c r="B352" s="126"/>
      <c r="C352" s="155" t="s">
        <v>437</v>
      </c>
      <c r="D352" s="130"/>
      <c r="E352" s="131"/>
      <c r="F352" s="127"/>
      <c r="G352" s="127"/>
      <c r="H352" s="127"/>
      <c r="I352" s="127"/>
      <c r="J352" s="127"/>
      <c r="K352" s="127"/>
      <c r="L352" s="127"/>
      <c r="M352" s="127"/>
      <c r="N352" s="127"/>
      <c r="O352" s="127"/>
      <c r="P352" s="127"/>
      <c r="Q352" s="127"/>
      <c r="R352" s="127"/>
      <c r="S352" s="127"/>
      <c r="T352" s="127"/>
      <c r="U352" s="127"/>
      <c r="V352" s="127"/>
      <c r="W352" s="127"/>
      <c r="X352" s="127"/>
      <c r="Y352" s="122"/>
      <c r="Z352" s="122"/>
      <c r="AA352" s="122"/>
      <c r="AB352" s="122"/>
      <c r="AC352" s="122"/>
      <c r="AD352" s="122"/>
      <c r="AE352" s="122"/>
      <c r="AF352" s="122"/>
      <c r="AG352" s="122" t="s">
        <v>141</v>
      </c>
      <c r="AH352" s="122"/>
      <c r="AI352" s="122"/>
      <c r="AJ352" s="122"/>
      <c r="AK352" s="122"/>
      <c r="AL352" s="122"/>
      <c r="AM352" s="122"/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</row>
    <row r="353" spans="1:60" outlineLevel="1" x14ac:dyDescent="0.2">
      <c r="A353" s="125"/>
      <c r="B353" s="126"/>
      <c r="C353" s="156" t="s">
        <v>476</v>
      </c>
      <c r="D353" s="130"/>
      <c r="E353" s="131">
        <v>7.75</v>
      </c>
      <c r="F353" s="127"/>
      <c r="G353" s="127"/>
      <c r="H353" s="127"/>
      <c r="I353" s="127"/>
      <c r="J353" s="127"/>
      <c r="K353" s="127"/>
      <c r="L353" s="127"/>
      <c r="M353" s="127"/>
      <c r="N353" s="127"/>
      <c r="O353" s="127"/>
      <c r="P353" s="127"/>
      <c r="Q353" s="127"/>
      <c r="R353" s="127"/>
      <c r="S353" s="127"/>
      <c r="T353" s="127"/>
      <c r="U353" s="127"/>
      <c r="V353" s="127"/>
      <c r="W353" s="127"/>
      <c r="X353" s="127"/>
      <c r="Y353" s="122"/>
      <c r="Z353" s="122"/>
      <c r="AA353" s="122"/>
      <c r="AB353" s="122"/>
      <c r="AC353" s="122"/>
      <c r="AD353" s="122"/>
      <c r="AE353" s="122"/>
      <c r="AF353" s="122"/>
      <c r="AG353" s="122" t="s">
        <v>141</v>
      </c>
      <c r="AH353" s="122">
        <v>2</v>
      </c>
      <c r="AI353" s="122"/>
      <c r="AJ353" s="122"/>
      <c r="AK353" s="122"/>
      <c r="AL353" s="122"/>
      <c r="AM353" s="122"/>
      <c r="AN353" s="122"/>
      <c r="AO353" s="122"/>
      <c r="AP353" s="122"/>
      <c r="AQ353" s="122"/>
      <c r="AR353" s="122"/>
      <c r="AS353" s="122"/>
      <c r="AT353" s="122"/>
      <c r="AU353" s="122"/>
      <c r="AV353" s="122"/>
      <c r="AW353" s="122"/>
      <c r="AX353" s="122"/>
      <c r="AY353" s="122"/>
      <c r="AZ353" s="122"/>
      <c r="BA353" s="122"/>
      <c r="BB353" s="122"/>
      <c r="BC353" s="122"/>
      <c r="BD353" s="122"/>
      <c r="BE353" s="122"/>
      <c r="BF353" s="122"/>
      <c r="BG353" s="122"/>
      <c r="BH353" s="122"/>
    </row>
    <row r="354" spans="1:60" outlineLevel="1" x14ac:dyDescent="0.2">
      <c r="A354" s="125"/>
      <c r="B354" s="126"/>
      <c r="C354" s="156" t="s">
        <v>477</v>
      </c>
      <c r="D354" s="130"/>
      <c r="E354" s="131">
        <v>1.17</v>
      </c>
      <c r="F354" s="127"/>
      <c r="G354" s="127"/>
      <c r="H354" s="127"/>
      <c r="I354" s="127"/>
      <c r="J354" s="127"/>
      <c r="K354" s="127"/>
      <c r="L354" s="127"/>
      <c r="M354" s="127"/>
      <c r="N354" s="127"/>
      <c r="O354" s="127"/>
      <c r="P354" s="127"/>
      <c r="Q354" s="127"/>
      <c r="R354" s="127"/>
      <c r="S354" s="127"/>
      <c r="T354" s="127"/>
      <c r="U354" s="127"/>
      <c r="V354" s="127"/>
      <c r="W354" s="127"/>
      <c r="X354" s="127"/>
      <c r="Y354" s="122"/>
      <c r="Z354" s="122"/>
      <c r="AA354" s="122"/>
      <c r="AB354" s="122"/>
      <c r="AC354" s="122"/>
      <c r="AD354" s="122"/>
      <c r="AE354" s="122"/>
      <c r="AF354" s="122"/>
      <c r="AG354" s="122" t="s">
        <v>141</v>
      </c>
      <c r="AH354" s="122">
        <v>2</v>
      </c>
      <c r="AI354" s="122"/>
      <c r="AJ354" s="122"/>
      <c r="AK354" s="122"/>
      <c r="AL354" s="122"/>
      <c r="AM354" s="122"/>
      <c r="AN354" s="122"/>
      <c r="AO354" s="122"/>
      <c r="AP354" s="122"/>
      <c r="AQ354" s="122"/>
      <c r="AR354" s="122"/>
      <c r="AS354" s="122"/>
      <c r="AT354" s="122"/>
      <c r="AU354" s="122"/>
      <c r="AV354" s="122"/>
      <c r="AW354" s="122"/>
      <c r="AX354" s="122"/>
      <c r="AY354" s="122"/>
      <c r="AZ354" s="122"/>
      <c r="BA354" s="122"/>
      <c r="BB354" s="122"/>
      <c r="BC354" s="122"/>
      <c r="BD354" s="122"/>
      <c r="BE354" s="122"/>
      <c r="BF354" s="122"/>
      <c r="BG354" s="122"/>
      <c r="BH354" s="122"/>
    </row>
    <row r="355" spans="1:60" outlineLevel="1" x14ac:dyDescent="0.2">
      <c r="A355" s="125"/>
      <c r="B355" s="126"/>
      <c r="C355" s="156" t="s">
        <v>478</v>
      </c>
      <c r="D355" s="130"/>
      <c r="E355" s="131">
        <v>11.7</v>
      </c>
      <c r="F355" s="127"/>
      <c r="G355" s="127"/>
      <c r="H355" s="127"/>
      <c r="I355" s="127"/>
      <c r="J355" s="127"/>
      <c r="K355" s="127"/>
      <c r="L355" s="127"/>
      <c r="M355" s="127"/>
      <c r="N355" s="127"/>
      <c r="O355" s="127"/>
      <c r="P355" s="127"/>
      <c r="Q355" s="127"/>
      <c r="R355" s="127"/>
      <c r="S355" s="127"/>
      <c r="T355" s="127"/>
      <c r="U355" s="127"/>
      <c r="V355" s="127"/>
      <c r="W355" s="127"/>
      <c r="X355" s="127"/>
      <c r="Y355" s="122"/>
      <c r="Z355" s="122"/>
      <c r="AA355" s="122"/>
      <c r="AB355" s="122"/>
      <c r="AC355" s="122"/>
      <c r="AD355" s="122"/>
      <c r="AE355" s="122"/>
      <c r="AF355" s="122"/>
      <c r="AG355" s="122" t="s">
        <v>141</v>
      </c>
      <c r="AH355" s="122">
        <v>2</v>
      </c>
      <c r="AI355" s="122"/>
      <c r="AJ355" s="122"/>
      <c r="AK355" s="122"/>
      <c r="AL355" s="122"/>
      <c r="AM355" s="122"/>
      <c r="AN355" s="122"/>
      <c r="AO355" s="122"/>
      <c r="AP355" s="122"/>
      <c r="AQ355" s="122"/>
      <c r="AR355" s="122"/>
      <c r="AS355" s="122"/>
      <c r="AT355" s="122"/>
      <c r="AU355" s="122"/>
      <c r="AV355" s="122"/>
      <c r="AW355" s="122"/>
      <c r="AX355" s="122"/>
      <c r="AY355" s="122"/>
      <c r="AZ355" s="122"/>
      <c r="BA355" s="122"/>
      <c r="BB355" s="122"/>
      <c r="BC355" s="122"/>
      <c r="BD355" s="122"/>
      <c r="BE355" s="122"/>
      <c r="BF355" s="122"/>
      <c r="BG355" s="122"/>
      <c r="BH355" s="122"/>
    </row>
    <row r="356" spans="1:60" outlineLevel="1" x14ac:dyDescent="0.2">
      <c r="A356" s="125"/>
      <c r="B356" s="126"/>
      <c r="C356" s="156" t="s">
        <v>479</v>
      </c>
      <c r="D356" s="130"/>
      <c r="E356" s="131">
        <v>17.34</v>
      </c>
      <c r="F356" s="127"/>
      <c r="G356" s="127"/>
      <c r="H356" s="127"/>
      <c r="I356" s="127"/>
      <c r="J356" s="127"/>
      <c r="K356" s="127"/>
      <c r="L356" s="127"/>
      <c r="M356" s="127"/>
      <c r="N356" s="127"/>
      <c r="O356" s="127"/>
      <c r="P356" s="127"/>
      <c r="Q356" s="127"/>
      <c r="R356" s="127"/>
      <c r="S356" s="127"/>
      <c r="T356" s="127"/>
      <c r="U356" s="127"/>
      <c r="V356" s="127"/>
      <c r="W356" s="127"/>
      <c r="X356" s="127"/>
      <c r="Y356" s="122"/>
      <c r="Z356" s="122"/>
      <c r="AA356" s="122"/>
      <c r="AB356" s="122"/>
      <c r="AC356" s="122"/>
      <c r="AD356" s="122"/>
      <c r="AE356" s="122"/>
      <c r="AF356" s="122"/>
      <c r="AG356" s="122" t="s">
        <v>141</v>
      </c>
      <c r="AH356" s="122">
        <v>2</v>
      </c>
      <c r="AI356" s="122"/>
      <c r="AJ356" s="122"/>
      <c r="AK356" s="122"/>
      <c r="AL356" s="122"/>
      <c r="AM356" s="122"/>
      <c r="AN356" s="122"/>
      <c r="AO356" s="122"/>
      <c r="AP356" s="122"/>
      <c r="AQ356" s="122"/>
      <c r="AR356" s="122"/>
      <c r="AS356" s="122"/>
      <c r="AT356" s="122"/>
      <c r="AU356" s="122"/>
      <c r="AV356" s="122"/>
      <c r="AW356" s="122"/>
      <c r="AX356" s="122"/>
      <c r="AY356" s="122"/>
      <c r="AZ356" s="122"/>
      <c r="BA356" s="122"/>
      <c r="BB356" s="122"/>
      <c r="BC356" s="122"/>
      <c r="BD356" s="122"/>
      <c r="BE356" s="122"/>
      <c r="BF356" s="122"/>
      <c r="BG356" s="122"/>
      <c r="BH356" s="122"/>
    </row>
    <row r="357" spans="1:60" outlineLevel="1" x14ac:dyDescent="0.2">
      <c r="A357" s="125"/>
      <c r="B357" s="126"/>
      <c r="C357" s="156" t="s">
        <v>480</v>
      </c>
      <c r="D357" s="130"/>
      <c r="E357" s="131">
        <v>8.4</v>
      </c>
      <c r="F357" s="127"/>
      <c r="G357" s="127"/>
      <c r="H357" s="127"/>
      <c r="I357" s="127"/>
      <c r="J357" s="127"/>
      <c r="K357" s="127"/>
      <c r="L357" s="127"/>
      <c r="M357" s="127"/>
      <c r="N357" s="127"/>
      <c r="O357" s="127"/>
      <c r="P357" s="127"/>
      <c r="Q357" s="127"/>
      <c r="R357" s="127"/>
      <c r="S357" s="127"/>
      <c r="T357" s="127"/>
      <c r="U357" s="127"/>
      <c r="V357" s="127"/>
      <c r="W357" s="127"/>
      <c r="X357" s="127"/>
      <c r="Y357" s="122"/>
      <c r="Z357" s="122"/>
      <c r="AA357" s="122"/>
      <c r="AB357" s="122"/>
      <c r="AC357" s="122"/>
      <c r="AD357" s="122"/>
      <c r="AE357" s="122"/>
      <c r="AF357" s="122"/>
      <c r="AG357" s="122" t="s">
        <v>141</v>
      </c>
      <c r="AH357" s="122">
        <v>2</v>
      </c>
      <c r="AI357" s="122"/>
      <c r="AJ357" s="122"/>
      <c r="AK357" s="122"/>
      <c r="AL357" s="122"/>
      <c r="AM357" s="122"/>
      <c r="AN357" s="122"/>
      <c r="AO357" s="122"/>
      <c r="AP357" s="122"/>
      <c r="AQ357" s="122"/>
      <c r="AR357" s="122"/>
      <c r="AS357" s="122"/>
      <c r="AT357" s="122"/>
      <c r="AU357" s="122"/>
      <c r="AV357" s="122"/>
      <c r="AW357" s="122"/>
      <c r="AX357" s="122"/>
      <c r="AY357" s="122"/>
      <c r="AZ357" s="122"/>
      <c r="BA357" s="122"/>
      <c r="BB357" s="122"/>
      <c r="BC357" s="122"/>
      <c r="BD357" s="122"/>
      <c r="BE357" s="122"/>
      <c r="BF357" s="122"/>
      <c r="BG357" s="122"/>
      <c r="BH357" s="122"/>
    </row>
    <row r="358" spans="1:60" outlineLevel="1" x14ac:dyDescent="0.2">
      <c r="A358" s="125"/>
      <c r="B358" s="126"/>
      <c r="C358" s="155" t="s">
        <v>441</v>
      </c>
      <c r="D358" s="130"/>
      <c r="E358" s="131"/>
      <c r="F358" s="127"/>
      <c r="G358" s="127"/>
      <c r="H358" s="127"/>
      <c r="I358" s="127"/>
      <c r="J358" s="127"/>
      <c r="K358" s="127"/>
      <c r="L358" s="127"/>
      <c r="M358" s="127"/>
      <c r="N358" s="127"/>
      <c r="O358" s="127"/>
      <c r="P358" s="127"/>
      <c r="Q358" s="127"/>
      <c r="R358" s="127"/>
      <c r="S358" s="127"/>
      <c r="T358" s="127"/>
      <c r="U358" s="127"/>
      <c r="V358" s="127"/>
      <c r="W358" s="127"/>
      <c r="X358" s="127"/>
      <c r="Y358" s="122"/>
      <c r="Z358" s="122"/>
      <c r="AA358" s="122"/>
      <c r="AB358" s="122"/>
      <c r="AC358" s="122"/>
      <c r="AD358" s="122"/>
      <c r="AE358" s="122"/>
      <c r="AF358" s="122"/>
      <c r="AG358" s="122" t="s">
        <v>141</v>
      </c>
      <c r="AH358" s="122"/>
      <c r="AI358" s="122"/>
      <c r="AJ358" s="122"/>
      <c r="AK358" s="122"/>
      <c r="AL358" s="122"/>
      <c r="AM358" s="122"/>
      <c r="AN358" s="122"/>
      <c r="AO358" s="122"/>
      <c r="AP358" s="122"/>
      <c r="AQ358" s="122"/>
      <c r="AR358" s="122"/>
      <c r="AS358" s="122"/>
      <c r="AT358" s="122"/>
      <c r="AU358" s="122"/>
      <c r="AV358" s="122"/>
      <c r="AW358" s="122"/>
      <c r="AX358" s="122"/>
      <c r="AY358" s="122"/>
      <c r="AZ358" s="122"/>
      <c r="BA358" s="122"/>
      <c r="BB358" s="122"/>
      <c r="BC358" s="122"/>
      <c r="BD358" s="122"/>
      <c r="BE358" s="122"/>
      <c r="BF358" s="122"/>
      <c r="BG358" s="122"/>
      <c r="BH358" s="122"/>
    </row>
    <row r="359" spans="1:60" outlineLevel="1" x14ac:dyDescent="0.2">
      <c r="A359" s="125"/>
      <c r="B359" s="126"/>
      <c r="C359" s="154" t="s">
        <v>481</v>
      </c>
      <c r="D359" s="128"/>
      <c r="E359" s="129">
        <v>23.18</v>
      </c>
      <c r="F359" s="127"/>
      <c r="G359" s="127"/>
      <c r="H359" s="127"/>
      <c r="I359" s="127"/>
      <c r="J359" s="127"/>
      <c r="K359" s="127"/>
      <c r="L359" s="127"/>
      <c r="M359" s="127"/>
      <c r="N359" s="127"/>
      <c r="O359" s="127"/>
      <c r="P359" s="127"/>
      <c r="Q359" s="127"/>
      <c r="R359" s="127"/>
      <c r="S359" s="127"/>
      <c r="T359" s="127"/>
      <c r="U359" s="127"/>
      <c r="V359" s="127"/>
      <c r="W359" s="127"/>
      <c r="X359" s="127"/>
      <c r="Y359" s="122"/>
      <c r="Z359" s="122"/>
      <c r="AA359" s="122"/>
      <c r="AB359" s="122"/>
      <c r="AC359" s="122"/>
      <c r="AD359" s="122"/>
      <c r="AE359" s="122"/>
      <c r="AF359" s="122"/>
      <c r="AG359" s="122" t="s">
        <v>141</v>
      </c>
      <c r="AH359" s="122">
        <v>0</v>
      </c>
      <c r="AI359" s="122"/>
      <c r="AJ359" s="122"/>
      <c r="AK359" s="122"/>
      <c r="AL359" s="122"/>
      <c r="AM359" s="122"/>
      <c r="AN359" s="122"/>
      <c r="AO359" s="122"/>
      <c r="AP359" s="122"/>
      <c r="AQ359" s="122"/>
      <c r="AR359" s="122"/>
      <c r="AS359" s="122"/>
      <c r="AT359" s="122"/>
      <c r="AU359" s="122"/>
      <c r="AV359" s="122"/>
      <c r="AW359" s="122"/>
      <c r="AX359" s="122"/>
      <c r="AY359" s="122"/>
      <c r="AZ359" s="122"/>
      <c r="BA359" s="122"/>
      <c r="BB359" s="122"/>
      <c r="BC359" s="122"/>
      <c r="BD359" s="122"/>
      <c r="BE359" s="122"/>
      <c r="BF359" s="122"/>
      <c r="BG359" s="122"/>
      <c r="BH359" s="122"/>
    </row>
    <row r="360" spans="1:60" outlineLevel="1" x14ac:dyDescent="0.2">
      <c r="A360" s="139">
        <v>126</v>
      </c>
      <c r="B360" s="140" t="s">
        <v>482</v>
      </c>
      <c r="C360" s="153" t="s">
        <v>483</v>
      </c>
      <c r="D360" s="141" t="s">
        <v>138</v>
      </c>
      <c r="E360" s="142">
        <v>46.36</v>
      </c>
      <c r="F360" s="143"/>
      <c r="G360" s="144">
        <f>ROUND(E360*F360,2)</f>
        <v>0</v>
      </c>
      <c r="H360" s="127">
        <v>7.71</v>
      </c>
      <c r="I360" s="127">
        <f>ROUND(E360*H360,2)</f>
        <v>357.44</v>
      </c>
      <c r="J360" s="127">
        <v>26.59</v>
      </c>
      <c r="K360" s="127">
        <f>ROUND(E360*J360,2)</f>
        <v>1232.71</v>
      </c>
      <c r="L360" s="127">
        <v>21</v>
      </c>
      <c r="M360" s="127">
        <f>G360*(1+L360/100)</f>
        <v>0</v>
      </c>
      <c r="N360" s="127">
        <v>3.0000000000000001E-5</v>
      </c>
      <c r="O360" s="127">
        <f>ROUND(E360*N360,2)</f>
        <v>0</v>
      </c>
      <c r="P360" s="127">
        <v>0</v>
      </c>
      <c r="Q360" s="127">
        <f>ROUND(E360*P360,2)</f>
        <v>0</v>
      </c>
      <c r="R360" s="127"/>
      <c r="S360" s="127" t="s">
        <v>130</v>
      </c>
      <c r="T360" s="127" t="s">
        <v>139</v>
      </c>
      <c r="U360" s="127">
        <v>0.06</v>
      </c>
      <c r="V360" s="127">
        <f>ROUND(E360*U360,2)</f>
        <v>2.78</v>
      </c>
      <c r="W360" s="127"/>
      <c r="X360" s="127" t="s">
        <v>131</v>
      </c>
      <c r="Y360" s="122"/>
      <c r="Z360" s="122"/>
      <c r="AA360" s="122"/>
      <c r="AB360" s="122"/>
      <c r="AC360" s="122"/>
      <c r="AD360" s="122"/>
      <c r="AE360" s="122"/>
      <c r="AF360" s="122"/>
      <c r="AG360" s="122" t="s">
        <v>132</v>
      </c>
      <c r="AH360" s="122"/>
      <c r="AI360" s="122"/>
      <c r="AJ360" s="122"/>
      <c r="AK360" s="122"/>
      <c r="AL360" s="122"/>
      <c r="AM360" s="122"/>
      <c r="AN360" s="122"/>
      <c r="AO360" s="122"/>
      <c r="AP360" s="122"/>
      <c r="AQ360" s="122"/>
      <c r="AR360" s="122"/>
      <c r="AS360" s="122"/>
      <c r="AT360" s="122"/>
      <c r="AU360" s="122"/>
      <c r="AV360" s="122"/>
      <c r="AW360" s="122"/>
      <c r="AX360" s="122"/>
      <c r="AY360" s="122"/>
      <c r="AZ360" s="122"/>
      <c r="BA360" s="122"/>
      <c r="BB360" s="122"/>
      <c r="BC360" s="122"/>
      <c r="BD360" s="122"/>
      <c r="BE360" s="122"/>
      <c r="BF360" s="122"/>
      <c r="BG360" s="122"/>
      <c r="BH360" s="122"/>
    </row>
    <row r="361" spans="1:60" outlineLevel="1" x14ac:dyDescent="0.2">
      <c r="A361" s="125"/>
      <c r="B361" s="126"/>
      <c r="C361" s="154" t="s">
        <v>214</v>
      </c>
      <c r="D361" s="128"/>
      <c r="E361" s="129">
        <v>7.75</v>
      </c>
      <c r="F361" s="127"/>
      <c r="G361" s="127"/>
      <c r="H361" s="127"/>
      <c r="I361" s="127"/>
      <c r="J361" s="127"/>
      <c r="K361" s="127"/>
      <c r="L361" s="127"/>
      <c r="M361" s="127"/>
      <c r="N361" s="127"/>
      <c r="O361" s="127"/>
      <c r="P361" s="127"/>
      <c r="Q361" s="127"/>
      <c r="R361" s="127"/>
      <c r="S361" s="127"/>
      <c r="T361" s="127"/>
      <c r="U361" s="127"/>
      <c r="V361" s="127"/>
      <c r="W361" s="127"/>
      <c r="X361" s="127"/>
      <c r="Y361" s="122"/>
      <c r="Z361" s="122"/>
      <c r="AA361" s="122"/>
      <c r="AB361" s="122"/>
      <c r="AC361" s="122"/>
      <c r="AD361" s="122"/>
      <c r="AE361" s="122"/>
      <c r="AF361" s="122"/>
      <c r="AG361" s="122" t="s">
        <v>141</v>
      </c>
      <c r="AH361" s="122">
        <v>0</v>
      </c>
      <c r="AI361" s="122"/>
      <c r="AJ361" s="122"/>
      <c r="AK361" s="122"/>
      <c r="AL361" s="122"/>
      <c r="AM361" s="122"/>
      <c r="AN361" s="122"/>
      <c r="AO361" s="122"/>
      <c r="AP361" s="122"/>
      <c r="AQ361" s="122"/>
      <c r="AR361" s="122"/>
      <c r="AS361" s="122"/>
      <c r="AT361" s="122"/>
      <c r="AU361" s="122"/>
      <c r="AV361" s="122"/>
      <c r="AW361" s="122"/>
      <c r="AX361" s="122"/>
      <c r="AY361" s="122"/>
      <c r="AZ361" s="122"/>
      <c r="BA361" s="122"/>
      <c r="BB361" s="122"/>
      <c r="BC361" s="122"/>
      <c r="BD361" s="122"/>
      <c r="BE361" s="122"/>
      <c r="BF361" s="122"/>
      <c r="BG361" s="122"/>
      <c r="BH361" s="122"/>
    </row>
    <row r="362" spans="1:60" outlineLevel="1" x14ac:dyDescent="0.2">
      <c r="A362" s="125"/>
      <c r="B362" s="126"/>
      <c r="C362" s="154" t="s">
        <v>176</v>
      </c>
      <c r="D362" s="128"/>
      <c r="E362" s="129">
        <v>1.17</v>
      </c>
      <c r="F362" s="127"/>
      <c r="G362" s="127"/>
      <c r="H362" s="127"/>
      <c r="I362" s="127"/>
      <c r="J362" s="127"/>
      <c r="K362" s="127"/>
      <c r="L362" s="127"/>
      <c r="M362" s="127"/>
      <c r="N362" s="127"/>
      <c r="O362" s="127"/>
      <c r="P362" s="127"/>
      <c r="Q362" s="127"/>
      <c r="R362" s="127"/>
      <c r="S362" s="127"/>
      <c r="T362" s="127"/>
      <c r="U362" s="127"/>
      <c r="V362" s="127"/>
      <c r="W362" s="127"/>
      <c r="X362" s="127"/>
      <c r="Y362" s="122"/>
      <c r="Z362" s="122"/>
      <c r="AA362" s="122"/>
      <c r="AB362" s="122"/>
      <c r="AC362" s="122"/>
      <c r="AD362" s="122"/>
      <c r="AE362" s="122"/>
      <c r="AF362" s="122"/>
      <c r="AG362" s="122" t="s">
        <v>141</v>
      </c>
      <c r="AH362" s="122">
        <v>0</v>
      </c>
      <c r="AI362" s="122"/>
      <c r="AJ362" s="122"/>
      <c r="AK362" s="122"/>
      <c r="AL362" s="122"/>
      <c r="AM362" s="122"/>
      <c r="AN362" s="122"/>
      <c r="AO362" s="122"/>
      <c r="AP362" s="122"/>
      <c r="AQ362" s="122"/>
      <c r="AR362" s="122"/>
      <c r="AS362" s="122"/>
      <c r="AT362" s="122"/>
      <c r="AU362" s="122"/>
      <c r="AV362" s="122"/>
      <c r="AW362" s="122"/>
      <c r="AX362" s="122"/>
      <c r="AY362" s="122"/>
      <c r="AZ362" s="122"/>
      <c r="BA362" s="122"/>
      <c r="BB362" s="122"/>
      <c r="BC362" s="122"/>
      <c r="BD362" s="122"/>
      <c r="BE362" s="122"/>
      <c r="BF362" s="122"/>
      <c r="BG362" s="122"/>
      <c r="BH362" s="122"/>
    </row>
    <row r="363" spans="1:60" outlineLevel="1" x14ac:dyDescent="0.2">
      <c r="A363" s="125"/>
      <c r="B363" s="126"/>
      <c r="C363" s="154" t="s">
        <v>179</v>
      </c>
      <c r="D363" s="128"/>
      <c r="E363" s="129">
        <v>11.7</v>
      </c>
      <c r="F363" s="127"/>
      <c r="G363" s="127"/>
      <c r="H363" s="127"/>
      <c r="I363" s="127"/>
      <c r="J363" s="127"/>
      <c r="K363" s="127"/>
      <c r="L363" s="127"/>
      <c r="M363" s="127"/>
      <c r="N363" s="127"/>
      <c r="O363" s="127"/>
      <c r="P363" s="127"/>
      <c r="Q363" s="127"/>
      <c r="R363" s="127"/>
      <c r="S363" s="127"/>
      <c r="T363" s="127"/>
      <c r="U363" s="127"/>
      <c r="V363" s="127"/>
      <c r="W363" s="127"/>
      <c r="X363" s="127"/>
      <c r="Y363" s="122"/>
      <c r="Z363" s="122"/>
      <c r="AA363" s="122"/>
      <c r="AB363" s="122"/>
      <c r="AC363" s="122"/>
      <c r="AD363" s="122"/>
      <c r="AE363" s="122"/>
      <c r="AF363" s="122"/>
      <c r="AG363" s="122" t="s">
        <v>141</v>
      </c>
      <c r="AH363" s="122">
        <v>0</v>
      </c>
      <c r="AI363" s="122"/>
      <c r="AJ363" s="122"/>
      <c r="AK363" s="122"/>
      <c r="AL363" s="122"/>
      <c r="AM363" s="122"/>
      <c r="AN363" s="122"/>
      <c r="AO363" s="122"/>
      <c r="AP363" s="122"/>
      <c r="AQ363" s="122"/>
      <c r="AR363" s="122"/>
      <c r="AS363" s="122"/>
      <c r="AT363" s="122"/>
      <c r="AU363" s="122"/>
      <c r="AV363" s="122"/>
      <c r="AW363" s="122"/>
      <c r="AX363" s="122"/>
      <c r="AY363" s="122"/>
      <c r="AZ363" s="122"/>
      <c r="BA363" s="122"/>
      <c r="BB363" s="122"/>
      <c r="BC363" s="122"/>
      <c r="BD363" s="122"/>
      <c r="BE363" s="122"/>
      <c r="BF363" s="122"/>
      <c r="BG363" s="122"/>
      <c r="BH363" s="122"/>
    </row>
    <row r="364" spans="1:60" outlineLevel="1" x14ac:dyDescent="0.2">
      <c r="A364" s="125"/>
      <c r="B364" s="126"/>
      <c r="C364" s="154" t="s">
        <v>180</v>
      </c>
      <c r="D364" s="128"/>
      <c r="E364" s="129">
        <v>17.34</v>
      </c>
      <c r="F364" s="127"/>
      <c r="G364" s="127"/>
      <c r="H364" s="127"/>
      <c r="I364" s="127"/>
      <c r="J364" s="127"/>
      <c r="K364" s="127"/>
      <c r="L364" s="127"/>
      <c r="M364" s="127"/>
      <c r="N364" s="127"/>
      <c r="O364" s="127"/>
      <c r="P364" s="127"/>
      <c r="Q364" s="127"/>
      <c r="R364" s="127"/>
      <c r="S364" s="127"/>
      <c r="T364" s="127"/>
      <c r="U364" s="127"/>
      <c r="V364" s="127"/>
      <c r="W364" s="127"/>
      <c r="X364" s="127"/>
      <c r="Y364" s="122"/>
      <c r="Z364" s="122"/>
      <c r="AA364" s="122"/>
      <c r="AB364" s="122"/>
      <c r="AC364" s="122"/>
      <c r="AD364" s="122"/>
      <c r="AE364" s="122"/>
      <c r="AF364" s="122"/>
      <c r="AG364" s="122" t="s">
        <v>141</v>
      </c>
      <c r="AH364" s="122">
        <v>0</v>
      </c>
      <c r="AI364" s="122"/>
      <c r="AJ364" s="122"/>
      <c r="AK364" s="122"/>
      <c r="AL364" s="122"/>
      <c r="AM364" s="122"/>
      <c r="AN364" s="122"/>
      <c r="AO364" s="122"/>
      <c r="AP364" s="122"/>
      <c r="AQ364" s="122"/>
      <c r="AR364" s="122"/>
      <c r="AS364" s="122"/>
      <c r="AT364" s="122"/>
      <c r="AU364" s="122"/>
      <c r="AV364" s="122"/>
      <c r="AW364" s="122"/>
      <c r="AX364" s="122"/>
      <c r="AY364" s="122"/>
      <c r="AZ364" s="122"/>
      <c r="BA364" s="122"/>
      <c r="BB364" s="122"/>
      <c r="BC364" s="122"/>
      <c r="BD364" s="122"/>
      <c r="BE364" s="122"/>
      <c r="BF364" s="122"/>
      <c r="BG364" s="122"/>
      <c r="BH364" s="122"/>
    </row>
    <row r="365" spans="1:60" outlineLevel="1" x14ac:dyDescent="0.2">
      <c r="A365" s="125"/>
      <c r="B365" s="126"/>
      <c r="C365" s="154" t="s">
        <v>181</v>
      </c>
      <c r="D365" s="128"/>
      <c r="E365" s="129">
        <v>8.4</v>
      </c>
      <c r="F365" s="127"/>
      <c r="G365" s="127"/>
      <c r="H365" s="127"/>
      <c r="I365" s="127"/>
      <c r="J365" s="127"/>
      <c r="K365" s="127"/>
      <c r="L365" s="127"/>
      <c r="M365" s="127"/>
      <c r="N365" s="127"/>
      <c r="O365" s="127"/>
      <c r="P365" s="127"/>
      <c r="Q365" s="127"/>
      <c r="R365" s="127"/>
      <c r="S365" s="127"/>
      <c r="T365" s="127"/>
      <c r="U365" s="127"/>
      <c r="V365" s="127"/>
      <c r="W365" s="127"/>
      <c r="X365" s="127"/>
      <c r="Y365" s="122"/>
      <c r="Z365" s="122"/>
      <c r="AA365" s="122"/>
      <c r="AB365" s="122"/>
      <c r="AC365" s="122"/>
      <c r="AD365" s="122"/>
      <c r="AE365" s="122"/>
      <c r="AF365" s="122"/>
      <c r="AG365" s="122" t="s">
        <v>141</v>
      </c>
      <c r="AH365" s="122">
        <v>0</v>
      </c>
      <c r="AI365" s="122"/>
      <c r="AJ365" s="122"/>
      <c r="AK365" s="122"/>
      <c r="AL365" s="122"/>
      <c r="AM365" s="122"/>
      <c r="AN365" s="122"/>
      <c r="AO365" s="122"/>
      <c r="AP365" s="122"/>
      <c r="AQ365" s="122"/>
      <c r="AR365" s="122"/>
      <c r="AS365" s="122"/>
      <c r="AT365" s="122"/>
      <c r="AU365" s="122"/>
      <c r="AV365" s="122"/>
      <c r="AW365" s="122"/>
      <c r="AX365" s="122"/>
      <c r="AY365" s="122"/>
      <c r="AZ365" s="122"/>
      <c r="BA365" s="122"/>
      <c r="BB365" s="122"/>
      <c r="BC365" s="122"/>
      <c r="BD365" s="122"/>
      <c r="BE365" s="122"/>
      <c r="BF365" s="122"/>
      <c r="BG365" s="122"/>
      <c r="BH365" s="122"/>
    </row>
    <row r="366" spans="1:60" ht="22.5" outlineLevel="1" x14ac:dyDescent="0.2">
      <c r="A366" s="145">
        <v>127</v>
      </c>
      <c r="B366" s="146" t="s">
        <v>484</v>
      </c>
      <c r="C366" s="152" t="s">
        <v>485</v>
      </c>
      <c r="D366" s="147" t="s">
        <v>129</v>
      </c>
      <c r="E366" s="148">
        <v>2</v>
      </c>
      <c r="F366" s="149"/>
      <c r="G366" s="150">
        <f>ROUND(E366*F366,2)</f>
        <v>0</v>
      </c>
      <c r="H366" s="127">
        <v>131.5</v>
      </c>
      <c r="I366" s="127">
        <f>ROUND(E366*H366,2)</f>
        <v>263</v>
      </c>
      <c r="J366" s="127">
        <v>0</v>
      </c>
      <c r="K366" s="127">
        <f>ROUND(E366*J366,2)</f>
        <v>0</v>
      </c>
      <c r="L366" s="127">
        <v>21</v>
      </c>
      <c r="M366" s="127">
        <f>G366*(1+L366/100)</f>
        <v>0</v>
      </c>
      <c r="N366" s="127">
        <v>1.3999999999999999E-4</v>
      </c>
      <c r="O366" s="127">
        <f>ROUND(E366*N366,2)</f>
        <v>0</v>
      </c>
      <c r="P366" s="127">
        <v>0</v>
      </c>
      <c r="Q366" s="127">
        <f>ROUND(E366*P366,2)</f>
        <v>0</v>
      </c>
      <c r="R366" s="127" t="s">
        <v>160</v>
      </c>
      <c r="S366" s="127" t="s">
        <v>130</v>
      </c>
      <c r="T366" s="127" t="s">
        <v>130</v>
      </c>
      <c r="U366" s="127">
        <v>0</v>
      </c>
      <c r="V366" s="127">
        <f>ROUND(E366*U366,2)</f>
        <v>0</v>
      </c>
      <c r="W366" s="127"/>
      <c r="X366" s="127" t="s">
        <v>161</v>
      </c>
      <c r="Y366" s="122"/>
      <c r="Z366" s="122"/>
      <c r="AA366" s="122"/>
      <c r="AB366" s="122"/>
      <c r="AC366" s="122"/>
      <c r="AD366" s="122"/>
      <c r="AE366" s="122"/>
      <c r="AF366" s="122"/>
      <c r="AG366" s="122" t="s">
        <v>162</v>
      </c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  <c r="AR366" s="122"/>
      <c r="AS366" s="122"/>
      <c r="AT366" s="122"/>
      <c r="AU366" s="122"/>
      <c r="AV366" s="122"/>
      <c r="AW366" s="122"/>
      <c r="AX366" s="122"/>
      <c r="AY366" s="122"/>
      <c r="AZ366" s="122"/>
      <c r="BA366" s="122"/>
      <c r="BB366" s="122"/>
      <c r="BC366" s="122"/>
      <c r="BD366" s="122"/>
      <c r="BE366" s="122"/>
      <c r="BF366" s="122"/>
      <c r="BG366" s="122"/>
      <c r="BH366" s="122"/>
    </row>
    <row r="367" spans="1:60" outlineLevel="1" x14ac:dyDescent="0.2">
      <c r="A367" s="145">
        <v>128</v>
      </c>
      <c r="B367" s="146" t="s">
        <v>486</v>
      </c>
      <c r="C367" s="152" t="s">
        <v>487</v>
      </c>
      <c r="D367" s="147" t="s">
        <v>0</v>
      </c>
      <c r="E367" s="148">
        <v>401.21089999999998</v>
      </c>
      <c r="F367" s="149"/>
      <c r="G367" s="150">
        <f>ROUND(E367*F367,2)</f>
        <v>0</v>
      </c>
      <c r="H367" s="127">
        <v>0</v>
      </c>
      <c r="I367" s="127">
        <f>ROUND(E367*H367,2)</f>
        <v>0</v>
      </c>
      <c r="J367" s="127">
        <v>0.77</v>
      </c>
      <c r="K367" s="127">
        <f>ROUND(E367*J367,2)</f>
        <v>308.93</v>
      </c>
      <c r="L367" s="127">
        <v>21</v>
      </c>
      <c r="M367" s="127">
        <f>G367*(1+L367/100)</f>
        <v>0</v>
      </c>
      <c r="N367" s="127">
        <v>0</v>
      </c>
      <c r="O367" s="127">
        <f>ROUND(E367*N367,2)</f>
        <v>0</v>
      </c>
      <c r="P367" s="127">
        <v>0</v>
      </c>
      <c r="Q367" s="127">
        <f>ROUND(E367*P367,2)</f>
        <v>0</v>
      </c>
      <c r="R367" s="127"/>
      <c r="S367" s="127" t="s">
        <v>130</v>
      </c>
      <c r="T367" s="127" t="s">
        <v>139</v>
      </c>
      <c r="U367" s="127">
        <v>0</v>
      </c>
      <c r="V367" s="127">
        <f>ROUND(E367*U367,2)</f>
        <v>0</v>
      </c>
      <c r="W367" s="127"/>
      <c r="X367" s="127" t="s">
        <v>257</v>
      </c>
      <c r="Y367" s="122"/>
      <c r="Z367" s="122"/>
      <c r="AA367" s="122"/>
      <c r="AB367" s="122"/>
      <c r="AC367" s="122"/>
      <c r="AD367" s="122"/>
      <c r="AE367" s="122"/>
      <c r="AF367" s="122"/>
      <c r="AG367" s="122" t="s">
        <v>258</v>
      </c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  <c r="AR367" s="122"/>
      <c r="AS367" s="122"/>
      <c r="AT367" s="122"/>
      <c r="AU367" s="122"/>
      <c r="AV367" s="122"/>
      <c r="AW367" s="122"/>
      <c r="AX367" s="122"/>
      <c r="AY367" s="122"/>
      <c r="AZ367" s="122"/>
      <c r="BA367" s="122"/>
      <c r="BB367" s="122"/>
      <c r="BC367" s="122"/>
      <c r="BD367" s="122"/>
      <c r="BE367" s="122"/>
      <c r="BF367" s="122"/>
      <c r="BG367" s="122"/>
      <c r="BH367" s="122"/>
    </row>
    <row r="368" spans="1:60" x14ac:dyDescent="0.2">
      <c r="A368" s="133" t="s">
        <v>125</v>
      </c>
      <c r="B368" s="134" t="s">
        <v>87</v>
      </c>
      <c r="C368" s="151" t="s">
        <v>88</v>
      </c>
      <c r="D368" s="135"/>
      <c r="E368" s="136"/>
      <c r="F368" s="137"/>
      <c r="G368" s="138">
        <f>SUMIF(AG369:AG397,"&lt;&gt;NOR",G369:G397)</f>
        <v>0</v>
      </c>
      <c r="H368" s="132"/>
      <c r="I368" s="132">
        <f>SUM(I369:I397)</f>
        <v>12511.619999999999</v>
      </c>
      <c r="J368" s="132"/>
      <c r="K368" s="132">
        <f>SUM(K369:K397)</f>
        <v>11391.09</v>
      </c>
      <c r="L368" s="132"/>
      <c r="M368" s="132">
        <f>SUM(M369:M397)</f>
        <v>0</v>
      </c>
      <c r="N368" s="132"/>
      <c r="O368" s="132">
        <f>SUM(O369:O397)</f>
        <v>0.12000000000000001</v>
      </c>
      <c r="P368" s="132"/>
      <c r="Q368" s="132">
        <f>SUM(Q369:Q397)</f>
        <v>0</v>
      </c>
      <c r="R368" s="132"/>
      <c r="S368" s="132"/>
      <c r="T368" s="132"/>
      <c r="U368" s="132"/>
      <c r="V368" s="132">
        <f>SUM(V369:V397)</f>
        <v>21.34</v>
      </c>
      <c r="W368" s="132"/>
      <c r="X368" s="132"/>
      <c r="AG368" t="s">
        <v>126</v>
      </c>
    </row>
    <row r="369" spans="1:60" outlineLevel="1" x14ac:dyDescent="0.2">
      <c r="A369" s="139">
        <v>129</v>
      </c>
      <c r="B369" s="140" t="s">
        <v>488</v>
      </c>
      <c r="C369" s="153" t="s">
        <v>489</v>
      </c>
      <c r="D369" s="141" t="s">
        <v>138</v>
      </c>
      <c r="E369" s="142">
        <v>18.138000000000002</v>
      </c>
      <c r="F369" s="143"/>
      <c r="G369" s="144">
        <f>ROUND(E369*F369,2)</f>
        <v>0</v>
      </c>
      <c r="H369" s="127">
        <v>24.89</v>
      </c>
      <c r="I369" s="127">
        <f>ROUND(E369*H369,2)</f>
        <v>451.45</v>
      </c>
      <c r="J369" s="127">
        <v>25.21</v>
      </c>
      <c r="K369" s="127">
        <f>ROUND(E369*J369,2)</f>
        <v>457.26</v>
      </c>
      <c r="L369" s="127">
        <v>21</v>
      </c>
      <c r="M369" s="127">
        <f>G369*(1+L369/100)</f>
        <v>0</v>
      </c>
      <c r="N369" s="127">
        <v>2.1000000000000001E-4</v>
      </c>
      <c r="O369" s="127">
        <f>ROUND(E369*N369,2)</f>
        <v>0</v>
      </c>
      <c r="P369" s="127">
        <v>0</v>
      </c>
      <c r="Q369" s="127">
        <f>ROUND(E369*P369,2)</f>
        <v>0</v>
      </c>
      <c r="R369" s="127"/>
      <c r="S369" s="127" t="s">
        <v>130</v>
      </c>
      <c r="T369" s="127" t="s">
        <v>130</v>
      </c>
      <c r="U369" s="127">
        <v>0.05</v>
      </c>
      <c r="V369" s="127">
        <f>ROUND(E369*U369,2)</f>
        <v>0.91</v>
      </c>
      <c r="W369" s="127"/>
      <c r="X369" s="127" t="s">
        <v>131</v>
      </c>
      <c r="Y369" s="122"/>
      <c r="Z369" s="122"/>
      <c r="AA369" s="122"/>
      <c r="AB369" s="122"/>
      <c r="AC369" s="122"/>
      <c r="AD369" s="122"/>
      <c r="AE369" s="122"/>
      <c r="AF369" s="122"/>
      <c r="AG369" s="122" t="s">
        <v>132</v>
      </c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  <c r="AR369" s="122"/>
      <c r="AS369" s="122"/>
      <c r="AT369" s="122"/>
      <c r="AU369" s="122"/>
      <c r="AV369" s="122"/>
      <c r="AW369" s="122"/>
      <c r="AX369" s="122"/>
      <c r="AY369" s="122"/>
      <c r="AZ369" s="122"/>
      <c r="BA369" s="122"/>
      <c r="BB369" s="122"/>
      <c r="BC369" s="122"/>
      <c r="BD369" s="122"/>
      <c r="BE369" s="122"/>
      <c r="BF369" s="122"/>
      <c r="BG369" s="122"/>
      <c r="BH369" s="122"/>
    </row>
    <row r="370" spans="1:60" outlineLevel="1" x14ac:dyDescent="0.2">
      <c r="A370" s="125"/>
      <c r="B370" s="126"/>
      <c r="C370" s="154" t="s">
        <v>490</v>
      </c>
      <c r="D370" s="128"/>
      <c r="E370" s="129">
        <v>16.8</v>
      </c>
      <c r="F370" s="127"/>
      <c r="G370" s="127"/>
      <c r="H370" s="127"/>
      <c r="I370" s="127"/>
      <c r="J370" s="127"/>
      <c r="K370" s="127"/>
      <c r="L370" s="127"/>
      <c r="M370" s="127"/>
      <c r="N370" s="127"/>
      <c r="O370" s="127"/>
      <c r="P370" s="127"/>
      <c r="Q370" s="127"/>
      <c r="R370" s="127"/>
      <c r="S370" s="127"/>
      <c r="T370" s="127"/>
      <c r="U370" s="127"/>
      <c r="V370" s="127"/>
      <c r="W370" s="127"/>
      <c r="X370" s="127"/>
      <c r="Y370" s="122"/>
      <c r="Z370" s="122"/>
      <c r="AA370" s="122"/>
      <c r="AB370" s="122"/>
      <c r="AC370" s="122"/>
      <c r="AD370" s="122"/>
      <c r="AE370" s="122"/>
      <c r="AF370" s="122"/>
      <c r="AG370" s="122" t="s">
        <v>141</v>
      </c>
      <c r="AH370" s="122">
        <v>0</v>
      </c>
      <c r="AI370" s="122"/>
      <c r="AJ370" s="122"/>
      <c r="AK370" s="122"/>
      <c r="AL370" s="122"/>
      <c r="AM370" s="122"/>
      <c r="AN370" s="122"/>
      <c r="AO370" s="122"/>
      <c r="AP370" s="122"/>
      <c r="AQ370" s="122"/>
      <c r="AR370" s="122"/>
      <c r="AS370" s="122"/>
      <c r="AT370" s="122"/>
      <c r="AU370" s="122"/>
      <c r="AV370" s="122"/>
      <c r="AW370" s="122"/>
      <c r="AX370" s="122"/>
      <c r="AY370" s="122"/>
      <c r="AZ370" s="122"/>
      <c r="BA370" s="122"/>
      <c r="BB370" s="122"/>
      <c r="BC370" s="122"/>
      <c r="BD370" s="122"/>
      <c r="BE370" s="122"/>
      <c r="BF370" s="122"/>
      <c r="BG370" s="122"/>
      <c r="BH370" s="122"/>
    </row>
    <row r="371" spans="1:60" outlineLevel="1" x14ac:dyDescent="0.2">
      <c r="A371" s="125"/>
      <c r="B371" s="126"/>
      <c r="C371" s="154" t="s">
        <v>194</v>
      </c>
      <c r="D371" s="128"/>
      <c r="E371" s="129">
        <v>-1.1819999999999999</v>
      </c>
      <c r="F371" s="127"/>
      <c r="G371" s="127"/>
      <c r="H371" s="127"/>
      <c r="I371" s="127"/>
      <c r="J371" s="127"/>
      <c r="K371" s="127"/>
      <c r="L371" s="127"/>
      <c r="M371" s="127"/>
      <c r="N371" s="127"/>
      <c r="O371" s="127"/>
      <c r="P371" s="127"/>
      <c r="Q371" s="127"/>
      <c r="R371" s="127"/>
      <c r="S371" s="127"/>
      <c r="T371" s="127"/>
      <c r="U371" s="127"/>
      <c r="V371" s="127"/>
      <c r="W371" s="127"/>
      <c r="X371" s="127"/>
      <c r="Y371" s="122"/>
      <c r="Z371" s="122"/>
      <c r="AA371" s="122"/>
      <c r="AB371" s="122"/>
      <c r="AC371" s="122"/>
      <c r="AD371" s="122"/>
      <c r="AE371" s="122"/>
      <c r="AF371" s="122"/>
      <c r="AG371" s="122" t="s">
        <v>141</v>
      </c>
      <c r="AH371" s="122">
        <v>0</v>
      </c>
      <c r="AI371" s="122"/>
      <c r="AJ371" s="122"/>
      <c r="AK371" s="122"/>
      <c r="AL371" s="122"/>
      <c r="AM371" s="122"/>
      <c r="AN371" s="122"/>
      <c r="AO371" s="122"/>
      <c r="AP371" s="122"/>
      <c r="AQ371" s="122"/>
      <c r="AR371" s="122"/>
      <c r="AS371" s="122"/>
      <c r="AT371" s="122"/>
      <c r="AU371" s="122"/>
      <c r="AV371" s="122"/>
      <c r="AW371" s="122"/>
      <c r="AX371" s="122"/>
      <c r="AY371" s="122"/>
      <c r="AZ371" s="122"/>
      <c r="BA371" s="122"/>
      <c r="BB371" s="122"/>
      <c r="BC371" s="122"/>
      <c r="BD371" s="122"/>
      <c r="BE371" s="122"/>
      <c r="BF371" s="122"/>
      <c r="BG371" s="122"/>
      <c r="BH371" s="122"/>
    </row>
    <row r="372" spans="1:60" outlineLevel="1" x14ac:dyDescent="0.2">
      <c r="A372" s="125"/>
      <c r="B372" s="126"/>
      <c r="C372" s="154" t="s">
        <v>491</v>
      </c>
      <c r="D372" s="128"/>
      <c r="E372" s="129">
        <v>2.52</v>
      </c>
      <c r="F372" s="127"/>
      <c r="G372" s="127"/>
      <c r="H372" s="127"/>
      <c r="I372" s="127"/>
      <c r="J372" s="127"/>
      <c r="K372" s="127"/>
      <c r="L372" s="127"/>
      <c r="M372" s="127"/>
      <c r="N372" s="127"/>
      <c r="O372" s="127"/>
      <c r="P372" s="127"/>
      <c r="Q372" s="127"/>
      <c r="R372" s="127"/>
      <c r="S372" s="127"/>
      <c r="T372" s="127"/>
      <c r="U372" s="127"/>
      <c r="V372" s="127"/>
      <c r="W372" s="127"/>
      <c r="X372" s="127"/>
      <c r="Y372" s="122"/>
      <c r="Z372" s="122"/>
      <c r="AA372" s="122"/>
      <c r="AB372" s="122"/>
      <c r="AC372" s="122"/>
      <c r="AD372" s="122"/>
      <c r="AE372" s="122"/>
      <c r="AF372" s="122"/>
      <c r="AG372" s="122" t="s">
        <v>141</v>
      </c>
      <c r="AH372" s="122">
        <v>0</v>
      </c>
      <c r="AI372" s="122"/>
      <c r="AJ372" s="122"/>
      <c r="AK372" s="122"/>
      <c r="AL372" s="122"/>
      <c r="AM372" s="122"/>
      <c r="AN372" s="122"/>
      <c r="AO372" s="122"/>
      <c r="AP372" s="122"/>
      <c r="AQ372" s="122"/>
      <c r="AR372" s="122"/>
      <c r="AS372" s="122"/>
      <c r="AT372" s="122"/>
      <c r="AU372" s="122"/>
      <c r="AV372" s="122"/>
      <c r="AW372" s="122"/>
      <c r="AX372" s="122"/>
      <c r="AY372" s="122"/>
      <c r="AZ372" s="122"/>
      <c r="BA372" s="122"/>
      <c r="BB372" s="122"/>
      <c r="BC372" s="122"/>
      <c r="BD372" s="122"/>
      <c r="BE372" s="122"/>
      <c r="BF372" s="122"/>
      <c r="BG372" s="122"/>
      <c r="BH372" s="122"/>
    </row>
    <row r="373" spans="1:60" outlineLevel="1" x14ac:dyDescent="0.2">
      <c r="A373" s="139">
        <v>130</v>
      </c>
      <c r="B373" s="140" t="s">
        <v>492</v>
      </c>
      <c r="C373" s="153" t="s">
        <v>493</v>
      </c>
      <c r="D373" s="141" t="s">
        <v>138</v>
      </c>
      <c r="E373" s="142">
        <v>18.138000000000002</v>
      </c>
      <c r="F373" s="143"/>
      <c r="G373" s="144">
        <f>ROUND(E373*F373,2)</f>
        <v>0</v>
      </c>
      <c r="H373" s="127">
        <v>0</v>
      </c>
      <c r="I373" s="127">
        <f>ROUND(E373*H373,2)</f>
        <v>0</v>
      </c>
      <c r="J373" s="127">
        <v>49.1</v>
      </c>
      <c r="K373" s="127">
        <f>ROUND(E373*J373,2)</f>
        <v>890.58</v>
      </c>
      <c r="L373" s="127">
        <v>21</v>
      </c>
      <c r="M373" s="127">
        <f>G373*(1+L373/100)</f>
        <v>0</v>
      </c>
      <c r="N373" s="127">
        <v>0</v>
      </c>
      <c r="O373" s="127">
        <f>ROUND(E373*N373,2)</f>
        <v>0</v>
      </c>
      <c r="P373" s="127">
        <v>0</v>
      </c>
      <c r="Q373" s="127">
        <f>ROUND(E373*P373,2)</f>
        <v>0</v>
      </c>
      <c r="R373" s="127"/>
      <c r="S373" s="127" t="s">
        <v>130</v>
      </c>
      <c r="T373" s="127" t="s">
        <v>139</v>
      </c>
      <c r="U373" s="127">
        <v>0.1</v>
      </c>
      <c r="V373" s="127">
        <f>ROUND(E373*U373,2)</f>
        <v>1.81</v>
      </c>
      <c r="W373" s="127"/>
      <c r="X373" s="127" t="s">
        <v>131</v>
      </c>
      <c r="Y373" s="122"/>
      <c r="Z373" s="122"/>
      <c r="AA373" s="122"/>
      <c r="AB373" s="122"/>
      <c r="AC373" s="122"/>
      <c r="AD373" s="122"/>
      <c r="AE373" s="122"/>
      <c r="AF373" s="122"/>
      <c r="AG373" s="122" t="s">
        <v>132</v>
      </c>
      <c r="AH373" s="122"/>
      <c r="AI373" s="122"/>
      <c r="AJ373" s="122"/>
      <c r="AK373" s="122"/>
      <c r="AL373" s="122"/>
      <c r="AM373" s="122"/>
      <c r="AN373" s="122"/>
      <c r="AO373" s="122"/>
      <c r="AP373" s="122"/>
      <c r="AQ373" s="122"/>
      <c r="AR373" s="122"/>
      <c r="AS373" s="122"/>
      <c r="AT373" s="122"/>
      <c r="AU373" s="122"/>
      <c r="AV373" s="122"/>
      <c r="AW373" s="122"/>
      <c r="AX373" s="122"/>
      <c r="AY373" s="122"/>
      <c r="AZ373" s="122"/>
      <c r="BA373" s="122"/>
      <c r="BB373" s="122"/>
      <c r="BC373" s="122"/>
      <c r="BD373" s="122"/>
      <c r="BE373" s="122"/>
      <c r="BF373" s="122"/>
      <c r="BG373" s="122"/>
      <c r="BH373" s="122"/>
    </row>
    <row r="374" spans="1:60" outlineLevel="1" x14ac:dyDescent="0.2">
      <c r="A374" s="125"/>
      <c r="B374" s="126"/>
      <c r="C374" s="154" t="s">
        <v>490</v>
      </c>
      <c r="D374" s="128"/>
      <c r="E374" s="129">
        <v>16.8</v>
      </c>
      <c r="F374" s="127"/>
      <c r="G374" s="127"/>
      <c r="H374" s="127"/>
      <c r="I374" s="127"/>
      <c r="J374" s="127"/>
      <c r="K374" s="127"/>
      <c r="L374" s="127"/>
      <c r="M374" s="127"/>
      <c r="N374" s="127"/>
      <c r="O374" s="127"/>
      <c r="P374" s="127"/>
      <c r="Q374" s="127"/>
      <c r="R374" s="127"/>
      <c r="S374" s="127"/>
      <c r="T374" s="127"/>
      <c r="U374" s="127"/>
      <c r="V374" s="127"/>
      <c r="W374" s="127"/>
      <c r="X374" s="127"/>
      <c r="Y374" s="122"/>
      <c r="Z374" s="122"/>
      <c r="AA374" s="122"/>
      <c r="AB374" s="122"/>
      <c r="AC374" s="122"/>
      <c r="AD374" s="122"/>
      <c r="AE374" s="122"/>
      <c r="AF374" s="122"/>
      <c r="AG374" s="122" t="s">
        <v>141</v>
      </c>
      <c r="AH374" s="122">
        <v>0</v>
      </c>
      <c r="AI374" s="122"/>
      <c r="AJ374" s="122"/>
      <c r="AK374" s="122"/>
      <c r="AL374" s="122"/>
      <c r="AM374" s="122"/>
      <c r="AN374" s="122"/>
      <c r="AO374" s="122"/>
      <c r="AP374" s="122"/>
      <c r="AQ374" s="122"/>
      <c r="AR374" s="122"/>
      <c r="AS374" s="122"/>
      <c r="AT374" s="122"/>
      <c r="AU374" s="122"/>
      <c r="AV374" s="122"/>
      <c r="AW374" s="122"/>
      <c r="AX374" s="122"/>
      <c r="AY374" s="122"/>
      <c r="AZ374" s="122"/>
      <c r="BA374" s="122"/>
      <c r="BB374" s="122"/>
      <c r="BC374" s="122"/>
      <c r="BD374" s="122"/>
      <c r="BE374" s="122"/>
      <c r="BF374" s="122"/>
      <c r="BG374" s="122"/>
      <c r="BH374" s="122"/>
    </row>
    <row r="375" spans="1:60" outlineLevel="1" x14ac:dyDescent="0.2">
      <c r="A375" s="125"/>
      <c r="B375" s="126"/>
      <c r="C375" s="154" t="s">
        <v>194</v>
      </c>
      <c r="D375" s="128"/>
      <c r="E375" s="129">
        <v>-1.1819999999999999</v>
      </c>
      <c r="F375" s="127"/>
      <c r="G375" s="127"/>
      <c r="H375" s="127"/>
      <c r="I375" s="127"/>
      <c r="J375" s="127"/>
      <c r="K375" s="127"/>
      <c r="L375" s="127"/>
      <c r="M375" s="127"/>
      <c r="N375" s="127"/>
      <c r="O375" s="127"/>
      <c r="P375" s="127"/>
      <c r="Q375" s="127"/>
      <c r="R375" s="127"/>
      <c r="S375" s="127"/>
      <c r="T375" s="127"/>
      <c r="U375" s="127"/>
      <c r="V375" s="127"/>
      <c r="W375" s="127"/>
      <c r="X375" s="127"/>
      <c r="Y375" s="122"/>
      <c r="Z375" s="122"/>
      <c r="AA375" s="122"/>
      <c r="AB375" s="122"/>
      <c r="AC375" s="122"/>
      <c r="AD375" s="122"/>
      <c r="AE375" s="122"/>
      <c r="AF375" s="122"/>
      <c r="AG375" s="122" t="s">
        <v>141</v>
      </c>
      <c r="AH375" s="122">
        <v>0</v>
      </c>
      <c r="AI375" s="122"/>
      <c r="AJ375" s="122"/>
      <c r="AK375" s="122"/>
      <c r="AL375" s="122"/>
      <c r="AM375" s="122"/>
      <c r="AN375" s="122"/>
      <c r="AO375" s="122"/>
      <c r="AP375" s="122"/>
      <c r="AQ375" s="122"/>
      <c r="AR375" s="122"/>
      <c r="AS375" s="122"/>
      <c r="AT375" s="122"/>
      <c r="AU375" s="122"/>
      <c r="AV375" s="122"/>
      <c r="AW375" s="122"/>
      <c r="AX375" s="122"/>
      <c r="AY375" s="122"/>
      <c r="AZ375" s="122"/>
      <c r="BA375" s="122"/>
      <c r="BB375" s="122"/>
      <c r="BC375" s="122"/>
      <c r="BD375" s="122"/>
      <c r="BE375" s="122"/>
      <c r="BF375" s="122"/>
      <c r="BG375" s="122"/>
      <c r="BH375" s="122"/>
    </row>
    <row r="376" spans="1:60" outlineLevel="1" x14ac:dyDescent="0.2">
      <c r="A376" s="125"/>
      <c r="B376" s="126"/>
      <c r="C376" s="154" t="s">
        <v>491</v>
      </c>
      <c r="D376" s="128"/>
      <c r="E376" s="129">
        <v>2.52</v>
      </c>
      <c r="F376" s="127"/>
      <c r="G376" s="127"/>
      <c r="H376" s="127"/>
      <c r="I376" s="127"/>
      <c r="J376" s="127"/>
      <c r="K376" s="127"/>
      <c r="L376" s="127"/>
      <c r="M376" s="127"/>
      <c r="N376" s="127"/>
      <c r="O376" s="127"/>
      <c r="P376" s="127"/>
      <c r="Q376" s="127"/>
      <c r="R376" s="127"/>
      <c r="S376" s="127"/>
      <c r="T376" s="127"/>
      <c r="U376" s="127"/>
      <c r="V376" s="127"/>
      <c r="W376" s="127"/>
      <c r="X376" s="127"/>
      <c r="Y376" s="122"/>
      <c r="Z376" s="122"/>
      <c r="AA376" s="122"/>
      <c r="AB376" s="122"/>
      <c r="AC376" s="122"/>
      <c r="AD376" s="122"/>
      <c r="AE376" s="122"/>
      <c r="AF376" s="122"/>
      <c r="AG376" s="122" t="s">
        <v>141</v>
      </c>
      <c r="AH376" s="122">
        <v>0</v>
      </c>
      <c r="AI376" s="122"/>
      <c r="AJ376" s="122"/>
      <c r="AK376" s="122"/>
      <c r="AL376" s="122"/>
      <c r="AM376" s="122"/>
      <c r="AN376" s="122"/>
      <c r="AO376" s="122"/>
      <c r="AP376" s="122"/>
      <c r="AQ376" s="122"/>
      <c r="AR376" s="122"/>
      <c r="AS376" s="122"/>
      <c r="AT376" s="122"/>
      <c r="AU376" s="122"/>
      <c r="AV376" s="122"/>
      <c r="AW376" s="122"/>
      <c r="AX376" s="122"/>
      <c r="AY376" s="122"/>
      <c r="AZ376" s="122"/>
      <c r="BA376" s="122"/>
      <c r="BB376" s="122"/>
      <c r="BC376" s="122"/>
      <c r="BD376" s="122"/>
      <c r="BE376" s="122"/>
      <c r="BF376" s="122"/>
      <c r="BG376" s="122"/>
      <c r="BH376" s="122"/>
    </row>
    <row r="377" spans="1:60" ht="22.5" outlineLevel="1" x14ac:dyDescent="0.2">
      <c r="A377" s="139">
        <v>131</v>
      </c>
      <c r="B377" s="140" t="s">
        <v>494</v>
      </c>
      <c r="C377" s="153" t="s">
        <v>495</v>
      </c>
      <c r="D377" s="141" t="s">
        <v>138</v>
      </c>
      <c r="E377" s="142">
        <v>18.138000000000002</v>
      </c>
      <c r="F377" s="143"/>
      <c r="G377" s="144">
        <f>ROUND(E377*F377,2)</f>
        <v>0</v>
      </c>
      <c r="H377" s="127">
        <v>110.14</v>
      </c>
      <c r="I377" s="127">
        <f>ROUND(E377*H377,2)</f>
        <v>1997.72</v>
      </c>
      <c r="J377" s="127">
        <v>472.86</v>
      </c>
      <c r="K377" s="127">
        <f>ROUND(E377*J377,2)</f>
        <v>8576.73</v>
      </c>
      <c r="L377" s="127">
        <v>21</v>
      </c>
      <c r="M377" s="127">
        <f>G377*(1+L377/100)</f>
        <v>0</v>
      </c>
      <c r="N377" s="127">
        <v>5.2399999999999999E-3</v>
      </c>
      <c r="O377" s="127">
        <f>ROUND(E377*N377,2)</f>
        <v>0.1</v>
      </c>
      <c r="P377" s="127">
        <v>0</v>
      </c>
      <c r="Q377" s="127">
        <f>ROUND(E377*P377,2)</f>
        <v>0</v>
      </c>
      <c r="R377" s="127"/>
      <c r="S377" s="127" t="s">
        <v>139</v>
      </c>
      <c r="T377" s="127" t="s">
        <v>139</v>
      </c>
      <c r="U377" s="127">
        <v>0.95840000000000003</v>
      </c>
      <c r="V377" s="127">
        <f>ROUND(E377*U377,2)</f>
        <v>17.38</v>
      </c>
      <c r="W377" s="127"/>
      <c r="X377" s="127" t="s">
        <v>131</v>
      </c>
      <c r="Y377" s="122"/>
      <c r="Z377" s="122"/>
      <c r="AA377" s="122"/>
      <c r="AB377" s="122"/>
      <c r="AC377" s="122"/>
      <c r="AD377" s="122"/>
      <c r="AE377" s="122"/>
      <c r="AF377" s="122"/>
      <c r="AG377" s="122" t="s">
        <v>132</v>
      </c>
      <c r="AH377" s="122"/>
      <c r="AI377" s="122"/>
      <c r="AJ377" s="122"/>
      <c r="AK377" s="122"/>
      <c r="AL377" s="122"/>
      <c r="AM377" s="122"/>
      <c r="AN377" s="122"/>
      <c r="AO377" s="122"/>
      <c r="AP377" s="122"/>
      <c r="AQ377" s="122"/>
      <c r="AR377" s="122"/>
      <c r="AS377" s="122"/>
      <c r="AT377" s="122"/>
      <c r="AU377" s="122"/>
      <c r="AV377" s="122"/>
      <c r="AW377" s="122"/>
      <c r="AX377" s="122"/>
      <c r="AY377" s="122"/>
      <c r="AZ377" s="122"/>
      <c r="BA377" s="122"/>
      <c r="BB377" s="122"/>
      <c r="BC377" s="122"/>
      <c r="BD377" s="122"/>
      <c r="BE377" s="122"/>
      <c r="BF377" s="122"/>
      <c r="BG377" s="122"/>
      <c r="BH377" s="122"/>
    </row>
    <row r="378" spans="1:60" outlineLevel="1" x14ac:dyDescent="0.2">
      <c r="A378" s="125"/>
      <c r="B378" s="126"/>
      <c r="C378" s="154" t="s">
        <v>490</v>
      </c>
      <c r="D378" s="128"/>
      <c r="E378" s="129">
        <v>16.8</v>
      </c>
      <c r="F378" s="127"/>
      <c r="G378" s="127"/>
      <c r="H378" s="127"/>
      <c r="I378" s="127"/>
      <c r="J378" s="127"/>
      <c r="K378" s="127"/>
      <c r="L378" s="127"/>
      <c r="M378" s="127"/>
      <c r="N378" s="127"/>
      <c r="O378" s="127"/>
      <c r="P378" s="127"/>
      <c r="Q378" s="127"/>
      <c r="R378" s="127"/>
      <c r="S378" s="127"/>
      <c r="T378" s="127"/>
      <c r="U378" s="127"/>
      <c r="V378" s="127"/>
      <c r="W378" s="127"/>
      <c r="X378" s="127"/>
      <c r="Y378" s="122"/>
      <c r="Z378" s="122"/>
      <c r="AA378" s="122"/>
      <c r="AB378" s="122"/>
      <c r="AC378" s="122"/>
      <c r="AD378" s="122"/>
      <c r="AE378" s="122"/>
      <c r="AF378" s="122"/>
      <c r="AG378" s="122" t="s">
        <v>141</v>
      </c>
      <c r="AH378" s="122">
        <v>0</v>
      </c>
      <c r="AI378" s="122"/>
      <c r="AJ378" s="122"/>
      <c r="AK378" s="122"/>
      <c r="AL378" s="122"/>
      <c r="AM378" s="122"/>
      <c r="AN378" s="122"/>
      <c r="AO378" s="122"/>
      <c r="AP378" s="122"/>
      <c r="AQ378" s="122"/>
      <c r="AR378" s="122"/>
      <c r="AS378" s="122"/>
      <c r="AT378" s="122"/>
      <c r="AU378" s="122"/>
      <c r="AV378" s="122"/>
      <c r="AW378" s="122"/>
      <c r="AX378" s="122"/>
      <c r="AY378" s="122"/>
      <c r="AZ378" s="122"/>
      <c r="BA378" s="122"/>
      <c r="BB378" s="122"/>
      <c r="BC378" s="122"/>
      <c r="BD378" s="122"/>
      <c r="BE378" s="122"/>
      <c r="BF378" s="122"/>
      <c r="BG378" s="122"/>
      <c r="BH378" s="122"/>
    </row>
    <row r="379" spans="1:60" outlineLevel="1" x14ac:dyDescent="0.2">
      <c r="A379" s="125"/>
      <c r="B379" s="126"/>
      <c r="C379" s="154" t="s">
        <v>194</v>
      </c>
      <c r="D379" s="128"/>
      <c r="E379" s="129">
        <v>-1.1819999999999999</v>
      </c>
      <c r="F379" s="127"/>
      <c r="G379" s="127"/>
      <c r="H379" s="127"/>
      <c r="I379" s="127"/>
      <c r="J379" s="127"/>
      <c r="K379" s="127"/>
      <c r="L379" s="127"/>
      <c r="M379" s="127"/>
      <c r="N379" s="127"/>
      <c r="O379" s="127"/>
      <c r="P379" s="127"/>
      <c r="Q379" s="127"/>
      <c r="R379" s="127"/>
      <c r="S379" s="127"/>
      <c r="T379" s="127"/>
      <c r="U379" s="127"/>
      <c r="V379" s="127"/>
      <c r="W379" s="127"/>
      <c r="X379" s="127"/>
      <c r="Y379" s="122"/>
      <c r="Z379" s="122"/>
      <c r="AA379" s="122"/>
      <c r="AB379" s="122"/>
      <c r="AC379" s="122"/>
      <c r="AD379" s="122"/>
      <c r="AE379" s="122"/>
      <c r="AF379" s="122"/>
      <c r="AG379" s="122" t="s">
        <v>141</v>
      </c>
      <c r="AH379" s="122">
        <v>0</v>
      </c>
      <c r="AI379" s="122"/>
      <c r="AJ379" s="122"/>
      <c r="AK379" s="122"/>
      <c r="AL379" s="122"/>
      <c r="AM379" s="122"/>
      <c r="AN379" s="122"/>
      <c r="AO379" s="122"/>
      <c r="AP379" s="122"/>
      <c r="AQ379" s="122"/>
      <c r="AR379" s="122"/>
      <c r="AS379" s="122"/>
      <c r="AT379" s="122"/>
      <c r="AU379" s="122"/>
      <c r="AV379" s="122"/>
      <c r="AW379" s="122"/>
      <c r="AX379" s="122"/>
      <c r="AY379" s="122"/>
      <c r="AZ379" s="122"/>
      <c r="BA379" s="122"/>
      <c r="BB379" s="122"/>
      <c r="BC379" s="122"/>
      <c r="BD379" s="122"/>
      <c r="BE379" s="122"/>
      <c r="BF379" s="122"/>
      <c r="BG379" s="122"/>
      <c r="BH379" s="122"/>
    </row>
    <row r="380" spans="1:60" outlineLevel="1" x14ac:dyDescent="0.2">
      <c r="A380" s="125"/>
      <c r="B380" s="126"/>
      <c r="C380" s="154" t="s">
        <v>491</v>
      </c>
      <c r="D380" s="128"/>
      <c r="E380" s="129">
        <v>2.52</v>
      </c>
      <c r="F380" s="127"/>
      <c r="G380" s="127"/>
      <c r="H380" s="127"/>
      <c r="I380" s="127"/>
      <c r="J380" s="127"/>
      <c r="K380" s="127"/>
      <c r="L380" s="127"/>
      <c r="M380" s="127"/>
      <c r="N380" s="127"/>
      <c r="O380" s="127"/>
      <c r="P380" s="127"/>
      <c r="Q380" s="127"/>
      <c r="R380" s="127"/>
      <c r="S380" s="127"/>
      <c r="T380" s="127"/>
      <c r="U380" s="127"/>
      <c r="V380" s="127"/>
      <c r="W380" s="127"/>
      <c r="X380" s="127"/>
      <c r="Y380" s="122"/>
      <c r="Z380" s="122"/>
      <c r="AA380" s="122"/>
      <c r="AB380" s="122"/>
      <c r="AC380" s="122"/>
      <c r="AD380" s="122"/>
      <c r="AE380" s="122"/>
      <c r="AF380" s="122"/>
      <c r="AG380" s="122" t="s">
        <v>141</v>
      </c>
      <c r="AH380" s="122">
        <v>0</v>
      </c>
      <c r="AI380" s="122"/>
      <c r="AJ380" s="122"/>
      <c r="AK380" s="122"/>
      <c r="AL380" s="122"/>
      <c r="AM380" s="122"/>
      <c r="AN380" s="122"/>
      <c r="AO380" s="122"/>
      <c r="AP380" s="122"/>
      <c r="AQ380" s="122"/>
      <c r="AR380" s="122"/>
      <c r="AS380" s="122"/>
      <c r="AT380" s="122"/>
      <c r="AU380" s="122"/>
      <c r="AV380" s="122"/>
      <c r="AW380" s="122"/>
      <c r="AX380" s="122"/>
      <c r="AY380" s="122"/>
      <c r="AZ380" s="122"/>
      <c r="BA380" s="122"/>
      <c r="BB380" s="122"/>
      <c r="BC380" s="122"/>
      <c r="BD380" s="122"/>
      <c r="BE380" s="122"/>
      <c r="BF380" s="122"/>
      <c r="BG380" s="122"/>
      <c r="BH380" s="122"/>
    </row>
    <row r="381" spans="1:60" outlineLevel="1" x14ac:dyDescent="0.2">
      <c r="A381" s="139">
        <v>132</v>
      </c>
      <c r="B381" s="140" t="s">
        <v>496</v>
      </c>
      <c r="C381" s="153" t="s">
        <v>497</v>
      </c>
      <c r="D381" s="141" t="s">
        <v>138</v>
      </c>
      <c r="E381" s="142">
        <v>18.138000000000002</v>
      </c>
      <c r="F381" s="143"/>
      <c r="G381" s="144">
        <f>ROUND(E381*F381,2)</f>
        <v>0</v>
      </c>
      <c r="H381" s="127">
        <v>9.1999999999999993</v>
      </c>
      <c r="I381" s="127">
        <f>ROUND(E381*H381,2)</f>
        <v>166.87</v>
      </c>
      <c r="J381" s="127">
        <v>0</v>
      </c>
      <c r="K381" s="127">
        <f>ROUND(E381*J381,2)</f>
        <v>0</v>
      </c>
      <c r="L381" s="127">
        <v>21</v>
      </c>
      <c r="M381" s="127">
        <f>G381*(1+L381/100)</f>
        <v>0</v>
      </c>
      <c r="N381" s="127">
        <v>8.9999999999999998E-4</v>
      </c>
      <c r="O381" s="127">
        <f>ROUND(E381*N381,2)</f>
        <v>0.02</v>
      </c>
      <c r="P381" s="127">
        <v>0</v>
      </c>
      <c r="Q381" s="127">
        <f>ROUND(E381*P381,2)</f>
        <v>0</v>
      </c>
      <c r="R381" s="127"/>
      <c r="S381" s="127" t="s">
        <v>130</v>
      </c>
      <c r="T381" s="127" t="s">
        <v>130</v>
      </c>
      <c r="U381" s="127">
        <v>0</v>
      </c>
      <c r="V381" s="127">
        <f>ROUND(E381*U381,2)</f>
        <v>0</v>
      </c>
      <c r="W381" s="127"/>
      <c r="X381" s="127" t="s">
        <v>131</v>
      </c>
      <c r="Y381" s="122"/>
      <c r="Z381" s="122"/>
      <c r="AA381" s="122"/>
      <c r="AB381" s="122"/>
      <c r="AC381" s="122"/>
      <c r="AD381" s="122"/>
      <c r="AE381" s="122"/>
      <c r="AF381" s="122"/>
      <c r="AG381" s="122" t="s">
        <v>132</v>
      </c>
      <c r="AH381" s="122"/>
      <c r="AI381" s="122"/>
      <c r="AJ381" s="122"/>
      <c r="AK381" s="122"/>
      <c r="AL381" s="122"/>
      <c r="AM381" s="122"/>
      <c r="AN381" s="122"/>
      <c r="AO381" s="122"/>
      <c r="AP381" s="122"/>
      <c r="AQ381" s="122"/>
      <c r="AR381" s="122"/>
      <c r="AS381" s="122"/>
      <c r="AT381" s="122"/>
      <c r="AU381" s="122"/>
      <c r="AV381" s="122"/>
      <c r="AW381" s="122"/>
      <c r="AX381" s="122"/>
      <c r="AY381" s="122"/>
      <c r="AZ381" s="122"/>
      <c r="BA381" s="122"/>
      <c r="BB381" s="122"/>
      <c r="BC381" s="122"/>
      <c r="BD381" s="122"/>
      <c r="BE381" s="122"/>
      <c r="BF381" s="122"/>
      <c r="BG381" s="122"/>
      <c r="BH381" s="122"/>
    </row>
    <row r="382" spans="1:60" outlineLevel="1" x14ac:dyDescent="0.2">
      <c r="A382" s="125"/>
      <c r="B382" s="126"/>
      <c r="C382" s="154" t="s">
        <v>490</v>
      </c>
      <c r="D382" s="128"/>
      <c r="E382" s="129">
        <v>16.8</v>
      </c>
      <c r="F382" s="127"/>
      <c r="G382" s="127"/>
      <c r="H382" s="127"/>
      <c r="I382" s="127"/>
      <c r="J382" s="127"/>
      <c r="K382" s="127"/>
      <c r="L382" s="127"/>
      <c r="M382" s="127"/>
      <c r="N382" s="127"/>
      <c r="O382" s="127"/>
      <c r="P382" s="127"/>
      <c r="Q382" s="127"/>
      <c r="R382" s="127"/>
      <c r="S382" s="127"/>
      <c r="T382" s="127"/>
      <c r="U382" s="127"/>
      <c r="V382" s="127"/>
      <c r="W382" s="127"/>
      <c r="X382" s="127"/>
      <c r="Y382" s="122"/>
      <c r="Z382" s="122"/>
      <c r="AA382" s="122"/>
      <c r="AB382" s="122"/>
      <c r="AC382" s="122"/>
      <c r="AD382" s="122"/>
      <c r="AE382" s="122"/>
      <c r="AF382" s="122"/>
      <c r="AG382" s="122" t="s">
        <v>141</v>
      </c>
      <c r="AH382" s="122">
        <v>0</v>
      </c>
      <c r="AI382" s="122"/>
      <c r="AJ382" s="122"/>
      <c r="AK382" s="122"/>
      <c r="AL382" s="122"/>
      <c r="AM382" s="122"/>
      <c r="AN382" s="122"/>
      <c r="AO382" s="122"/>
      <c r="AP382" s="122"/>
      <c r="AQ382" s="122"/>
      <c r="AR382" s="122"/>
      <c r="AS382" s="122"/>
      <c r="AT382" s="122"/>
      <c r="AU382" s="122"/>
      <c r="AV382" s="122"/>
      <c r="AW382" s="122"/>
      <c r="AX382" s="122"/>
      <c r="AY382" s="122"/>
      <c r="AZ382" s="122"/>
      <c r="BA382" s="122"/>
      <c r="BB382" s="122"/>
      <c r="BC382" s="122"/>
      <c r="BD382" s="122"/>
      <c r="BE382" s="122"/>
      <c r="BF382" s="122"/>
      <c r="BG382" s="122"/>
      <c r="BH382" s="122"/>
    </row>
    <row r="383" spans="1:60" outlineLevel="1" x14ac:dyDescent="0.2">
      <c r="A383" s="125"/>
      <c r="B383" s="126"/>
      <c r="C383" s="154" t="s">
        <v>194</v>
      </c>
      <c r="D383" s="128"/>
      <c r="E383" s="129">
        <v>-1.1819999999999999</v>
      </c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2"/>
      <c r="Z383" s="122"/>
      <c r="AA383" s="122"/>
      <c r="AB383" s="122"/>
      <c r="AC383" s="122"/>
      <c r="AD383" s="122"/>
      <c r="AE383" s="122"/>
      <c r="AF383" s="122"/>
      <c r="AG383" s="122" t="s">
        <v>141</v>
      </c>
      <c r="AH383" s="122">
        <v>0</v>
      </c>
      <c r="AI383" s="122"/>
      <c r="AJ383" s="122"/>
      <c r="AK383" s="122"/>
      <c r="AL383" s="122"/>
      <c r="AM383" s="122"/>
      <c r="AN383" s="122"/>
      <c r="AO383" s="122"/>
      <c r="AP383" s="122"/>
      <c r="AQ383" s="122"/>
      <c r="AR383" s="122"/>
      <c r="AS383" s="122"/>
      <c r="AT383" s="122"/>
      <c r="AU383" s="122"/>
      <c r="AV383" s="122"/>
      <c r="AW383" s="122"/>
      <c r="AX383" s="122"/>
      <c r="AY383" s="122"/>
      <c r="AZ383" s="122"/>
      <c r="BA383" s="122"/>
      <c r="BB383" s="122"/>
      <c r="BC383" s="122"/>
      <c r="BD383" s="122"/>
      <c r="BE383" s="122"/>
      <c r="BF383" s="122"/>
      <c r="BG383" s="122"/>
      <c r="BH383" s="122"/>
    </row>
    <row r="384" spans="1:60" outlineLevel="1" x14ac:dyDescent="0.2">
      <c r="A384" s="125"/>
      <c r="B384" s="126"/>
      <c r="C384" s="154" t="s">
        <v>491</v>
      </c>
      <c r="D384" s="128"/>
      <c r="E384" s="129">
        <v>2.52</v>
      </c>
      <c r="F384" s="127"/>
      <c r="G384" s="127"/>
      <c r="H384" s="127"/>
      <c r="I384" s="127"/>
      <c r="J384" s="127"/>
      <c r="K384" s="127"/>
      <c r="L384" s="127"/>
      <c r="M384" s="127"/>
      <c r="N384" s="127"/>
      <c r="O384" s="127"/>
      <c r="P384" s="127"/>
      <c r="Q384" s="127"/>
      <c r="R384" s="127"/>
      <c r="S384" s="127"/>
      <c r="T384" s="127"/>
      <c r="U384" s="127"/>
      <c r="V384" s="127"/>
      <c r="W384" s="127"/>
      <c r="X384" s="127"/>
      <c r="Y384" s="122"/>
      <c r="Z384" s="122"/>
      <c r="AA384" s="122"/>
      <c r="AB384" s="122"/>
      <c r="AC384" s="122"/>
      <c r="AD384" s="122"/>
      <c r="AE384" s="122"/>
      <c r="AF384" s="122"/>
      <c r="AG384" s="122" t="s">
        <v>141</v>
      </c>
      <c r="AH384" s="122">
        <v>0</v>
      </c>
      <c r="AI384" s="122"/>
      <c r="AJ384" s="122"/>
      <c r="AK384" s="122"/>
      <c r="AL384" s="122"/>
      <c r="AM384" s="122"/>
      <c r="AN384" s="122"/>
      <c r="AO384" s="122"/>
      <c r="AP384" s="122"/>
      <c r="AQ384" s="122"/>
      <c r="AR384" s="122"/>
      <c r="AS384" s="122"/>
      <c r="AT384" s="122"/>
      <c r="AU384" s="122"/>
      <c r="AV384" s="122"/>
      <c r="AW384" s="122"/>
      <c r="AX384" s="122"/>
      <c r="AY384" s="122"/>
      <c r="AZ384" s="122"/>
      <c r="BA384" s="122"/>
      <c r="BB384" s="122"/>
      <c r="BC384" s="122"/>
      <c r="BD384" s="122"/>
      <c r="BE384" s="122"/>
      <c r="BF384" s="122"/>
      <c r="BG384" s="122"/>
      <c r="BH384" s="122"/>
    </row>
    <row r="385" spans="1:60" ht="22.5" outlineLevel="1" x14ac:dyDescent="0.2">
      <c r="A385" s="139">
        <v>133</v>
      </c>
      <c r="B385" s="140" t="s">
        <v>498</v>
      </c>
      <c r="C385" s="153" t="s">
        <v>499</v>
      </c>
      <c r="D385" s="141" t="s">
        <v>145</v>
      </c>
      <c r="E385" s="142">
        <v>4</v>
      </c>
      <c r="F385" s="143"/>
      <c r="G385" s="144">
        <f>ROUND(E385*F385,2)</f>
        <v>0</v>
      </c>
      <c r="H385" s="127">
        <v>0</v>
      </c>
      <c r="I385" s="127">
        <f>ROUND(E385*H385,2)</f>
        <v>0</v>
      </c>
      <c r="J385" s="127">
        <v>60.5</v>
      </c>
      <c r="K385" s="127">
        <f>ROUND(E385*J385,2)</f>
        <v>242</v>
      </c>
      <c r="L385" s="127">
        <v>21</v>
      </c>
      <c r="M385" s="127">
        <f>G385*(1+L385/100)</f>
        <v>0</v>
      </c>
      <c r="N385" s="127">
        <v>0</v>
      </c>
      <c r="O385" s="127">
        <f>ROUND(E385*N385,2)</f>
        <v>0</v>
      </c>
      <c r="P385" s="127">
        <v>0</v>
      </c>
      <c r="Q385" s="127">
        <f>ROUND(E385*P385,2)</f>
        <v>0</v>
      </c>
      <c r="R385" s="127"/>
      <c r="S385" s="127" t="s">
        <v>130</v>
      </c>
      <c r="T385" s="127" t="s">
        <v>130</v>
      </c>
      <c r="U385" s="127">
        <v>0.12</v>
      </c>
      <c r="V385" s="127">
        <f>ROUND(E385*U385,2)</f>
        <v>0.48</v>
      </c>
      <c r="W385" s="127"/>
      <c r="X385" s="127" t="s">
        <v>131</v>
      </c>
      <c r="Y385" s="122"/>
      <c r="Z385" s="122"/>
      <c r="AA385" s="122"/>
      <c r="AB385" s="122"/>
      <c r="AC385" s="122"/>
      <c r="AD385" s="122"/>
      <c r="AE385" s="122"/>
      <c r="AF385" s="122"/>
      <c r="AG385" s="122" t="s">
        <v>132</v>
      </c>
      <c r="AH385" s="122"/>
      <c r="AI385" s="122"/>
      <c r="AJ385" s="122"/>
      <c r="AK385" s="122"/>
      <c r="AL385" s="122"/>
      <c r="AM385" s="122"/>
      <c r="AN385" s="122"/>
      <c r="AO385" s="122"/>
      <c r="AP385" s="122"/>
      <c r="AQ385" s="122"/>
      <c r="AR385" s="122"/>
      <c r="AS385" s="122"/>
      <c r="AT385" s="122"/>
      <c r="AU385" s="122"/>
      <c r="AV385" s="122"/>
      <c r="AW385" s="122"/>
      <c r="AX385" s="122"/>
      <c r="AY385" s="122"/>
      <c r="AZ385" s="122"/>
      <c r="BA385" s="122"/>
      <c r="BB385" s="122"/>
      <c r="BC385" s="122"/>
      <c r="BD385" s="122"/>
      <c r="BE385" s="122"/>
      <c r="BF385" s="122"/>
      <c r="BG385" s="122"/>
      <c r="BH385" s="122"/>
    </row>
    <row r="386" spans="1:60" outlineLevel="1" x14ac:dyDescent="0.2">
      <c r="A386" s="125"/>
      <c r="B386" s="126"/>
      <c r="C386" s="154" t="s">
        <v>500</v>
      </c>
      <c r="D386" s="128"/>
      <c r="E386" s="129">
        <v>4</v>
      </c>
      <c r="F386" s="127"/>
      <c r="G386" s="127"/>
      <c r="H386" s="127"/>
      <c r="I386" s="127"/>
      <c r="J386" s="127"/>
      <c r="K386" s="127"/>
      <c r="L386" s="127"/>
      <c r="M386" s="127"/>
      <c r="N386" s="127"/>
      <c r="O386" s="127"/>
      <c r="P386" s="127"/>
      <c r="Q386" s="127"/>
      <c r="R386" s="127"/>
      <c r="S386" s="127"/>
      <c r="T386" s="127"/>
      <c r="U386" s="127"/>
      <c r="V386" s="127"/>
      <c r="W386" s="127"/>
      <c r="X386" s="127"/>
      <c r="Y386" s="122"/>
      <c r="Z386" s="122"/>
      <c r="AA386" s="122"/>
      <c r="AB386" s="122"/>
      <c r="AC386" s="122"/>
      <c r="AD386" s="122"/>
      <c r="AE386" s="122"/>
      <c r="AF386" s="122"/>
      <c r="AG386" s="122" t="s">
        <v>141</v>
      </c>
      <c r="AH386" s="122">
        <v>0</v>
      </c>
      <c r="AI386" s="122"/>
      <c r="AJ386" s="122"/>
      <c r="AK386" s="122"/>
      <c r="AL386" s="122"/>
      <c r="AM386" s="122"/>
      <c r="AN386" s="122"/>
      <c r="AO386" s="122"/>
      <c r="AP386" s="122"/>
      <c r="AQ386" s="122"/>
      <c r="AR386" s="122"/>
      <c r="AS386" s="122"/>
      <c r="AT386" s="122"/>
      <c r="AU386" s="122"/>
      <c r="AV386" s="122"/>
      <c r="AW386" s="122"/>
      <c r="AX386" s="122"/>
      <c r="AY386" s="122"/>
      <c r="AZ386" s="122"/>
      <c r="BA386" s="122"/>
      <c r="BB386" s="122"/>
      <c r="BC386" s="122"/>
      <c r="BD386" s="122"/>
      <c r="BE386" s="122"/>
      <c r="BF386" s="122"/>
      <c r="BG386" s="122"/>
      <c r="BH386" s="122"/>
    </row>
    <row r="387" spans="1:60" outlineLevel="1" x14ac:dyDescent="0.2">
      <c r="A387" s="139">
        <v>134</v>
      </c>
      <c r="B387" s="140" t="s">
        <v>501</v>
      </c>
      <c r="C387" s="153" t="s">
        <v>502</v>
      </c>
      <c r="D387" s="141" t="s">
        <v>145</v>
      </c>
      <c r="E387" s="142">
        <v>1.9</v>
      </c>
      <c r="F387" s="143"/>
      <c r="G387" s="144">
        <f>ROUND(E387*F387,2)</f>
        <v>0</v>
      </c>
      <c r="H387" s="127">
        <v>39.03</v>
      </c>
      <c r="I387" s="127">
        <f>ROUND(E387*H387,2)</f>
        <v>74.16</v>
      </c>
      <c r="J387" s="127">
        <v>201.47</v>
      </c>
      <c r="K387" s="127">
        <f>ROUND(E387*J387,2)</f>
        <v>382.79</v>
      </c>
      <c r="L387" s="127">
        <v>21</v>
      </c>
      <c r="M387" s="127">
        <f>G387*(1+L387/100)</f>
        <v>0</v>
      </c>
      <c r="N387" s="127">
        <v>1.5100000000000001E-3</v>
      </c>
      <c r="O387" s="127">
        <f>ROUND(E387*N387,2)</f>
        <v>0</v>
      </c>
      <c r="P387" s="127">
        <v>0</v>
      </c>
      <c r="Q387" s="127">
        <f>ROUND(E387*P387,2)</f>
        <v>0</v>
      </c>
      <c r="R387" s="127"/>
      <c r="S387" s="127" t="s">
        <v>130</v>
      </c>
      <c r="T387" s="127" t="s">
        <v>130</v>
      </c>
      <c r="U387" s="127">
        <v>0.4</v>
      </c>
      <c r="V387" s="127">
        <f>ROUND(E387*U387,2)</f>
        <v>0.76</v>
      </c>
      <c r="W387" s="127"/>
      <c r="X387" s="127" t="s">
        <v>131</v>
      </c>
      <c r="Y387" s="122"/>
      <c r="Z387" s="122"/>
      <c r="AA387" s="122"/>
      <c r="AB387" s="122"/>
      <c r="AC387" s="122"/>
      <c r="AD387" s="122"/>
      <c r="AE387" s="122"/>
      <c r="AF387" s="122"/>
      <c r="AG387" s="122" t="s">
        <v>132</v>
      </c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  <c r="AR387" s="122"/>
      <c r="AS387" s="122"/>
      <c r="AT387" s="122"/>
      <c r="AU387" s="122"/>
      <c r="AV387" s="122"/>
      <c r="AW387" s="122"/>
      <c r="AX387" s="122"/>
      <c r="AY387" s="122"/>
      <c r="AZ387" s="122"/>
      <c r="BA387" s="122"/>
      <c r="BB387" s="122"/>
      <c r="BC387" s="122"/>
      <c r="BD387" s="122"/>
      <c r="BE387" s="122"/>
      <c r="BF387" s="122"/>
      <c r="BG387" s="122"/>
      <c r="BH387" s="122"/>
    </row>
    <row r="388" spans="1:60" outlineLevel="1" x14ac:dyDescent="0.2">
      <c r="A388" s="125"/>
      <c r="B388" s="126"/>
      <c r="C388" s="154" t="s">
        <v>503</v>
      </c>
      <c r="D388" s="128"/>
      <c r="E388" s="129">
        <v>1.9</v>
      </c>
      <c r="F388" s="127"/>
      <c r="G388" s="127"/>
      <c r="H388" s="127"/>
      <c r="I388" s="127"/>
      <c r="J388" s="127"/>
      <c r="K388" s="127"/>
      <c r="L388" s="127"/>
      <c r="M388" s="127"/>
      <c r="N388" s="127"/>
      <c r="O388" s="127"/>
      <c r="P388" s="127"/>
      <c r="Q388" s="127"/>
      <c r="R388" s="127"/>
      <c r="S388" s="127"/>
      <c r="T388" s="127"/>
      <c r="U388" s="127"/>
      <c r="V388" s="127"/>
      <c r="W388" s="127"/>
      <c r="X388" s="127"/>
      <c r="Y388" s="122"/>
      <c r="Z388" s="122"/>
      <c r="AA388" s="122"/>
      <c r="AB388" s="122"/>
      <c r="AC388" s="122"/>
      <c r="AD388" s="122"/>
      <c r="AE388" s="122"/>
      <c r="AF388" s="122"/>
      <c r="AG388" s="122" t="s">
        <v>141</v>
      </c>
      <c r="AH388" s="122">
        <v>0</v>
      </c>
      <c r="AI388" s="122"/>
      <c r="AJ388" s="122"/>
      <c r="AK388" s="122"/>
      <c r="AL388" s="122"/>
      <c r="AM388" s="122"/>
      <c r="AN388" s="122"/>
      <c r="AO388" s="122"/>
      <c r="AP388" s="122"/>
      <c r="AQ388" s="122"/>
      <c r="AR388" s="122"/>
      <c r="AS388" s="122"/>
      <c r="AT388" s="122"/>
      <c r="AU388" s="122"/>
      <c r="AV388" s="122"/>
      <c r="AW388" s="122"/>
      <c r="AX388" s="122"/>
      <c r="AY388" s="122"/>
      <c r="AZ388" s="122"/>
      <c r="BA388" s="122"/>
      <c r="BB388" s="122"/>
      <c r="BC388" s="122"/>
      <c r="BD388" s="122"/>
      <c r="BE388" s="122"/>
      <c r="BF388" s="122"/>
      <c r="BG388" s="122"/>
      <c r="BH388" s="122"/>
    </row>
    <row r="389" spans="1:60" ht="22.5" outlineLevel="1" x14ac:dyDescent="0.2">
      <c r="A389" s="139">
        <v>135</v>
      </c>
      <c r="B389" s="140" t="s">
        <v>504</v>
      </c>
      <c r="C389" s="153" t="s">
        <v>505</v>
      </c>
      <c r="D389" s="141" t="s">
        <v>138</v>
      </c>
      <c r="E389" s="142">
        <v>20.858699999999999</v>
      </c>
      <c r="F389" s="143"/>
      <c r="G389" s="144">
        <f>ROUND(E389*F389,2)</f>
        <v>0</v>
      </c>
      <c r="H389" s="127">
        <v>450</v>
      </c>
      <c r="I389" s="127">
        <f>ROUND(E389*H389,2)</f>
        <v>9386.42</v>
      </c>
      <c r="J389" s="127">
        <v>0</v>
      </c>
      <c r="K389" s="127">
        <f>ROUND(E389*J389,2)</f>
        <v>0</v>
      </c>
      <c r="L389" s="127">
        <v>21</v>
      </c>
      <c r="M389" s="127">
        <f>G389*(1+L389/100)</f>
        <v>0</v>
      </c>
      <c r="N389" s="127">
        <v>0</v>
      </c>
      <c r="O389" s="127">
        <f>ROUND(E389*N389,2)</f>
        <v>0</v>
      </c>
      <c r="P389" s="127">
        <v>0</v>
      </c>
      <c r="Q389" s="127">
        <f>ROUND(E389*P389,2)</f>
        <v>0</v>
      </c>
      <c r="R389" s="127"/>
      <c r="S389" s="127" t="s">
        <v>222</v>
      </c>
      <c r="T389" s="127" t="s">
        <v>223</v>
      </c>
      <c r="U389" s="127">
        <v>0</v>
      </c>
      <c r="V389" s="127">
        <f>ROUND(E389*U389,2)</f>
        <v>0</v>
      </c>
      <c r="W389" s="127"/>
      <c r="X389" s="127" t="s">
        <v>387</v>
      </c>
      <c r="Y389" s="122"/>
      <c r="Z389" s="122"/>
      <c r="AA389" s="122"/>
      <c r="AB389" s="122"/>
      <c r="AC389" s="122"/>
      <c r="AD389" s="122"/>
      <c r="AE389" s="122"/>
      <c r="AF389" s="122"/>
      <c r="AG389" s="122" t="s">
        <v>388</v>
      </c>
      <c r="AH389" s="122"/>
      <c r="AI389" s="122"/>
      <c r="AJ389" s="122"/>
      <c r="AK389" s="122"/>
      <c r="AL389" s="122"/>
      <c r="AM389" s="122"/>
      <c r="AN389" s="122"/>
      <c r="AO389" s="122"/>
      <c r="AP389" s="122"/>
      <c r="AQ389" s="122"/>
      <c r="AR389" s="122"/>
      <c r="AS389" s="122"/>
      <c r="AT389" s="122"/>
      <c r="AU389" s="122"/>
      <c r="AV389" s="122"/>
      <c r="AW389" s="122"/>
      <c r="AX389" s="122"/>
      <c r="AY389" s="122"/>
      <c r="AZ389" s="122"/>
      <c r="BA389" s="122"/>
      <c r="BB389" s="122"/>
      <c r="BC389" s="122"/>
      <c r="BD389" s="122"/>
      <c r="BE389" s="122"/>
      <c r="BF389" s="122"/>
      <c r="BG389" s="122"/>
      <c r="BH389" s="122"/>
    </row>
    <row r="390" spans="1:60" outlineLevel="1" x14ac:dyDescent="0.2">
      <c r="A390" s="125"/>
      <c r="B390" s="126"/>
      <c r="C390" s="155" t="s">
        <v>437</v>
      </c>
      <c r="D390" s="130"/>
      <c r="E390" s="131"/>
      <c r="F390" s="127"/>
      <c r="G390" s="127"/>
      <c r="H390" s="127"/>
      <c r="I390" s="127"/>
      <c r="J390" s="127"/>
      <c r="K390" s="127"/>
      <c r="L390" s="127"/>
      <c r="M390" s="127"/>
      <c r="N390" s="127"/>
      <c r="O390" s="127"/>
      <c r="P390" s="127"/>
      <c r="Q390" s="127"/>
      <c r="R390" s="127"/>
      <c r="S390" s="127"/>
      <c r="T390" s="127"/>
      <c r="U390" s="127"/>
      <c r="V390" s="127"/>
      <c r="W390" s="127"/>
      <c r="X390" s="127"/>
      <c r="Y390" s="122"/>
      <c r="Z390" s="122"/>
      <c r="AA390" s="122"/>
      <c r="AB390" s="122"/>
      <c r="AC390" s="122"/>
      <c r="AD390" s="122"/>
      <c r="AE390" s="122"/>
      <c r="AF390" s="122"/>
      <c r="AG390" s="122" t="s">
        <v>141</v>
      </c>
      <c r="AH390" s="122"/>
      <c r="AI390" s="122"/>
      <c r="AJ390" s="122"/>
      <c r="AK390" s="122"/>
      <c r="AL390" s="122"/>
      <c r="AM390" s="122"/>
      <c r="AN390" s="122"/>
      <c r="AO390" s="122"/>
      <c r="AP390" s="122"/>
      <c r="AQ390" s="122"/>
      <c r="AR390" s="122"/>
      <c r="AS390" s="122"/>
      <c r="AT390" s="122"/>
      <c r="AU390" s="122"/>
      <c r="AV390" s="122"/>
      <c r="AW390" s="122"/>
      <c r="AX390" s="122"/>
      <c r="AY390" s="122"/>
      <c r="AZ390" s="122"/>
      <c r="BA390" s="122"/>
      <c r="BB390" s="122"/>
      <c r="BC390" s="122"/>
      <c r="BD390" s="122"/>
      <c r="BE390" s="122"/>
      <c r="BF390" s="122"/>
      <c r="BG390" s="122"/>
      <c r="BH390" s="122"/>
    </row>
    <row r="391" spans="1:60" outlineLevel="1" x14ac:dyDescent="0.2">
      <c r="A391" s="125"/>
      <c r="B391" s="126"/>
      <c r="C391" s="156" t="s">
        <v>506</v>
      </c>
      <c r="D391" s="130"/>
      <c r="E391" s="131">
        <v>16.8</v>
      </c>
      <c r="F391" s="127"/>
      <c r="G391" s="127"/>
      <c r="H391" s="127"/>
      <c r="I391" s="127"/>
      <c r="J391" s="127"/>
      <c r="K391" s="127"/>
      <c r="L391" s="127"/>
      <c r="M391" s="127"/>
      <c r="N391" s="127"/>
      <c r="O391" s="127"/>
      <c r="P391" s="127"/>
      <c r="Q391" s="127"/>
      <c r="R391" s="127"/>
      <c r="S391" s="127"/>
      <c r="T391" s="127"/>
      <c r="U391" s="127"/>
      <c r="V391" s="127"/>
      <c r="W391" s="127"/>
      <c r="X391" s="127"/>
      <c r="Y391" s="122"/>
      <c r="Z391" s="122"/>
      <c r="AA391" s="122"/>
      <c r="AB391" s="122"/>
      <c r="AC391" s="122"/>
      <c r="AD391" s="122"/>
      <c r="AE391" s="122"/>
      <c r="AF391" s="122"/>
      <c r="AG391" s="122" t="s">
        <v>141</v>
      </c>
      <c r="AH391" s="122">
        <v>2</v>
      </c>
      <c r="AI391" s="122"/>
      <c r="AJ391" s="122"/>
      <c r="AK391" s="122"/>
      <c r="AL391" s="122"/>
      <c r="AM391" s="122"/>
      <c r="AN391" s="122"/>
      <c r="AO391" s="122"/>
      <c r="AP391" s="122"/>
      <c r="AQ391" s="122"/>
      <c r="AR391" s="122"/>
      <c r="AS391" s="122"/>
      <c r="AT391" s="122"/>
      <c r="AU391" s="122"/>
      <c r="AV391" s="122"/>
      <c r="AW391" s="122"/>
      <c r="AX391" s="122"/>
      <c r="AY391" s="122"/>
      <c r="AZ391" s="122"/>
      <c r="BA391" s="122"/>
      <c r="BB391" s="122"/>
      <c r="BC391" s="122"/>
      <c r="BD391" s="122"/>
      <c r="BE391" s="122"/>
      <c r="BF391" s="122"/>
      <c r="BG391" s="122"/>
      <c r="BH391" s="122"/>
    </row>
    <row r="392" spans="1:60" outlineLevel="1" x14ac:dyDescent="0.2">
      <c r="A392" s="125"/>
      <c r="B392" s="126"/>
      <c r="C392" s="156" t="s">
        <v>507</v>
      </c>
      <c r="D392" s="130"/>
      <c r="E392" s="131">
        <v>-1.1819999999999999</v>
      </c>
      <c r="F392" s="127"/>
      <c r="G392" s="127"/>
      <c r="H392" s="127"/>
      <c r="I392" s="127"/>
      <c r="J392" s="127"/>
      <c r="K392" s="127"/>
      <c r="L392" s="127"/>
      <c r="M392" s="127"/>
      <c r="N392" s="127"/>
      <c r="O392" s="127"/>
      <c r="P392" s="127"/>
      <c r="Q392" s="127"/>
      <c r="R392" s="127"/>
      <c r="S392" s="127"/>
      <c r="T392" s="127"/>
      <c r="U392" s="127"/>
      <c r="V392" s="127"/>
      <c r="W392" s="127"/>
      <c r="X392" s="127"/>
      <c r="Y392" s="122"/>
      <c r="Z392" s="122"/>
      <c r="AA392" s="122"/>
      <c r="AB392" s="122"/>
      <c r="AC392" s="122"/>
      <c r="AD392" s="122"/>
      <c r="AE392" s="122"/>
      <c r="AF392" s="122"/>
      <c r="AG392" s="122" t="s">
        <v>141</v>
      </c>
      <c r="AH392" s="122">
        <v>2</v>
      </c>
      <c r="AI392" s="122"/>
      <c r="AJ392" s="122"/>
      <c r="AK392" s="122"/>
      <c r="AL392" s="122"/>
      <c r="AM392" s="122"/>
      <c r="AN392" s="122"/>
      <c r="AO392" s="122"/>
      <c r="AP392" s="122"/>
      <c r="AQ392" s="122"/>
      <c r="AR392" s="122"/>
      <c r="AS392" s="122"/>
      <c r="AT392" s="122"/>
      <c r="AU392" s="122"/>
      <c r="AV392" s="122"/>
      <c r="AW392" s="122"/>
      <c r="AX392" s="122"/>
      <c r="AY392" s="122"/>
      <c r="AZ392" s="122"/>
      <c r="BA392" s="122"/>
      <c r="BB392" s="122"/>
      <c r="BC392" s="122"/>
      <c r="BD392" s="122"/>
      <c r="BE392" s="122"/>
      <c r="BF392" s="122"/>
      <c r="BG392" s="122"/>
      <c r="BH392" s="122"/>
    </row>
    <row r="393" spans="1:60" outlineLevel="1" x14ac:dyDescent="0.2">
      <c r="A393" s="125"/>
      <c r="B393" s="126"/>
      <c r="C393" s="156" t="s">
        <v>508</v>
      </c>
      <c r="D393" s="130"/>
      <c r="E393" s="131">
        <v>2.52</v>
      </c>
      <c r="F393" s="127"/>
      <c r="G393" s="127"/>
      <c r="H393" s="127"/>
      <c r="I393" s="127"/>
      <c r="J393" s="127"/>
      <c r="K393" s="127"/>
      <c r="L393" s="127"/>
      <c r="M393" s="127"/>
      <c r="N393" s="127"/>
      <c r="O393" s="127"/>
      <c r="P393" s="127"/>
      <c r="Q393" s="127"/>
      <c r="R393" s="127"/>
      <c r="S393" s="127"/>
      <c r="T393" s="127"/>
      <c r="U393" s="127"/>
      <c r="V393" s="127"/>
      <c r="W393" s="127"/>
      <c r="X393" s="127"/>
      <c r="Y393" s="122"/>
      <c r="Z393" s="122"/>
      <c r="AA393" s="122"/>
      <c r="AB393" s="122"/>
      <c r="AC393" s="122"/>
      <c r="AD393" s="122"/>
      <c r="AE393" s="122"/>
      <c r="AF393" s="122"/>
      <c r="AG393" s="122" t="s">
        <v>141</v>
      </c>
      <c r="AH393" s="122">
        <v>2</v>
      </c>
      <c r="AI393" s="122"/>
      <c r="AJ393" s="122"/>
      <c r="AK393" s="122"/>
      <c r="AL393" s="122"/>
      <c r="AM393" s="122"/>
      <c r="AN393" s="122"/>
      <c r="AO393" s="122"/>
      <c r="AP393" s="122"/>
      <c r="AQ393" s="122"/>
      <c r="AR393" s="122"/>
      <c r="AS393" s="122"/>
      <c r="AT393" s="122"/>
      <c r="AU393" s="122"/>
      <c r="AV393" s="122"/>
      <c r="AW393" s="122"/>
      <c r="AX393" s="122"/>
      <c r="AY393" s="122"/>
      <c r="AZ393" s="122"/>
      <c r="BA393" s="122"/>
      <c r="BB393" s="122"/>
      <c r="BC393" s="122"/>
      <c r="BD393" s="122"/>
      <c r="BE393" s="122"/>
      <c r="BF393" s="122"/>
      <c r="BG393" s="122"/>
      <c r="BH393" s="122"/>
    </row>
    <row r="394" spans="1:60" outlineLevel="1" x14ac:dyDescent="0.2">
      <c r="A394" s="125"/>
      <c r="B394" s="126"/>
      <c r="C394" s="155" t="s">
        <v>441</v>
      </c>
      <c r="D394" s="130"/>
      <c r="E394" s="131"/>
      <c r="F394" s="127"/>
      <c r="G394" s="127"/>
      <c r="H394" s="127"/>
      <c r="I394" s="127"/>
      <c r="J394" s="127"/>
      <c r="K394" s="127"/>
      <c r="L394" s="127"/>
      <c r="M394" s="127"/>
      <c r="N394" s="127"/>
      <c r="O394" s="127"/>
      <c r="P394" s="127"/>
      <c r="Q394" s="127"/>
      <c r="R394" s="127"/>
      <c r="S394" s="127"/>
      <c r="T394" s="127"/>
      <c r="U394" s="127"/>
      <c r="V394" s="127"/>
      <c r="W394" s="127"/>
      <c r="X394" s="127"/>
      <c r="Y394" s="122"/>
      <c r="Z394" s="122"/>
      <c r="AA394" s="122"/>
      <c r="AB394" s="122"/>
      <c r="AC394" s="122"/>
      <c r="AD394" s="122"/>
      <c r="AE394" s="122"/>
      <c r="AF394" s="122"/>
      <c r="AG394" s="122" t="s">
        <v>141</v>
      </c>
      <c r="AH394" s="122"/>
      <c r="AI394" s="122"/>
      <c r="AJ394" s="122"/>
      <c r="AK394" s="122"/>
      <c r="AL394" s="122"/>
      <c r="AM394" s="122"/>
      <c r="AN394" s="122"/>
      <c r="AO394" s="122"/>
      <c r="AP394" s="122"/>
      <c r="AQ394" s="122"/>
      <c r="AR394" s="122"/>
      <c r="AS394" s="122"/>
      <c r="AT394" s="122"/>
      <c r="AU394" s="122"/>
      <c r="AV394" s="122"/>
      <c r="AW394" s="122"/>
      <c r="AX394" s="122"/>
      <c r="AY394" s="122"/>
      <c r="AZ394" s="122"/>
      <c r="BA394" s="122"/>
      <c r="BB394" s="122"/>
      <c r="BC394" s="122"/>
      <c r="BD394" s="122"/>
      <c r="BE394" s="122"/>
      <c r="BF394" s="122"/>
      <c r="BG394" s="122"/>
      <c r="BH394" s="122"/>
    </row>
    <row r="395" spans="1:60" outlineLevel="1" x14ac:dyDescent="0.2">
      <c r="A395" s="125"/>
      <c r="B395" s="126"/>
      <c r="C395" s="154" t="s">
        <v>509</v>
      </c>
      <c r="D395" s="128"/>
      <c r="E395" s="129">
        <v>20.858699999999999</v>
      </c>
      <c r="F395" s="127"/>
      <c r="G395" s="127"/>
      <c r="H395" s="127"/>
      <c r="I395" s="127"/>
      <c r="J395" s="127"/>
      <c r="K395" s="127"/>
      <c r="L395" s="127"/>
      <c r="M395" s="127"/>
      <c r="N395" s="127"/>
      <c r="O395" s="127"/>
      <c r="P395" s="127"/>
      <c r="Q395" s="127"/>
      <c r="R395" s="127"/>
      <c r="S395" s="127"/>
      <c r="T395" s="127"/>
      <c r="U395" s="127"/>
      <c r="V395" s="127"/>
      <c r="W395" s="127"/>
      <c r="X395" s="127"/>
      <c r="Y395" s="122"/>
      <c r="Z395" s="122"/>
      <c r="AA395" s="122"/>
      <c r="AB395" s="122"/>
      <c r="AC395" s="122"/>
      <c r="AD395" s="122"/>
      <c r="AE395" s="122"/>
      <c r="AF395" s="122"/>
      <c r="AG395" s="122" t="s">
        <v>141</v>
      </c>
      <c r="AH395" s="122">
        <v>0</v>
      </c>
      <c r="AI395" s="122"/>
      <c r="AJ395" s="122"/>
      <c r="AK395" s="122"/>
      <c r="AL395" s="122"/>
      <c r="AM395" s="122"/>
      <c r="AN395" s="122"/>
      <c r="AO395" s="122"/>
      <c r="AP395" s="122"/>
      <c r="AQ395" s="122"/>
      <c r="AR395" s="122"/>
      <c r="AS395" s="122"/>
      <c r="AT395" s="122"/>
      <c r="AU395" s="122"/>
      <c r="AV395" s="122"/>
      <c r="AW395" s="122"/>
      <c r="AX395" s="122"/>
      <c r="AY395" s="122"/>
      <c r="AZ395" s="122"/>
      <c r="BA395" s="122"/>
      <c r="BB395" s="122"/>
      <c r="BC395" s="122"/>
      <c r="BD395" s="122"/>
      <c r="BE395" s="122"/>
      <c r="BF395" s="122"/>
      <c r="BG395" s="122"/>
      <c r="BH395" s="122"/>
    </row>
    <row r="396" spans="1:60" outlineLevel="1" x14ac:dyDescent="0.2">
      <c r="A396" s="145">
        <v>136</v>
      </c>
      <c r="B396" s="146" t="s">
        <v>510</v>
      </c>
      <c r="C396" s="152" t="s">
        <v>511</v>
      </c>
      <c r="D396" s="147" t="s">
        <v>145</v>
      </c>
      <c r="E396" s="148">
        <v>5</v>
      </c>
      <c r="F396" s="149"/>
      <c r="G396" s="150">
        <f>ROUND(E396*F396,2)</f>
        <v>0</v>
      </c>
      <c r="H396" s="127">
        <v>87</v>
      </c>
      <c r="I396" s="127">
        <f>ROUND(E396*H396,2)</f>
        <v>435</v>
      </c>
      <c r="J396" s="127">
        <v>0</v>
      </c>
      <c r="K396" s="127">
        <f>ROUND(E396*J396,2)</f>
        <v>0</v>
      </c>
      <c r="L396" s="127">
        <v>21</v>
      </c>
      <c r="M396" s="127">
        <f>G396*(1+L396/100)</f>
        <v>0</v>
      </c>
      <c r="N396" s="127">
        <v>2.2000000000000001E-4</v>
      </c>
      <c r="O396" s="127">
        <f>ROUND(E396*N396,2)</f>
        <v>0</v>
      </c>
      <c r="P396" s="127">
        <v>0</v>
      </c>
      <c r="Q396" s="127">
        <f>ROUND(E396*P396,2)</f>
        <v>0</v>
      </c>
      <c r="R396" s="127"/>
      <c r="S396" s="127" t="s">
        <v>222</v>
      </c>
      <c r="T396" s="127" t="s">
        <v>223</v>
      </c>
      <c r="U396" s="127">
        <v>0</v>
      </c>
      <c r="V396" s="127">
        <f>ROUND(E396*U396,2)</f>
        <v>0</v>
      </c>
      <c r="W396" s="127"/>
      <c r="X396" s="127" t="s">
        <v>387</v>
      </c>
      <c r="Y396" s="122"/>
      <c r="Z396" s="122"/>
      <c r="AA396" s="122"/>
      <c r="AB396" s="122"/>
      <c r="AC396" s="122"/>
      <c r="AD396" s="122"/>
      <c r="AE396" s="122"/>
      <c r="AF396" s="122"/>
      <c r="AG396" s="122" t="s">
        <v>388</v>
      </c>
      <c r="AH396" s="122"/>
      <c r="AI396" s="122"/>
      <c r="AJ396" s="122"/>
      <c r="AK396" s="122"/>
      <c r="AL396" s="122"/>
      <c r="AM396" s="122"/>
      <c r="AN396" s="122"/>
      <c r="AO396" s="122"/>
      <c r="AP396" s="122"/>
      <c r="AQ396" s="122"/>
      <c r="AR396" s="122"/>
      <c r="AS396" s="122"/>
      <c r="AT396" s="122"/>
      <c r="AU396" s="122"/>
      <c r="AV396" s="122"/>
      <c r="AW396" s="122"/>
      <c r="AX396" s="122"/>
      <c r="AY396" s="122"/>
      <c r="AZ396" s="122"/>
      <c r="BA396" s="122"/>
      <c r="BB396" s="122"/>
      <c r="BC396" s="122"/>
      <c r="BD396" s="122"/>
      <c r="BE396" s="122"/>
      <c r="BF396" s="122"/>
      <c r="BG396" s="122"/>
      <c r="BH396" s="122"/>
    </row>
    <row r="397" spans="1:60" outlineLevel="1" x14ac:dyDescent="0.2">
      <c r="A397" s="145">
        <v>137</v>
      </c>
      <c r="B397" s="146" t="s">
        <v>512</v>
      </c>
      <c r="C397" s="152" t="s">
        <v>513</v>
      </c>
      <c r="D397" s="147" t="s">
        <v>0</v>
      </c>
      <c r="E397" s="148">
        <v>230.60980000000001</v>
      </c>
      <c r="F397" s="149"/>
      <c r="G397" s="150">
        <f>ROUND(E397*F397,2)</f>
        <v>0</v>
      </c>
      <c r="H397" s="127">
        <v>0</v>
      </c>
      <c r="I397" s="127">
        <f>ROUND(E397*H397,2)</f>
        <v>0</v>
      </c>
      <c r="J397" s="127">
        <v>3.65</v>
      </c>
      <c r="K397" s="127">
        <f>ROUND(E397*J397,2)</f>
        <v>841.73</v>
      </c>
      <c r="L397" s="127">
        <v>21</v>
      </c>
      <c r="M397" s="127">
        <f>G397*(1+L397/100)</f>
        <v>0</v>
      </c>
      <c r="N397" s="127">
        <v>0</v>
      </c>
      <c r="O397" s="127">
        <f>ROUND(E397*N397,2)</f>
        <v>0</v>
      </c>
      <c r="P397" s="127">
        <v>0</v>
      </c>
      <c r="Q397" s="127">
        <f>ROUND(E397*P397,2)</f>
        <v>0</v>
      </c>
      <c r="R397" s="127"/>
      <c r="S397" s="127" t="s">
        <v>130</v>
      </c>
      <c r="T397" s="127" t="s">
        <v>139</v>
      </c>
      <c r="U397" s="127">
        <v>0</v>
      </c>
      <c r="V397" s="127">
        <f>ROUND(E397*U397,2)</f>
        <v>0</v>
      </c>
      <c r="W397" s="127"/>
      <c r="X397" s="127" t="s">
        <v>257</v>
      </c>
      <c r="Y397" s="122"/>
      <c r="Z397" s="122"/>
      <c r="AA397" s="122"/>
      <c r="AB397" s="122"/>
      <c r="AC397" s="122"/>
      <c r="AD397" s="122"/>
      <c r="AE397" s="122"/>
      <c r="AF397" s="122"/>
      <c r="AG397" s="122" t="s">
        <v>258</v>
      </c>
      <c r="AH397" s="122"/>
      <c r="AI397" s="122"/>
      <c r="AJ397" s="122"/>
      <c r="AK397" s="122"/>
      <c r="AL397" s="122"/>
      <c r="AM397" s="122"/>
      <c r="AN397" s="122"/>
      <c r="AO397" s="122"/>
      <c r="AP397" s="122"/>
      <c r="AQ397" s="122"/>
      <c r="AR397" s="122"/>
      <c r="AS397" s="122"/>
      <c r="AT397" s="122"/>
      <c r="AU397" s="122"/>
      <c r="AV397" s="122"/>
      <c r="AW397" s="122"/>
      <c r="AX397" s="122"/>
      <c r="AY397" s="122"/>
      <c r="AZ397" s="122"/>
      <c r="BA397" s="122"/>
      <c r="BB397" s="122"/>
      <c r="BC397" s="122"/>
      <c r="BD397" s="122"/>
      <c r="BE397" s="122"/>
      <c r="BF397" s="122"/>
      <c r="BG397" s="122"/>
      <c r="BH397" s="122"/>
    </row>
    <row r="398" spans="1:60" x14ac:dyDescent="0.2">
      <c r="A398" s="133" t="s">
        <v>125</v>
      </c>
      <c r="B398" s="134" t="s">
        <v>89</v>
      </c>
      <c r="C398" s="151" t="s">
        <v>90</v>
      </c>
      <c r="D398" s="135"/>
      <c r="E398" s="136"/>
      <c r="F398" s="137"/>
      <c r="G398" s="138">
        <f>SUMIF(AG399:AG405,"&lt;&gt;NOR",G399:G405)</f>
        <v>0</v>
      </c>
      <c r="H398" s="132"/>
      <c r="I398" s="132">
        <f>SUM(I399:I405)</f>
        <v>841.54</v>
      </c>
      <c r="J398" s="132"/>
      <c r="K398" s="132">
        <f>SUM(K399:K405)</f>
        <v>2613.12</v>
      </c>
      <c r="L398" s="132"/>
      <c r="M398" s="132">
        <f>SUM(M399:M405)</f>
        <v>0</v>
      </c>
      <c r="N398" s="132"/>
      <c r="O398" s="132">
        <f>SUM(O399:O405)</f>
        <v>0</v>
      </c>
      <c r="P398" s="132"/>
      <c r="Q398" s="132">
        <f>SUM(Q399:Q405)</f>
        <v>0</v>
      </c>
      <c r="R398" s="132"/>
      <c r="S398" s="132"/>
      <c r="T398" s="132"/>
      <c r="U398" s="132"/>
      <c r="V398" s="132">
        <f>SUM(V399:V405)</f>
        <v>5.41</v>
      </c>
      <c r="W398" s="132"/>
      <c r="X398" s="132"/>
      <c r="AG398" t="s">
        <v>126</v>
      </c>
    </row>
    <row r="399" spans="1:60" outlineLevel="1" x14ac:dyDescent="0.2">
      <c r="A399" s="139">
        <v>138</v>
      </c>
      <c r="B399" s="140" t="s">
        <v>514</v>
      </c>
      <c r="C399" s="153" t="s">
        <v>515</v>
      </c>
      <c r="D399" s="141" t="s">
        <v>138</v>
      </c>
      <c r="E399" s="142">
        <v>3.36</v>
      </c>
      <c r="F399" s="143"/>
      <c r="G399" s="144">
        <f>ROUND(E399*F399,2)</f>
        <v>0</v>
      </c>
      <c r="H399" s="127">
        <v>70.86</v>
      </c>
      <c r="I399" s="127">
        <f>ROUND(E399*H399,2)</f>
        <v>238.09</v>
      </c>
      <c r="J399" s="127">
        <v>67.64</v>
      </c>
      <c r="K399" s="127">
        <f>ROUND(E399*J399,2)</f>
        <v>227.27</v>
      </c>
      <c r="L399" s="127">
        <v>21</v>
      </c>
      <c r="M399" s="127">
        <f>G399*(1+L399/100)</f>
        <v>0</v>
      </c>
      <c r="N399" s="127">
        <v>3.6999999999999999E-4</v>
      </c>
      <c r="O399" s="127">
        <f>ROUND(E399*N399,2)</f>
        <v>0</v>
      </c>
      <c r="P399" s="127">
        <v>0</v>
      </c>
      <c r="Q399" s="127">
        <f>ROUND(E399*P399,2)</f>
        <v>0</v>
      </c>
      <c r="R399" s="127"/>
      <c r="S399" s="127" t="s">
        <v>130</v>
      </c>
      <c r="T399" s="127" t="s">
        <v>139</v>
      </c>
      <c r="U399" s="127">
        <v>0.13900000000000001</v>
      </c>
      <c r="V399" s="127">
        <f>ROUND(E399*U399,2)</f>
        <v>0.47</v>
      </c>
      <c r="W399" s="127"/>
      <c r="X399" s="127" t="s">
        <v>131</v>
      </c>
      <c r="Y399" s="122"/>
      <c r="Z399" s="122"/>
      <c r="AA399" s="122"/>
      <c r="AB399" s="122"/>
      <c r="AC399" s="122"/>
      <c r="AD399" s="122"/>
      <c r="AE399" s="122"/>
      <c r="AF399" s="122"/>
      <c r="AG399" s="122" t="s">
        <v>132</v>
      </c>
      <c r="AH399" s="122"/>
      <c r="AI399" s="122"/>
      <c r="AJ399" s="122"/>
      <c r="AK399" s="122"/>
      <c r="AL399" s="122"/>
      <c r="AM399" s="122"/>
      <c r="AN399" s="122"/>
      <c r="AO399" s="122"/>
      <c r="AP399" s="122"/>
      <c r="AQ399" s="122"/>
      <c r="AR399" s="122"/>
      <c r="AS399" s="122"/>
      <c r="AT399" s="122"/>
      <c r="AU399" s="122"/>
      <c r="AV399" s="122"/>
      <c r="AW399" s="122"/>
      <c r="AX399" s="122"/>
      <c r="AY399" s="122"/>
      <c r="AZ399" s="122"/>
      <c r="BA399" s="122"/>
      <c r="BB399" s="122"/>
      <c r="BC399" s="122"/>
      <c r="BD399" s="122"/>
      <c r="BE399" s="122"/>
      <c r="BF399" s="122"/>
      <c r="BG399" s="122"/>
      <c r="BH399" s="122"/>
    </row>
    <row r="400" spans="1:60" outlineLevel="1" x14ac:dyDescent="0.2">
      <c r="A400" s="125"/>
      <c r="B400" s="126"/>
      <c r="C400" s="154" t="s">
        <v>516</v>
      </c>
      <c r="D400" s="128"/>
      <c r="E400" s="129">
        <v>1.44</v>
      </c>
      <c r="F400" s="127"/>
      <c r="G400" s="127"/>
      <c r="H400" s="127"/>
      <c r="I400" s="127"/>
      <c r="J400" s="127"/>
      <c r="K400" s="127"/>
      <c r="L400" s="127"/>
      <c r="M400" s="127"/>
      <c r="N400" s="127"/>
      <c r="O400" s="127"/>
      <c r="P400" s="127"/>
      <c r="Q400" s="127"/>
      <c r="R400" s="127"/>
      <c r="S400" s="127"/>
      <c r="T400" s="127"/>
      <c r="U400" s="127"/>
      <c r="V400" s="127"/>
      <c r="W400" s="127"/>
      <c r="X400" s="127"/>
      <c r="Y400" s="122"/>
      <c r="Z400" s="122"/>
      <c r="AA400" s="122"/>
      <c r="AB400" s="122"/>
      <c r="AC400" s="122"/>
      <c r="AD400" s="122"/>
      <c r="AE400" s="122"/>
      <c r="AF400" s="122"/>
      <c r="AG400" s="122" t="s">
        <v>141</v>
      </c>
      <c r="AH400" s="122">
        <v>0</v>
      </c>
      <c r="AI400" s="122"/>
      <c r="AJ400" s="122"/>
      <c r="AK400" s="122"/>
      <c r="AL400" s="122"/>
      <c r="AM400" s="122"/>
      <c r="AN400" s="122"/>
      <c r="AO400" s="122"/>
      <c r="AP400" s="122"/>
      <c r="AQ400" s="122"/>
      <c r="AR400" s="122"/>
      <c r="AS400" s="122"/>
      <c r="AT400" s="122"/>
      <c r="AU400" s="122"/>
      <c r="AV400" s="122"/>
      <c r="AW400" s="122"/>
      <c r="AX400" s="122"/>
      <c r="AY400" s="122"/>
      <c r="AZ400" s="122"/>
      <c r="BA400" s="122"/>
      <c r="BB400" s="122"/>
      <c r="BC400" s="122"/>
      <c r="BD400" s="122"/>
      <c r="BE400" s="122"/>
      <c r="BF400" s="122"/>
      <c r="BG400" s="122"/>
      <c r="BH400" s="122"/>
    </row>
    <row r="401" spans="1:60" outlineLevel="1" x14ac:dyDescent="0.2">
      <c r="A401" s="125"/>
      <c r="B401" s="126"/>
      <c r="C401" s="154" t="s">
        <v>517</v>
      </c>
      <c r="D401" s="128"/>
      <c r="E401" s="129">
        <v>1.92</v>
      </c>
      <c r="F401" s="127"/>
      <c r="G401" s="127"/>
      <c r="H401" s="127"/>
      <c r="I401" s="127"/>
      <c r="J401" s="127"/>
      <c r="K401" s="127"/>
      <c r="L401" s="127"/>
      <c r="M401" s="127"/>
      <c r="N401" s="127"/>
      <c r="O401" s="127"/>
      <c r="P401" s="127"/>
      <c r="Q401" s="127"/>
      <c r="R401" s="127"/>
      <c r="S401" s="127"/>
      <c r="T401" s="127"/>
      <c r="U401" s="127"/>
      <c r="V401" s="127"/>
      <c r="W401" s="127"/>
      <c r="X401" s="127"/>
      <c r="Y401" s="122"/>
      <c r="Z401" s="122"/>
      <c r="AA401" s="122"/>
      <c r="AB401" s="122"/>
      <c r="AC401" s="122"/>
      <c r="AD401" s="122"/>
      <c r="AE401" s="122"/>
      <c r="AF401" s="122"/>
      <c r="AG401" s="122" t="s">
        <v>141</v>
      </c>
      <c r="AH401" s="122">
        <v>0</v>
      </c>
      <c r="AI401" s="122"/>
      <c r="AJ401" s="122"/>
      <c r="AK401" s="122"/>
      <c r="AL401" s="122"/>
      <c r="AM401" s="122"/>
      <c r="AN401" s="122"/>
      <c r="AO401" s="122"/>
      <c r="AP401" s="122"/>
      <c r="AQ401" s="122"/>
      <c r="AR401" s="122"/>
      <c r="AS401" s="122"/>
      <c r="AT401" s="122"/>
      <c r="AU401" s="122"/>
      <c r="AV401" s="122"/>
      <c r="AW401" s="122"/>
      <c r="AX401" s="122"/>
      <c r="AY401" s="122"/>
      <c r="AZ401" s="122"/>
      <c r="BA401" s="122"/>
      <c r="BB401" s="122"/>
      <c r="BC401" s="122"/>
      <c r="BD401" s="122"/>
      <c r="BE401" s="122"/>
      <c r="BF401" s="122"/>
      <c r="BG401" s="122"/>
      <c r="BH401" s="122"/>
    </row>
    <row r="402" spans="1:60" outlineLevel="1" x14ac:dyDescent="0.2">
      <c r="A402" s="145">
        <v>139</v>
      </c>
      <c r="B402" s="146" t="s">
        <v>518</v>
      </c>
      <c r="C402" s="152" t="s">
        <v>519</v>
      </c>
      <c r="D402" s="147" t="s">
        <v>145</v>
      </c>
      <c r="E402" s="148">
        <v>12</v>
      </c>
      <c r="F402" s="149"/>
      <c r="G402" s="150">
        <f>ROUND(E402*F402,2)</f>
        <v>0</v>
      </c>
      <c r="H402" s="127">
        <v>16.11</v>
      </c>
      <c r="I402" s="127">
        <f>ROUND(E402*H402,2)</f>
        <v>193.32</v>
      </c>
      <c r="J402" s="127">
        <v>58.49</v>
      </c>
      <c r="K402" s="127">
        <f>ROUND(E402*J402,2)</f>
        <v>701.88</v>
      </c>
      <c r="L402" s="127">
        <v>21</v>
      </c>
      <c r="M402" s="127">
        <f>G402*(1+L402/100)</f>
        <v>0</v>
      </c>
      <c r="N402" s="127">
        <v>9.0000000000000006E-5</v>
      </c>
      <c r="O402" s="127">
        <f>ROUND(E402*N402,2)</f>
        <v>0</v>
      </c>
      <c r="P402" s="127">
        <v>0</v>
      </c>
      <c r="Q402" s="127">
        <f>ROUND(E402*P402,2)</f>
        <v>0</v>
      </c>
      <c r="R402" s="127"/>
      <c r="S402" s="127" t="s">
        <v>130</v>
      </c>
      <c r="T402" s="127" t="s">
        <v>130</v>
      </c>
      <c r="U402" s="127">
        <v>0.11600000000000001</v>
      </c>
      <c r="V402" s="127">
        <f>ROUND(E402*U402,2)</f>
        <v>1.39</v>
      </c>
      <c r="W402" s="127"/>
      <c r="X402" s="127" t="s">
        <v>131</v>
      </c>
      <c r="Y402" s="122"/>
      <c r="Z402" s="122"/>
      <c r="AA402" s="122"/>
      <c r="AB402" s="122"/>
      <c r="AC402" s="122"/>
      <c r="AD402" s="122"/>
      <c r="AE402" s="122"/>
      <c r="AF402" s="122"/>
      <c r="AG402" s="122" t="s">
        <v>132</v>
      </c>
      <c r="AH402" s="122"/>
      <c r="AI402" s="122"/>
      <c r="AJ402" s="122"/>
      <c r="AK402" s="122"/>
      <c r="AL402" s="122"/>
      <c r="AM402" s="122"/>
      <c r="AN402" s="122"/>
      <c r="AO402" s="122"/>
      <c r="AP402" s="122"/>
      <c r="AQ402" s="122"/>
      <c r="AR402" s="122"/>
      <c r="AS402" s="122"/>
      <c r="AT402" s="122"/>
      <c r="AU402" s="122"/>
      <c r="AV402" s="122"/>
      <c r="AW402" s="122"/>
      <c r="AX402" s="122"/>
      <c r="AY402" s="122"/>
      <c r="AZ402" s="122"/>
      <c r="BA402" s="122"/>
      <c r="BB402" s="122"/>
      <c r="BC402" s="122"/>
      <c r="BD402" s="122"/>
      <c r="BE402" s="122"/>
      <c r="BF402" s="122"/>
      <c r="BG402" s="122"/>
      <c r="BH402" s="122"/>
    </row>
    <row r="403" spans="1:60" outlineLevel="1" x14ac:dyDescent="0.2">
      <c r="A403" s="139">
        <v>140</v>
      </c>
      <c r="B403" s="140" t="s">
        <v>520</v>
      </c>
      <c r="C403" s="153" t="s">
        <v>521</v>
      </c>
      <c r="D403" s="141" t="s">
        <v>138</v>
      </c>
      <c r="E403" s="142">
        <v>8.6</v>
      </c>
      <c r="F403" s="143"/>
      <c r="G403" s="144">
        <f>ROUND(E403*F403,2)</f>
        <v>0</v>
      </c>
      <c r="H403" s="127">
        <v>47.69</v>
      </c>
      <c r="I403" s="127">
        <f>ROUND(E403*H403,2)</f>
        <v>410.13</v>
      </c>
      <c r="J403" s="127">
        <v>195.81</v>
      </c>
      <c r="K403" s="127">
        <f>ROUND(E403*J403,2)</f>
        <v>1683.97</v>
      </c>
      <c r="L403" s="127">
        <v>21</v>
      </c>
      <c r="M403" s="127">
        <f>G403*(1+L403/100)</f>
        <v>0</v>
      </c>
      <c r="N403" s="127">
        <v>3.6000000000000002E-4</v>
      </c>
      <c r="O403" s="127">
        <f>ROUND(E403*N403,2)</f>
        <v>0</v>
      </c>
      <c r="P403" s="127">
        <v>0</v>
      </c>
      <c r="Q403" s="127">
        <f>ROUND(E403*P403,2)</f>
        <v>0</v>
      </c>
      <c r="R403" s="127"/>
      <c r="S403" s="127" t="s">
        <v>222</v>
      </c>
      <c r="T403" s="127" t="s">
        <v>223</v>
      </c>
      <c r="U403" s="127">
        <v>0.41299999999999998</v>
      </c>
      <c r="V403" s="127">
        <f>ROUND(E403*U403,2)</f>
        <v>3.55</v>
      </c>
      <c r="W403" s="127"/>
      <c r="X403" s="127" t="s">
        <v>131</v>
      </c>
      <c r="Y403" s="122"/>
      <c r="Z403" s="122"/>
      <c r="AA403" s="122"/>
      <c r="AB403" s="122"/>
      <c r="AC403" s="122"/>
      <c r="AD403" s="122"/>
      <c r="AE403" s="122"/>
      <c r="AF403" s="122"/>
      <c r="AG403" s="122" t="s">
        <v>132</v>
      </c>
      <c r="AH403" s="122"/>
      <c r="AI403" s="122"/>
      <c r="AJ403" s="122"/>
      <c r="AK403" s="122"/>
      <c r="AL403" s="122"/>
      <c r="AM403" s="122"/>
      <c r="AN403" s="122"/>
      <c r="AO403" s="122"/>
      <c r="AP403" s="122"/>
      <c r="AQ403" s="122"/>
      <c r="AR403" s="122"/>
      <c r="AS403" s="122"/>
      <c r="AT403" s="122"/>
      <c r="AU403" s="122"/>
      <c r="AV403" s="122"/>
      <c r="AW403" s="122"/>
      <c r="AX403" s="122"/>
      <c r="AY403" s="122"/>
      <c r="AZ403" s="122"/>
      <c r="BA403" s="122"/>
      <c r="BB403" s="122"/>
      <c r="BC403" s="122"/>
      <c r="BD403" s="122"/>
      <c r="BE403" s="122"/>
      <c r="BF403" s="122"/>
      <c r="BG403" s="122"/>
      <c r="BH403" s="122"/>
    </row>
    <row r="404" spans="1:60" outlineLevel="1" x14ac:dyDescent="0.2">
      <c r="A404" s="125"/>
      <c r="B404" s="126"/>
      <c r="C404" s="154" t="s">
        <v>522</v>
      </c>
      <c r="D404" s="128"/>
      <c r="E404" s="129">
        <v>5</v>
      </c>
      <c r="F404" s="127"/>
      <c r="G404" s="127"/>
      <c r="H404" s="127"/>
      <c r="I404" s="127"/>
      <c r="J404" s="127"/>
      <c r="K404" s="127"/>
      <c r="L404" s="127"/>
      <c r="M404" s="127"/>
      <c r="N404" s="127"/>
      <c r="O404" s="127"/>
      <c r="P404" s="127"/>
      <c r="Q404" s="127"/>
      <c r="R404" s="127"/>
      <c r="S404" s="127"/>
      <c r="T404" s="127"/>
      <c r="U404" s="127"/>
      <c r="V404" s="127"/>
      <c r="W404" s="127"/>
      <c r="X404" s="127"/>
      <c r="Y404" s="122"/>
      <c r="Z404" s="122"/>
      <c r="AA404" s="122"/>
      <c r="AB404" s="122"/>
      <c r="AC404" s="122"/>
      <c r="AD404" s="122"/>
      <c r="AE404" s="122"/>
      <c r="AF404" s="122"/>
      <c r="AG404" s="122" t="s">
        <v>141</v>
      </c>
      <c r="AH404" s="122">
        <v>0</v>
      </c>
      <c r="AI404" s="122"/>
      <c r="AJ404" s="122"/>
      <c r="AK404" s="122"/>
      <c r="AL404" s="122"/>
      <c r="AM404" s="122"/>
      <c r="AN404" s="122"/>
      <c r="AO404" s="122"/>
      <c r="AP404" s="122"/>
      <c r="AQ404" s="122"/>
      <c r="AR404" s="122"/>
      <c r="AS404" s="122"/>
      <c r="AT404" s="122"/>
      <c r="AU404" s="122"/>
      <c r="AV404" s="122"/>
      <c r="AW404" s="122"/>
      <c r="AX404" s="122"/>
      <c r="AY404" s="122"/>
      <c r="AZ404" s="122"/>
      <c r="BA404" s="122"/>
      <c r="BB404" s="122"/>
      <c r="BC404" s="122"/>
      <c r="BD404" s="122"/>
      <c r="BE404" s="122"/>
      <c r="BF404" s="122"/>
      <c r="BG404" s="122"/>
      <c r="BH404" s="122"/>
    </row>
    <row r="405" spans="1:60" outlineLevel="1" x14ac:dyDescent="0.2">
      <c r="A405" s="125"/>
      <c r="B405" s="126"/>
      <c r="C405" s="154" t="s">
        <v>523</v>
      </c>
      <c r="D405" s="128"/>
      <c r="E405" s="129">
        <v>3.6</v>
      </c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2"/>
      <c r="Z405" s="122"/>
      <c r="AA405" s="122"/>
      <c r="AB405" s="122"/>
      <c r="AC405" s="122"/>
      <c r="AD405" s="122"/>
      <c r="AE405" s="122"/>
      <c r="AF405" s="122"/>
      <c r="AG405" s="122" t="s">
        <v>141</v>
      </c>
      <c r="AH405" s="122">
        <v>0</v>
      </c>
      <c r="AI405" s="122"/>
      <c r="AJ405" s="122"/>
      <c r="AK405" s="122"/>
      <c r="AL405" s="122"/>
      <c r="AM405" s="122"/>
      <c r="AN405" s="122"/>
      <c r="AO405" s="122"/>
      <c r="AP405" s="122"/>
      <c r="AQ405" s="122"/>
      <c r="AR405" s="122"/>
      <c r="AS405" s="122"/>
      <c r="AT405" s="122"/>
      <c r="AU405" s="122"/>
      <c r="AV405" s="122"/>
      <c r="AW405" s="122"/>
      <c r="AX405" s="122"/>
      <c r="AY405" s="122"/>
      <c r="AZ405" s="122"/>
      <c r="BA405" s="122"/>
      <c r="BB405" s="122"/>
      <c r="BC405" s="122"/>
      <c r="BD405" s="122"/>
      <c r="BE405" s="122"/>
      <c r="BF405" s="122"/>
      <c r="BG405" s="122"/>
      <c r="BH405" s="122"/>
    </row>
    <row r="406" spans="1:60" x14ac:dyDescent="0.2">
      <c r="A406" s="133" t="s">
        <v>125</v>
      </c>
      <c r="B406" s="134" t="s">
        <v>91</v>
      </c>
      <c r="C406" s="151" t="s">
        <v>92</v>
      </c>
      <c r="D406" s="135"/>
      <c r="E406" s="136"/>
      <c r="F406" s="137"/>
      <c r="G406" s="138">
        <f>SUMIF(AG407:AG499,"&lt;&gt;NOR",G407:G499)</f>
        <v>0</v>
      </c>
      <c r="H406" s="132"/>
      <c r="I406" s="132">
        <f>SUM(I407:I499)</f>
        <v>2750.29</v>
      </c>
      <c r="J406" s="132"/>
      <c r="K406" s="132">
        <f>SUM(K407:K499)</f>
        <v>30383.64</v>
      </c>
      <c r="L406" s="132"/>
      <c r="M406" s="132">
        <f>SUM(M407:M499)</f>
        <v>0</v>
      </c>
      <c r="N406" s="132"/>
      <c r="O406" s="132">
        <f>SUM(O407:O499)</f>
        <v>7.0000000000000007E-2</v>
      </c>
      <c r="P406" s="132"/>
      <c r="Q406" s="132">
        <f>SUM(Q407:Q499)</f>
        <v>0</v>
      </c>
      <c r="R406" s="132"/>
      <c r="S406" s="132"/>
      <c r="T406" s="132"/>
      <c r="U406" s="132"/>
      <c r="V406" s="132">
        <f>SUM(V407:V499)</f>
        <v>58.92</v>
      </c>
      <c r="W406" s="132"/>
      <c r="X406" s="132"/>
      <c r="AG406" t="s">
        <v>126</v>
      </c>
    </row>
    <row r="407" spans="1:60" outlineLevel="1" x14ac:dyDescent="0.2">
      <c r="A407" s="139">
        <v>141</v>
      </c>
      <c r="B407" s="140" t="s">
        <v>524</v>
      </c>
      <c r="C407" s="153" t="s">
        <v>525</v>
      </c>
      <c r="D407" s="141" t="s">
        <v>138</v>
      </c>
      <c r="E407" s="142">
        <v>218.56</v>
      </c>
      <c r="F407" s="143"/>
      <c r="G407" s="144">
        <f>ROUND(E407*F407,2)</f>
        <v>0</v>
      </c>
      <c r="H407" s="127">
        <v>0.1</v>
      </c>
      <c r="I407" s="127">
        <f>ROUND(E407*H407,2)</f>
        <v>21.86</v>
      </c>
      <c r="J407" s="127">
        <v>34</v>
      </c>
      <c r="K407" s="127">
        <f>ROUND(E407*J407,2)</f>
        <v>7431.04</v>
      </c>
      <c r="L407" s="127">
        <v>21</v>
      </c>
      <c r="M407" s="127">
        <f>G407*(1+L407/100)</f>
        <v>0</v>
      </c>
      <c r="N407" s="127">
        <v>0</v>
      </c>
      <c r="O407" s="127">
        <f>ROUND(E407*N407,2)</f>
        <v>0</v>
      </c>
      <c r="P407" s="127">
        <v>0</v>
      </c>
      <c r="Q407" s="127">
        <f>ROUND(E407*P407,2)</f>
        <v>0</v>
      </c>
      <c r="R407" s="127"/>
      <c r="S407" s="127" t="s">
        <v>130</v>
      </c>
      <c r="T407" s="127" t="s">
        <v>130</v>
      </c>
      <c r="U407" s="127">
        <v>6.9709999999999994E-2</v>
      </c>
      <c r="V407" s="127">
        <f>ROUND(E407*U407,2)</f>
        <v>15.24</v>
      </c>
      <c r="W407" s="127"/>
      <c r="X407" s="127" t="s">
        <v>131</v>
      </c>
      <c r="Y407" s="122"/>
      <c r="Z407" s="122"/>
      <c r="AA407" s="122"/>
      <c r="AB407" s="122"/>
      <c r="AC407" s="122"/>
      <c r="AD407" s="122"/>
      <c r="AE407" s="122"/>
      <c r="AF407" s="122"/>
      <c r="AG407" s="122" t="s">
        <v>132</v>
      </c>
      <c r="AH407" s="122"/>
      <c r="AI407" s="122"/>
      <c r="AJ407" s="122"/>
      <c r="AK407" s="122"/>
      <c r="AL407" s="122"/>
      <c r="AM407" s="122"/>
      <c r="AN407" s="122"/>
      <c r="AO407" s="122"/>
      <c r="AP407" s="122"/>
      <c r="AQ407" s="122"/>
      <c r="AR407" s="122"/>
      <c r="AS407" s="122"/>
      <c r="AT407" s="122"/>
      <c r="AU407" s="122"/>
      <c r="AV407" s="122"/>
      <c r="AW407" s="122"/>
      <c r="AX407" s="122"/>
      <c r="AY407" s="122"/>
      <c r="AZ407" s="122"/>
      <c r="BA407" s="122"/>
      <c r="BB407" s="122"/>
      <c r="BC407" s="122"/>
      <c r="BD407" s="122"/>
      <c r="BE407" s="122"/>
      <c r="BF407" s="122"/>
      <c r="BG407" s="122"/>
      <c r="BH407" s="122"/>
    </row>
    <row r="408" spans="1:60" outlineLevel="1" x14ac:dyDescent="0.2">
      <c r="A408" s="125"/>
      <c r="B408" s="126"/>
      <c r="C408" s="154" t="s">
        <v>526</v>
      </c>
      <c r="D408" s="128"/>
      <c r="E408" s="129"/>
      <c r="F408" s="127"/>
      <c r="G408" s="127"/>
      <c r="H408" s="127"/>
      <c r="I408" s="127"/>
      <c r="J408" s="127"/>
      <c r="K408" s="127"/>
      <c r="L408" s="127"/>
      <c r="M408" s="127"/>
      <c r="N408" s="127"/>
      <c r="O408" s="127"/>
      <c r="P408" s="127"/>
      <c r="Q408" s="127"/>
      <c r="R408" s="127"/>
      <c r="S408" s="127"/>
      <c r="T408" s="127"/>
      <c r="U408" s="127"/>
      <c r="V408" s="127"/>
      <c r="W408" s="127"/>
      <c r="X408" s="127"/>
      <c r="Y408" s="122"/>
      <c r="Z408" s="122"/>
      <c r="AA408" s="122"/>
      <c r="AB408" s="122"/>
      <c r="AC408" s="122"/>
      <c r="AD408" s="122"/>
      <c r="AE408" s="122"/>
      <c r="AF408" s="122"/>
      <c r="AG408" s="122" t="s">
        <v>141</v>
      </c>
      <c r="AH408" s="122">
        <v>0</v>
      </c>
      <c r="AI408" s="122"/>
      <c r="AJ408" s="122"/>
      <c r="AK408" s="122"/>
      <c r="AL408" s="122"/>
      <c r="AM408" s="122"/>
      <c r="AN408" s="122"/>
      <c r="AO408" s="122"/>
      <c r="AP408" s="122"/>
      <c r="AQ408" s="122"/>
      <c r="AR408" s="122"/>
      <c r="AS408" s="122"/>
      <c r="AT408" s="122"/>
      <c r="AU408" s="122"/>
      <c r="AV408" s="122"/>
      <c r="AW408" s="122"/>
      <c r="AX408" s="122"/>
      <c r="AY408" s="122"/>
      <c r="AZ408" s="122"/>
      <c r="BA408" s="122"/>
      <c r="BB408" s="122"/>
      <c r="BC408" s="122"/>
      <c r="BD408" s="122"/>
      <c r="BE408" s="122"/>
      <c r="BF408" s="122"/>
      <c r="BG408" s="122"/>
      <c r="BH408" s="122"/>
    </row>
    <row r="409" spans="1:60" outlineLevel="1" x14ac:dyDescent="0.2">
      <c r="A409" s="125"/>
      <c r="B409" s="126"/>
      <c r="C409" s="154" t="s">
        <v>176</v>
      </c>
      <c r="D409" s="128"/>
      <c r="E409" s="129">
        <v>1.17</v>
      </c>
      <c r="F409" s="127"/>
      <c r="G409" s="127"/>
      <c r="H409" s="127"/>
      <c r="I409" s="127"/>
      <c r="J409" s="127"/>
      <c r="K409" s="127"/>
      <c r="L409" s="127"/>
      <c r="M409" s="127"/>
      <c r="N409" s="127"/>
      <c r="O409" s="127"/>
      <c r="P409" s="127"/>
      <c r="Q409" s="127"/>
      <c r="R409" s="127"/>
      <c r="S409" s="127"/>
      <c r="T409" s="127"/>
      <c r="U409" s="127"/>
      <c r="V409" s="127"/>
      <c r="W409" s="127"/>
      <c r="X409" s="127"/>
      <c r="Y409" s="122"/>
      <c r="Z409" s="122"/>
      <c r="AA409" s="122"/>
      <c r="AB409" s="122"/>
      <c r="AC409" s="122"/>
      <c r="AD409" s="122"/>
      <c r="AE409" s="122"/>
      <c r="AF409" s="122"/>
      <c r="AG409" s="122" t="s">
        <v>141</v>
      </c>
      <c r="AH409" s="122">
        <v>0</v>
      </c>
      <c r="AI409" s="122"/>
      <c r="AJ409" s="122"/>
      <c r="AK409" s="122"/>
      <c r="AL409" s="122"/>
      <c r="AM409" s="122"/>
      <c r="AN409" s="122"/>
      <c r="AO409" s="122"/>
      <c r="AP409" s="122"/>
      <c r="AQ409" s="122"/>
      <c r="AR409" s="122"/>
      <c r="AS409" s="122"/>
      <c r="AT409" s="122"/>
      <c r="AU409" s="122"/>
      <c r="AV409" s="122"/>
      <c r="AW409" s="122"/>
      <c r="AX409" s="122"/>
      <c r="AY409" s="122"/>
      <c r="AZ409" s="122"/>
      <c r="BA409" s="122"/>
      <c r="BB409" s="122"/>
      <c r="BC409" s="122"/>
      <c r="BD409" s="122"/>
      <c r="BE409" s="122"/>
      <c r="BF409" s="122"/>
      <c r="BG409" s="122"/>
      <c r="BH409" s="122"/>
    </row>
    <row r="410" spans="1:60" outlineLevel="1" x14ac:dyDescent="0.2">
      <c r="A410" s="125"/>
      <c r="B410" s="126"/>
      <c r="C410" s="154" t="s">
        <v>177</v>
      </c>
      <c r="D410" s="128"/>
      <c r="E410" s="129">
        <v>1.1399999999999999</v>
      </c>
      <c r="F410" s="127"/>
      <c r="G410" s="127"/>
      <c r="H410" s="127"/>
      <c r="I410" s="127"/>
      <c r="J410" s="127"/>
      <c r="K410" s="127"/>
      <c r="L410" s="127"/>
      <c r="M410" s="127"/>
      <c r="N410" s="127"/>
      <c r="O410" s="127"/>
      <c r="P410" s="127"/>
      <c r="Q410" s="127"/>
      <c r="R410" s="127"/>
      <c r="S410" s="127"/>
      <c r="T410" s="127"/>
      <c r="U410" s="127"/>
      <c r="V410" s="127"/>
      <c r="W410" s="127"/>
      <c r="X410" s="127"/>
      <c r="Y410" s="122"/>
      <c r="Z410" s="122"/>
      <c r="AA410" s="122"/>
      <c r="AB410" s="122"/>
      <c r="AC410" s="122"/>
      <c r="AD410" s="122"/>
      <c r="AE410" s="122"/>
      <c r="AF410" s="122"/>
      <c r="AG410" s="122" t="s">
        <v>141</v>
      </c>
      <c r="AH410" s="122">
        <v>0</v>
      </c>
      <c r="AI410" s="122"/>
      <c r="AJ410" s="122"/>
      <c r="AK410" s="122"/>
      <c r="AL410" s="122"/>
      <c r="AM410" s="122"/>
      <c r="AN410" s="122"/>
      <c r="AO410" s="122"/>
      <c r="AP410" s="122"/>
      <c r="AQ410" s="122"/>
      <c r="AR410" s="122"/>
      <c r="AS410" s="122"/>
      <c r="AT410" s="122"/>
      <c r="AU410" s="122"/>
      <c r="AV410" s="122"/>
      <c r="AW410" s="122"/>
      <c r="AX410" s="122"/>
      <c r="AY410" s="122"/>
      <c r="AZ410" s="122"/>
      <c r="BA410" s="122"/>
      <c r="BB410" s="122"/>
      <c r="BC410" s="122"/>
      <c r="BD410" s="122"/>
      <c r="BE410" s="122"/>
      <c r="BF410" s="122"/>
      <c r="BG410" s="122"/>
      <c r="BH410" s="122"/>
    </row>
    <row r="411" spans="1:60" outlineLevel="1" x14ac:dyDescent="0.2">
      <c r="A411" s="125"/>
      <c r="B411" s="126"/>
      <c r="C411" s="154" t="s">
        <v>178</v>
      </c>
      <c r="D411" s="128"/>
      <c r="E411" s="129">
        <v>3.99</v>
      </c>
      <c r="F411" s="127"/>
      <c r="G411" s="127"/>
      <c r="H411" s="127"/>
      <c r="I411" s="127"/>
      <c r="J411" s="127"/>
      <c r="K411" s="127"/>
      <c r="L411" s="127"/>
      <c r="M411" s="127"/>
      <c r="N411" s="127"/>
      <c r="O411" s="127"/>
      <c r="P411" s="127"/>
      <c r="Q411" s="127"/>
      <c r="R411" s="127"/>
      <c r="S411" s="127"/>
      <c r="T411" s="127"/>
      <c r="U411" s="127"/>
      <c r="V411" s="127"/>
      <c r="W411" s="127"/>
      <c r="X411" s="127"/>
      <c r="Y411" s="122"/>
      <c r="Z411" s="122"/>
      <c r="AA411" s="122"/>
      <c r="AB411" s="122"/>
      <c r="AC411" s="122"/>
      <c r="AD411" s="122"/>
      <c r="AE411" s="122"/>
      <c r="AF411" s="122"/>
      <c r="AG411" s="122" t="s">
        <v>141</v>
      </c>
      <c r="AH411" s="122">
        <v>0</v>
      </c>
      <c r="AI411" s="122"/>
      <c r="AJ411" s="122"/>
      <c r="AK411" s="122"/>
      <c r="AL411" s="122"/>
      <c r="AM411" s="122"/>
      <c r="AN411" s="122"/>
      <c r="AO411" s="122"/>
      <c r="AP411" s="122"/>
      <c r="AQ411" s="122"/>
      <c r="AR411" s="122"/>
      <c r="AS411" s="122"/>
      <c r="AT411" s="122"/>
      <c r="AU411" s="122"/>
      <c r="AV411" s="122"/>
      <c r="AW411" s="122"/>
      <c r="AX411" s="122"/>
      <c r="AY411" s="122"/>
      <c r="AZ411" s="122"/>
      <c r="BA411" s="122"/>
      <c r="BB411" s="122"/>
      <c r="BC411" s="122"/>
      <c r="BD411" s="122"/>
      <c r="BE411" s="122"/>
      <c r="BF411" s="122"/>
      <c r="BG411" s="122"/>
      <c r="BH411" s="122"/>
    </row>
    <row r="412" spans="1:60" outlineLevel="1" x14ac:dyDescent="0.2">
      <c r="A412" s="125"/>
      <c r="B412" s="126"/>
      <c r="C412" s="154" t="s">
        <v>179</v>
      </c>
      <c r="D412" s="128"/>
      <c r="E412" s="129">
        <v>11.7</v>
      </c>
      <c r="F412" s="127"/>
      <c r="G412" s="127"/>
      <c r="H412" s="127"/>
      <c r="I412" s="127"/>
      <c r="J412" s="127"/>
      <c r="K412" s="127"/>
      <c r="L412" s="127"/>
      <c r="M412" s="127"/>
      <c r="N412" s="127"/>
      <c r="O412" s="127"/>
      <c r="P412" s="127"/>
      <c r="Q412" s="127"/>
      <c r="R412" s="127"/>
      <c r="S412" s="127"/>
      <c r="T412" s="127"/>
      <c r="U412" s="127"/>
      <c r="V412" s="127"/>
      <c r="W412" s="127"/>
      <c r="X412" s="127"/>
      <c r="Y412" s="122"/>
      <c r="Z412" s="122"/>
      <c r="AA412" s="122"/>
      <c r="AB412" s="122"/>
      <c r="AC412" s="122"/>
      <c r="AD412" s="122"/>
      <c r="AE412" s="122"/>
      <c r="AF412" s="122"/>
      <c r="AG412" s="122" t="s">
        <v>141</v>
      </c>
      <c r="AH412" s="122">
        <v>0</v>
      </c>
      <c r="AI412" s="122"/>
      <c r="AJ412" s="122"/>
      <c r="AK412" s="122"/>
      <c r="AL412" s="122"/>
      <c r="AM412" s="122"/>
      <c r="AN412" s="122"/>
      <c r="AO412" s="122"/>
      <c r="AP412" s="122"/>
      <c r="AQ412" s="122"/>
      <c r="AR412" s="122"/>
      <c r="AS412" s="122"/>
      <c r="AT412" s="122"/>
      <c r="AU412" s="122"/>
      <c r="AV412" s="122"/>
      <c r="AW412" s="122"/>
      <c r="AX412" s="122"/>
      <c r="AY412" s="122"/>
      <c r="AZ412" s="122"/>
      <c r="BA412" s="122"/>
      <c r="BB412" s="122"/>
      <c r="BC412" s="122"/>
      <c r="BD412" s="122"/>
      <c r="BE412" s="122"/>
      <c r="BF412" s="122"/>
      <c r="BG412" s="122"/>
      <c r="BH412" s="122"/>
    </row>
    <row r="413" spans="1:60" outlineLevel="1" x14ac:dyDescent="0.2">
      <c r="A413" s="125"/>
      <c r="B413" s="126"/>
      <c r="C413" s="154" t="s">
        <v>180</v>
      </c>
      <c r="D413" s="128"/>
      <c r="E413" s="129">
        <v>17.34</v>
      </c>
      <c r="F413" s="127"/>
      <c r="G413" s="127"/>
      <c r="H413" s="127"/>
      <c r="I413" s="127"/>
      <c r="J413" s="127"/>
      <c r="K413" s="127"/>
      <c r="L413" s="127"/>
      <c r="M413" s="127"/>
      <c r="N413" s="127"/>
      <c r="O413" s="127"/>
      <c r="P413" s="127"/>
      <c r="Q413" s="127"/>
      <c r="R413" s="127"/>
      <c r="S413" s="127"/>
      <c r="T413" s="127"/>
      <c r="U413" s="127"/>
      <c r="V413" s="127"/>
      <c r="W413" s="127"/>
      <c r="X413" s="127"/>
      <c r="Y413" s="122"/>
      <c r="Z413" s="122"/>
      <c r="AA413" s="122"/>
      <c r="AB413" s="122"/>
      <c r="AC413" s="122"/>
      <c r="AD413" s="122"/>
      <c r="AE413" s="122"/>
      <c r="AF413" s="122"/>
      <c r="AG413" s="122" t="s">
        <v>141</v>
      </c>
      <c r="AH413" s="122">
        <v>0</v>
      </c>
      <c r="AI413" s="122"/>
      <c r="AJ413" s="122"/>
      <c r="AK413" s="122"/>
      <c r="AL413" s="122"/>
      <c r="AM413" s="122"/>
      <c r="AN413" s="122"/>
      <c r="AO413" s="122"/>
      <c r="AP413" s="122"/>
      <c r="AQ413" s="122"/>
      <c r="AR413" s="122"/>
      <c r="AS413" s="122"/>
      <c r="AT413" s="122"/>
      <c r="AU413" s="122"/>
      <c r="AV413" s="122"/>
      <c r="AW413" s="122"/>
      <c r="AX413" s="122"/>
      <c r="AY413" s="122"/>
      <c r="AZ413" s="122"/>
      <c r="BA413" s="122"/>
      <c r="BB413" s="122"/>
      <c r="BC413" s="122"/>
      <c r="BD413" s="122"/>
      <c r="BE413" s="122"/>
      <c r="BF413" s="122"/>
      <c r="BG413" s="122"/>
      <c r="BH413" s="122"/>
    </row>
    <row r="414" spans="1:60" outlineLevel="1" x14ac:dyDescent="0.2">
      <c r="A414" s="125"/>
      <c r="B414" s="126"/>
      <c r="C414" s="154" t="s">
        <v>181</v>
      </c>
      <c r="D414" s="128"/>
      <c r="E414" s="129">
        <v>8.4</v>
      </c>
      <c r="F414" s="127"/>
      <c r="G414" s="127"/>
      <c r="H414" s="127"/>
      <c r="I414" s="127"/>
      <c r="J414" s="127"/>
      <c r="K414" s="127"/>
      <c r="L414" s="127"/>
      <c r="M414" s="127"/>
      <c r="N414" s="127"/>
      <c r="O414" s="127"/>
      <c r="P414" s="127"/>
      <c r="Q414" s="127"/>
      <c r="R414" s="127"/>
      <c r="S414" s="127"/>
      <c r="T414" s="127"/>
      <c r="U414" s="127"/>
      <c r="V414" s="127"/>
      <c r="W414" s="127"/>
      <c r="X414" s="127"/>
      <c r="Y414" s="122"/>
      <c r="Z414" s="122"/>
      <c r="AA414" s="122"/>
      <c r="AB414" s="122"/>
      <c r="AC414" s="122"/>
      <c r="AD414" s="122"/>
      <c r="AE414" s="122"/>
      <c r="AF414" s="122"/>
      <c r="AG414" s="122" t="s">
        <v>141</v>
      </c>
      <c r="AH414" s="122">
        <v>0</v>
      </c>
      <c r="AI414" s="122"/>
      <c r="AJ414" s="122"/>
      <c r="AK414" s="122"/>
      <c r="AL414" s="122"/>
      <c r="AM414" s="122"/>
      <c r="AN414" s="122"/>
      <c r="AO414" s="122"/>
      <c r="AP414" s="122"/>
      <c r="AQ414" s="122"/>
      <c r="AR414" s="122"/>
      <c r="AS414" s="122"/>
      <c r="AT414" s="122"/>
      <c r="AU414" s="122"/>
      <c r="AV414" s="122"/>
      <c r="AW414" s="122"/>
      <c r="AX414" s="122"/>
      <c r="AY414" s="122"/>
      <c r="AZ414" s="122"/>
      <c r="BA414" s="122"/>
      <c r="BB414" s="122"/>
      <c r="BC414" s="122"/>
      <c r="BD414" s="122"/>
      <c r="BE414" s="122"/>
      <c r="BF414" s="122"/>
      <c r="BG414" s="122"/>
      <c r="BH414" s="122"/>
    </row>
    <row r="415" spans="1:60" outlineLevel="1" x14ac:dyDescent="0.2">
      <c r="A415" s="125"/>
      <c r="B415" s="126"/>
      <c r="C415" s="154" t="s">
        <v>527</v>
      </c>
      <c r="D415" s="128"/>
      <c r="E415" s="129"/>
      <c r="F415" s="127"/>
      <c r="G415" s="127"/>
      <c r="H415" s="127"/>
      <c r="I415" s="127"/>
      <c r="J415" s="127"/>
      <c r="K415" s="127"/>
      <c r="L415" s="127"/>
      <c r="M415" s="127"/>
      <c r="N415" s="127"/>
      <c r="O415" s="127"/>
      <c r="P415" s="127"/>
      <c r="Q415" s="127"/>
      <c r="R415" s="127"/>
      <c r="S415" s="127"/>
      <c r="T415" s="127"/>
      <c r="U415" s="127"/>
      <c r="V415" s="127"/>
      <c r="W415" s="127"/>
      <c r="X415" s="127"/>
      <c r="Y415" s="122"/>
      <c r="Z415" s="122"/>
      <c r="AA415" s="122"/>
      <c r="AB415" s="122"/>
      <c r="AC415" s="122"/>
      <c r="AD415" s="122"/>
      <c r="AE415" s="122"/>
      <c r="AF415" s="122"/>
      <c r="AG415" s="122" t="s">
        <v>141</v>
      </c>
      <c r="AH415" s="122">
        <v>0</v>
      </c>
      <c r="AI415" s="122"/>
      <c r="AJ415" s="122"/>
      <c r="AK415" s="122"/>
      <c r="AL415" s="122"/>
      <c r="AM415" s="122"/>
      <c r="AN415" s="122"/>
      <c r="AO415" s="122"/>
      <c r="AP415" s="122"/>
      <c r="AQ415" s="122"/>
      <c r="AR415" s="122"/>
      <c r="AS415" s="122"/>
      <c r="AT415" s="122"/>
      <c r="AU415" s="122"/>
      <c r="AV415" s="122"/>
      <c r="AW415" s="122"/>
      <c r="AX415" s="122"/>
      <c r="AY415" s="122"/>
      <c r="AZ415" s="122"/>
      <c r="BA415" s="122"/>
      <c r="BB415" s="122"/>
      <c r="BC415" s="122"/>
      <c r="BD415" s="122"/>
      <c r="BE415" s="122"/>
      <c r="BF415" s="122"/>
      <c r="BG415" s="122"/>
      <c r="BH415" s="122"/>
    </row>
    <row r="416" spans="1:60" outlineLevel="1" x14ac:dyDescent="0.2">
      <c r="A416" s="125"/>
      <c r="B416" s="126"/>
      <c r="C416" s="154" t="s">
        <v>190</v>
      </c>
      <c r="D416" s="128"/>
      <c r="E416" s="129">
        <v>37.96</v>
      </c>
      <c r="F416" s="127"/>
      <c r="G416" s="127"/>
      <c r="H416" s="127"/>
      <c r="I416" s="127"/>
      <c r="J416" s="127"/>
      <c r="K416" s="127"/>
      <c r="L416" s="127"/>
      <c r="M416" s="127"/>
      <c r="N416" s="127"/>
      <c r="O416" s="127"/>
      <c r="P416" s="127"/>
      <c r="Q416" s="127"/>
      <c r="R416" s="127"/>
      <c r="S416" s="127"/>
      <c r="T416" s="127"/>
      <c r="U416" s="127"/>
      <c r="V416" s="127"/>
      <c r="W416" s="127"/>
      <c r="X416" s="127"/>
      <c r="Y416" s="122"/>
      <c r="Z416" s="122"/>
      <c r="AA416" s="122"/>
      <c r="AB416" s="122"/>
      <c r="AC416" s="122"/>
      <c r="AD416" s="122"/>
      <c r="AE416" s="122"/>
      <c r="AF416" s="122"/>
      <c r="AG416" s="122" t="s">
        <v>141</v>
      </c>
      <c r="AH416" s="122">
        <v>0</v>
      </c>
      <c r="AI416" s="122"/>
      <c r="AJ416" s="122"/>
      <c r="AK416" s="122"/>
      <c r="AL416" s="122"/>
      <c r="AM416" s="122"/>
      <c r="AN416" s="122"/>
      <c r="AO416" s="122"/>
      <c r="AP416" s="122"/>
      <c r="AQ416" s="122"/>
      <c r="AR416" s="122"/>
      <c r="AS416" s="122"/>
      <c r="AT416" s="122"/>
      <c r="AU416" s="122"/>
      <c r="AV416" s="122"/>
      <c r="AW416" s="122"/>
      <c r="AX416" s="122"/>
      <c r="AY416" s="122"/>
      <c r="AZ416" s="122"/>
      <c r="BA416" s="122"/>
      <c r="BB416" s="122"/>
      <c r="BC416" s="122"/>
      <c r="BD416" s="122"/>
      <c r="BE416" s="122"/>
      <c r="BF416" s="122"/>
      <c r="BG416" s="122"/>
      <c r="BH416" s="122"/>
    </row>
    <row r="417" spans="1:60" outlineLevel="1" x14ac:dyDescent="0.2">
      <c r="A417" s="125"/>
      <c r="B417" s="126"/>
      <c r="C417" s="154" t="s">
        <v>193</v>
      </c>
      <c r="D417" s="128"/>
      <c r="E417" s="129">
        <v>11.44</v>
      </c>
      <c r="F417" s="127"/>
      <c r="G417" s="127"/>
      <c r="H417" s="127"/>
      <c r="I417" s="127"/>
      <c r="J417" s="127"/>
      <c r="K417" s="127"/>
      <c r="L417" s="127"/>
      <c r="M417" s="127"/>
      <c r="N417" s="127"/>
      <c r="O417" s="127"/>
      <c r="P417" s="127"/>
      <c r="Q417" s="127"/>
      <c r="R417" s="127"/>
      <c r="S417" s="127"/>
      <c r="T417" s="127"/>
      <c r="U417" s="127"/>
      <c r="V417" s="127"/>
      <c r="W417" s="127"/>
      <c r="X417" s="127"/>
      <c r="Y417" s="122"/>
      <c r="Z417" s="122"/>
      <c r="AA417" s="122"/>
      <c r="AB417" s="122"/>
      <c r="AC417" s="122"/>
      <c r="AD417" s="122"/>
      <c r="AE417" s="122"/>
      <c r="AF417" s="122"/>
      <c r="AG417" s="122" t="s">
        <v>141</v>
      </c>
      <c r="AH417" s="122">
        <v>0</v>
      </c>
      <c r="AI417" s="122"/>
      <c r="AJ417" s="122"/>
      <c r="AK417" s="122"/>
      <c r="AL417" s="122"/>
      <c r="AM417" s="122"/>
      <c r="AN417" s="122"/>
      <c r="AO417" s="122"/>
      <c r="AP417" s="122"/>
      <c r="AQ417" s="122"/>
      <c r="AR417" s="122"/>
      <c r="AS417" s="122"/>
      <c r="AT417" s="122"/>
      <c r="AU417" s="122"/>
      <c r="AV417" s="122"/>
      <c r="AW417" s="122"/>
      <c r="AX417" s="122"/>
      <c r="AY417" s="122"/>
      <c r="AZ417" s="122"/>
      <c r="BA417" s="122"/>
      <c r="BB417" s="122"/>
      <c r="BC417" s="122"/>
      <c r="BD417" s="122"/>
      <c r="BE417" s="122"/>
      <c r="BF417" s="122"/>
      <c r="BG417" s="122"/>
      <c r="BH417" s="122"/>
    </row>
    <row r="418" spans="1:60" outlineLevel="1" x14ac:dyDescent="0.2">
      <c r="A418" s="125"/>
      <c r="B418" s="126"/>
      <c r="C418" s="154" t="s">
        <v>195</v>
      </c>
      <c r="D418" s="128"/>
      <c r="E418" s="129">
        <v>11.18</v>
      </c>
      <c r="F418" s="127"/>
      <c r="G418" s="127"/>
      <c r="H418" s="127"/>
      <c r="I418" s="127"/>
      <c r="J418" s="127"/>
      <c r="K418" s="127"/>
      <c r="L418" s="127"/>
      <c r="M418" s="127"/>
      <c r="N418" s="127"/>
      <c r="O418" s="127"/>
      <c r="P418" s="127"/>
      <c r="Q418" s="127"/>
      <c r="R418" s="127"/>
      <c r="S418" s="127"/>
      <c r="T418" s="127"/>
      <c r="U418" s="127"/>
      <c r="V418" s="127"/>
      <c r="W418" s="127"/>
      <c r="X418" s="127"/>
      <c r="Y418" s="122"/>
      <c r="Z418" s="122"/>
      <c r="AA418" s="122"/>
      <c r="AB418" s="122"/>
      <c r="AC418" s="122"/>
      <c r="AD418" s="122"/>
      <c r="AE418" s="122"/>
      <c r="AF418" s="122"/>
      <c r="AG418" s="122" t="s">
        <v>141</v>
      </c>
      <c r="AH418" s="122">
        <v>0</v>
      </c>
      <c r="AI418" s="122"/>
      <c r="AJ418" s="122"/>
      <c r="AK418" s="122"/>
      <c r="AL418" s="122"/>
      <c r="AM418" s="122"/>
      <c r="AN418" s="122"/>
      <c r="AO418" s="122"/>
      <c r="AP418" s="122"/>
      <c r="AQ418" s="122"/>
      <c r="AR418" s="122"/>
      <c r="AS418" s="122"/>
      <c r="AT418" s="122"/>
      <c r="AU418" s="122"/>
      <c r="AV418" s="122"/>
      <c r="AW418" s="122"/>
      <c r="AX418" s="122"/>
      <c r="AY418" s="122"/>
      <c r="AZ418" s="122"/>
      <c r="BA418" s="122"/>
      <c r="BB418" s="122"/>
      <c r="BC418" s="122"/>
      <c r="BD418" s="122"/>
      <c r="BE418" s="122"/>
      <c r="BF418" s="122"/>
      <c r="BG418" s="122"/>
      <c r="BH418" s="122"/>
    </row>
    <row r="419" spans="1:60" outlineLevel="1" x14ac:dyDescent="0.2">
      <c r="A419" s="125"/>
      <c r="B419" s="126"/>
      <c r="C419" s="154" t="s">
        <v>196</v>
      </c>
      <c r="D419" s="128"/>
      <c r="E419" s="129">
        <v>4</v>
      </c>
      <c r="F419" s="127"/>
      <c r="G419" s="127"/>
      <c r="H419" s="127"/>
      <c r="I419" s="127"/>
      <c r="J419" s="127"/>
      <c r="K419" s="127"/>
      <c r="L419" s="127"/>
      <c r="M419" s="127"/>
      <c r="N419" s="127"/>
      <c r="O419" s="127"/>
      <c r="P419" s="127"/>
      <c r="Q419" s="127"/>
      <c r="R419" s="127"/>
      <c r="S419" s="127"/>
      <c r="T419" s="127"/>
      <c r="U419" s="127"/>
      <c r="V419" s="127"/>
      <c r="W419" s="127"/>
      <c r="X419" s="127"/>
      <c r="Y419" s="122"/>
      <c r="Z419" s="122"/>
      <c r="AA419" s="122"/>
      <c r="AB419" s="122"/>
      <c r="AC419" s="122"/>
      <c r="AD419" s="122"/>
      <c r="AE419" s="122"/>
      <c r="AF419" s="122"/>
      <c r="AG419" s="122" t="s">
        <v>141</v>
      </c>
      <c r="AH419" s="122">
        <v>0</v>
      </c>
      <c r="AI419" s="122"/>
      <c r="AJ419" s="122"/>
      <c r="AK419" s="122"/>
      <c r="AL419" s="122"/>
      <c r="AM419" s="122"/>
      <c r="AN419" s="122"/>
      <c r="AO419" s="122"/>
      <c r="AP419" s="122"/>
      <c r="AQ419" s="122"/>
      <c r="AR419" s="122"/>
      <c r="AS419" s="122"/>
      <c r="AT419" s="122"/>
      <c r="AU419" s="122"/>
      <c r="AV419" s="122"/>
      <c r="AW419" s="122"/>
      <c r="AX419" s="122"/>
      <c r="AY419" s="122"/>
      <c r="AZ419" s="122"/>
      <c r="BA419" s="122"/>
      <c r="BB419" s="122"/>
      <c r="BC419" s="122"/>
      <c r="BD419" s="122"/>
      <c r="BE419" s="122"/>
      <c r="BF419" s="122"/>
      <c r="BG419" s="122"/>
      <c r="BH419" s="122"/>
    </row>
    <row r="420" spans="1:60" outlineLevel="1" x14ac:dyDescent="0.2">
      <c r="A420" s="125"/>
      <c r="B420" s="126"/>
      <c r="C420" s="154" t="s">
        <v>197</v>
      </c>
      <c r="D420" s="128"/>
      <c r="E420" s="129">
        <v>35.880000000000003</v>
      </c>
      <c r="F420" s="127"/>
      <c r="G420" s="127"/>
      <c r="H420" s="127"/>
      <c r="I420" s="127"/>
      <c r="J420" s="127"/>
      <c r="K420" s="127"/>
      <c r="L420" s="127"/>
      <c r="M420" s="127"/>
      <c r="N420" s="127"/>
      <c r="O420" s="127"/>
      <c r="P420" s="127"/>
      <c r="Q420" s="127"/>
      <c r="R420" s="127"/>
      <c r="S420" s="127"/>
      <c r="T420" s="127"/>
      <c r="U420" s="127"/>
      <c r="V420" s="127"/>
      <c r="W420" s="127"/>
      <c r="X420" s="127"/>
      <c r="Y420" s="122"/>
      <c r="Z420" s="122"/>
      <c r="AA420" s="122"/>
      <c r="AB420" s="122"/>
      <c r="AC420" s="122"/>
      <c r="AD420" s="122"/>
      <c r="AE420" s="122"/>
      <c r="AF420" s="122"/>
      <c r="AG420" s="122" t="s">
        <v>141</v>
      </c>
      <c r="AH420" s="122">
        <v>0</v>
      </c>
      <c r="AI420" s="122"/>
      <c r="AJ420" s="122"/>
      <c r="AK420" s="122"/>
      <c r="AL420" s="122"/>
      <c r="AM420" s="122"/>
      <c r="AN420" s="122"/>
      <c r="AO420" s="122"/>
      <c r="AP420" s="122"/>
      <c r="AQ420" s="122"/>
      <c r="AR420" s="122"/>
      <c r="AS420" s="122"/>
      <c r="AT420" s="122"/>
      <c r="AU420" s="122"/>
      <c r="AV420" s="122"/>
      <c r="AW420" s="122"/>
      <c r="AX420" s="122"/>
      <c r="AY420" s="122"/>
      <c r="AZ420" s="122"/>
      <c r="BA420" s="122"/>
      <c r="BB420" s="122"/>
      <c r="BC420" s="122"/>
      <c r="BD420" s="122"/>
      <c r="BE420" s="122"/>
      <c r="BF420" s="122"/>
      <c r="BG420" s="122"/>
      <c r="BH420" s="122"/>
    </row>
    <row r="421" spans="1:60" outlineLevel="1" x14ac:dyDescent="0.2">
      <c r="A421" s="125"/>
      <c r="B421" s="126"/>
      <c r="C421" s="154" t="s">
        <v>200</v>
      </c>
      <c r="D421" s="128"/>
      <c r="E421" s="129">
        <v>44.2</v>
      </c>
      <c r="F421" s="127"/>
      <c r="G421" s="127"/>
      <c r="H421" s="127"/>
      <c r="I421" s="127"/>
      <c r="J421" s="127"/>
      <c r="K421" s="127"/>
      <c r="L421" s="127"/>
      <c r="M421" s="127"/>
      <c r="N421" s="127"/>
      <c r="O421" s="127"/>
      <c r="P421" s="127"/>
      <c r="Q421" s="127"/>
      <c r="R421" s="127"/>
      <c r="S421" s="127"/>
      <c r="T421" s="127"/>
      <c r="U421" s="127"/>
      <c r="V421" s="127"/>
      <c r="W421" s="127"/>
      <c r="X421" s="127"/>
      <c r="Y421" s="122"/>
      <c r="Z421" s="122"/>
      <c r="AA421" s="122"/>
      <c r="AB421" s="122"/>
      <c r="AC421" s="122"/>
      <c r="AD421" s="122"/>
      <c r="AE421" s="122"/>
      <c r="AF421" s="122"/>
      <c r="AG421" s="122" t="s">
        <v>141</v>
      </c>
      <c r="AH421" s="122">
        <v>0</v>
      </c>
      <c r="AI421" s="122"/>
      <c r="AJ421" s="122"/>
      <c r="AK421" s="122"/>
      <c r="AL421" s="122"/>
      <c r="AM421" s="122"/>
      <c r="AN421" s="122"/>
      <c r="AO421" s="122"/>
      <c r="AP421" s="122"/>
      <c r="AQ421" s="122"/>
      <c r="AR421" s="122"/>
      <c r="AS421" s="122"/>
      <c r="AT421" s="122"/>
      <c r="AU421" s="122"/>
      <c r="AV421" s="122"/>
      <c r="AW421" s="122"/>
      <c r="AX421" s="122"/>
      <c r="AY421" s="122"/>
      <c r="AZ421" s="122"/>
      <c r="BA421" s="122"/>
      <c r="BB421" s="122"/>
      <c r="BC421" s="122"/>
      <c r="BD421" s="122"/>
      <c r="BE421" s="122"/>
      <c r="BF421" s="122"/>
      <c r="BG421" s="122"/>
      <c r="BH421" s="122"/>
    </row>
    <row r="422" spans="1:60" outlineLevel="1" x14ac:dyDescent="0.2">
      <c r="A422" s="125"/>
      <c r="B422" s="126"/>
      <c r="C422" s="154" t="s">
        <v>203</v>
      </c>
      <c r="D422" s="128"/>
      <c r="E422" s="129">
        <v>30.16</v>
      </c>
      <c r="F422" s="127"/>
      <c r="G422" s="127"/>
      <c r="H422" s="127"/>
      <c r="I422" s="127"/>
      <c r="J422" s="127"/>
      <c r="K422" s="127"/>
      <c r="L422" s="127"/>
      <c r="M422" s="127"/>
      <c r="N422" s="127"/>
      <c r="O422" s="127"/>
      <c r="P422" s="127"/>
      <c r="Q422" s="127"/>
      <c r="R422" s="127"/>
      <c r="S422" s="127"/>
      <c r="T422" s="127"/>
      <c r="U422" s="127"/>
      <c r="V422" s="127"/>
      <c r="W422" s="127"/>
      <c r="X422" s="127"/>
      <c r="Y422" s="122"/>
      <c r="Z422" s="122"/>
      <c r="AA422" s="122"/>
      <c r="AB422" s="122"/>
      <c r="AC422" s="122"/>
      <c r="AD422" s="122"/>
      <c r="AE422" s="122"/>
      <c r="AF422" s="122"/>
      <c r="AG422" s="122" t="s">
        <v>141</v>
      </c>
      <c r="AH422" s="122">
        <v>0</v>
      </c>
      <c r="AI422" s="122"/>
      <c r="AJ422" s="122"/>
      <c r="AK422" s="122"/>
      <c r="AL422" s="122"/>
      <c r="AM422" s="122"/>
      <c r="AN422" s="122"/>
      <c r="AO422" s="122"/>
      <c r="AP422" s="122"/>
      <c r="AQ422" s="122"/>
      <c r="AR422" s="122"/>
      <c r="AS422" s="122"/>
      <c r="AT422" s="122"/>
      <c r="AU422" s="122"/>
      <c r="AV422" s="122"/>
      <c r="AW422" s="122"/>
      <c r="AX422" s="122"/>
      <c r="AY422" s="122"/>
      <c r="AZ422" s="122"/>
      <c r="BA422" s="122"/>
      <c r="BB422" s="122"/>
      <c r="BC422" s="122"/>
      <c r="BD422" s="122"/>
      <c r="BE422" s="122"/>
      <c r="BF422" s="122"/>
      <c r="BG422" s="122"/>
      <c r="BH422" s="122"/>
    </row>
    <row r="423" spans="1:60" outlineLevel="1" x14ac:dyDescent="0.2">
      <c r="A423" s="139">
        <v>142</v>
      </c>
      <c r="B423" s="140" t="s">
        <v>528</v>
      </c>
      <c r="C423" s="153" t="s">
        <v>529</v>
      </c>
      <c r="D423" s="141" t="s">
        <v>138</v>
      </c>
      <c r="E423" s="142">
        <v>218.56</v>
      </c>
      <c r="F423" s="143"/>
      <c r="G423" s="144">
        <f>ROUND(E423*F423,2)</f>
        <v>0</v>
      </c>
      <c r="H423" s="127">
        <v>0.09</v>
      </c>
      <c r="I423" s="127">
        <f>ROUND(E423*H423,2)</f>
        <v>19.670000000000002</v>
      </c>
      <c r="J423" s="127">
        <v>20.309999999999999</v>
      </c>
      <c r="K423" s="127">
        <f>ROUND(E423*J423,2)</f>
        <v>4438.95</v>
      </c>
      <c r="L423" s="127">
        <v>21</v>
      </c>
      <c r="M423" s="127">
        <f>G423*(1+L423/100)</f>
        <v>0</v>
      </c>
      <c r="N423" s="127">
        <v>0</v>
      </c>
      <c r="O423" s="127">
        <f>ROUND(E423*N423,2)</f>
        <v>0</v>
      </c>
      <c r="P423" s="127">
        <v>0</v>
      </c>
      <c r="Q423" s="127">
        <f>ROUND(E423*P423,2)</f>
        <v>0</v>
      </c>
      <c r="R423" s="127"/>
      <c r="S423" s="127" t="s">
        <v>130</v>
      </c>
      <c r="T423" s="127" t="s">
        <v>139</v>
      </c>
      <c r="U423" s="127">
        <v>4.3220000000000001E-2</v>
      </c>
      <c r="V423" s="127">
        <f>ROUND(E423*U423,2)</f>
        <v>9.4499999999999993</v>
      </c>
      <c r="W423" s="127"/>
      <c r="X423" s="127" t="s">
        <v>131</v>
      </c>
      <c r="Y423" s="122"/>
      <c r="Z423" s="122"/>
      <c r="AA423" s="122"/>
      <c r="AB423" s="122"/>
      <c r="AC423" s="122"/>
      <c r="AD423" s="122"/>
      <c r="AE423" s="122"/>
      <c r="AF423" s="122"/>
      <c r="AG423" s="122" t="s">
        <v>132</v>
      </c>
      <c r="AH423" s="122"/>
      <c r="AI423" s="122"/>
      <c r="AJ423" s="122"/>
      <c r="AK423" s="122"/>
      <c r="AL423" s="122"/>
      <c r="AM423" s="122"/>
      <c r="AN423" s="122"/>
      <c r="AO423" s="122"/>
      <c r="AP423" s="122"/>
      <c r="AQ423" s="122"/>
      <c r="AR423" s="122"/>
      <c r="AS423" s="122"/>
      <c r="AT423" s="122"/>
      <c r="AU423" s="122"/>
      <c r="AV423" s="122"/>
      <c r="AW423" s="122"/>
      <c r="AX423" s="122"/>
      <c r="AY423" s="122"/>
      <c r="AZ423" s="122"/>
      <c r="BA423" s="122"/>
      <c r="BB423" s="122"/>
      <c r="BC423" s="122"/>
      <c r="BD423" s="122"/>
      <c r="BE423" s="122"/>
      <c r="BF423" s="122"/>
      <c r="BG423" s="122"/>
      <c r="BH423" s="122"/>
    </row>
    <row r="424" spans="1:60" outlineLevel="1" x14ac:dyDescent="0.2">
      <c r="A424" s="125"/>
      <c r="B424" s="126"/>
      <c r="C424" s="154" t="s">
        <v>526</v>
      </c>
      <c r="D424" s="128"/>
      <c r="E424" s="129"/>
      <c r="F424" s="127"/>
      <c r="G424" s="127"/>
      <c r="H424" s="127"/>
      <c r="I424" s="127"/>
      <c r="J424" s="127"/>
      <c r="K424" s="127"/>
      <c r="L424" s="127"/>
      <c r="M424" s="127"/>
      <c r="N424" s="127"/>
      <c r="O424" s="127"/>
      <c r="P424" s="127"/>
      <c r="Q424" s="127"/>
      <c r="R424" s="127"/>
      <c r="S424" s="127"/>
      <c r="T424" s="127"/>
      <c r="U424" s="127"/>
      <c r="V424" s="127"/>
      <c r="W424" s="127"/>
      <c r="X424" s="127"/>
      <c r="Y424" s="122"/>
      <c r="Z424" s="122"/>
      <c r="AA424" s="122"/>
      <c r="AB424" s="122"/>
      <c r="AC424" s="122"/>
      <c r="AD424" s="122"/>
      <c r="AE424" s="122"/>
      <c r="AF424" s="122"/>
      <c r="AG424" s="122" t="s">
        <v>141</v>
      </c>
      <c r="AH424" s="122">
        <v>0</v>
      </c>
      <c r="AI424" s="122"/>
      <c r="AJ424" s="122"/>
      <c r="AK424" s="122"/>
      <c r="AL424" s="122"/>
      <c r="AM424" s="122"/>
      <c r="AN424" s="122"/>
      <c r="AO424" s="122"/>
      <c r="AP424" s="122"/>
      <c r="AQ424" s="122"/>
      <c r="AR424" s="122"/>
      <c r="AS424" s="122"/>
      <c r="AT424" s="122"/>
      <c r="AU424" s="122"/>
      <c r="AV424" s="122"/>
      <c r="AW424" s="122"/>
      <c r="AX424" s="122"/>
      <c r="AY424" s="122"/>
      <c r="AZ424" s="122"/>
      <c r="BA424" s="122"/>
      <c r="BB424" s="122"/>
      <c r="BC424" s="122"/>
      <c r="BD424" s="122"/>
      <c r="BE424" s="122"/>
      <c r="BF424" s="122"/>
      <c r="BG424" s="122"/>
      <c r="BH424" s="122"/>
    </row>
    <row r="425" spans="1:60" outlineLevel="1" x14ac:dyDescent="0.2">
      <c r="A425" s="125"/>
      <c r="B425" s="126"/>
      <c r="C425" s="154" t="s">
        <v>176</v>
      </c>
      <c r="D425" s="128"/>
      <c r="E425" s="129">
        <v>1.17</v>
      </c>
      <c r="F425" s="127"/>
      <c r="G425" s="127"/>
      <c r="H425" s="127"/>
      <c r="I425" s="127"/>
      <c r="J425" s="127"/>
      <c r="K425" s="127"/>
      <c r="L425" s="127"/>
      <c r="M425" s="127"/>
      <c r="N425" s="127"/>
      <c r="O425" s="127"/>
      <c r="P425" s="127"/>
      <c r="Q425" s="127"/>
      <c r="R425" s="127"/>
      <c r="S425" s="127"/>
      <c r="T425" s="127"/>
      <c r="U425" s="127"/>
      <c r="V425" s="127"/>
      <c r="W425" s="127"/>
      <c r="X425" s="127"/>
      <c r="Y425" s="122"/>
      <c r="Z425" s="122"/>
      <c r="AA425" s="122"/>
      <c r="AB425" s="122"/>
      <c r="AC425" s="122"/>
      <c r="AD425" s="122"/>
      <c r="AE425" s="122"/>
      <c r="AF425" s="122"/>
      <c r="AG425" s="122" t="s">
        <v>141</v>
      </c>
      <c r="AH425" s="122">
        <v>0</v>
      </c>
      <c r="AI425" s="122"/>
      <c r="AJ425" s="122"/>
      <c r="AK425" s="122"/>
      <c r="AL425" s="122"/>
      <c r="AM425" s="122"/>
      <c r="AN425" s="122"/>
      <c r="AO425" s="122"/>
      <c r="AP425" s="122"/>
      <c r="AQ425" s="122"/>
      <c r="AR425" s="122"/>
      <c r="AS425" s="122"/>
      <c r="AT425" s="122"/>
      <c r="AU425" s="122"/>
      <c r="AV425" s="122"/>
      <c r="AW425" s="122"/>
      <c r="AX425" s="122"/>
      <c r="AY425" s="122"/>
      <c r="AZ425" s="122"/>
      <c r="BA425" s="122"/>
      <c r="BB425" s="122"/>
      <c r="BC425" s="122"/>
      <c r="BD425" s="122"/>
      <c r="BE425" s="122"/>
      <c r="BF425" s="122"/>
      <c r="BG425" s="122"/>
      <c r="BH425" s="122"/>
    </row>
    <row r="426" spans="1:60" outlineLevel="1" x14ac:dyDescent="0.2">
      <c r="A426" s="125"/>
      <c r="B426" s="126"/>
      <c r="C426" s="154" t="s">
        <v>177</v>
      </c>
      <c r="D426" s="128"/>
      <c r="E426" s="129">
        <v>1.1399999999999999</v>
      </c>
      <c r="F426" s="127"/>
      <c r="G426" s="127"/>
      <c r="H426" s="127"/>
      <c r="I426" s="127"/>
      <c r="J426" s="127"/>
      <c r="K426" s="127"/>
      <c r="L426" s="127"/>
      <c r="M426" s="127"/>
      <c r="N426" s="127"/>
      <c r="O426" s="127"/>
      <c r="P426" s="127"/>
      <c r="Q426" s="127"/>
      <c r="R426" s="127"/>
      <c r="S426" s="127"/>
      <c r="T426" s="127"/>
      <c r="U426" s="127"/>
      <c r="V426" s="127"/>
      <c r="W426" s="127"/>
      <c r="X426" s="127"/>
      <c r="Y426" s="122"/>
      <c r="Z426" s="122"/>
      <c r="AA426" s="122"/>
      <c r="AB426" s="122"/>
      <c r="AC426" s="122"/>
      <c r="AD426" s="122"/>
      <c r="AE426" s="122"/>
      <c r="AF426" s="122"/>
      <c r="AG426" s="122" t="s">
        <v>141</v>
      </c>
      <c r="AH426" s="122">
        <v>0</v>
      </c>
      <c r="AI426" s="122"/>
      <c r="AJ426" s="122"/>
      <c r="AK426" s="122"/>
      <c r="AL426" s="122"/>
      <c r="AM426" s="122"/>
      <c r="AN426" s="122"/>
      <c r="AO426" s="122"/>
      <c r="AP426" s="122"/>
      <c r="AQ426" s="122"/>
      <c r="AR426" s="122"/>
      <c r="AS426" s="122"/>
      <c r="AT426" s="122"/>
      <c r="AU426" s="122"/>
      <c r="AV426" s="122"/>
      <c r="AW426" s="122"/>
      <c r="AX426" s="122"/>
      <c r="AY426" s="122"/>
      <c r="AZ426" s="122"/>
      <c r="BA426" s="122"/>
      <c r="BB426" s="122"/>
      <c r="BC426" s="122"/>
      <c r="BD426" s="122"/>
      <c r="BE426" s="122"/>
      <c r="BF426" s="122"/>
      <c r="BG426" s="122"/>
      <c r="BH426" s="122"/>
    </row>
    <row r="427" spans="1:60" outlineLevel="1" x14ac:dyDescent="0.2">
      <c r="A427" s="125"/>
      <c r="B427" s="126"/>
      <c r="C427" s="154" t="s">
        <v>178</v>
      </c>
      <c r="D427" s="128"/>
      <c r="E427" s="129">
        <v>3.99</v>
      </c>
      <c r="F427" s="127"/>
      <c r="G427" s="127"/>
      <c r="H427" s="127"/>
      <c r="I427" s="127"/>
      <c r="J427" s="127"/>
      <c r="K427" s="127"/>
      <c r="L427" s="127"/>
      <c r="M427" s="127"/>
      <c r="N427" s="127"/>
      <c r="O427" s="127"/>
      <c r="P427" s="127"/>
      <c r="Q427" s="127"/>
      <c r="R427" s="127"/>
      <c r="S427" s="127"/>
      <c r="T427" s="127"/>
      <c r="U427" s="127"/>
      <c r="V427" s="127"/>
      <c r="W427" s="127"/>
      <c r="X427" s="127"/>
      <c r="Y427" s="122"/>
      <c r="Z427" s="122"/>
      <c r="AA427" s="122"/>
      <c r="AB427" s="122"/>
      <c r="AC427" s="122"/>
      <c r="AD427" s="122"/>
      <c r="AE427" s="122"/>
      <c r="AF427" s="122"/>
      <c r="AG427" s="122" t="s">
        <v>141</v>
      </c>
      <c r="AH427" s="122">
        <v>0</v>
      </c>
      <c r="AI427" s="122"/>
      <c r="AJ427" s="122"/>
      <c r="AK427" s="122"/>
      <c r="AL427" s="122"/>
      <c r="AM427" s="122"/>
      <c r="AN427" s="122"/>
      <c r="AO427" s="122"/>
      <c r="AP427" s="122"/>
      <c r="AQ427" s="122"/>
      <c r="AR427" s="122"/>
      <c r="AS427" s="122"/>
      <c r="AT427" s="122"/>
      <c r="AU427" s="122"/>
      <c r="AV427" s="122"/>
      <c r="AW427" s="122"/>
      <c r="AX427" s="122"/>
      <c r="AY427" s="122"/>
      <c r="AZ427" s="122"/>
      <c r="BA427" s="122"/>
      <c r="BB427" s="122"/>
      <c r="BC427" s="122"/>
      <c r="BD427" s="122"/>
      <c r="BE427" s="122"/>
      <c r="BF427" s="122"/>
      <c r="BG427" s="122"/>
      <c r="BH427" s="122"/>
    </row>
    <row r="428" spans="1:60" outlineLevel="1" x14ac:dyDescent="0.2">
      <c r="A428" s="125"/>
      <c r="B428" s="126"/>
      <c r="C428" s="154" t="s">
        <v>179</v>
      </c>
      <c r="D428" s="128"/>
      <c r="E428" s="129">
        <v>11.7</v>
      </c>
      <c r="F428" s="127"/>
      <c r="G428" s="127"/>
      <c r="H428" s="127"/>
      <c r="I428" s="127"/>
      <c r="J428" s="127"/>
      <c r="K428" s="127"/>
      <c r="L428" s="127"/>
      <c r="M428" s="127"/>
      <c r="N428" s="127"/>
      <c r="O428" s="127"/>
      <c r="P428" s="127"/>
      <c r="Q428" s="127"/>
      <c r="R428" s="127"/>
      <c r="S428" s="127"/>
      <c r="T428" s="127"/>
      <c r="U428" s="127"/>
      <c r="V428" s="127"/>
      <c r="W428" s="127"/>
      <c r="X428" s="127"/>
      <c r="Y428" s="122"/>
      <c r="Z428" s="122"/>
      <c r="AA428" s="122"/>
      <c r="AB428" s="122"/>
      <c r="AC428" s="122"/>
      <c r="AD428" s="122"/>
      <c r="AE428" s="122"/>
      <c r="AF428" s="122"/>
      <c r="AG428" s="122" t="s">
        <v>141</v>
      </c>
      <c r="AH428" s="122">
        <v>0</v>
      </c>
      <c r="AI428" s="122"/>
      <c r="AJ428" s="122"/>
      <c r="AK428" s="122"/>
      <c r="AL428" s="122"/>
      <c r="AM428" s="122"/>
      <c r="AN428" s="122"/>
      <c r="AO428" s="122"/>
      <c r="AP428" s="122"/>
      <c r="AQ428" s="122"/>
      <c r="AR428" s="122"/>
      <c r="AS428" s="122"/>
      <c r="AT428" s="122"/>
      <c r="AU428" s="122"/>
      <c r="AV428" s="122"/>
      <c r="AW428" s="122"/>
      <c r="AX428" s="122"/>
      <c r="AY428" s="122"/>
      <c r="AZ428" s="122"/>
      <c r="BA428" s="122"/>
      <c r="BB428" s="122"/>
      <c r="BC428" s="122"/>
      <c r="BD428" s="122"/>
      <c r="BE428" s="122"/>
      <c r="BF428" s="122"/>
      <c r="BG428" s="122"/>
      <c r="BH428" s="122"/>
    </row>
    <row r="429" spans="1:60" outlineLevel="1" x14ac:dyDescent="0.2">
      <c r="A429" s="125"/>
      <c r="B429" s="126"/>
      <c r="C429" s="154" t="s">
        <v>180</v>
      </c>
      <c r="D429" s="128"/>
      <c r="E429" s="129">
        <v>17.34</v>
      </c>
      <c r="F429" s="127"/>
      <c r="G429" s="127"/>
      <c r="H429" s="127"/>
      <c r="I429" s="127"/>
      <c r="J429" s="127"/>
      <c r="K429" s="127"/>
      <c r="L429" s="127"/>
      <c r="M429" s="127"/>
      <c r="N429" s="127"/>
      <c r="O429" s="127"/>
      <c r="P429" s="127"/>
      <c r="Q429" s="127"/>
      <c r="R429" s="127"/>
      <c r="S429" s="127"/>
      <c r="T429" s="127"/>
      <c r="U429" s="127"/>
      <c r="V429" s="127"/>
      <c r="W429" s="127"/>
      <c r="X429" s="127"/>
      <c r="Y429" s="122"/>
      <c r="Z429" s="122"/>
      <c r="AA429" s="122"/>
      <c r="AB429" s="122"/>
      <c r="AC429" s="122"/>
      <c r="AD429" s="122"/>
      <c r="AE429" s="122"/>
      <c r="AF429" s="122"/>
      <c r="AG429" s="122" t="s">
        <v>141</v>
      </c>
      <c r="AH429" s="122">
        <v>0</v>
      </c>
      <c r="AI429" s="122"/>
      <c r="AJ429" s="122"/>
      <c r="AK429" s="122"/>
      <c r="AL429" s="122"/>
      <c r="AM429" s="122"/>
      <c r="AN429" s="122"/>
      <c r="AO429" s="122"/>
      <c r="AP429" s="122"/>
      <c r="AQ429" s="122"/>
      <c r="AR429" s="122"/>
      <c r="AS429" s="122"/>
      <c r="AT429" s="122"/>
      <c r="AU429" s="122"/>
      <c r="AV429" s="122"/>
      <c r="AW429" s="122"/>
      <c r="AX429" s="122"/>
      <c r="AY429" s="122"/>
      <c r="AZ429" s="122"/>
      <c r="BA429" s="122"/>
      <c r="BB429" s="122"/>
      <c r="BC429" s="122"/>
      <c r="BD429" s="122"/>
      <c r="BE429" s="122"/>
      <c r="BF429" s="122"/>
      <c r="BG429" s="122"/>
      <c r="BH429" s="122"/>
    </row>
    <row r="430" spans="1:60" outlineLevel="1" x14ac:dyDescent="0.2">
      <c r="A430" s="125"/>
      <c r="B430" s="126"/>
      <c r="C430" s="154" t="s">
        <v>181</v>
      </c>
      <c r="D430" s="128"/>
      <c r="E430" s="129">
        <v>8.4</v>
      </c>
      <c r="F430" s="127"/>
      <c r="G430" s="127"/>
      <c r="H430" s="127"/>
      <c r="I430" s="127"/>
      <c r="J430" s="127"/>
      <c r="K430" s="127"/>
      <c r="L430" s="127"/>
      <c r="M430" s="127"/>
      <c r="N430" s="127"/>
      <c r="O430" s="127"/>
      <c r="P430" s="127"/>
      <c r="Q430" s="127"/>
      <c r="R430" s="127"/>
      <c r="S430" s="127"/>
      <c r="T430" s="127"/>
      <c r="U430" s="127"/>
      <c r="V430" s="127"/>
      <c r="W430" s="127"/>
      <c r="X430" s="127"/>
      <c r="Y430" s="122"/>
      <c r="Z430" s="122"/>
      <c r="AA430" s="122"/>
      <c r="AB430" s="122"/>
      <c r="AC430" s="122"/>
      <c r="AD430" s="122"/>
      <c r="AE430" s="122"/>
      <c r="AF430" s="122"/>
      <c r="AG430" s="122" t="s">
        <v>141</v>
      </c>
      <c r="AH430" s="122">
        <v>0</v>
      </c>
      <c r="AI430" s="122"/>
      <c r="AJ430" s="122"/>
      <c r="AK430" s="122"/>
      <c r="AL430" s="122"/>
      <c r="AM430" s="122"/>
      <c r="AN430" s="122"/>
      <c r="AO430" s="122"/>
      <c r="AP430" s="122"/>
      <c r="AQ430" s="122"/>
      <c r="AR430" s="122"/>
      <c r="AS430" s="122"/>
      <c r="AT430" s="122"/>
      <c r="AU430" s="122"/>
      <c r="AV430" s="122"/>
      <c r="AW430" s="122"/>
      <c r="AX430" s="122"/>
      <c r="AY430" s="122"/>
      <c r="AZ430" s="122"/>
      <c r="BA430" s="122"/>
      <c r="BB430" s="122"/>
      <c r="BC430" s="122"/>
      <c r="BD430" s="122"/>
      <c r="BE430" s="122"/>
      <c r="BF430" s="122"/>
      <c r="BG430" s="122"/>
      <c r="BH430" s="122"/>
    </row>
    <row r="431" spans="1:60" outlineLevel="1" x14ac:dyDescent="0.2">
      <c r="A431" s="125"/>
      <c r="B431" s="126"/>
      <c r="C431" s="154" t="s">
        <v>527</v>
      </c>
      <c r="D431" s="128"/>
      <c r="E431" s="129"/>
      <c r="F431" s="127"/>
      <c r="G431" s="127"/>
      <c r="H431" s="127"/>
      <c r="I431" s="127"/>
      <c r="J431" s="127"/>
      <c r="K431" s="127"/>
      <c r="L431" s="127"/>
      <c r="M431" s="127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2"/>
      <c r="Z431" s="122"/>
      <c r="AA431" s="122"/>
      <c r="AB431" s="122"/>
      <c r="AC431" s="122"/>
      <c r="AD431" s="122"/>
      <c r="AE431" s="122"/>
      <c r="AF431" s="122"/>
      <c r="AG431" s="122" t="s">
        <v>141</v>
      </c>
      <c r="AH431" s="122">
        <v>0</v>
      </c>
      <c r="AI431" s="122"/>
      <c r="AJ431" s="122"/>
      <c r="AK431" s="122"/>
      <c r="AL431" s="122"/>
      <c r="AM431" s="122"/>
      <c r="AN431" s="122"/>
      <c r="AO431" s="122"/>
      <c r="AP431" s="122"/>
      <c r="AQ431" s="122"/>
      <c r="AR431" s="122"/>
      <c r="AS431" s="122"/>
      <c r="AT431" s="122"/>
      <c r="AU431" s="122"/>
      <c r="AV431" s="122"/>
      <c r="AW431" s="122"/>
      <c r="AX431" s="122"/>
      <c r="AY431" s="122"/>
      <c r="AZ431" s="122"/>
      <c r="BA431" s="122"/>
      <c r="BB431" s="122"/>
      <c r="BC431" s="122"/>
      <c r="BD431" s="122"/>
      <c r="BE431" s="122"/>
      <c r="BF431" s="122"/>
      <c r="BG431" s="122"/>
      <c r="BH431" s="122"/>
    </row>
    <row r="432" spans="1:60" outlineLevel="1" x14ac:dyDescent="0.2">
      <c r="A432" s="125"/>
      <c r="B432" s="126"/>
      <c r="C432" s="154" t="s">
        <v>190</v>
      </c>
      <c r="D432" s="128"/>
      <c r="E432" s="129">
        <v>37.96</v>
      </c>
      <c r="F432" s="127"/>
      <c r="G432" s="127"/>
      <c r="H432" s="127"/>
      <c r="I432" s="127"/>
      <c r="J432" s="127"/>
      <c r="K432" s="127"/>
      <c r="L432" s="127"/>
      <c r="M432" s="127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2"/>
      <c r="Z432" s="122"/>
      <c r="AA432" s="122"/>
      <c r="AB432" s="122"/>
      <c r="AC432" s="122"/>
      <c r="AD432" s="122"/>
      <c r="AE432" s="122"/>
      <c r="AF432" s="122"/>
      <c r="AG432" s="122" t="s">
        <v>141</v>
      </c>
      <c r="AH432" s="122">
        <v>0</v>
      </c>
      <c r="AI432" s="122"/>
      <c r="AJ432" s="122"/>
      <c r="AK432" s="122"/>
      <c r="AL432" s="122"/>
      <c r="AM432" s="122"/>
      <c r="AN432" s="122"/>
      <c r="AO432" s="122"/>
      <c r="AP432" s="122"/>
      <c r="AQ432" s="122"/>
      <c r="AR432" s="122"/>
      <c r="AS432" s="122"/>
      <c r="AT432" s="122"/>
      <c r="AU432" s="122"/>
      <c r="AV432" s="122"/>
      <c r="AW432" s="122"/>
      <c r="AX432" s="122"/>
      <c r="AY432" s="122"/>
      <c r="AZ432" s="122"/>
      <c r="BA432" s="122"/>
      <c r="BB432" s="122"/>
      <c r="BC432" s="122"/>
      <c r="BD432" s="122"/>
      <c r="BE432" s="122"/>
      <c r="BF432" s="122"/>
      <c r="BG432" s="122"/>
      <c r="BH432" s="122"/>
    </row>
    <row r="433" spans="1:60" outlineLevel="1" x14ac:dyDescent="0.2">
      <c r="A433" s="125"/>
      <c r="B433" s="126"/>
      <c r="C433" s="154" t="s">
        <v>193</v>
      </c>
      <c r="D433" s="128"/>
      <c r="E433" s="129">
        <v>11.44</v>
      </c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2"/>
      <c r="Z433" s="122"/>
      <c r="AA433" s="122"/>
      <c r="AB433" s="122"/>
      <c r="AC433" s="122"/>
      <c r="AD433" s="122"/>
      <c r="AE433" s="122"/>
      <c r="AF433" s="122"/>
      <c r="AG433" s="122" t="s">
        <v>141</v>
      </c>
      <c r="AH433" s="122">
        <v>0</v>
      </c>
      <c r="AI433" s="122"/>
      <c r="AJ433" s="122"/>
      <c r="AK433" s="122"/>
      <c r="AL433" s="122"/>
      <c r="AM433" s="122"/>
      <c r="AN433" s="122"/>
      <c r="AO433" s="122"/>
      <c r="AP433" s="122"/>
      <c r="AQ433" s="122"/>
      <c r="AR433" s="122"/>
      <c r="AS433" s="122"/>
      <c r="AT433" s="122"/>
      <c r="AU433" s="122"/>
      <c r="AV433" s="122"/>
      <c r="AW433" s="122"/>
      <c r="AX433" s="122"/>
      <c r="AY433" s="122"/>
      <c r="AZ433" s="122"/>
      <c r="BA433" s="122"/>
      <c r="BB433" s="122"/>
      <c r="BC433" s="122"/>
      <c r="BD433" s="122"/>
      <c r="BE433" s="122"/>
      <c r="BF433" s="122"/>
      <c r="BG433" s="122"/>
      <c r="BH433" s="122"/>
    </row>
    <row r="434" spans="1:60" outlineLevel="1" x14ac:dyDescent="0.2">
      <c r="A434" s="125"/>
      <c r="B434" s="126"/>
      <c r="C434" s="154" t="s">
        <v>195</v>
      </c>
      <c r="D434" s="128"/>
      <c r="E434" s="129">
        <v>11.18</v>
      </c>
      <c r="F434" s="127"/>
      <c r="G434" s="127"/>
      <c r="H434" s="127"/>
      <c r="I434" s="127"/>
      <c r="J434" s="127"/>
      <c r="K434" s="127"/>
      <c r="L434" s="127"/>
      <c r="M434" s="127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2"/>
      <c r="Z434" s="122"/>
      <c r="AA434" s="122"/>
      <c r="AB434" s="122"/>
      <c r="AC434" s="122"/>
      <c r="AD434" s="122"/>
      <c r="AE434" s="122"/>
      <c r="AF434" s="122"/>
      <c r="AG434" s="122" t="s">
        <v>141</v>
      </c>
      <c r="AH434" s="122">
        <v>0</v>
      </c>
      <c r="AI434" s="122"/>
      <c r="AJ434" s="122"/>
      <c r="AK434" s="122"/>
      <c r="AL434" s="122"/>
      <c r="AM434" s="122"/>
      <c r="AN434" s="122"/>
      <c r="AO434" s="122"/>
      <c r="AP434" s="122"/>
      <c r="AQ434" s="122"/>
      <c r="AR434" s="122"/>
      <c r="AS434" s="122"/>
      <c r="AT434" s="122"/>
      <c r="AU434" s="122"/>
      <c r="AV434" s="122"/>
      <c r="AW434" s="122"/>
      <c r="AX434" s="122"/>
      <c r="AY434" s="122"/>
      <c r="AZ434" s="122"/>
      <c r="BA434" s="122"/>
      <c r="BB434" s="122"/>
      <c r="BC434" s="122"/>
      <c r="BD434" s="122"/>
      <c r="BE434" s="122"/>
      <c r="BF434" s="122"/>
      <c r="BG434" s="122"/>
      <c r="BH434" s="122"/>
    </row>
    <row r="435" spans="1:60" outlineLevel="1" x14ac:dyDescent="0.2">
      <c r="A435" s="125"/>
      <c r="B435" s="126"/>
      <c r="C435" s="154" t="s">
        <v>196</v>
      </c>
      <c r="D435" s="128"/>
      <c r="E435" s="129">
        <v>4</v>
      </c>
      <c r="F435" s="127"/>
      <c r="G435" s="127"/>
      <c r="H435" s="127"/>
      <c r="I435" s="127"/>
      <c r="J435" s="127"/>
      <c r="K435" s="127"/>
      <c r="L435" s="127"/>
      <c r="M435" s="127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2"/>
      <c r="Z435" s="122"/>
      <c r="AA435" s="122"/>
      <c r="AB435" s="122"/>
      <c r="AC435" s="122"/>
      <c r="AD435" s="122"/>
      <c r="AE435" s="122"/>
      <c r="AF435" s="122"/>
      <c r="AG435" s="122" t="s">
        <v>141</v>
      </c>
      <c r="AH435" s="122">
        <v>0</v>
      </c>
      <c r="AI435" s="122"/>
      <c r="AJ435" s="122"/>
      <c r="AK435" s="122"/>
      <c r="AL435" s="122"/>
      <c r="AM435" s="122"/>
      <c r="AN435" s="122"/>
      <c r="AO435" s="122"/>
      <c r="AP435" s="122"/>
      <c r="AQ435" s="122"/>
      <c r="AR435" s="122"/>
      <c r="AS435" s="122"/>
      <c r="AT435" s="122"/>
      <c r="AU435" s="122"/>
      <c r="AV435" s="122"/>
      <c r="AW435" s="122"/>
      <c r="AX435" s="122"/>
      <c r="AY435" s="122"/>
      <c r="AZ435" s="122"/>
      <c r="BA435" s="122"/>
      <c r="BB435" s="122"/>
      <c r="BC435" s="122"/>
      <c r="BD435" s="122"/>
      <c r="BE435" s="122"/>
      <c r="BF435" s="122"/>
      <c r="BG435" s="122"/>
      <c r="BH435" s="122"/>
    </row>
    <row r="436" spans="1:60" outlineLevel="1" x14ac:dyDescent="0.2">
      <c r="A436" s="125"/>
      <c r="B436" s="126"/>
      <c r="C436" s="154" t="s">
        <v>197</v>
      </c>
      <c r="D436" s="128"/>
      <c r="E436" s="129">
        <v>35.880000000000003</v>
      </c>
      <c r="F436" s="127"/>
      <c r="G436" s="127"/>
      <c r="H436" s="127"/>
      <c r="I436" s="127"/>
      <c r="J436" s="127"/>
      <c r="K436" s="127"/>
      <c r="L436" s="127"/>
      <c r="M436" s="127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2"/>
      <c r="Z436" s="122"/>
      <c r="AA436" s="122"/>
      <c r="AB436" s="122"/>
      <c r="AC436" s="122"/>
      <c r="AD436" s="122"/>
      <c r="AE436" s="122"/>
      <c r="AF436" s="122"/>
      <c r="AG436" s="122" t="s">
        <v>141</v>
      </c>
      <c r="AH436" s="122">
        <v>0</v>
      </c>
      <c r="AI436" s="122"/>
      <c r="AJ436" s="122"/>
      <c r="AK436" s="122"/>
      <c r="AL436" s="122"/>
      <c r="AM436" s="122"/>
      <c r="AN436" s="122"/>
      <c r="AO436" s="122"/>
      <c r="AP436" s="122"/>
      <c r="AQ436" s="122"/>
      <c r="AR436" s="122"/>
      <c r="AS436" s="122"/>
      <c r="AT436" s="122"/>
      <c r="AU436" s="122"/>
      <c r="AV436" s="122"/>
      <c r="AW436" s="122"/>
      <c r="AX436" s="122"/>
      <c r="AY436" s="122"/>
      <c r="AZ436" s="122"/>
      <c r="BA436" s="122"/>
      <c r="BB436" s="122"/>
      <c r="BC436" s="122"/>
      <c r="BD436" s="122"/>
      <c r="BE436" s="122"/>
      <c r="BF436" s="122"/>
      <c r="BG436" s="122"/>
      <c r="BH436" s="122"/>
    </row>
    <row r="437" spans="1:60" outlineLevel="1" x14ac:dyDescent="0.2">
      <c r="A437" s="125"/>
      <c r="B437" s="126"/>
      <c r="C437" s="154" t="s">
        <v>200</v>
      </c>
      <c r="D437" s="128"/>
      <c r="E437" s="129">
        <v>44.2</v>
      </c>
      <c r="F437" s="127"/>
      <c r="G437" s="127"/>
      <c r="H437" s="127"/>
      <c r="I437" s="127"/>
      <c r="J437" s="127"/>
      <c r="K437" s="127"/>
      <c r="L437" s="127"/>
      <c r="M437" s="127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2"/>
      <c r="Z437" s="122"/>
      <c r="AA437" s="122"/>
      <c r="AB437" s="122"/>
      <c r="AC437" s="122"/>
      <c r="AD437" s="122"/>
      <c r="AE437" s="122"/>
      <c r="AF437" s="122"/>
      <c r="AG437" s="122" t="s">
        <v>141</v>
      </c>
      <c r="AH437" s="122">
        <v>0</v>
      </c>
      <c r="AI437" s="122"/>
      <c r="AJ437" s="122"/>
      <c r="AK437" s="122"/>
      <c r="AL437" s="122"/>
      <c r="AM437" s="122"/>
      <c r="AN437" s="122"/>
      <c r="AO437" s="122"/>
      <c r="AP437" s="122"/>
      <c r="AQ437" s="122"/>
      <c r="AR437" s="122"/>
      <c r="AS437" s="122"/>
      <c r="AT437" s="122"/>
      <c r="AU437" s="122"/>
      <c r="AV437" s="122"/>
      <c r="AW437" s="122"/>
      <c r="AX437" s="122"/>
      <c r="AY437" s="122"/>
      <c r="AZ437" s="122"/>
      <c r="BA437" s="122"/>
      <c r="BB437" s="122"/>
      <c r="BC437" s="122"/>
      <c r="BD437" s="122"/>
      <c r="BE437" s="122"/>
      <c r="BF437" s="122"/>
      <c r="BG437" s="122"/>
      <c r="BH437" s="122"/>
    </row>
    <row r="438" spans="1:60" outlineLevel="1" x14ac:dyDescent="0.2">
      <c r="A438" s="125"/>
      <c r="B438" s="126"/>
      <c r="C438" s="154" t="s">
        <v>203</v>
      </c>
      <c r="D438" s="128"/>
      <c r="E438" s="129">
        <v>30.16</v>
      </c>
      <c r="F438" s="127"/>
      <c r="G438" s="127"/>
      <c r="H438" s="127"/>
      <c r="I438" s="127"/>
      <c r="J438" s="127"/>
      <c r="K438" s="127"/>
      <c r="L438" s="127"/>
      <c r="M438" s="127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2"/>
      <c r="Z438" s="122"/>
      <c r="AA438" s="122"/>
      <c r="AB438" s="122"/>
      <c r="AC438" s="122"/>
      <c r="AD438" s="122"/>
      <c r="AE438" s="122"/>
      <c r="AF438" s="122"/>
      <c r="AG438" s="122" t="s">
        <v>141</v>
      </c>
      <c r="AH438" s="122">
        <v>0</v>
      </c>
      <c r="AI438" s="122"/>
      <c r="AJ438" s="122"/>
      <c r="AK438" s="122"/>
      <c r="AL438" s="122"/>
      <c r="AM438" s="122"/>
      <c r="AN438" s="122"/>
      <c r="AO438" s="122"/>
      <c r="AP438" s="122"/>
      <c r="AQ438" s="122"/>
      <c r="AR438" s="122"/>
      <c r="AS438" s="122"/>
      <c r="AT438" s="122"/>
      <c r="AU438" s="122"/>
      <c r="AV438" s="122"/>
      <c r="AW438" s="122"/>
      <c r="AX438" s="122"/>
      <c r="AY438" s="122"/>
      <c r="AZ438" s="122"/>
      <c r="BA438" s="122"/>
      <c r="BB438" s="122"/>
      <c r="BC438" s="122"/>
      <c r="BD438" s="122"/>
      <c r="BE438" s="122"/>
      <c r="BF438" s="122"/>
      <c r="BG438" s="122"/>
      <c r="BH438" s="122"/>
    </row>
    <row r="439" spans="1:60" outlineLevel="1" x14ac:dyDescent="0.2">
      <c r="A439" s="139">
        <v>143</v>
      </c>
      <c r="B439" s="140" t="s">
        <v>530</v>
      </c>
      <c r="C439" s="153" t="s">
        <v>531</v>
      </c>
      <c r="D439" s="141" t="s">
        <v>138</v>
      </c>
      <c r="E439" s="142">
        <v>226.31</v>
      </c>
      <c r="F439" s="143"/>
      <c r="G439" s="144">
        <f>ROUND(E439*F439,2)</f>
        <v>0</v>
      </c>
      <c r="H439" s="127">
        <v>4.16</v>
      </c>
      <c r="I439" s="127">
        <f>ROUND(E439*H439,2)</f>
        <v>941.45</v>
      </c>
      <c r="J439" s="127">
        <v>15.84</v>
      </c>
      <c r="K439" s="127">
        <f>ROUND(E439*J439,2)</f>
        <v>3584.75</v>
      </c>
      <c r="L439" s="127">
        <v>21</v>
      </c>
      <c r="M439" s="127">
        <f>G439*(1+L439/100)</f>
        <v>0</v>
      </c>
      <c r="N439" s="127">
        <v>6.9999999999999994E-5</v>
      </c>
      <c r="O439" s="127">
        <f>ROUND(E439*N439,2)</f>
        <v>0.02</v>
      </c>
      <c r="P439" s="127">
        <v>0</v>
      </c>
      <c r="Q439" s="127">
        <f>ROUND(E439*P439,2)</f>
        <v>0</v>
      </c>
      <c r="R439" s="127"/>
      <c r="S439" s="127" t="s">
        <v>130</v>
      </c>
      <c r="T439" s="127" t="s">
        <v>139</v>
      </c>
      <c r="U439" s="127">
        <v>3.2480000000000002E-2</v>
      </c>
      <c r="V439" s="127">
        <f>ROUND(E439*U439,2)</f>
        <v>7.35</v>
      </c>
      <c r="W439" s="127"/>
      <c r="X439" s="127" t="s">
        <v>131</v>
      </c>
      <c r="Y439" s="122"/>
      <c r="Z439" s="122"/>
      <c r="AA439" s="122"/>
      <c r="AB439" s="122"/>
      <c r="AC439" s="122"/>
      <c r="AD439" s="122"/>
      <c r="AE439" s="122"/>
      <c r="AF439" s="122"/>
      <c r="AG439" s="122" t="s">
        <v>132</v>
      </c>
      <c r="AH439" s="122"/>
      <c r="AI439" s="122"/>
      <c r="AJ439" s="122"/>
      <c r="AK439" s="122"/>
      <c r="AL439" s="122"/>
      <c r="AM439" s="122"/>
      <c r="AN439" s="122"/>
      <c r="AO439" s="122"/>
      <c r="AP439" s="122"/>
      <c r="AQ439" s="122"/>
      <c r="AR439" s="122"/>
      <c r="AS439" s="122"/>
      <c r="AT439" s="122"/>
      <c r="AU439" s="122"/>
      <c r="AV439" s="122"/>
      <c r="AW439" s="122"/>
      <c r="AX439" s="122"/>
      <c r="AY439" s="122"/>
      <c r="AZ439" s="122"/>
      <c r="BA439" s="122"/>
      <c r="BB439" s="122"/>
      <c r="BC439" s="122"/>
      <c r="BD439" s="122"/>
      <c r="BE439" s="122"/>
      <c r="BF439" s="122"/>
      <c r="BG439" s="122"/>
      <c r="BH439" s="122"/>
    </row>
    <row r="440" spans="1:60" outlineLevel="1" x14ac:dyDescent="0.2">
      <c r="A440" s="125"/>
      <c r="B440" s="126"/>
      <c r="C440" s="154" t="s">
        <v>526</v>
      </c>
      <c r="D440" s="128"/>
      <c r="E440" s="129"/>
      <c r="F440" s="127"/>
      <c r="G440" s="127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2"/>
      <c r="Z440" s="122"/>
      <c r="AA440" s="122"/>
      <c r="AB440" s="122"/>
      <c r="AC440" s="122"/>
      <c r="AD440" s="122"/>
      <c r="AE440" s="122"/>
      <c r="AF440" s="122"/>
      <c r="AG440" s="122" t="s">
        <v>141</v>
      </c>
      <c r="AH440" s="122">
        <v>0</v>
      </c>
      <c r="AI440" s="122"/>
      <c r="AJ440" s="122"/>
      <c r="AK440" s="122"/>
      <c r="AL440" s="122"/>
      <c r="AM440" s="122"/>
      <c r="AN440" s="122"/>
      <c r="AO440" s="122"/>
      <c r="AP440" s="122"/>
      <c r="AQ440" s="122"/>
      <c r="AR440" s="122"/>
      <c r="AS440" s="122"/>
      <c r="AT440" s="122"/>
      <c r="AU440" s="122"/>
      <c r="AV440" s="122"/>
      <c r="AW440" s="122"/>
      <c r="AX440" s="122"/>
      <c r="AY440" s="122"/>
      <c r="AZ440" s="122"/>
      <c r="BA440" s="122"/>
      <c r="BB440" s="122"/>
      <c r="BC440" s="122"/>
      <c r="BD440" s="122"/>
      <c r="BE440" s="122"/>
      <c r="BF440" s="122"/>
      <c r="BG440" s="122"/>
      <c r="BH440" s="122"/>
    </row>
    <row r="441" spans="1:60" outlineLevel="1" x14ac:dyDescent="0.2">
      <c r="A441" s="125"/>
      <c r="B441" s="126"/>
      <c r="C441" s="154" t="s">
        <v>532</v>
      </c>
      <c r="D441" s="128"/>
      <c r="E441" s="129">
        <v>7.75</v>
      </c>
      <c r="F441" s="127"/>
      <c r="G441" s="127"/>
      <c r="H441" s="127"/>
      <c r="I441" s="127"/>
      <c r="J441" s="127"/>
      <c r="K441" s="127"/>
      <c r="L441" s="127"/>
      <c r="M441" s="127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2"/>
      <c r="Z441" s="122"/>
      <c r="AA441" s="122"/>
      <c r="AB441" s="122"/>
      <c r="AC441" s="122"/>
      <c r="AD441" s="122"/>
      <c r="AE441" s="122"/>
      <c r="AF441" s="122"/>
      <c r="AG441" s="122" t="s">
        <v>141</v>
      </c>
      <c r="AH441" s="122">
        <v>0</v>
      </c>
      <c r="AI441" s="122"/>
      <c r="AJ441" s="122"/>
      <c r="AK441" s="122"/>
      <c r="AL441" s="122"/>
      <c r="AM441" s="122"/>
      <c r="AN441" s="122"/>
      <c r="AO441" s="122"/>
      <c r="AP441" s="122"/>
      <c r="AQ441" s="122"/>
      <c r="AR441" s="122"/>
      <c r="AS441" s="122"/>
      <c r="AT441" s="122"/>
      <c r="AU441" s="122"/>
      <c r="AV441" s="122"/>
      <c r="AW441" s="122"/>
      <c r="AX441" s="122"/>
      <c r="AY441" s="122"/>
      <c r="AZ441" s="122"/>
      <c r="BA441" s="122"/>
      <c r="BB441" s="122"/>
      <c r="BC441" s="122"/>
      <c r="BD441" s="122"/>
      <c r="BE441" s="122"/>
      <c r="BF441" s="122"/>
      <c r="BG441" s="122"/>
      <c r="BH441" s="122"/>
    </row>
    <row r="442" spans="1:60" outlineLevel="1" x14ac:dyDescent="0.2">
      <c r="A442" s="125"/>
      <c r="B442" s="126"/>
      <c r="C442" s="154" t="s">
        <v>176</v>
      </c>
      <c r="D442" s="128"/>
      <c r="E442" s="129">
        <v>1.17</v>
      </c>
      <c r="F442" s="127"/>
      <c r="G442" s="127"/>
      <c r="H442" s="127"/>
      <c r="I442" s="127"/>
      <c r="J442" s="127"/>
      <c r="K442" s="127"/>
      <c r="L442" s="127"/>
      <c r="M442" s="127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2"/>
      <c r="Z442" s="122"/>
      <c r="AA442" s="122"/>
      <c r="AB442" s="122"/>
      <c r="AC442" s="122"/>
      <c r="AD442" s="122"/>
      <c r="AE442" s="122"/>
      <c r="AF442" s="122"/>
      <c r="AG442" s="122" t="s">
        <v>141</v>
      </c>
      <c r="AH442" s="122">
        <v>0</v>
      </c>
      <c r="AI442" s="122"/>
      <c r="AJ442" s="122"/>
      <c r="AK442" s="122"/>
      <c r="AL442" s="122"/>
      <c r="AM442" s="122"/>
      <c r="AN442" s="122"/>
      <c r="AO442" s="122"/>
      <c r="AP442" s="122"/>
      <c r="AQ442" s="122"/>
      <c r="AR442" s="122"/>
      <c r="AS442" s="122"/>
      <c r="AT442" s="122"/>
      <c r="AU442" s="122"/>
      <c r="AV442" s="122"/>
      <c r="AW442" s="122"/>
      <c r="AX442" s="122"/>
      <c r="AY442" s="122"/>
      <c r="AZ442" s="122"/>
      <c r="BA442" s="122"/>
      <c r="BB442" s="122"/>
      <c r="BC442" s="122"/>
      <c r="BD442" s="122"/>
      <c r="BE442" s="122"/>
      <c r="BF442" s="122"/>
      <c r="BG442" s="122"/>
      <c r="BH442" s="122"/>
    </row>
    <row r="443" spans="1:60" outlineLevel="1" x14ac:dyDescent="0.2">
      <c r="A443" s="125"/>
      <c r="B443" s="126"/>
      <c r="C443" s="154" t="s">
        <v>177</v>
      </c>
      <c r="D443" s="128"/>
      <c r="E443" s="129">
        <v>1.1399999999999999</v>
      </c>
      <c r="F443" s="127"/>
      <c r="G443" s="127"/>
      <c r="H443" s="127"/>
      <c r="I443" s="127"/>
      <c r="J443" s="127"/>
      <c r="K443" s="127"/>
      <c r="L443" s="127"/>
      <c r="M443" s="127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2"/>
      <c r="Z443" s="122"/>
      <c r="AA443" s="122"/>
      <c r="AB443" s="122"/>
      <c r="AC443" s="122"/>
      <c r="AD443" s="122"/>
      <c r="AE443" s="122"/>
      <c r="AF443" s="122"/>
      <c r="AG443" s="122" t="s">
        <v>141</v>
      </c>
      <c r="AH443" s="122">
        <v>0</v>
      </c>
      <c r="AI443" s="122"/>
      <c r="AJ443" s="122"/>
      <c r="AK443" s="122"/>
      <c r="AL443" s="122"/>
      <c r="AM443" s="122"/>
      <c r="AN443" s="122"/>
      <c r="AO443" s="122"/>
      <c r="AP443" s="122"/>
      <c r="AQ443" s="122"/>
      <c r="AR443" s="122"/>
      <c r="AS443" s="122"/>
      <c r="AT443" s="122"/>
      <c r="AU443" s="122"/>
      <c r="AV443" s="122"/>
      <c r="AW443" s="122"/>
      <c r="AX443" s="122"/>
      <c r="AY443" s="122"/>
      <c r="AZ443" s="122"/>
      <c r="BA443" s="122"/>
      <c r="BB443" s="122"/>
      <c r="BC443" s="122"/>
      <c r="BD443" s="122"/>
      <c r="BE443" s="122"/>
      <c r="BF443" s="122"/>
      <c r="BG443" s="122"/>
      <c r="BH443" s="122"/>
    </row>
    <row r="444" spans="1:60" outlineLevel="1" x14ac:dyDescent="0.2">
      <c r="A444" s="125"/>
      <c r="B444" s="126"/>
      <c r="C444" s="154" t="s">
        <v>178</v>
      </c>
      <c r="D444" s="128"/>
      <c r="E444" s="129">
        <v>3.99</v>
      </c>
      <c r="F444" s="127"/>
      <c r="G444" s="127"/>
      <c r="H444" s="127"/>
      <c r="I444" s="127"/>
      <c r="J444" s="127"/>
      <c r="K444" s="127"/>
      <c r="L444" s="127"/>
      <c r="M444" s="127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2"/>
      <c r="Z444" s="122"/>
      <c r="AA444" s="122"/>
      <c r="AB444" s="122"/>
      <c r="AC444" s="122"/>
      <c r="AD444" s="122"/>
      <c r="AE444" s="122"/>
      <c r="AF444" s="122"/>
      <c r="AG444" s="122" t="s">
        <v>141</v>
      </c>
      <c r="AH444" s="122">
        <v>0</v>
      </c>
      <c r="AI444" s="122"/>
      <c r="AJ444" s="122"/>
      <c r="AK444" s="122"/>
      <c r="AL444" s="122"/>
      <c r="AM444" s="122"/>
      <c r="AN444" s="122"/>
      <c r="AO444" s="122"/>
      <c r="AP444" s="122"/>
      <c r="AQ444" s="122"/>
      <c r="AR444" s="122"/>
      <c r="AS444" s="122"/>
      <c r="AT444" s="122"/>
      <c r="AU444" s="122"/>
      <c r="AV444" s="122"/>
      <c r="AW444" s="122"/>
      <c r="AX444" s="122"/>
      <c r="AY444" s="122"/>
      <c r="AZ444" s="122"/>
      <c r="BA444" s="122"/>
      <c r="BB444" s="122"/>
      <c r="BC444" s="122"/>
      <c r="BD444" s="122"/>
      <c r="BE444" s="122"/>
      <c r="BF444" s="122"/>
      <c r="BG444" s="122"/>
      <c r="BH444" s="122"/>
    </row>
    <row r="445" spans="1:60" outlineLevel="1" x14ac:dyDescent="0.2">
      <c r="A445" s="125"/>
      <c r="B445" s="126"/>
      <c r="C445" s="154" t="s">
        <v>179</v>
      </c>
      <c r="D445" s="128"/>
      <c r="E445" s="129">
        <v>11.7</v>
      </c>
      <c r="F445" s="127"/>
      <c r="G445" s="127"/>
      <c r="H445" s="127"/>
      <c r="I445" s="127"/>
      <c r="J445" s="127"/>
      <c r="K445" s="127"/>
      <c r="L445" s="127"/>
      <c r="M445" s="127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2"/>
      <c r="Z445" s="122"/>
      <c r="AA445" s="122"/>
      <c r="AB445" s="122"/>
      <c r="AC445" s="122"/>
      <c r="AD445" s="122"/>
      <c r="AE445" s="122"/>
      <c r="AF445" s="122"/>
      <c r="AG445" s="122" t="s">
        <v>141</v>
      </c>
      <c r="AH445" s="122">
        <v>0</v>
      </c>
      <c r="AI445" s="122"/>
      <c r="AJ445" s="122"/>
      <c r="AK445" s="122"/>
      <c r="AL445" s="122"/>
      <c r="AM445" s="122"/>
      <c r="AN445" s="122"/>
      <c r="AO445" s="122"/>
      <c r="AP445" s="122"/>
      <c r="AQ445" s="122"/>
      <c r="AR445" s="122"/>
      <c r="AS445" s="122"/>
      <c r="AT445" s="122"/>
      <c r="AU445" s="122"/>
      <c r="AV445" s="122"/>
      <c r="AW445" s="122"/>
      <c r="AX445" s="122"/>
      <c r="AY445" s="122"/>
      <c r="AZ445" s="122"/>
      <c r="BA445" s="122"/>
      <c r="BB445" s="122"/>
      <c r="BC445" s="122"/>
      <c r="BD445" s="122"/>
      <c r="BE445" s="122"/>
      <c r="BF445" s="122"/>
      <c r="BG445" s="122"/>
      <c r="BH445" s="122"/>
    </row>
    <row r="446" spans="1:60" outlineLevel="1" x14ac:dyDescent="0.2">
      <c r="A446" s="125"/>
      <c r="B446" s="126"/>
      <c r="C446" s="154" t="s">
        <v>180</v>
      </c>
      <c r="D446" s="128"/>
      <c r="E446" s="129">
        <v>17.34</v>
      </c>
      <c r="F446" s="127"/>
      <c r="G446" s="127"/>
      <c r="H446" s="127"/>
      <c r="I446" s="127"/>
      <c r="J446" s="127"/>
      <c r="K446" s="127"/>
      <c r="L446" s="127"/>
      <c r="M446" s="127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2"/>
      <c r="Z446" s="122"/>
      <c r="AA446" s="122"/>
      <c r="AB446" s="122"/>
      <c r="AC446" s="122"/>
      <c r="AD446" s="122"/>
      <c r="AE446" s="122"/>
      <c r="AF446" s="122"/>
      <c r="AG446" s="122" t="s">
        <v>141</v>
      </c>
      <c r="AH446" s="122">
        <v>0</v>
      </c>
      <c r="AI446" s="122"/>
      <c r="AJ446" s="122"/>
      <c r="AK446" s="122"/>
      <c r="AL446" s="122"/>
      <c r="AM446" s="122"/>
      <c r="AN446" s="122"/>
      <c r="AO446" s="122"/>
      <c r="AP446" s="122"/>
      <c r="AQ446" s="122"/>
      <c r="AR446" s="122"/>
      <c r="AS446" s="122"/>
      <c r="AT446" s="122"/>
      <c r="AU446" s="122"/>
      <c r="AV446" s="122"/>
      <c r="AW446" s="122"/>
      <c r="AX446" s="122"/>
      <c r="AY446" s="122"/>
      <c r="AZ446" s="122"/>
      <c r="BA446" s="122"/>
      <c r="BB446" s="122"/>
      <c r="BC446" s="122"/>
      <c r="BD446" s="122"/>
      <c r="BE446" s="122"/>
      <c r="BF446" s="122"/>
      <c r="BG446" s="122"/>
      <c r="BH446" s="122"/>
    </row>
    <row r="447" spans="1:60" outlineLevel="1" x14ac:dyDescent="0.2">
      <c r="A447" s="125"/>
      <c r="B447" s="126"/>
      <c r="C447" s="154" t="s">
        <v>181</v>
      </c>
      <c r="D447" s="128"/>
      <c r="E447" s="129">
        <v>8.4</v>
      </c>
      <c r="F447" s="127"/>
      <c r="G447" s="127"/>
      <c r="H447" s="127"/>
      <c r="I447" s="127"/>
      <c r="J447" s="127"/>
      <c r="K447" s="127"/>
      <c r="L447" s="127"/>
      <c r="M447" s="127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2"/>
      <c r="Z447" s="122"/>
      <c r="AA447" s="122"/>
      <c r="AB447" s="122"/>
      <c r="AC447" s="122"/>
      <c r="AD447" s="122"/>
      <c r="AE447" s="122"/>
      <c r="AF447" s="122"/>
      <c r="AG447" s="122" t="s">
        <v>141</v>
      </c>
      <c r="AH447" s="122">
        <v>0</v>
      </c>
      <c r="AI447" s="122"/>
      <c r="AJ447" s="122"/>
      <c r="AK447" s="122"/>
      <c r="AL447" s="122"/>
      <c r="AM447" s="122"/>
      <c r="AN447" s="122"/>
      <c r="AO447" s="122"/>
      <c r="AP447" s="122"/>
      <c r="AQ447" s="122"/>
      <c r="AR447" s="122"/>
      <c r="AS447" s="122"/>
      <c r="AT447" s="122"/>
      <c r="AU447" s="122"/>
      <c r="AV447" s="122"/>
      <c r="AW447" s="122"/>
      <c r="AX447" s="122"/>
      <c r="AY447" s="122"/>
      <c r="AZ447" s="122"/>
      <c r="BA447" s="122"/>
      <c r="BB447" s="122"/>
      <c r="BC447" s="122"/>
      <c r="BD447" s="122"/>
      <c r="BE447" s="122"/>
      <c r="BF447" s="122"/>
      <c r="BG447" s="122"/>
      <c r="BH447" s="122"/>
    </row>
    <row r="448" spans="1:60" outlineLevel="1" x14ac:dyDescent="0.2">
      <c r="A448" s="125"/>
      <c r="B448" s="126"/>
      <c r="C448" s="154" t="s">
        <v>527</v>
      </c>
      <c r="D448" s="128"/>
      <c r="E448" s="129"/>
      <c r="F448" s="127"/>
      <c r="G448" s="127"/>
      <c r="H448" s="127"/>
      <c r="I448" s="127"/>
      <c r="J448" s="127"/>
      <c r="K448" s="127"/>
      <c r="L448" s="127"/>
      <c r="M448" s="127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2"/>
      <c r="Z448" s="122"/>
      <c r="AA448" s="122"/>
      <c r="AB448" s="122"/>
      <c r="AC448" s="122"/>
      <c r="AD448" s="122"/>
      <c r="AE448" s="122"/>
      <c r="AF448" s="122"/>
      <c r="AG448" s="122" t="s">
        <v>141</v>
      </c>
      <c r="AH448" s="122">
        <v>0</v>
      </c>
      <c r="AI448" s="122"/>
      <c r="AJ448" s="122"/>
      <c r="AK448" s="122"/>
      <c r="AL448" s="122"/>
      <c r="AM448" s="122"/>
      <c r="AN448" s="122"/>
      <c r="AO448" s="122"/>
      <c r="AP448" s="122"/>
      <c r="AQ448" s="122"/>
      <c r="AR448" s="122"/>
      <c r="AS448" s="122"/>
      <c r="AT448" s="122"/>
      <c r="AU448" s="122"/>
      <c r="AV448" s="122"/>
      <c r="AW448" s="122"/>
      <c r="AX448" s="122"/>
      <c r="AY448" s="122"/>
      <c r="AZ448" s="122"/>
      <c r="BA448" s="122"/>
      <c r="BB448" s="122"/>
      <c r="BC448" s="122"/>
      <c r="BD448" s="122"/>
      <c r="BE448" s="122"/>
      <c r="BF448" s="122"/>
      <c r="BG448" s="122"/>
      <c r="BH448" s="122"/>
    </row>
    <row r="449" spans="1:60" outlineLevel="1" x14ac:dyDescent="0.2">
      <c r="A449" s="125"/>
      <c r="B449" s="126"/>
      <c r="C449" s="154" t="s">
        <v>190</v>
      </c>
      <c r="D449" s="128"/>
      <c r="E449" s="129">
        <v>37.96</v>
      </c>
      <c r="F449" s="127"/>
      <c r="G449" s="127"/>
      <c r="H449" s="127"/>
      <c r="I449" s="127"/>
      <c r="J449" s="127"/>
      <c r="K449" s="127"/>
      <c r="L449" s="127"/>
      <c r="M449" s="127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2"/>
      <c r="Z449" s="122"/>
      <c r="AA449" s="122"/>
      <c r="AB449" s="122"/>
      <c r="AC449" s="122"/>
      <c r="AD449" s="122"/>
      <c r="AE449" s="122"/>
      <c r="AF449" s="122"/>
      <c r="AG449" s="122" t="s">
        <v>141</v>
      </c>
      <c r="AH449" s="122">
        <v>0</v>
      </c>
      <c r="AI449" s="122"/>
      <c r="AJ449" s="122"/>
      <c r="AK449" s="122"/>
      <c r="AL449" s="122"/>
      <c r="AM449" s="122"/>
      <c r="AN449" s="122"/>
      <c r="AO449" s="122"/>
      <c r="AP449" s="122"/>
      <c r="AQ449" s="122"/>
      <c r="AR449" s="122"/>
      <c r="AS449" s="122"/>
      <c r="AT449" s="122"/>
      <c r="AU449" s="122"/>
      <c r="AV449" s="122"/>
      <c r="AW449" s="122"/>
      <c r="AX449" s="122"/>
      <c r="AY449" s="122"/>
      <c r="AZ449" s="122"/>
      <c r="BA449" s="122"/>
      <c r="BB449" s="122"/>
      <c r="BC449" s="122"/>
      <c r="BD449" s="122"/>
      <c r="BE449" s="122"/>
      <c r="BF449" s="122"/>
      <c r="BG449" s="122"/>
      <c r="BH449" s="122"/>
    </row>
    <row r="450" spans="1:60" outlineLevel="1" x14ac:dyDescent="0.2">
      <c r="A450" s="125"/>
      <c r="B450" s="126"/>
      <c r="C450" s="154" t="s">
        <v>193</v>
      </c>
      <c r="D450" s="128"/>
      <c r="E450" s="129">
        <v>11.44</v>
      </c>
      <c r="F450" s="127"/>
      <c r="G450" s="127"/>
      <c r="H450" s="127"/>
      <c r="I450" s="127"/>
      <c r="J450" s="127"/>
      <c r="K450" s="127"/>
      <c r="L450" s="127"/>
      <c r="M450" s="127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2"/>
      <c r="Z450" s="122"/>
      <c r="AA450" s="122"/>
      <c r="AB450" s="122"/>
      <c r="AC450" s="122"/>
      <c r="AD450" s="122"/>
      <c r="AE450" s="122"/>
      <c r="AF450" s="122"/>
      <c r="AG450" s="122" t="s">
        <v>141</v>
      </c>
      <c r="AH450" s="122">
        <v>0</v>
      </c>
      <c r="AI450" s="122"/>
      <c r="AJ450" s="122"/>
      <c r="AK450" s="122"/>
      <c r="AL450" s="122"/>
      <c r="AM450" s="122"/>
      <c r="AN450" s="122"/>
      <c r="AO450" s="122"/>
      <c r="AP450" s="122"/>
      <c r="AQ450" s="122"/>
      <c r="AR450" s="122"/>
      <c r="AS450" s="122"/>
      <c r="AT450" s="122"/>
      <c r="AU450" s="122"/>
      <c r="AV450" s="122"/>
      <c r="AW450" s="122"/>
      <c r="AX450" s="122"/>
      <c r="AY450" s="122"/>
      <c r="AZ450" s="122"/>
      <c r="BA450" s="122"/>
      <c r="BB450" s="122"/>
      <c r="BC450" s="122"/>
      <c r="BD450" s="122"/>
      <c r="BE450" s="122"/>
      <c r="BF450" s="122"/>
      <c r="BG450" s="122"/>
      <c r="BH450" s="122"/>
    </row>
    <row r="451" spans="1:60" outlineLevel="1" x14ac:dyDescent="0.2">
      <c r="A451" s="125"/>
      <c r="B451" s="126"/>
      <c r="C451" s="154" t="s">
        <v>195</v>
      </c>
      <c r="D451" s="128"/>
      <c r="E451" s="129">
        <v>11.18</v>
      </c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2"/>
      <c r="Z451" s="122"/>
      <c r="AA451" s="122"/>
      <c r="AB451" s="122"/>
      <c r="AC451" s="122"/>
      <c r="AD451" s="122"/>
      <c r="AE451" s="122"/>
      <c r="AF451" s="122"/>
      <c r="AG451" s="122" t="s">
        <v>141</v>
      </c>
      <c r="AH451" s="122">
        <v>0</v>
      </c>
      <c r="AI451" s="122"/>
      <c r="AJ451" s="122"/>
      <c r="AK451" s="122"/>
      <c r="AL451" s="122"/>
      <c r="AM451" s="122"/>
      <c r="AN451" s="122"/>
      <c r="AO451" s="122"/>
      <c r="AP451" s="122"/>
      <c r="AQ451" s="122"/>
      <c r="AR451" s="122"/>
      <c r="AS451" s="122"/>
      <c r="AT451" s="122"/>
      <c r="AU451" s="122"/>
      <c r="AV451" s="122"/>
      <c r="AW451" s="122"/>
      <c r="AX451" s="122"/>
      <c r="AY451" s="122"/>
      <c r="AZ451" s="122"/>
      <c r="BA451" s="122"/>
      <c r="BB451" s="122"/>
      <c r="BC451" s="122"/>
      <c r="BD451" s="122"/>
      <c r="BE451" s="122"/>
      <c r="BF451" s="122"/>
      <c r="BG451" s="122"/>
      <c r="BH451" s="122"/>
    </row>
    <row r="452" spans="1:60" outlineLevel="1" x14ac:dyDescent="0.2">
      <c r="A452" s="125"/>
      <c r="B452" s="126"/>
      <c r="C452" s="154" t="s">
        <v>196</v>
      </c>
      <c r="D452" s="128"/>
      <c r="E452" s="129">
        <v>4</v>
      </c>
      <c r="F452" s="127"/>
      <c r="G452" s="127"/>
      <c r="H452" s="127"/>
      <c r="I452" s="127"/>
      <c r="J452" s="127"/>
      <c r="K452" s="127"/>
      <c r="L452" s="127"/>
      <c r="M452" s="127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2"/>
      <c r="Z452" s="122"/>
      <c r="AA452" s="122"/>
      <c r="AB452" s="122"/>
      <c r="AC452" s="122"/>
      <c r="AD452" s="122"/>
      <c r="AE452" s="122"/>
      <c r="AF452" s="122"/>
      <c r="AG452" s="122" t="s">
        <v>141</v>
      </c>
      <c r="AH452" s="122">
        <v>0</v>
      </c>
      <c r="AI452" s="122"/>
      <c r="AJ452" s="122"/>
      <c r="AK452" s="122"/>
      <c r="AL452" s="122"/>
      <c r="AM452" s="122"/>
      <c r="AN452" s="122"/>
      <c r="AO452" s="122"/>
      <c r="AP452" s="122"/>
      <c r="AQ452" s="122"/>
      <c r="AR452" s="122"/>
      <c r="AS452" s="122"/>
      <c r="AT452" s="122"/>
      <c r="AU452" s="122"/>
      <c r="AV452" s="122"/>
      <c r="AW452" s="122"/>
      <c r="AX452" s="122"/>
      <c r="AY452" s="122"/>
      <c r="AZ452" s="122"/>
      <c r="BA452" s="122"/>
      <c r="BB452" s="122"/>
      <c r="BC452" s="122"/>
      <c r="BD452" s="122"/>
      <c r="BE452" s="122"/>
      <c r="BF452" s="122"/>
      <c r="BG452" s="122"/>
      <c r="BH452" s="122"/>
    </row>
    <row r="453" spans="1:60" outlineLevel="1" x14ac:dyDescent="0.2">
      <c r="A453" s="125"/>
      <c r="B453" s="126"/>
      <c r="C453" s="154" t="s">
        <v>197</v>
      </c>
      <c r="D453" s="128"/>
      <c r="E453" s="129">
        <v>35.880000000000003</v>
      </c>
      <c r="F453" s="127"/>
      <c r="G453" s="127"/>
      <c r="H453" s="127"/>
      <c r="I453" s="127"/>
      <c r="J453" s="127"/>
      <c r="K453" s="127"/>
      <c r="L453" s="127"/>
      <c r="M453" s="127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2"/>
      <c r="Z453" s="122"/>
      <c r="AA453" s="122"/>
      <c r="AB453" s="122"/>
      <c r="AC453" s="122"/>
      <c r="AD453" s="122"/>
      <c r="AE453" s="122"/>
      <c r="AF453" s="122"/>
      <c r="AG453" s="122" t="s">
        <v>141</v>
      </c>
      <c r="AH453" s="122">
        <v>0</v>
      </c>
      <c r="AI453" s="122"/>
      <c r="AJ453" s="122"/>
      <c r="AK453" s="122"/>
      <c r="AL453" s="122"/>
      <c r="AM453" s="122"/>
      <c r="AN453" s="122"/>
      <c r="AO453" s="122"/>
      <c r="AP453" s="122"/>
      <c r="AQ453" s="122"/>
      <c r="AR453" s="122"/>
      <c r="AS453" s="122"/>
      <c r="AT453" s="122"/>
      <c r="AU453" s="122"/>
      <c r="AV453" s="122"/>
      <c r="AW453" s="122"/>
      <c r="AX453" s="122"/>
      <c r="AY453" s="122"/>
      <c r="AZ453" s="122"/>
      <c r="BA453" s="122"/>
      <c r="BB453" s="122"/>
      <c r="BC453" s="122"/>
      <c r="BD453" s="122"/>
      <c r="BE453" s="122"/>
      <c r="BF453" s="122"/>
      <c r="BG453" s="122"/>
      <c r="BH453" s="122"/>
    </row>
    <row r="454" spans="1:60" outlineLevel="1" x14ac:dyDescent="0.2">
      <c r="A454" s="125"/>
      <c r="B454" s="126"/>
      <c r="C454" s="154" t="s">
        <v>200</v>
      </c>
      <c r="D454" s="128"/>
      <c r="E454" s="129">
        <v>44.2</v>
      </c>
      <c r="F454" s="127"/>
      <c r="G454" s="127"/>
      <c r="H454" s="127"/>
      <c r="I454" s="127"/>
      <c r="J454" s="127"/>
      <c r="K454" s="127"/>
      <c r="L454" s="127"/>
      <c r="M454" s="127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2"/>
      <c r="Z454" s="122"/>
      <c r="AA454" s="122"/>
      <c r="AB454" s="122"/>
      <c r="AC454" s="122"/>
      <c r="AD454" s="122"/>
      <c r="AE454" s="122"/>
      <c r="AF454" s="122"/>
      <c r="AG454" s="122" t="s">
        <v>141</v>
      </c>
      <c r="AH454" s="122">
        <v>0</v>
      </c>
      <c r="AI454" s="122"/>
      <c r="AJ454" s="122"/>
      <c r="AK454" s="122"/>
      <c r="AL454" s="122"/>
      <c r="AM454" s="122"/>
      <c r="AN454" s="122"/>
      <c r="AO454" s="122"/>
      <c r="AP454" s="122"/>
      <c r="AQ454" s="122"/>
      <c r="AR454" s="122"/>
      <c r="AS454" s="122"/>
      <c r="AT454" s="122"/>
      <c r="AU454" s="122"/>
      <c r="AV454" s="122"/>
      <c r="AW454" s="122"/>
      <c r="AX454" s="122"/>
      <c r="AY454" s="122"/>
      <c r="AZ454" s="122"/>
      <c r="BA454" s="122"/>
      <c r="BB454" s="122"/>
      <c r="BC454" s="122"/>
      <c r="BD454" s="122"/>
      <c r="BE454" s="122"/>
      <c r="BF454" s="122"/>
      <c r="BG454" s="122"/>
      <c r="BH454" s="122"/>
    </row>
    <row r="455" spans="1:60" outlineLevel="1" x14ac:dyDescent="0.2">
      <c r="A455" s="125"/>
      <c r="B455" s="126"/>
      <c r="C455" s="154" t="s">
        <v>203</v>
      </c>
      <c r="D455" s="128"/>
      <c r="E455" s="129">
        <v>30.16</v>
      </c>
      <c r="F455" s="127"/>
      <c r="G455" s="127"/>
      <c r="H455" s="127"/>
      <c r="I455" s="127"/>
      <c r="J455" s="127"/>
      <c r="K455" s="127"/>
      <c r="L455" s="127"/>
      <c r="M455" s="127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2"/>
      <c r="Z455" s="122"/>
      <c r="AA455" s="122"/>
      <c r="AB455" s="122"/>
      <c r="AC455" s="122"/>
      <c r="AD455" s="122"/>
      <c r="AE455" s="122"/>
      <c r="AF455" s="122"/>
      <c r="AG455" s="122" t="s">
        <v>141</v>
      </c>
      <c r="AH455" s="122">
        <v>0</v>
      </c>
      <c r="AI455" s="122"/>
      <c r="AJ455" s="122"/>
      <c r="AK455" s="122"/>
      <c r="AL455" s="122"/>
      <c r="AM455" s="122"/>
      <c r="AN455" s="122"/>
      <c r="AO455" s="122"/>
      <c r="AP455" s="122"/>
      <c r="AQ455" s="122"/>
      <c r="AR455" s="122"/>
      <c r="AS455" s="122"/>
      <c r="AT455" s="122"/>
      <c r="AU455" s="122"/>
      <c r="AV455" s="122"/>
      <c r="AW455" s="122"/>
      <c r="AX455" s="122"/>
      <c r="AY455" s="122"/>
      <c r="AZ455" s="122"/>
      <c r="BA455" s="122"/>
      <c r="BB455" s="122"/>
      <c r="BC455" s="122"/>
      <c r="BD455" s="122"/>
      <c r="BE455" s="122"/>
      <c r="BF455" s="122"/>
      <c r="BG455" s="122"/>
      <c r="BH455" s="122"/>
    </row>
    <row r="456" spans="1:60" ht="22.5" outlineLevel="1" x14ac:dyDescent="0.2">
      <c r="A456" s="139">
        <v>144</v>
      </c>
      <c r="B456" s="140" t="s">
        <v>533</v>
      </c>
      <c r="C456" s="153" t="s">
        <v>534</v>
      </c>
      <c r="D456" s="141" t="s">
        <v>138</v>
      </c>
      <c r="E456" s="142">
        <v>226.31</v>
      </c>
      <c r="F456" s="143"/>
      <c r="G456" s="144">
        <f>ROUND(E456*F456,2)</f>
        <v>0</v>
      </c>
      <c r="H456" s="127">
        <v>3.79</v>
      </c>
      <c r="I456" s="127">
        <f>ROUND(E456*H456,2)</f>
        <v>857.71</v>
      </c>
      <c r="J456" s="127">
        <v>49.61</v>
      </c>
      <c r="K456" s="127">
        <f>ROUND(E456*J456,2)</f>
        <v>11227.24</v>
      </c>
      <c r="L456" s="127">
        <v>21</v>
      </c>
      <c r="M456" s="127">
        <f>G456*(1+L456/100)</f>
        <v>0</v>
      </c>
      <c r="N456" s="127">
        <v>1.3999999999999999E-4</v>
      </c>
      <c r="O456" s="127">
        <f>ROUND(E456*N456,2)</f>
        <v>0.03</v>
      </c>
      <c r="P456" s="127">
        <v>0</v>
      </c>
      <c r="Q456" s="127">
        <f>ROUND(E456*P456,2)</f>
        <v>0</v>
      </c>
      <c r="R456" s="127"/>
      <c r="S456" s="127" t="s">
        <v>130</v>
      </c>
      <c r="T456" s="127" t="s">
        <v>139</v>
      </c>
      <c r="U456" s="127">
        <v>0.10191</v>
      </c>
      <c r="V456" s="127">
        <f>ROUND(E456*U456,2)</f>
        <v>23.06</v>
      </c>
      <c r="W456" s="127"/>
      <c r="X456" s="127" t="s">
        <v>131</v>
      </c>
      <c r="Y456" s="122"/>
      <c r="Z456" s="122"/>
      <c r="AA456" s="122"/>
      <c r="AB456" s="122"/>
      <c r="AC456" s="122"/>
      <c r="AD456" s="122"/>
      <c r="AE456" s="122"/>
      <c r="AF456" s="122"/>
      <c r="AG456" s="122" t="s">
        <v>132</v>
      </c>
      <c r="AH456" s="122"/>
      <c r="AI456" s="122"/>
      <c r="AJ456" s="122"/>
      <c r="AK456" s="122"/>
      <c r="AL456" s="122"/>
      <c r="AM456" s="122"/>
      <c r="AN456" s="122"/>
      <c r="AO456" s="122"/>
      <c r="AP456" s="122"/>
      <c r="AQ456" s="122"/>
      <c r="AR456" s="122"/>
      <c r="AS456" s="122"/>
      <c r="AT456" s="122"/>
      <c r="AU456" s="122"/>
      <c r="AV456" s="122"/>
      <c r="AW456" s="122"/>
      <c r="AX456" s="122"/>
      <c r="AY456" s="122"/>
      <c r="AZ456" s="122"/>
      <c r="BA456" s="122"/>
      <c r="BB456" s="122"/>
      <c r="BC456" s="122"/>
      <c r="BD456" s="122"/>
      <c r="BE456" s="122"/>
      <c r="BF456" s="122"/>
      <c r="BG456" s="122"/>
      <c r="BH456" s="122"/>
    </row>
    <row r="457" spans="1:60" outlineLevel="1" x14ac:dyDescent="0.2">
      <c r="A457" s="125"/>
      <c r="B457" s="126"/>
      <c r="C457" s="154" t="s">
        <v>526</v>
      </c>
      <c r="D457" s="128"/>
      <c r="E457" s="129"/>
      <c r="F457" s="127"/>
      <c r="G457" s="127"/>
      <c r="H457" s="127"/>
      <c r="I457" s="127"/>
      <c r="J457" s="127"/>
      <c r="K457" s="127"/>
      <c r="L457" s="127"/>
      <c r="M457" s="127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2"/>
      <c r="Z457" s="122"/>
      <c r="AA457" s="122"/>
      <c r="AB457" s="122"/>
      <c r="AC457" s="122"/>
      <c r="AD457" s="122"/>
      <c r="AE457" s="122"/>
      <c r="AF457" s="122"/>
      <c r="AG457" s="122" t="s">
        <v>141</v>
      </c>
      <c r="AH457" s="122">
        <v>0</v>
      </c>
      <c r="AI457" s="122"/>
      <c r="AJ457" s="122"/>
      <c r="AK457" s="122"/>
      <c r="AL457" s="122"/>
      <c r="AM457" s="122"/>
      <c r="AN457" s="122"/>
      <c r="AO457" s="122"/>
      <c r="AP457" s="122"/>
      <c r="AQ457" s="122"/>
      <c r="AR457" s="122"/>
      <c r="AS457" s="122"/>
      <c r="AT457" s="122"/>
      <c r="AU457" s="122"/>
      <c r="AV457" s="122"/>
      <c r="AW457" s="122"/>
      <c r="AX457" s="122"/>
      <c r="AY457" s="122"/>
      <c r="AZ457" s="122"/>
      <c r="BA457" s="122"/>
      <c r="BB457" s="122"/>
      <c r="BC457" s="122"/>
      <c r="BD457" s="122"/>
      <c r="BE457" s="122"/>
      <c r="BF457" s="122"/>
      <c r="BG457" s="122"/>
      <c r="BH457" s="122"/>
    </row>
    <row r="458" spans="1:60" outlineLevel="1" x14ac:dyDescent="0.2">
      <c r="A458" s="125"/>
      <c r="B458" s="126"/>
      <c r="C458" s="154" t="s">
        <v>532</v>
      </c>
      <c r="D458" s="128"/>
      <c r="E458" s="129">
        <v>7.75</v>
      </c>
      <c r="F458" s="127"/>
      <c r="G458" s="127"/>
      <c r="H458" s="127"/>
      <c r="I458" s="127"/>
      <c r="J458" s="127"/>
      <c r="K458" s="127"/>
      <c r="L458" s="127"/>
      <c r="M458" s="127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2"/>
      <c r="Z458" s="122"/>
      <c r="AA458" s="122"/>
      <c r="AB458" s="122"/>
      <c r="AC458" s="122"/>
      <c r="AD458" s="122"/>
      <c r="AE458" s="122"/>
      <c r="AF458" s="122"/>
      <c r="AG458" s="122" t="s">
        <v>141</v>
      </c>
      <c r="AH458" s="122">
        <v>0</v>
      </c>
      <c r="AI458" s="122"/>
      <c r="AJ458" s="122"/>
      <c r="AK458" s="122"/>
      <c r="AL458" s="122"/>
      <c r="AM458" s="122"/>
      <c r="AN458" s="122"/>
      <c r="AO458" s="122"/>
      <c r="AP458" s="122"/>
      <c r="AQ458" s="122"/>
      <c r="AR458" s="122"/>
      <c r="AS458" s="122"/>
      <c r="AT458" s="122"/>
      <c r="AU458" s="122"/>
      <c r="AV458" s="122"/>
      <c r="AW458" s="122"/>
      <c r="AX458" s="122"/>
      <c r="AY458" s="122"/>
      <c r="AZ458" s="122"/>
      <c r="BA458" s="122"/>
      <c r="BB458" s="122"/>
      <c r="BC458" s="122"/>
      <c r="BD458" s="122"/>
      <c r="BE458" s="122"/>
      <c r="BF458" s="122"/>
      <c r="BG458" s="122"/>
      <c r="BH458" s="122"/>
    </row>
    <row r="459" spans="1:60" outlineLevel="1" x14ac:dyDescent="0.2">
      <c r="A459" s="125"/>
      <c r="B459" s="126"/>
      <c r="C459" s="154" t="s">
        <v>176</v>
      </c>
      <c r="D459" s="128"/>
      <c r="E459" s="129">
        <v>1.17</v>
      </c>
      <c r="F459" s="127"/>
      <c r="G459" s="127"/>
      <c r="H459" s="127"/>
      <c r="I459" s="127"/>
      <c r="J459" s="127"/>
      <c r="K459" s="127"/>
      <c r="L459" s="127"/>
      <c r="M459" s="127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2"/>
      <c r="Z459" s="122"/>
      <c r="AA459" s="122"/>
      <c r="AB459" s="122"/>
      <c r="AC459" s="122"/>
      <c r="AD459" s="122"/>
      <c r="AE459" s="122"/>
      <c r="AF459" s="122"/>
      <c r="AG459" s="122" t="s">
        <v>141</v>
      </c>
      <c r="AH459" s="122">
        <v>0</v>
      </c>
      <c r="AI459" s="122"/>
      <c r="AJ459" s="122"/>
      <c r="AK459" s="122"/>
      <c r="AL459" s="122"/>
      <c r="AM459" s="122"/>
      <c r="AN459" s="122"/>
      <c r="AO459" s="122"/>
      <c r="AP459" s="122"/>
      <c r="AQ459" s="122"/>
      <c r="AR459" s="122"/>
      <c r="AS459" s="122"/>
      <c r="AT459" s="122"/>
      <c r="AU459" s="122"/>
      <c r="AV459" s="122"/>
      <c r="AW459" s="122"/>
      <c r="AX459" s="122"/>
      <c r="AY459" s="122"/>
      <c r="AZ459" s="122"/>
      <c r="BA459" s="122"/>
      <c r="BB459" s="122"/>
      <c r="BC459" s="122"/>
      <c r="BD459" s="122"/>
      <c r="BE459" s="122"/>
      <c r="BF459" s="122"/>
      <c r="BG459" s="122"/>
      <c r="BH459" s="122"/>
    </row>
    <row r="460" spans="1:60" outlineLevel="1" x14ac:dyDescent="0.2">
      <c r="A460" s="125"/>
      <c r="B460" s="126"/>
      <c r="C460" s="154" t="s">
        <v>177</v>
      </c>
      <c r="D460" s="128"/>
      <c r="E460" s="129">
        <v>1.1399999999999999</v>
      </c>
      <c r="F460" s="127"/>
      <c r="G460" s="127"/>
      <c r="H460" s="127"/>
      <c r="I460" s="127"/>
      <c r="J460" s="127"/>
      <c r="K460" s="127"/>
      <c r="L460" s="127"/>
      <c r="M460" s="127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2"/>
      <c r="Z460" s="122"/>
      <c r="AA460" s="122"/>
      <c r="AB460" s="122"/>
      <c r="AC460" s="122"/>
      <c r="AD460" s="122"/>
      <c r="AE460" s="122"/>
      <c r="AF460" s="122"/>
      <c r="AG460" s="122" t="s">
        <v>141</v>
      </c>
      <c r="AH460" s="122">
        <v>0</v>
      </c>
      <c r="AI460" s="122"/>
      <c r="AJ460" s="122"/>
      <c r="AK460" s="122"/>
      <c r="AL460" s="122"/>
      <c r="AM460" s="122"/>
      <c r="AN460" s="122"/>
      <c r="AO460" s="122"/>
      <c r="AP460" s="122"/>
      <c r="AQ460" s="122"/>
      <c r="AR460" s="122"/>
      <c r="AS460" s="122"/>
      <c r="AT460" s="122"/>
      <c r="AU460" s="122"/>
      <c r="AV460" s="122"/>
      <c r="AW460" s="122"/>
      <c r="AX460" s="122"/>
      <c r="AY460" s="122"/>
      <c r="AZ460" s="122"/>
      <c r="BA460" s="122"/>
      <c r="BB460" s="122"/>
      <c r="BC460" s="122"/>
      <c r="BD460" s="122"/>
      <c r="BE460" s="122"/>
      <c r="BF460" s="122"/>
      <c r="BG460" s="122"/>
      <c r="BH460" s="122"/>
    </row>
    <row r="461" spans="1:60" outlineLevel="1" x14ac:dyDescent="0.2">
      <c r="A461" s="125"/>
      <c r="B461" s="126"/>
      <c r="C461" s="154" t="s">
        <v>178</v>
      </c>
      <c r="D461" s="128"/>
      <c r="E461" s="129">
        <v>3.99</v>
      </c>
      <c r="F461" s="127"/>
      <c r="G461" s="127"/>
      <c r="H461" s="127"/>
      <c r="I461" s="127"/>
      <c r="J461" s="127"/>
      <c r="K461" s="127"/>
      <c r="L461" s="127"/>
      <c r="M461" s="127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2"/>
      <c r="Z461" s="122"/>
      <c r="AA461" s="122"/>
      <c r="AB461" s="122"/>
      <c r="AC461" s="122"/>
      <c r="AD461" s="122"/>
      <c r="AE461" s="122"/>
      <c r="AF461" s="122"/>
      <c r="AG461" s="122" t="s">
        <v>141</v>
      </c>
      <c r="AH461" s="122">
        <v>0</v>
      </c>
      <c r="AI461" s="122"/>
      <c r="AJ461" s="122"/>
      <c r="AK461" s="122"/>
      <c r="AL461" s="122"/>
      <c r="AM461" s="122"/>
      <c r="AN461" s="122"/>
      <c r="AO461" s="122"/>
      <c r="AP461" s="122"/>
      <c r="AQ461" s="122"/>
      <c r="AR461" s="122"/>
      <c r="AS461" s="122"/>
      <c r="AT461" s="122"/>
      <c r="AU461" s="122"/>
      <c r="AV461" s="122"/>
      <c r="AW461" s="122"/>
      <c r="AX461" s="122"/>
      <c r="AY461" s="122"/>
      <c r="AZ461" s="122"/>
      <c r="BA461" s="122"/>
      <c r="BB461" s="122"/>
      <c r="BC461" s="122"/>
      <c r="BD461" s="122"/>
      <c r="BE461" s="122"/>
      <c r="BF461" s="122"/>
      <c r="BG461" s="122"/>
      <c r="BH461" s="122"/>
    </row>
    <row r="462" spans="1:60" outlineLevel="1" x14ac:dyDescent="0.2">
      <c r="A462" s="125"/>
      <c r="B462" s="126"/>
      <c r="C462" s="154" t="s">
        <v>179</v>
      </c>
      <c r="D462" s="128"/>
      <c r="E462" s="129">
        <v>11.7</v>
      </c>
      <c r="F462" s="127"/>
      <c r="G462" s="127"/>
      <c r="H462" s="127"/>
      <c r="I462" s="127"/>
      <c r="J462" s="127"/>
      <c r="K462" s="127"/>
      <c r="L462" s="127"/>
      <c r="M462" s="127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2"/>
      <c r="Z462" s="122"/>
      <c r="AA462" s="122"/>
      <c r="AB462" s="122"/>
      <c r="AC462" s="122"/>
      <c r="AD462" s="122"/>
      <c r="AE462" s="122"/>
      <c r="AF462" s="122"/>
      <c r="AG462" s="122" t="s">
        <v>141</v>
      </c>
      <c r="AH462" s="122">
        <v>0</v>
      </c>
      <c r="AI462" s="122"/>
      <c r="AJ462" s="122"/>
      <c r="AK462" s="122"/>
      <c r="AL462" s="122"/>
      <c r="AM462" s="122"/>
      <c r="AN462" s="122"/>
      <c r="AO462" s="122"/>
      <c r="AP462" s="122"/>
      <c r="AQ462" s="122"/>
      <c r="AR462" s="122"/>
      <c r="AS462" s="122"/>
      <c r="AT462" s="122"/>
      <c r="AU462" s="122"/>
      <c r="AV462" s="122"/>
      <c r="AW462" s="122"/>
      <c r="AX462" s="122"/>
      <c r="AY462" s="122"/>
      <c r="AZ462" s="122"/>
      <c r="BA462" s="122"/>
      <c r="BB462" s="122"/>
      <c r="BC462" s="122"/>
      <c r="BD462" s="122"/>
      <c r="BE462" s="122"/>
      <c r="BF462" s="122"/>
      <c r="BG462" s="122"/>
      <c r="BH462" s="122"/>
    </row>
    <row r="463" spans="1:60" outlineLevel="1" x14ac:dyDescent="0.2">
      <c r="A463" s="125"/>
      <c r="B463" s="126"/>
      <c r="C463" s="154" t="s">
        <v>180</v>
      </c>
      <c r="D463" s="128"/>
      <c r="E463" s="129">
        <v>17.34</v>
      </c>
      <c r="F463" s="127"/>
      <c r="G463" s="127"/>
      <c r="H463" s="127"/>
      <c r="I463" s="127"/>
      <c r="J463" s="127"/>
      <c r="K463" s="127"/>
      <c r="L463" s="127"/>
      <c r="M463" s="127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2"/>
      <c r="Z463" s="122"/>
      <c r="AA463" s="122"/>
      <c r="AB463" s="122"/>
      <c r="AC463" s="122"/>
      <c r="AD463" s="122"/>
      <c r="AE463" s="122"/>
      <c r="AF463" s="122"/>
      <c r="AG463" s="122" t="s">
        <v>141</v>
      </c>
      <c r="AH463" s="122">
        <v>0</v>
      </c>
      <c r="AI463" s="122"/>
      <c r="AJ463" s="122"/>
      <c r="AK463" s="122"/>
      <c r="AL463" s="122"/>
      <c r="AM463" s="122"/>
      <c r="AN463" s="122"/>
      <c r="AO463" s="122"/>
      <c r="AP463" s="122"/>
      <c r="AQ463" s="122"/>
      <c r="AR463" s="122"/>
      <c r="AS463" s="122"/>
      <c r="AT463" s="122"/>
      <c r="AU463" s="122"/>
      <c r="AV463" s="122"/>
      <c r="AW463" s="122"/>
      <c r="AX463" s="122"/>
      <c r="AY463" s="122"/>
      <c r="AZ463" s="122"/>
      <c r="BA463" s="122"/>
      <c r="BB463" s="122"/>
      <c r="BC463" s="122"/>
      <c r="BD463" s="122"/>
      <c r="BE463" s="122"/>
      <c r="BF463" s="122"/>
      <c r="BG463" s="122"/>
      <c r="BH463" s="122"/>
    </row>
    <row r="464" spans="1:60" outlineLevel="1" x14ac:dyDescent="0.2">
      <c r="A464" s="125"/>
      <c r="B464" s="126"/>
      <c r="C464" s="154" t="s">
        <v>181</v>
      </c>
      <c r="D464" s="128"/>
      <c r="E464" s="129">
        <v>8.4</v>
      </c>
      <c r="F464" s="127"/>
      <c r="G464" s="127"/>
      <c r="H464" s="127"/>
      <c r="I464" s="127"/>
      <c r="J464" s="127"/>
      <c r="K464" s="127"/>
      <c r="L464" s="127"/>
      <c r="M464" s="127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2"/>
      <c r="Z464" s="122"/>
      <c r="AA464" s="122"/>
      <c r="AB464" s="122"/>
      <c r="AC464" s="122"/>
      <c r="AD464" s="122"/>
      <c r="AE464" s="122"/>
      <c r="AF464" s="122"/>
      <c r="AG464" s="122" t="s">
        <v>141</v>
      </c>
      <c r="AH464" s="122">
        <v>0</v>
      </c>
      <c r="AI464" s="122"/>
      <c r="AJ464" s="122"/>
      <c r="AK464" s="122"/>
      <c r="AL464" s="122"/>
      <c r="AM464" s="122"/>
      <c r="AN464" s="122"/>
      <c r="AO464" s="122"/>
      <c r="AP464" s="122"/>
      <c r="AQ464" s="122"/>
      <c r="AR464" s="122"/>
      <c r="AS464" s="122"/>
      <c r="AT464" s="122"/>
      <c r="AU464" s="122"/>
      <c r="AV464" s="122"/>
      <c r="AW464" s="122"/>
      <c r="AX464" s="122"/>
      <c r="AY464" s="122"/>
      <c r="AZ464" s="122"/>
      <c r="BA464" s="122"/>
      <c r="BB464" s="122"/>
      <c r="BC464" s="122"/>
      <c r="BD464" s="122"/>
      <c r="BE464" s="122"/>
      <c r="BF464" s="122"/>
      <c r="BG464" s="122"/>
      <c r="BH464" s="122"/>
    </row>
    <row r="465" spans="1:60" outlineLevel="1" x14ac:dyDescent="0.2">
      <c r="A465" s="125"/>
      <c r="B465" s="126"/>
      <c r="C465" s="154" t="s">
        <v>527</v>
      </c>
      <c r="D465" s="128"/>
      <c r="E465" s="129"/>
      <c r="F465" s="127"/>
      <c r="G465" s="127"/>
      <c r="H465" s="127"/>
      <c r="I465" s="127"/>
      <c r="J465" s="127"/>
      <c r="K465" s="127"/>
      <c r="L465" s="127"/>
      <c r="M465" s="127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2"/>
      <c r="Z465" s="122"/>
      <c r="AA465" s="122"/>
      <c r="AB465" s="122"/>
      <c r="AC465" s="122"/>
      <c r="AD465" s="122"/>
      <c r="AE465" s="122"/>
      <c r="AF465" s="122"/>
      <c r="AG465" s="122" t="s">
        <v>141</v>
      </c>
      <c r="AH465" s="122">
        <v>0</v>
      </c>
      <c r="AI465" s="122"/>
      <c r="AJ465" s="122"/>
      <c r="AK465" s="122"/>
      <c r="AL465" s="122"/>
      <c r="AM465" s="122"/>
      <c r="AN465" s="122"/>
      <c r="AO465" s="122"/>
      <c r="AP465" s="122"/>
      <c r="AQ465" s="122"/>
      <c r="AR465" s="122"/>
      <c r="AS465" s="122"/>
      <c r="AT465" s="122"/>
      <c r="AU465" s="122"/>
      <c r="AV465" s="122"/>
      <c r="AW465" s="122"/>
      <c r="AX465" s="122"/>
      <c r="AY465" s="122"/>
      <c r="AZ465" s="122"/>
      <c r="BA465" s="122"/>
      <c r="BB465" s="122"/>
      <c r="BC465" s="122"/>
      <c r="BD465" s="122"/>
      <c r="BE465" s="122"/>
      <c r="BF465" s="122"/>
      <c r="BG465" s="122"/>
      <c r="BH465" s="122"/>
    </row>
    <row r="466" spans="1:60" outlineLevel="1" x14ac:dyDescent="0.2">
      <c r="A466" s="125"/>
      <c r="B466" s="126"/>
      <c r="C466" s="154" t="s">
        <v>190</v>
      </c>
      <c r="D466" s="128"/>
      <c r="E466" s="129">
        <v>37.96</v>
      </c>
      <c r="F466" s="127"/>
      <c r="G466" s="127"/>
      <c r="H466" s="127"/>
      <c r="I466" s="127"/>
      <c r="J466" s="127"/>
      <c r="K466" s="127"/>
      <c r="L466" s="127"/>
      <c r="M466" s="127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2"/>
      <c r="Z466" s="122"/>
      <c r="AA466" s="122"/>
      <c r="AB466" s="122"/>
      <c r="AC466" s="122"/>
      <c r="AD466" s="122"/>
      <c r="AE466" s="122"/>
      <c r="AF466" s="122"/>
      <c r="AG466" s="122" t="s">
        <v>141</v>
      </c>
      <c r="AH466" s="122">
        <v>0</v>
      </c>
      <c r="AI466" s="122"/>
      <c r="AJ466" s="122"/>
      <c r="AK466" s="122"/>
      <c r="AL466" s="122"/>
      <c r="AM466" s="122"/>
      <c r="AN466" s="122"/>
      <c r="AO466" s="122"/>
      <c r="AP466" s="122"/>
      <c r="AQ466" s="122"/>
      <c r="AR466" s="122"/>
      <c r="AS466" s="122"/>
      <c r="AT466" s="122"/>
      <c r="AU466" s="122"/>
      <c r="AV466" s="122"/>
      <c r="AW466" s="122"/>
      <c r="AX466" s="122"/>
      <c r="AY466" s="122"/>
      <c r="AZ466" s="122"/>
      <c r="BA466" s="122"/>
      <c r="BB466" s="122"/>
      <c r="BC466" s="122"/>
      <c r="BD466" s="122"/>
      <c r="BE466" s="122"/>
      <c r="BF466" s="122"/>
      <c r="BG466" s="122"/>
      <c r="BH466" s="122"/>
    </row>
    <row r="467" spans="1:60" outlineLevel="1" x14ac:dyDescent="0.2">
      <c r="A467" s="125"/>
      <c r="B467" s="126"/>
      <c r="C467" s="154" t="s">
        <v>193</v>
      </c>
      <c r="D467" s="128"/>
      <c r="E467" s="129">
        <v>11.44</v>
      </c>
      <c r="F467" s="127"/>
      <c r="G467" s="127"/>
      <c r="H467" s="127"/>
      <c r="I467" s="127"/>
      <c r="J467" s="127"/>
      <c r="K467" s="127"/>
      <c r="L467" s="127"/>
      <c r="M467" s="127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2"/>
      <c r="Z467" s="122"/>
      <c r="AA467" s="122"/>
      <c r="AB467" s="122"/>
      <c r="AC467" s="122"/>
      <c r="AD467" s="122"/>
      <c r="AE467" s="122"/>
      <c r="AF467" s="122"/>
      <c r="AG467" s="122" t="s">
        <v>141</v>
      </c>
      <c r="AH467" s="122">
        <v>0</v>
      </c>
      <c r="AI467" s="122"/>
      <c r="AJ467" s="122"/>
      <c r="AK467" s="122"/>
      <c r="AL467" s="122"/>
      <c r="AM467" s="122"/>
      <c r="AN467" s="122"/>
      <c r="AO467" s="122"/>
      <c r="AP467" s="122"/>
      <c r="AQ467" s="122"/>
      <c r="AR467" s="122"/>
      <c r="AS467" s="122"/>
      <c r="AT467" s="122"/>
      <c r="AU467" s="122"/>
      <c r="AV467" s="122"/>
      <c r="AW467" s="122"/>
      <c r="AX467" s="122"/>
      <c r="AY467" s="122"/>
      <c r="AZ467" s="122"/>
      <c r="BA467" s="122"/>
      <c r="BB467" s="122"/>
      <c r="BC467" s="122"/>
      <c r="BD467" s="122"/>
      <c r="BE467" s="122"/>
      <c r="BF467" s="122"/>
      <c r="BG467" s="122"/>
      <c r="BH467" s="122"/>
    </row>
    <row r="468" spans="1:60" outlineLevel="1" x14ac:dyDescent="0.2">
      <c r="A468" s="125"/>
      <c r="B468" s="126"/>
      <c r="C468" s="154" t="s">
        <v>195</v>
      </c>
      <c r="D468" s="128"/>
      <c r="E468" s="129">
        <v>11.18</v>
      </c>
      <c r="F468" s="127"/>
      <c r="G468" s="127"/>
      <c r="H468" s="127"/>
      <c r="I468" s="127"/>
      <c r="J468" s="127"/>
      <c r="K468" s="127"/>
      <c r="L468" s="127"/>
      <c r="M468" s="127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2"/>
      <c r="Z468" s="122"/>
      <c r="AA468" s="122"/>
      <c r="AB468" s="122"/>
      <c r="AC468" s="122"/>
      <c r="AD468" s="122"/>
      <c r="AE468" s="122"/>
      <c r="AF468" s="122"/>
      <c r="AG468" s="122" t="s">
        <v>141</v>
      </c>
      <c r="AH468" s="122">
        <v>0</v>
      </c>
      <c r="AI468" s="122"/>
      <c r="AJ468" s="122"/>
      <c r="AK468" s="122"/>
      <c r="AL468" s="122"/>
      <c r="AM468" s="122"/>
      <c r="AN468" s="122"/>
      <c r="AO468" s="122"/>
      <c r="AP468" s="122"/>
      <c r="AQ468" s="122"/>
      <c r="AR468" s="122"/>
      <c r="AS468" s="122"/>
      <c r="AT468" s="122"/>
      <c r="AU468" s="122"/>
      <c r="AV468" s="122"/>
      <c r="AW468" s="122"/>
      <c r="AX468" s="122"/>
      <c r="AY468" s="122"/>
      <c r="AZ468" s="122"/>
      <c r="BA468" s="122"/>
      <c r="BB468" s="122"/>
      <c r="BC468" s="122"/>
      <c r="BD468" s="122"/>
      <c r="BE468" s="122"/>
      <c r="BF468" s="122"/>
      <c r="BG468" s="122"/>
      <c r="BH468" s="122"/>
    </row>
    <row r="469" spans="1:60" outlineLevel="1" x14ac:dyDescent="0.2">
      <c r="A469" s="125"/>
      <c r="B469" s="126"/>
      <c r="C469" s="154" t="s">
        <v>196</v>
      </c>
      <c r="D469" s="128"/>
      <c r="E469" s="129">
        <v>4</v>
      </c>
      <c r="F469" s="127"/>
      <c r="G469" s="127"/>
      <c r="H469" s="127"/>
      <c r="I469" s="127"/>
      <c r="J469" s="127"/>
      <c r="K469" s="127"/>
      <c r="L469" s="127"/>
      <c r="M469" s="127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2"/>
      <c r="Z469" s="122"/>
      <c r="AA469" s="122"/>
      <c r="AB469" s="122"/>
      <c r="AC469" s="122"/>
      <c r="AD469" s="122"/>
      <c r="AE469" s="122"/>
      <c r="AF469" s="122"/>
      <c r="AG469" s="122" t="s">
        <v>141</v>
      </c>
      <c r="AH469" s="122">
        <v>0</v>
      </c>
      <c r="AI469" s="122"/>
      <c r="AJ469" s="122"/>
      <c r="AK469" s="122"/>
      <c r="AL469" s="122"/>
      <c r="AM469" s="122"/>
      <c r="AN469" s="122"/>
      <c r="AO469" s="122"/>
      <c r="AP469" s="122"/>
      <c r="AQ469" s="122"/>
      <c r="AR469" s="122"/>
      <c r="AS469" s="122"/>
      <c r="AT469" s="122"/>
      <c r="AU469" s="122"/>
      <c r="AV469" s="122"/>
      <c r="AW469" s="122"/>
      <c r="AX469" s="122"/>
      <c r="AY469" s="122"/>
      <c r="AZ469" s="122"/>
      <c r="BA469" s="122"/>
      <c r="BB469" s="122"/>
      <c r="BC469" s="122"/>
      <c r="BD469" s="122"/>
      <c r="BE469" s="122"/>
      <c r="BF469" s="122"/>
      <c r="BG469" s="122"/>
      <c r="BH469" s="122"/>
    </row>
    <row r="470" spans="1:60" outlineLevel="1" x14ac:dyDescent="0.2">
      <c r="A470" s="125"/>
      <c r="B470" s="126"/>
      <c r="C470" s="154" t="s">
        <v>197</v>
      </c>
      <c r="D470" s="128"/>
      <c r="E470" s="129">
        <v>35.880000000000003</v>
      </c>
      <c r="F470" s="127"/>
      <c r="G470" s="127"/>
      <c r="H470" s="127"/>
      <c r="I470" s="127"/>
      <c r="J470" s="127"/>
      <c r="K470" s="127"/>
      <c r="L470" s="127"/>
      <c r="M470" s="127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2"/>
      <c r="Z470" s="122"/>
      <c r="AA470" s="122"/>
      <c r="AB470" s="122"/>
      <c r="AC470" s="122"/>
      <c r="AD470" s="122"/>
      <c r="AE470" s="122"/>
      <c r="AF470" s="122"/>
      <c r="AG470" s="122" t="s">
        <v>141</v>
      </c>
      <c r="AH470" s="122">
        <v>0</v>
      </c>
      <c r="AI470" s="122"/>
      <c r="AJ470" s="122"/>
      <c r="AK470" s="122"/>
      <c r="AL470" s="122"/>
      <c r="AM470" s="122"/>
      <c r="AN470" s="122"/>
      <c r="AO470" s="122"/>
      <c r="AP470" s="122"/>
      <c r="AQ470" s="122"/>
      <c r="AR470" s="122"/>
      <c r="AS470" s="122"/>
      <c r="AT470" s="122"/>
      <c r="AU470" s="122"/>
      <c r="AV470" s="122"/>
      <c r="AW470" s="122"/>
      <c r="AX470" s="122"/>
      <c r="AY470" s="122"/>
      <c r="AZ470" s="122"/>
      <c r="BA470" s="122"/>
      <c r="BB470" s="122"/>
      <c r="BC470" s="122"/>
      <c r="BD470" s="122"/>
      <c r="BE470" s="122"/>
      <c r="BF470" s="122"/>
      <c r="BG470" s="122"/>
      <c r="BH470" s="122"/>
    </row>
    <row r="471" spans="1:60" outlineLevel="1" x14ac:dyDescent="0.2">
      <c r="A471" s="125"/>
      <c r="B471" s="126"/>
      <c r="C471" s="154" t="s">
        <v>200</v>
      </c>
      <c r="D471" s="128"/>
      <c r="E471" s="129">
        <v>44.2</v>
      </c>
      <c r="F471" s="127"/>
      <c r="G471" s="127"/>
      <c r="H471" s="127"/>
      <c r="I471" s="127"/>
      <c r="J471" s="127"/>
      <c r="K471" s="127"/>
      <c r="L471" s="127"/>
      <c r="M471" s="127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2"/>
      <c r="Z471" s="122"/>
      <c r="AA471" s="122"/>
      <c r="AB471" s="122"/>
      <c r="AC471" s="122"/>
      <c r="AD471" s="122"/>
      <c r="AE471" s="122"/>
      <c r="AF471" s="122"/>
      <c r="AG471" s="122" t="s">
        <v>141</v>
      </c>
      <c r="AH471" s="122">
        <v>0</v>
      </c>
      <c r="AI471" s="122"/>
      <c r="AJ471" s="122"/>
      <c r="AK471" s="122"/>
      <c r="AL471" s="122"/>
      <c r="AM471" s="122"/>
      <c r="AN471" s="122"/>
      <c r="AO471" s="122"/>
      <c r="AP471" s="122"/>
      <c r="AQ471" s="122"/>
      <c r="AR471" s="122"/>
      <c r="AS471" s="122"/>
      <c r="AT471" s="122"/>
      <c r="AU471" s="122"/>
      <c r="AV471" s="122"/>
      <c r="AW471" s="122"/>
      <c r="AX471" s="122"/>
      <c r="AY471" s="122"/>
      <c r="AZ471" s="122"/>
      <c r="BA471" s="122"/>
      <c r="BB471" s="122"/>
      <c r="BC471" s="122"/>
      <c r="BD471" s="122"/>
      <c r="BE471" s="122"/>
      <c r="BF471" s="122"/>
      <c r="BG471" s="122"/>
      <c r="BH471" s="122"/>
    </row>
    <row r="472" spans="1:60" outlineLevel="1" x14ac:dyDescent="0.2">
      <c r="A472" s="125"/>
      <c r="B472" s="126"/>
      <c r="C472" s="154" t="s">
        <v>203</v>
      </c>
      <c r="D472" s="128"/>
      <c r="E472" s="129">
        <v>30.16</v>
      </c>
      <c r="F472" s="127"/>
      <c r="G472" s="127"/>
      <c r="H472" s="127"/>
      <c r="I472" s="127"/>
      <c r="J472" s="127"/>
      <c r="K472" s="127"/>
      <c r="L472" s="127"/>
      <c r="M472" s="127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2"/>
      <c r="Z472" s="122"/>
      <c r="AA472" s="122"/>
      <c r="AB472" s="122"/>
      <c r="AC472" s="122"/>
      <c r="AD472" s="122"/>
      <c r="AE472" s="122"/>
      <c r="AF472" s="122"/>
      <c r="AG472" s="122" t="s">
        <v>141</v>
      </c>
      <c r="AH472" s="122">
        <v>0</v>
      </c>
      <c r="AI472" s="122"/>
      <c r="AJ472" s="122"/>
      <c r="AK472" s="122"/>
      <c r="AL472" s="122"/>
      <c r="AM472" s="122"/>
      <c r="AN472" s="122"/>
      <c r="AO472" s="122"/>
      <c r="AP472" s="122"/>
      <c r="AQ472" s="122"/>
      <c r="AR472" s="122"/>
      <c r="AS472" s="122"/>
      <c r="AT472" s="122"/>
      <c r="AU472" s="122"/>
      <c r="AV472" s="122"/>
      <c r="AW472" s="122"/>
      <c r="AX472" s="122"/>
      <c r="AY472" s="122"/>
      <c r="AZ472" s="122"/>
      <c r="BA472" s="122"/>
      <c r="BB472" s="122"/>
      <c r="BC472" s="122"/>
      <c r="BD472" s="122"/>
      <c r="BE472" s="122"/>
      <c r="BF472" s="122"/>
      <c r="BG472" s="122"/>
      <c r="BH472" s="122"/>
    </row>
    <row r="473" spans="1:60" outlineLevel="1" x14ac:dyDescent="0.2">
      <c r="A473" s="145">
        <v>145</v>
      </c>
      <c r="B473" s="146" t="s">
        <v>535</v>
      </c>
      <c r="C473" s="152" t="s">
        <v>536</v>
      </c>
      <c r="D473" s="147" t="s">
        <v>129</v>
      </c>
      <c r="E473" s="148">
        <v>20</v>
      </c>
      <c r="F473" s="149"/>
      <c r="G473" s="150">
        <f>ROUND(E473*F473,2)</f>
        <v>0</v>
      </c>
      <c r="H473" s="127">
        <v>13.94</v>
      </c>
      <c r="I473" s="127">
        <f>ROUND(E473*H473,2)</f>
        <v>278.8</v>
      </c>
      <c r="J473" s="127">
        <v>37.06</v>
      </c>
      <c r="K473" s="127">
        <f>ROUND(E473*J473,2)</f>
        <v>741.2</v>
      </c>
      <c r="L473" s="127">
        <v>21</v>
      </c>
      <c r="M473" s="127">
        <f>G473*(1+L473/100)</f>
        <v>0</v>
      </c>
      <c r="N473" s="127">
        <v>1.6000000000000001E-4</v>
      </c>
      <c r="O473" s="127">
        <f>ROUND(E473*N473,2)</f>
        <v>0</v>
      </c>
      <c r="P473" s="127">
        <v>0</v>
      </c>
      <c r="Q473" s="127">
        <f>ROUND(E473*P473,2)</f>
        <v>0</v>
      </c>
      <c r="R473" s="127"/>
      <c r="S473" s="127" t="s">
        <v>130</v>
      </c>
      <c r="T473" s="127" t="s">
        <v>130</v>
      </c>
      <c r="U473" s="127">
        <v>7.5999999999999998E-2</v>
      </c>
      <c r="V473" s="127">
        <f>ROUND(E473*U473,2)</f>
        <v>1.52</v>
      </c>
      <c r="W473" s="127"/>
      <c r="X473" s="127" t="s">
        <v>131</v>
      </c>
      <c r="Y473" s="122"/>
      <c r="Z473" s="122"/>
      <c r="AA473" s="122"/>
      <c r="AB473" s="122"/>
      <c r="AC473" s="122"/>
      <c r="AD473" s="122"/>
      <c r="AE473" s="122"/>
      <c r="AF473" s="122"/>
      <c r="AG473" s="122" t="s">
        <v>132</v>
      </c>
      <c r="AH473" s="122"/>
      <c r="AI473" s="122"/>
      <c r="AJ473" s="122"/>
      <c r="AK473" s="122"/>
      <c r="AL473" s="122"/>
      <c r="AM473" s="122"/>
      <c r="AN473" s="122"/>
      <c r="AO473" s="122"/>
      <c r="AP473" s="122"/>
      <c r="AQ473" s="122"/>
      <c r="AR473" s="122"/>
      <c r="AS473" s="122"/>
      <c r="AT473" s="122"/>
      <c r="AU473" s="122"/>
      <c r="AV473" s="122"/>
      <c r="AW473" s="122"/>
      <c r="AX473" s="122"/>
      <c r="AY473" s="122"/>
      <c r="AZ473" s="122"/>
      <c r="BA473" s="122"/>
      <c r="BB473" s="122"/>
      <c r="BC473" s="122"/>
      <c r="BD473" s="122"/>
      <c r="BE473" s="122"/>
      <c r="BF473" s="122"/>
      <c r="BG473" s="122"/>
      <c r="BH473" s="122"/>
    </row>
    <row r="474" spans="1:60" outlineLevel="1" x14ac:dyDescent="0.2">
      <c r="A474" s="139">
        <v>146</v>
      </c>
      <c r="B474" s="140" t="s">
        <v>537</v>
      </c>
      <c r="C474" s="153" t="s">
        <v>538</v>
      </c>
      <c r="D474" s="141" t="s">
        <v>138</v>
      </c>
      <c r="E474" s="142">
        <v>226.31</v>
      </c>
      <c r="F474" s="143"/>
      <c r="G474" s="144">
        <f>ROUND(E474*F474,2)</f>
        <v>0</v>
      </c>
      <c r="H474" s="127">
        <v>0</v>
      </c>
      <c r="I474" s="127">
        <f>ROUND(E474*H474,2)</f>
        <v>0</v>
      </c>
      <c r="J474" s="127">
        <v>3.3</v>
      </c>
      <c r="K474" s="127">
        <f>ROUND(E474*J474,2)</f>
        <v>746.82</v>
      </c>
      <c r="L474" s="127">
        <v>21</v>
      </c>
      <c r="M474" s="127">
        <f>G474*(1+L474/100)</f>
        <v>0</v>
      </c>
      <c r="N474" s="127">
        <v>0</v>
      </c>
      <c r="O474" s="127">
        <f>ROUND(E474*N474,2)</f>
        <v>0</v>
      </c>
      <c r="P474" s="127">
        <v>0</v>
      </c>
      <c r="Q474" s="127">
        <f>ROUND(E474*P474,2)</f>
        <v>0</v>
      </c>
      <c r="R474" s="127"/>
      <c r="S474" s="127" t="s">
        <v>130</v>
      </c>
      <c r="T474" s="127" t="s">
        <v>139</v>
      </c>
      <c r="U474" s="127">
        <v>7.0000000000000001E-3</v>
      </c>
      <c r="V474" s="127">
        <f>ROUND(E474*U474,2)</f>
        <v>1.58</v>
      </c>
      <c r="W474" s="127"/>
      <c r="X474" s="127" t="s">
        <v>131</v>
      </c>
      <c r="Y474" s="122"/>
      <c r="Z474" s="122"/>
      <c r="AA474" s="122"/>
      <c r="AB474" s="122"/>
      <c r="AC474" s="122"/>
      <c r="AD474" s="122"/>
      <c r="AE474" s="122"/>
      <c r="AF474" s="122"/>
      <c r="AG474" s="122" t="s">
        <v>132</v>
      </c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  <c r="AR474" s="122"/>
      <c r="AS474" s="122"/>
      <c r="AT474" s="122"/>
      <c r="AU474" s="122"/>
      <c r="AV474" s="122"/>
      <c r="AW474" s="122"/>
      <c r="AX474" s="122"/>
      <c r="AY474" s="122"/>
      <c r="AZ474" s="122"/>
      <c r="BA474" s="122"/>
      <c r="BB474" s="122"/>
      <c r="BC474" s="122"/>
      <c r="BD474" s="122"/>
      <c r="BE474" s="122"/>
      <c r="BF474" s="122"/>
      <c r="BG474" s="122"/>
      <c r="BH474" s="122"/>
    </row>
    <row r="475" spans="1:60" outlineLevel="1" x14ac:dyDescent="0.2">
      <c r="A475" s="125"/>
      <c r="B475" s="126"/>
      <c r="C475" s="154" t="s">
        <v>526</v>
      </c>
      <c r="D475" s="128"/>
      <c r="E475" s="129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2"/>
      <c r="Z475" s="122"/>
      <c r="AA475" s="122"/>
      <c r="AB475" s="122"/>
      <c r="AC475" s="122"/>
      <c r="AD475" s="122"/>
      <c r="AE475" s="122"/>
      <c r="AF475" s="122"/>
      <c r="AG475" s="122" t="s">
        <v>141</v>
      </c>
      <c r="AH475" s="122">
        <v>0</v>
      </c>
      <c r="AI475" s="122"/>
      <c r="AJ475" s="122"/>
      <c r="AK475" s="122"/>
      <c r="AL475" s="122"/>
      <c r="AM475" s="122"/>
      <c r="AN475" s="122"/>
      <c r="AO475" s="122"/>
      <c r="AP475" s="122"/>
      <c r="AQ475" s="122"/>
      <c r="AR475" s="122"/>
      <c r="AS475" s="122"/>
      <c r="AT475" s="122"/>
      <c r="AU475" s="122"/>
      <c r="AV475" s="122"/>
      <c r="AW475" s="122"/>
      <c r="AX475" s="122"/>
      <c r="AY475" s="122"/>
      <c r="AZ475" s="122"/>
      <c r="BA475" s="122"/>
      <c r="BB475" s="122"/>
      <c r="BC475" s="122"/>
      <c r="BD475" s="122"/>
      <c r="BE475" s="122"/>
      <c r="BF475" s="122"/>
      <c r="BG475" s="122"/>
      <c r="BH475" s="122"/>
    </row>
    <row r="476" spans="1:60" outlineLevel="1" x14ac:dyDescent="0.2">
      <c r="A476" s="125"/>
      <c r="B476" s="126"/>
      <c r="C476" s="154" t="s">
        <v>532</v>
      </c>
      <c r="D476" s="128"/>
      <c r="E476" s="129">
        <v>7.75</v>
      </c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2"/>
      <c r="Z476" s="122"/>
      <c r="AA476" s="122"/>
      <c r="AB476" s="122"/>
      <c r="AC476" s="122"/>
      <c r="AD476" s="122"/>
      <c r="AE476" s="122"/>
      <c r="AF476" s="122"/>
      <c r="AG476" s="122" t="s">
        <v>141</v>
      </c>
      <c r="AH476" s="122">
        <v>0</v>
      </c>
      <c r="AI476" s="122"/>
      <c r="AJ476" s="122"/>
      <c r="AK476" s="122"/>
      <c r="AL476" s="122"/>
      <c r="AM476" s="122"/>
      <c r="AN476" s="122"/>
      <c r="AO476" s="122"/>
      <c r="AP476" s="122"/>
      <c r="AQ476" s="122"/>
      <c r="AR476" s="122"/>
      <c r="AS476" s="122"/>
      <c r="AT476" s="122"/>
      <c r="AU476" s="122"/>
      <c r="AV476" s="122"/>
      <c r="AW476" s="122"/>
      <c r="AX476" s="122"/>
      <c r="AY476" s="122"/>
      <c r="AZ476" s="122"/>
      <c r="BA476" s="122"/>
      <c r="BB476" s="122"/>
      <c r="BC476" s="122"/>
      <c r="BD476" s="122"/>
      <c r="BE476" s="122"/>
      <c r="BF476" s="122"/>
      <c r="BG476" s="122"/>
      <c r="BH476" s="122"/>
    </row>
    <row r="477" spans="1:60" outlineLevel="1" x14ac:dyDescent="0.2">
      <c r="A477" s="125"/>
      <c r="B477" s="126"/>
      <c r="C477" s="154" t="s">
        <v>176</v>
      </c>
      <c r="D477" s="128"/>
      <c r="E477" s="129">
        <v>1.17</v>
      </c>
      <c r="F477" s="127"/>
      <c r="G477" s="127"/>
      <c r="H477" s="127"/>
      <c r="I477" s="127"/>
      <c r="J477" s="127"/>
      <c r="K477" s="127"/>
      <c r="L477" s="127"/>
      <c r="M477" s="127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2"/>
      <c r="Z477" s="122"/>
      <c r="AA477" s="122"/>
      <c r="AB477" s="122"/>
      <c r="AC477" s="122"/>
      <c r="AD477" s="122"/>
      <c r="AE477" s="122"/>
      <c r="AF477" s="122"/>
      <c r="AG477" s="122" t="s">
        <v>141</v>
      </c>
      <c r="AH477" s="122">
        <v>0</v>
      </c>
      <c r="AI477" s="122"/>
      <c r="AJ477" s="122"/>
      <c r="AK477" s="122"/>
      <c r="AL477" s="122"/>
      <c r="AM477" s="122"/>
      <c r="AN477" s="122"/>
      <c r="AO477" s="122"/>
      <c r="AP477" s="122"/>
      <c r="AQ477" s="122"/>
      <c r="AR477" s="122"/>
      <c r="AS477" s="122"/>
      <c r="AT477" s="122"/>
      <c r="AU477" s="122"/>
      <c r="AV477" s="122"/>
      <c r="AW477" s="122"/>
      <c r="AX477" s="122"/>
      <c r="AY477" s="122"/>
      <c r="AZ477" s="122"/>
      <c r="BA477" s="122"/>
      <c r="BB477" s="122"/>
      <c r="BC477" s="122"/>
      <c r="BD477" s="122"/>
      <c r="BE477" s="122"/>
      <c r="BF477" s="122"/>
      <c r="BG477" s="122"/>
      <c r="BH477" s="122"/>
    </row>
    <row r="478" spans="1:60" outlineLevel="1" x14ac:dyDescent="0.2">
      <c r="A478" s="125"/>
      <c r="B478" s="126"/>
      <c r="C478" s="154" t="s">
        <v>177</v>
      </c>
      <c r="D478" s="128"/>
      <c r="E478" s="129">
        <v>1.1399999999999999</v>
      </c>
      <c r="F478" s="127"/>
      <c r="G478" s="127"/>
      <c r="H478" s="127"/>
      <c r="I478" s="127"/>
      <c r="J478" s="127"/>
      <c r="K478" s="127"/>
      <c r="L478" s="127"/>
      <c r="M478" s="127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2"/>
      <c r="Z478" s="122"/>
      <c r="AA478" s="122"/>
      <c r="AB478" s="122"/>
      <c r="AC478" s="122"/>
      <c r="AD478" s="122"/>
      <c r="AE478" s="122"/>
      <c r="AF478" s="122"/>
      <c r="AG478" s="122" t="s">
        <v>141</v>
      </c>
      <c r="AH478" s="122">
        <v>0</v>
      </c>
      <c r="AI478" s="122"/>
      <c r="AJ478" s="122"/>
      <c r="AK478" s="122"/>
      <c r="AL478" s="122"/>
      <c r="AM478" s="122"/>
      <c r="AN478" s="122"/>
      <c r="AO478" s="122"/>
      <c r="AP478" s="122"/>
      <c r="AQ478" s="122"/>
      <c r="AR478" s="122"/>
      <c r="AS478" s="122"/>
      <c r="AT478" s="122"/>
      <c r="AU478" s="122"/>
      <c r="AV478" s="122"/>
      <c r="AW478" s="122"/>
      <c r="AX478" s="122"/>
      <c r="AY478" s="122"/>
      <c r="AZ478" s="122"/>
      <c r="BA478" s="122"/>
      <c r="BB478" s="122"/>
      <c r="BC478" s="122"/>
      <c r="BD478" s="122"/>
      <c r="BE478" s="122"/>
      <c r="BF478" s="122"/>
      <c r="BG478" s="122"/>
      <c r="BH478" s="122"/>
    </row>
    <row r="479" spans="1:60" outlineLevel="1" x14ac:dyDescent="0.2">
      <c r="A479" s="125"/>
      <c r="B479" s="126"/>
      <c r="C479" s="154" t="s">
        <v>178</v>
      </c>
      <c r="D479" s="128"/>
      <c r="E479" s="129">
        <v>3.99</v>
      </c>
      <c r="F479" s="127"/>
      <c r="G479" s="127"/>
      <c r="H479" s="127"/>
      <c r="I479" s="127"/>
      <c r="J479" s="127"/>
      <c r="K479" s="127"/>
      <c r="L479" s="127"/>
      <c r="M479" s="127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2"/>
      <c r="Z479" s="122"/>
      <c r="AA479" s="122"/>
      <c r="AB479" s="122"/>
      <c r="AC479" s="122"/>
      <c r="AD479" s="122"/>
      <c r="AE479" s="122"/>
      <c r="AF479" s="122"/>
      <c r="AG479" s="122" t="s">
        <v>141</v>
      </c>
      <c r="AH479" s="122">
        <v>0</v>
      </c>
      <c r="AI479" s="122"/>
      <c r="AJ479" s="122"/>
      <c r="AK479" s="122"/>
      <c r="AL479" s="122"/>
      <c r="AM479" s="122"/>
      <c r="AN479" s="122"/>
      <c r="AO479" s="122"/>
      <c r="AP479" s="122"/>
      <c r="AQ479" s="122"/>
      <c r="AR479" s="122"/>
      <c r="AS479" s="122"/>
      <c r="AT479" s="122"/>
      <c r="AU479" s="122"/>
      <c r="AV479" s="122"/>
      <c r="AW479" s="122"/>
      <c r="AX479" s="122"/>
      <c r="AY479" s="122"/>
      <c r="AZ479" s="122"/>
      <c r="BA479" s="122"/>
      <c r="BB479" s="122"/>
      <c r="BC479" s="122"/>
      <c r="BD479" s="122"/>
      <c r="BE479" s="122"/>
      <c r="BF479" s="122"/>
      <c r="BG479" s="122"/>
      <c r="BH479" s="122"/>
    </row>
    <row r="480" spans="1:60" outlineLevel="1" x14ac:dyDescent="0.2">
      <c r="A480" s="125"/>
      <c r="B480" s="126"/>
      <c r="C480" s="154" t="s">
        <v>179</v>
      </c>
      <c r="D480" s="128"/>
      <c r="E480" s="129">
        <v>11.7</v>
      </c>
      <c r="F480" s="127"/>
      <c r="G480" s="127"/>
      <c r="H480" s="127"/>
      <c r="I480" s="127"/>
      <c r="J480" s="127"/>
      <c r="K480" s="127"/>
      <c r="L480" s="127"/>
      <c r="M480" s="127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2"/>
      <c r="Z480" s="122"/>
      <c r="AA480" s="122"/>
      <c r="AB480" s="122"/>
      <c r="AC480" s="122"/>
      <c r="AD480" s="122"/>
      <c r="AE480" s="122"/>
      <c r="AF480" s="122"/>
      <c r="AG480" s="122" t="s">
        <v>141</v>
      </c>
      <c r="AH480" s="122">
        <v>0</v>
      </c>
      <c r="AI480" s="122"/>
      <c r="AJ480" s="122"/>
      <c r="AK480" s="122"/>
      <c r="AL480" s="122"/>
      <c r="AM480" s="122"/>
      <c r="AN480" s="122"/>
      <c r="AO480" s="122"/>
      <c r="AP480" s="122"/>
      <c r="AQ480" s="122"/>
      <c r="AR480" s="122"/>
      <c r="AS480" s="122"/>
      <c r="AT480" s="122"/>
      <c r="AU480" s="122"/>
      <c r="AV480" s="122"/>
      <c r="AW480" s="122"/>
      <c r="AX480" s="122"/>
      <c r="AY480" s="122"/>
      <c r="AZ480" s="122"/>
      <c r="BA480" s="122"/>
      <c r="BB480" s="122"/>
      <c r="BC480" s="122"/>
      <c r="BD480" s="122"/>
      <c r="BE480" s="122"/>
      <c r="BF480" s="122"/>
      <c r="BG480" s="122"/>
      <c r="BH480" s="122"/>
    </row>
    <row r="481" spans="1:60" outlineLevel="1" x14ac:dyDescent="0.2">
      <c r="A481" s="125"/>
      <c r="B481" s="126"/>
      <c r="C481" s="154" t="s">
        <v>180</v>
      </c>
      <c r="D481" s="128"/>
      <c r="E481" s="129">
        <v>17.34</v>
      </c>
      <c r="F481" s="127"/>
      <c r="G481" s="127"/>
      <c r="H481" s="127"/>
      <c r="I481" s="127"/>
      <c r="J481" s="127"/>
      <c r="K481" s="127"/>
      <c r="L481" s="127"/>
      <c r="M481" s="127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2"/>
      <c r="Z481" s="122"/>
      <c r="AA481" s="122"/>
      <c r="AB481" s="122"/>
      <c r="AC481" s="122"/>
      <c r="AD481" s="122"/>
      <c r="AE481" s="122"/>
      <c r="AF481" s="122"/>
      <c r="AG481" s="122" t="s">
        <v>141</v>
      </c>
      <c r="AH481" s="122">
        <v>0</v>
      </c>
      <c r="AI481" s="122"/>
      <c r="AJ481" s="122"/>
      <c r="AK481" s="122"/>
      <c r="AL481" s="122"/>
      <c r="AM481" s="122"/>
      <c r="AN481" s="122"/>
      <c r="AO481" s="122"/>
      <c r="AP481" s="122"/>
      <c r="AQ481" s="122"/>
      <c r="AR481" s="122"/>
      <c r="AS481" s="122"/>
      <c r="AT481" s="122"/>
      <c r="AU481" s="122"/>
      <c r="AV481" s="122"/>
      <c r="AW481" s="122"/>
      <c r="AX481" s="122"/>
      <c r="AY481" s="122"/>
      <c r="AZ481" s="122"/>
      <c r="BA481" s="122"/>
      <c r="BB481" s="122"/>
      <c r="BC481" s="122"/>
      <c r="BD481" s="122"/>
      <c r="BE481" s="122"/>
      <c r="BF481" s="122"/>
      <c r="BG481" s="122"/>
      <c r="BH481" s="122"/>
    </row>
    <row r="482" spans="1:60" outlineLevel="1" x14ac:dyDescent="0.2">
      <c r="A482" s="125"/>
      <c r="B482" s="126"/>
      <c r="C482" s="154" t="s">
        <v>181</v>
      </c>
      <c r="D482" s="128"/>
      <c r="E482" s="129">
        <v>8.4</v>
      </c>
      <c r="F482" s="127"/>
      <c r="G482" s="127"/>
      <c r="H482" s="127"/>
      <c r="I482" s="127"/>
      <c r="J482" s="127"/>
      <c r="K482" s="127"/>
      <c r="L482" s="127"/>
      <c r="M482" s="127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2"/>
      <c r="Z482" s="122"/>
      <c r="AA482" s="122"/>
      <c r="AB482" s="122"/>
      <c r="AC482" s="122"/>
      <c r="AD482" s="122"/>
      <c r="AE482" s="122"/>
      <c r="AF482" s="122"/>
      <c r="AG482" s="122" t="s">
        <v>141</v>
      </c>
      <c r="AH482" s="122">
        <v>0</v>
      </c>
      <c r="AI482" s="122"/>
      <c r="AJ482" s="122"/>
      <c r="AK482" s="122"/>
      <c r="AL482" s="122"/>
      <c r="AM482" s="122"/>
      <c r="AN482" s="122"/>
      <c r="AO482" s="122"/>
      <c r="AP482" s="122"/>
      <c r="AQ482" s="122"/>
      <c r="AR482" s="122"/>
      <c r="AS482" s="122"/>
      <c r="AT482" s="122"/>
      <c r="AU482" s="122"/>
      <c r="AV482" s="122"/>
      <c r="AW482" s="122"/>
      <c r="AX482" s="122"/>
      <c r="AY482" s="122"/>
      <c r="AZ482" s="122"/>
      <c r="BA482" s="122"/>
      <c r="BB482" s="122"/>
      <c r="BC482" s="122"/>
      <c r="BD482" s="122"/>
      <c r="BE482" s="122"/>
      <c r="BF482" s="122"/>
      <c r="BG482" s="122"/>
      <c r="BH482" s="122"/>
    </row>
    <row r="483" spans="1:60" outlineLevel="1" x14ac:dyDescent="0.2">
      <c r="A483" s="125"/>
      <c r="B483" s="126"/>
      <c r="C483" s="154" t="s">
        <v>527</v>
      </c>
      <c r="D483" s="128"/>
      <c r="E483" s="129"/>
      <c r="F483" s="127"/>
      <c r="G483" s="127"/>
      <c r="H483" s="127"/>
      <c r="I483" s="127"/>
      <c r="J483" s="127"/>
      <c r="K483" s="127"/>
      <c r="L483" s="127"/>
      <c r="M483" s="127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2"/>
      <c r="Z483" s="122"/>
      <c r="AA483" s="122"/>
      <c r="AB483" s="122"/>
      <c r="AC483" s="122"/>
      <c r="AD483" s="122"/>
      <c r="AE483" s="122"/>
      <c r="AF483" s="122"/>
      <c r="AG483" s="122" t="s">
        <v>141</v>
      </c>
      <c r="AH483" s="122">
        <v>0</v>
      </c>
      <c r="AI483" s="122"/>
      <c r="AJ483" s="122"/>
      <c r="AK483" s="122"/>
      <c r="AL483" s="122"/>
      <c r="AM483" s="122"/>
      <c r="AN483" s="122"/>
      <c r="AO483" s="122"/>
      <c r="AP483" s="122"/>
      <c r="AQ483" s="122"/>
      <c r="AR483" s="122"/>
      <c r="AS483" s="122"/>
      <c r="AT483" s="122"/>
      <c r="AU483" s="122"/>
      <c r="AV483" s="122"/>
      <c r="AW483" s="122"/>
      <c r="AX483" s="122"/>
      <c r="AY483" s="122"/>
      <c r="AZ483" s="122"/>
      <c r="BA483" s="122"/>
      <c r="BB483" s="122"/>
      <c r="BC483" s="122"/>
      <c r="BD483" s="122"/>
      <c r="BE483" s="122"/>
      <c r="BF483" s="122"/>
      <c r="BG483" s="122"/>
      <c r="BH483" s="122"/>
    </row>
    <row r="484" spans="1:60" outlineLevel="1" x14ac:dyDescent="0.2">
      <c r="A484" s="125"/>
      <c r="B484" s="126"/>
      <c r="C484" s="154" t="s">
        <v>190</v>
      </c>
      <c r="D484" s="128"/>
      <c r="E484" s="129">
        <v>37.96</v>
      </c>
      <c r="F484" s="127"/>
      <c r="G484" s="127"/>
      <c r="H484" s="127"/>
      <c r="I484" s="127"/>
      <c r="J484" s="127"/>
      <c r="K484" s="127"/>
      <c r="L484" s="127"/>
      <c r="M484" s="127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2"/>
      <c r="Z484" s="122"/>
      <c r="AA484" s="122"/>
      <c r="AB484" s="122"/>
      <c r="AC484" s="122"/>
      <c r="AD484" s="122"/>
      <c r="AE484" s="122"/>
      <c r="AF484" s="122"/>
      <c r="AG484" s="122" t="s">
        <v>141</v>
      </c>
      <c r="AH484" s="122">
        <v>0</v>
      </c>
      <c r="AI484" s="122"/>
      <c r="AJ484" s="122"/>
      <c r="AK484" s="122"/>
      <c r="AL484" s="122"/>
      <c r="AM484" s="122"/>
      <c r="AN484" s="122"/>
      <c r="AO484" s="122"/>
      <c r="AP484" s="122"/>
      <c r="AQ484" s="122"/>
      <c r="AR484" s="122"/>
      <c r="AS484" s="122"/>
      <c r="AT484" s="122"/>
      <c r="AU484" s="122"/>
      <c r="AV484" s="122"/>
      <c r="AW484" s="122"/>
      <c r="AX484" s="122"/>
      <c r="AY484" s="122"/>
      <c r="AZ484" s="122"/>
      <c r="BA484" s="122"/>
      <c r="BB484" s="122"/>
      <c r="BC484" s="122"/>
      <c r="BD484" s="122"/>
      <c r="BE484" s="122"/>
      <c r="BF484" s="122"/>
      <c r="BG484" s="122"/>
      <c r="BH484" s="122"/>
    </row>
    <row r="485" spans="1:60" outlineLevel="1" x14ac:dyDescent="0.2">
      <c r="A485" s="125"/>
      <c r="B485" s="126"/>
      <c r="C485" s="154" t="s">
        <v>193</v>
      </c>
      <c r="D485" s="128"/>
      <c r="E485" s="129">
        <v>11.44</v>
      </c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2"/>
      <c r="Z485" s="122"/>
      <c r="AA485" s="122"/>
      <c r="AB485" s="122"/>
      <c r="AC485" s="122"/>
      <c r="AD485" s="122"/>
      <c r="AE485" s="122"/>
      <c r="AF485" s="122"/>
      <c r="AG485" s="122" t="s">
        <v>141</v>
      </c>
      <c r="AH485" s="122">
        <v>0</v>
      </c>
      <c r="AI485" s="122"/>
      <c r="AJ485" s="122"/>
      <c r="AK485" s="122"/>
      <c r="AL485" s="122"/>
      <c r="AM485" s="122"/>
      <c r="AN485" s="122"/>
      <c r="AO485" s="122"/>
      <c r="AP485" s="122"/>
      <c r="AQ485" s="122"/>
      <c r="AR485" s="122"/>
      <c r="AS485" s="122"/>
      <c r="AT485" s="122"/>
      <c r="AU485" s="122"/>
      <c r="AV485" s="122"/>
      <c r="AW485" s="122"/>
      <c r="AX485" s="122"/>
      <c r="AY485" s="122"/>
      <c r="AZ485" s="122"/>
      <c r="BA485" s="122"/>
      <c r="BB485" s="122"/>
      <c r="BC485" s="122"/>
      <c r="BD485" s="122"/>
      <c r="BE485" s="122"/>
      <c r="BF485" s="122"/>
      <c r="BG485" s="122"/>
      <c r="BH485" s="122"/>
    </row>
    <row r="486" spans="1:60" outlineLevel="1" x14ac:dyDescent="0.2">
      <c r="A486" s="125"/>
      <c r="B486" s="126"/>
      <c r="C486" s="154" t="s">
        <v>195</v>
      </c>
      <c r="D486" s="128"/>
      <c r="E486" s="129">
        <v>11.18</v>
      </c>
      <c r="F486" s="127"/>
      <c r="G486" s="127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2"/>
      <c r="Z486" s="122"/>
      <c r="AA486" s="122"/>
      <c r="AB486" s="122"/>
      <c r="AC486" s="122"/>
      <c r="AD486" s="122"/>
      <c r="AE486" s="122"/>
      <c r="AF486" s="122"/>
      <c r="AG486" s="122" t="s">
        <v>141</v>
      </c>
      <c r="AH486" s="122">
        <v>0</v>
      </c>
      <c r="AI486" s="122"/>
      <c r="AJ486" s="122"/>
      <c r="AK486" s="122"/>
      <c r="AL486" s="122"/>
      <c r="AM486" s="122"/>
      <c r="AN486" s="122"/>
      <c r="AO486" s="122"/>
      <c r="AP486" s="122"/>
      <c r="AQ486" s="122"/>
      <c r="AR486" s="122"/>
      <c r="AS486" s="122"/>
      <c r="AT486" s="122"/>
      <c r="AU486" s="122"/>
      <c r="AV486" s="122"/>
      <c r="AW486" s="122"/>
      <c r="AX486" s="122"/>
      <c r="AY486" s="122"/>
      <c r="AZ486" s="122"/>
      <c r="BA486" s="122"/>
      <c r="BB486" s="122"/>
      <c r="BC486" s="122"/>
      <c r="BD486" s="122"/>
      <c r="BE486" s="122"/>
      <c r="BF486" s="122"/>
      <c r="BG486" s="122"/>
      <c r="BH486" s="122"/>
    </row>
    <row r="487" spans="1:60" outlineLevel="1" x14ac:dyDescent="0.2">
      <c r="A487" s="125"/>
      <c r="B487" s="126"/>
      <c r="C487" s="154" t="s">
        <v>196</v>
      </c>
      <c r="D487" s="128"/>
      <c r="E487" s="129">
        <v>4</v>
      </c>
      <c r="F487" s="127"/>
      <c r="G487" s="127"/>
      <c r="H487" s="127"/>
      <c r="I487" s="127"/>
      <c r="J487" s="127"/>
      <c r="K487" s="127"/>
      <c r="L487" s="127"/>
      <c r="M487" s="127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2"/>
      <c r="Z487" s="122"/>
      <c r="AA487" s="122"/>
      <c r="AB487" s="122"/>
      <c r="AC487" s="122"/>
      <c r="AD487" s="122"/>
      <c r="AE487" s="122"/>
      <c r="AF487" s="122"/>
      <c r="AG487" s="122" t="s">
        <v>141</v>
      </c>
      <c r="AH487" s="122">
        <v>0</v>
      </c>
      <c r="AI487" s="122"/>
      <c r="AJ487" s="122"/>
      <c r="AK487" s="122"/>
      <c r="AL487" s="122"/>
      <c r="AM487" s="122"/>
      <c r="AN487" s="122"/>
      <c r="AO487" s="122"/>
      <c r="AP487" s="122"/>
      <c r="AQ487" s="122"/>
      <c r="AR487" s="122"/>
      <c r="AS487" s="122"/>
      <c r="AT487" s="122"/>
      <c r="AU487" s="122"/>
      <c r="AV487" s="122"/>
      <c r="AW487" s="122"/>
      <c r="AX487" s="122"/>
      <c r="AY487" s="122"/>
      <c r="AZ487" s="122"/>
      <c r="BA487" s="122"/>
      <c r="BB487" s="122"/>
      <c r="BC487" s="122"/>
      <c r="BD487" s="122"/>
      <c r="BE487" s="122"/>
      <c r="BF487" s="122"/>
      <c r="BG487" s="122"/>
      <c r="BH487" s="122"/>
    </row>
    <row r="488" spans="1:60" outlineLevel="1" x14ac:dyDescent="0.2">
      <c r="A488" s="125"/>
      <c r="B488" s="126"/>
      <c r="C488" s="154" t="s">
        <v>197</v>
      </c>
      <c r="D488" s="128"/>
      <c r="E488" s="129">
        <v>35.880000000000003</v>
      </c>
      <c r="F488" s="127"/>
      <c r="G488" s="127"/>
      <c r="H488" s="127"/>
      <c r="I488" s="127"/>
      <c r="J488" s="127"/>
      <c r="K488" s="127"/>
      <c r="L488" s="127"/>
      <c r="M488" s="127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2"/>
      <c r="Z488" s="122"/>
      <c r="AA488" s="122"/>
      <c r="AB488" s="122"/>
      <c r="AC488" s="122"/>
      <c r="AD488" s="122"/>
      <c r="AE488" s="122"/>
      <c r="AF488" s="122"/>
      <c r="AG488" s="122" t="s">
        <v>141</v>
      </c>
      <c r="AH488" s="122">
        <v>0</v>
      </c>
      <c r="AI488" s="122"/>
      <c r="AJ488" s="122"/>
      <c r="AK488" s="122"/>
      <c r="AL488" s="122"/>
      <c r="AM488" s="122"/>
      <c r="AN488" s="122"/>
      <c r="AO488" s="122"/>
      <c r="AP488" s="122"/>
      <c r="AQ488" s="122"/>
      <c r="AR488" s="122"/>
      <c r="AS488" s="122"/>
      <c r="AT488" s="122"/>
      <c r="AU488" s="122"/>
      <c r="AV488" s="122"/>
      <c r="AW488" s="122"/>
      <c r="AX488" s="122"/>
      <c r="AY488" s="122"/>
      <c r="AZ488" s="122"/>
      <c r="BA488" s="122"/>
      <c r="BB488" s="122"/>
      <c r="BC488" s="122"/>
      <c r="BD488" s="122"/>
      <c r="BE488" s="122"/>
      <c r="BF488" s="122"/>
      <c r="BG488" s="122"/>
      <c r="BH488" s="122"/>
    </row>
    <row r="489" spans="1:60" outlineLevel="1" x14ac:dyDescent="0.2">
      <c r="A489" s="125"/>
      <c r="B489" s="126"/>
      <c r="C489" s="154" t="s">
        <v>200</v>
      </c>
      <c r="D489" s="128"/>
      <c r="E489" s="129">
        <v>44.2</v>
      </c>
      <c r="F489" s="127"/>
      <c r="G489" s="127"/>
      <c r="H489" s="127"/>
      <c r="I489" s="127"/>
      <c r="J489" s="127"/>
      <c r="K489" s="127"/>
      <c r="L489" s="127"/>
      <c r="M489" s="127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2"/>
      <c r="Z489" s="122"/>
      <c r="AA489" s="122"/>
      <c r="AB489" s="122"/>
      <c r="AC489" s="122"/>
      <c r="AD489" s="122"/>
      <c r="AE489" s="122"/>
      <c r="AF489" s="122"/>
      <c r="AG489" s="122" t="s">
        <v>141</v>
      </c>
      <c r="AH489" s="122">
        <v>0</v>
      </c>
      <c r="AI489" s="122"/>
      <c r="AJ489" s="122"/>
      <c r="AK489" s="122"/>
      <c r="AL489" s="122"/>
      <c r="AM489" s="122"/>
      <c r="AN489" s="122"/>
      <c r="AO489" s="122"/>
      <c r="AP489" s="122"/>
      <c r="AQ489" s="122"/>
      <c r="AR489" s="122"/>
      <c r="AS489" s="122"/>
      <c r="AT489" s="122"/>
      <c r="AU489" s="122"/>
      <c r="AV489" s="122"/>
      <c r="AW489" s="122"/>
      <c r="AX489" s="122"/>
      <c r="AY489" s="122"/>
      <c r="AZ489" s="122"/>
      <c r="BA489" s="122"/>
      <c r="BB489" s="122"/>
      <c r="BC489" s="122"/>
      <c r="BD489" s="122"/>
      <c r="BE489" s="122"/>
      <c r="BF489" s="122"/>
      <c r="BG489" s="122"/>
      <c r="BH489" s="122"/>
    </row>
    <row r="490" spans="1:60" outlineLevel="1" x14ac:dyDescent="0.2">
      <c r="A490" s="125"/>
      <c r="B490" s="126"/>
      <c r="C490" s="154" t="s">
        <v>203</v>
      </c>
      <c r="D490" s="128"/>
      <c r="E490" s="129">
        <v>30.16</v>
      </c>
      <c r="F490" s="127"/>
      <c r="G490" s="127"/>
      <c r="H490" s="127"/>
      <c r="I490" s="127"/>
      <c r="J490" s="127"/>
      <c r="K490" s="127"/>
      <c r="L490" s="127"/>
      <c r="M490" s="127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2"/>
      <c r="Z490" s="122"/>
      <c r="AA490" s="122"/>
      <c r="AB490" s="122"/>
      <c r="AC490" s="122"/>
      <c r="AD490" s="122"/>
      <c r="AE490" s="122"/>
      <c r="AF490" s="122"/>
      <c r="AG490" s="122" t="s">
        <v>141</v>
      </c>
      <c r="AH490" s="122">
        <v>0</v>
      </c>
      <c r="AI490" s="122"/>
      <c r="AJ490" s="122"/>
      <c r="AK490" s="122"/>
      <c r="AL490" s="122"/>
      <c r="AM490" s="122"/>
      <c r="AN490" s="122"/>
      <c r="AO490" s="122"/>
      <c r="AP490" s="122"/>
      <c r="AQ490" s="122"/>
      <c r="AR490" s="122"/>
      <c r="AS490" s="122"/>
      <c r="AT490" s="122"/>
      <c r="AU490" s="122"/>
      <c r="AV490" s="122"/>
      <c r="AW490" s="122"/>
      <c r="AX490" s="122"/>
      <c r="AY490" s="122"/>
      <c r="AZ490" s="122"/>
      <c r="BA490" s="122"/>
      <c r="BB490" s="122"/>
      <c r="BC490" s="122"/>
      <c r="BD490" s="122"/>
      <c r="BE490" s="122"/>
      <c r="BF490" s="122"/>
      <c r="BG490" s="122"/>
      <c r="BH490" s="122"/>
    </row>
    <row r="491" spans="1:60" outlineLevel="1" x14ac:dyDescent="0.2">
      <c r="A491" s="139">
        <v>147</v>
      </c>
      <c r="B491" s="140" t="s">
        <v>539</v>
      </c>
      <c r="C491" s="153" t="s">
        <v>540</v>
      </c>
      <c r="D491" s="141" t="s">
        <v>138</v>
      </c>
      <c r="E491" s="142">
        <v>51.49</v>
      </c>
      <c r="F491" s="143"/>
      <c r="G491" s="144">
        <f>ROUND(E491*F491,2)</f>
        <v>0</v>
      </c>
      <c r="H491" s="127">
        <v>9.81</v>
      </c>
      <c r="I491" s="127">
        <f>ROUND(E491*H491,2)</f>
        <v>505.12</v>
      </c>
      <c r="J491" s="127">
        <v>6.59</v>
      </c>
      <c r="K491" s="127">
        <f>ROUND(E491*J491,2)</f>
        <v>339.32</v>
      </c>
      <c r="L491" s="127">
        <v>21</v>
      </c>
      <c r="M491" s="127">
        <f>G491*(1+L491/100)</f>
        <v>0</v>
      </c>
      <c r="N491" s="127">
        <v>3.5E-4</v>
      </c>
      <c r="O491" s="127">
        <f>ROUND(E491*N491,2)</f>
        <v>0.02</v>
      </c>
      <c r="P491" s="127">
        <v>0</v>
      </c>
      <c r="Q491" s="127">
        <f>ROUND(E491*P491,2)</f>
        <v>0</v>
      </c>
      <c r="R491" s="127"/>
      <c r="S491" s="127" t="s">
        <v>130</v>
      </c>
      <c r="T491" s="127" t="s">
        <v>130</v>
      </c>
      <c r="U491" s="127">
        <v>1.35E-2</v>
      </c>
      <c r="V491" s="127">
        <f>ROUND(E491*U491,2)</f>
        <v>0.7</v>
      </c>
      <c r="W491" s="127"/>
      <c r="X491" s="127" t="s">
        <v>131</v>
      </c>
      <c r="Y491" s="122"/>
      <c r="Z491" s="122"/>
      <c r="AA491" s="122"/>
      <c r="AB491" s="122"/>
      <c r="AC491" s="122"/>
      <c r="AD491" s="122"/>
      <c r="AE491" s="122"/>
      <c r="AF491" s="122"/>
      <c r="AG491" s="122" t="s">
        <v>132</v>
      </c>
      <c r="AH491" s="122"/>
      <c r="AI491" s="122"/>
      <c r="AJ491" s="122"/>
      <c r="AK491" s="122"/>
      <c r="AL491" s="122"/>
      <c r="AM491" s="122"/>
      <c r="AN491" s="122"/>
      <c r="AO491" s="122"/>
      <c r="AP491" s="122"/>
      <c r="AQ491" s="122"/>
      <c r="AR491" s="122"/>
      <c r="AS491" s="122"/>
      <c r="AT491" s="122"/>
      <c r="AU491" s="122"/>
      <c r="AV491" s="122"/>
      <c r="AW491" s="122"/>
      <c r="AX491" s="122"/>
      <c r="AY491" s="122"/>
      <c r="AZ491" s="122"/>
      <c r="BA491" s="122"/>
      <c r="BB491" s="122"/>
      <c r="BC491" s="122"/>
      <c r="BD491" s="122"/>
      <c r="BE491" s="122"/>
      <c r="BF491" s="122"/>
      <c r="BG491" s="122"/>
      <c r="BH491" s="122"/>
    </row>
    <row r="492" spans="1:60" outlineLevel="1" x14ac:dyDescent="0.2">
      <c r="A492" s="125"/>
      <c r="B492" s="126"/>
      <c r="C492" s="154" t="s">
        <v>214</v>
      </c>
      <c r="D492" s="128"/>
      <c r="E492" s="129">
        <v>7.75</v>
      </c>
      <c r="F492" s="127"/>
      <c r="G492" s="127"/>
      <c r="H492" s="127"/>
      <c r="I492" s="127"/>
      <c r="J492" s="127"/>
      <c r="K492" s="127"/>
      <c r="L492" s="127"/>
      <c r="M492" s="127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2"/>
      <c r="Z492" s="122"/>
      <c r="AA492" s="122"/>
      <c r="AB492" s="122"/>
      <c r="AC492" s="122"/>
      <c r="AD492" s="122"/>
      <c r="AE492" s="122"/>
      <c r="AF492" s="122"/>
      <c r="AG492" s="122" t="s">
        <v>141</v>
      </c>
      <c r="AH492" s="122">
        <v>0</v>
      </c>
      <c r="AI492" s="122"/>
      <c r="AJ492" s="122"/>
      <c r="AK492" s="122"/>
      <c r="AL492" s="122"/>
      <c r="AM492" s="122"/>
      <c r="AN492" s="122"/>
      <c r="AO492" s="122"/>
      <c r="AP492" s="122"/>
      <c r="AQ492" s="122"/>
      <c r="AR492" s="122"/>
      <c r="AS492" s="122"/>
      <c r="AT492" s="122"/>
      <c r="AU492" s="122"/>
      <c r="AV492" s="122"/>
      <c r="AW492" s="122"/>
      <c r="AX492" s="122"/>
      <c r="AY492" s="122"/>
      <c r="AZ492" s="122"/>
      <c r="BA492" s="122"/>
      <c r="BB492" s="122"/>
      <c r="BC492" s="122"/>
      <c r="BD492" s="122"/>
      <c r="BE492" s="122"/>
      <c r="BF492" s="122"/>
      <c r="BG492" s="122"/>
      <c r="BH492" s="122"/>
    </row>
    <row r="493" spans="1:60" outlineLevel="1" x14ac:dyDescent="0.2">
      <c r="A493" s="125"/>
      <c r="B493" s="126"/>
      <c r="C493" s="154" t="s">
        <v>176</v>
      </c>
      <c r="D493" s="128"/>
      <c r="E493" s="129">
        <v>1.17</v>
      </c>
      <c r="F493" s="127"/>
      <c r="G493" s="127"/>
      <c r="H493" s="127"/>
      <c r="I493" s="127"/>
      <c r="J493" s="127"/>
      <c r="K493" s="127"/>
      <c r="L493" s="127"/>
      <c r="M493" s="127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2"/>
      <c r="Z493" s="122"/>
      <c r="AA493" s="122"/>
      <c r="AB493" s="122"/>
      <c r="AC493" s="122"/>
      <c r="AD493" s="122"/>
      <c r="AE493" s="122"/>
      <c r="AF493" s="122"/>
      <c r="AG493" s="122" t="s">
        <v>141</v>
      </c>
      <c r="AH493" s="122">
        <v>0</v>
      </c>
      <c r="AI493" s="122"/>
      <c r="AJ493" s="122"/>
      <c r="AK493" s="122"/>
      <c r="AL493" s="122"/>
      <c r="AM493" s="122"/>
      <c r="AN493" s="122"/>
      <c r="AO493" s="122"/>
      <c r="AP493" s="122"/>
      <c r="AQ493" s="122"/>
      <c r="AR493" s="122"/>
      <c r="AS493" s="122"/>
      <c r="AT493" s="122"/>
      <c r="AU493" s="122"/>
      <c r="AV493" s="122"/>
      <c r="AW493" s="122"/>
      <c r="AX493" s="122"/>
      <c r="AY493" s="122"/>
      <c r="AZ493" s="122"/>
      <c r="BA493" s="122"/>
      <c r="BB493" s="122"/>
      <c r="BC493" s="122"/>
      <c r="BD493" s="122"/>
      <c r="BE493" s="122"/>
      <c r="BF493" s="122"/>
      <c r="BG493" s="122"/>
      <c r="BH493" s="122"/>
    </row>
    <row r="494" spans="1:60" outlineLevel="1" x14ac:dyDescent="0.2">
      <c r="A494" s="125"/>
      <c r="B494" s="126"/>
      <c r="C494" s="154" t="s">
        <v>177</v>
      </c>
      <c r="D494" s="128"/>
      <c r="E494" s="129">
        <v>1.1399999999999999</v>
      </c>
      <c r="F494" s="127"/>
      <c r="G494" s="127"/>
      <c r="H494" s="127"/>
      <c r="I494" s="127"/>
      <c r="J494" s="127"/>
      <c r="K494" s="127"/>
      <c r="L494" s="127"/>
      <c r="M494" s="127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2"/>
      <c r="Z494" s="122"/>
      <c r="AA494" s="122"/>
      <c r="AB494" s="122"/>
      <c r="AC494" s="122"/>
      <c r="AD494" s="122"/>
      <c r="AE494" s="122"/>
      <c r="AF494" s="122"/>
      <c r="AG494" s="122" t="s">
        <v>141</v>
      </c>
      <c r="AH494" s="122">
        <v>0</v>
      </c>
      <c r="AI494" s="122"/>
      <c r="AJ494" s="122"/>
      <c r="AK494" s="122"/>
      <c r="AL494" s="122"/>
      <c r="AM494" s="122"/>
      <c r="AN494" s="122"/>
      <c r="AO494" s="122"/>
      <c r="AP494" s="122"/>
      <c r="AQ494" s="122"/>
      <c r="AR494" s="122"/>
      <c r="AS494" s="122"/>
      <c r="AT494" s="122"/>
      <c r="AU494" s="122"/>
      <c r="AV494" s="122"/>
      <c r="AW494" s="122"/>
      <c r="AX494" s="122"/>
      <c r="AY494" s="122"/>
      <c r="AZ494" s="122"/>
      <c r="BA494" s="122"/>
      <c r="BB494" s="122"/>
      <c r="BC494" s="122"/>
      <c r="BD494" s="122"/>
      <c r="BE494" s="122"/>
      <c r="BF494" s="122"/>
      <c r="BG494" s="122"/>
      <c r="BH494" s="122"/>
    </row>
    <row r="495" spans="1:60" outlineLevel="1" x14ac:dyDescent="0.2">
      <c r="A495" s="125"/>
      <c r="B495" s="126"/>
      <c r="C495" s="154" t="s">
        <v>178</v>
      </c>
      <c r="D495" s="128"/>
      <c r="E495" s="129">
        <v>3.99</v>
      </c>
      <c r="F495" s="127"/>
      <c r="G495" s="127"/>
      <c r="H495" s="127"/>
      <c r="I495" s="127"/>
      <c r="J495" s="127"/>
      <c r="K495" s="127"/>
      <c r="L495" s="127"/>
      <c r="M495" s="127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2"/>
      <c r="Z495" s="122"/>
      <c r="AA495" s="122"/>
      <c r="AB495" s="122"/>
      <c r="AC495" s="122"/>
      <c r="AD495" s="122"/>
      <c r="AE495" s="122"/>
      <c r="AF495" s="122"/>
      <c r="AG495" s="122" t="s">
        <v>141</v>
      </c>
      <c r="AH495" s="122">
        <v>0</v>
      </c>
      <c r="AI495" s="122"/>
      <c r="AJ495" s="122"/>
      <c r="AK495" s="122"/>
      <c r="AL495" s="122"/>
      <c r="AM495" s="122"/>
      <c r="AN495" s="122"/>
      <c r="AO495" s="122"/>
      <c r="AP495" s="122"/>
      <c r="AQ495" s="122"/>
      <c r="AR495" s="122"/>
      <c r="AS495" s="122"/>
      <c r="AT495" s="122"/>
      <c r="AU495" s="122"/>
      <c r="AV495" s="122"/>
      <c r="AW495" s="122"/>
      <c r="AX495" s="122"/>
      <c r="AY495" s="122"/>
      <c r="AZ495" s="122"/>
      <c r="BA495" s="122"/>
      <c r="BB495" s="122"/>
      <c r="BC495" s="122"/>
      <c r="BD495" s="122"/>
      <c r="BE495" s="122"/>
      <c r="BF495" s="122"/>
      <c r="BG495" s="122"/>
      <c r="BH495" s="122"/>
    </row>
    <row r="496" spans="1:60" outlineLevel="1" x14ac:dyDescent="0.2">
      <c r="A496" s="125"/>
      <c r="B496" s="126"/>
      <c r="C496" s="154" t="s">
        <v>179</v>
      </c>
      <c r="D496" s="128"/>
      <c r="E496" s="129">
        <v>11.7</v>
      </c>
      <c r="F496" s="127"/>
      <c r="G496" s="127"/>
      <c r="H496" s="127"/>
      <c r="I496" s="127"/>
      <c r="J496" s="127"/>
      <c r="K496" s="127"/>
      <c r="L496" s="127"/>
      <c r="M496" s="127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2"/>
      <c r="Z496" s="122"/>
      <c r="AA496" s="122"/>
      <c r="AB496" s="122"/>
      <c r="AC496" s="122"/>
      <c r="AD496" s="122"/>
      <c r="AE496" s="122"/>
      <c r="AF496" s="122"/>
      <c r="AG496" s="122" t="s">
        <v>141</v>
      </c>
      <c r="AH496" s="122">
        <v>0</v>
      </c>
      <c r="AI496" s="122"/>
      <c r="AJ496" s="122"/>
      <c r="AK496" s="122"/>
      <c r="AL496" s="122"/>
      <c r="AM496" s="122"/>
      <c r="AN496" s="122"/>
      <c r="AO496" s="122"/>
      <c r="AP496" s="122"/>
      <c r="AQ496" s="122"/>
      <c r="AR496" s="122"/>
      <c r="AS496" s="122"/>
      <c r="AT496" s="122"/>
      <c r="AU496" s="122"/>
      <c r="AV496" s="122"/>
      <c r="AW496" s="122"/>
      <c r="AX496" s="122"/>
      <c r="AY496" s="122"/>
      <c r="AZ496" s="122"/>
      <c r="BA496" s="122"/>
      <c r="BB496" s="122"/>
      <c r="BC496" s="122"/>
      <c r="BD496" s="122"/>
      <c r="BE496" s="122"/>
      <c r="BF496" s="122"/>
      <c r="BG496" s="122"/>
      <c r="BH496" s="122"/>
    </row>
    <row r="497" spans="1:60" outlineLevel="1" x14ac:dyDescent="0.2">
      <c r="A497" s="125"/>
      <c r="B497" s="126"/>
      <c r="C497" s="154" t="s">
        <v>180</v>
      </c>
      <c r="D497" s="128"/>
      <c r="E497" s="129">
        <v>17.34</v>
      </c>
      <c r="F497" s="127"/>
      <c r="G497" s="127"/>
      <c r="H497" s="127"/>
      <c r="I497" s="127"/>
      <c r="J497" s="127"/>
      <c r="K497" s="127"/>
      <c r="L497" s="127"/>
      <c r="M497" s="127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2"/>
      <c r="Z497" s="122"/>
      <c r="AA497" s="122"/>
      <c r="AB497" s="122"/>
      <c r="AC497" s="122"/>
      <c r="AD497" s="122"/>
      <c r="AE497" s="122"/>
      <c r="AF497" s="122"/>
      <c r="AG497" s="122" t="s">
        <v>141</v>
      </c>
      <c r="AH497" s="122">
        <v>0</v>
      </c>
      <c r="AI497" s="122"/>
      <c r="AJ497" s="122"/>
      <c r="AK497" s="122"/>
      <c r="AL497" s="122"/>
      <c r="AM497" s="122"/>
      <c r="AN497" s="122"/>
      <c r="AO497" s="122"/>
      <c r="AP497" s="122"/>
      <c r="AQ497" s="122"/>
      <c r="AR497" s="122"/>
      <c r="AS497" s="122"/>
      <c r="AT497" s="122"/>
      <c r="AU497" s="122"/>
      <c r="AV497" s="122"/>
      <c r="AW497" s="122"/>
      <c r="AX497" s="122"/>
      <c r="AY497" s="122"/>
      <c r="AZ497" s="122"/>
      <c r="BA497" s="122"/>
      <c r="BB497" s="122"/>
      <c r="BC497" s="122"/>
      <c r="BD497" s="122"/>
      <c r="BE497" s="122"/>
      <c r="BF497" s="122"/>
      <c r="BG497" s="122"/>
      <c r="BH497" s="122"/>
    </row>
    <row r="498" spans="1:60" outlineLevel="1" x14ac:dyDescent="0.2">
      <c r="A498" s="125"/>
      <c r="B498" s="126"/>
      <c r="C498" s="154" t="s">
        <v>181</v>
      </c>
      <c r="D498" s="128"/>
      <c r="E498" s="129">
        <v>8.4</v>
      </c>
      <c r="F498" s="127"/>
      <c r="G498" s="127"/>
      <c r="H498" s="127"/>
      <c r="I498" s="127"/>
      <c r="J498" s="127"/>
      <c r="K498" s="127"/>
      <c r="L498" s="127"/>
      <c r="M498" s="127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2"/>
      <c r="Z498" s="122"/>
      <c r="AA498" s="122"/>
      <c r="AB498" s="122"/>
      <c r="AC498" s="122"/>
      <c r="AD498" s="122"/>
      <c r="AE498" s="122"/>
      <c r="AF498" s="122"/>
      <c r="AG498" s="122" t="s">
        <v>141</v>
      </c>
      <c r="AH498" s="122">
        <v>0</v>
      </c>
      <c r="AI498" s="122"/>
      <c r="AJ498" s="122"/>
      <c r="AK498" s="122"/>
      <c r="AL498" s="122"/>
      <c r="AM498" s="122"/>
      <c r="AN498" s="122"/>
      <c r="AO498" s="122"/>
      <c r="AP498" s="122"/>
      <c r="AQ498" s="122"/>
      <c r="AR498" s="122"/>
      <c r="AS498" s="122"/>
      <c r="AT498" s="122"/>
      <c r="AU498" s="122"/>
      <c r="AV498" s="122"/>
      <c r="AW498" s="122"/>
      <c r="AX498" s="122"/>
      <c r="AY498" s="122"/>
      <c r="AZ498" s="122"/>
      <c r="BA498" s="122"/>
      <c r="BB498" s="122"/>
      <c r="BC498" s="122"/>
      <c r="BD498" s="122"/>
      <c r="BE498" s="122"/>
      <c r="BF498" s="122"/>
      <c r="BG498" s="122"/>
      <c r="BH498" s="122"/>
    </row>
    <row r="499" spans="1:60" ht="22.5" outlineLevel="1" x14ac:dyDescent="0.2">
      <c r="A499" s="145">
        <v>148</v>
      </c>
      <c r="B499" s="146" t="s">
        <v>541</v>
      </c>
      <c r="C499" s="152" t="s">
        <v>542</v>
      </c>
      <c r="D499" s="147" t="s">
        <v>274</v>
      </c>
      <c r="E499" s="148">
        <v>1</v>
      </c>
      <c r="F499" s="149"/>
      <c r="G499" s="150">
        <f>ROUND(E499*F499,2)</f>
        <v>0</v>
      </c>
      <c r="H499" s="127">
        <v>125.68</v>
      </c>
      <c r="I499" s="127">
        <f>ROUND(E499*H499,2)</f>
        <v>125.68</v>
      </c>
      <c r="J499" s="127">
        <v>1874.32</v>
      </c>
      <c r="K499" s="127">
        <f>ROUND(E499*J499,2)</f>
        <v>1874.32</v>
      </c>
      <c r="L499" s="127">
        <v>21</v>
      </c>
      <c r="M499" s="127">
        <f>G499*(1+L499/100)</f>
        <v>0</v>
      </c>
      <c r="N499" s="127">
        <v>1.0000000000000001E-5</v>
      </c>
      <c r="O499" s="127">
        <f>ROUND(E499*N499,2)</f>
        <v>0</v>
      </c>
      <c r="P499" s="127">
        <v>0</v>
      </c>
      <c r="Q499" s="127">
        <f>ROUND(E499*P499,2)</f>
        <v>0</v>
      </c>
      <c r="R499" s="127"/>
      <c r="S499" s="127" t="s">
        <v>222</v>
      </c>
      <c r="T499" s="127" t="s">
        <v>223</v>
      </c>
      <c r="U499" s="127">
        <v>1.6E-2</v>
      </c>
      <c r="V499" s="127">
        <f>ROUND(E499*U499,2)</f>
        <v>0.02</v>
      </c>
      <c r="W499" s="127"/>
      <c r="X499" s="127" t="s">
        <v>131</v>
      </c>
      <c r="Y499" s="122"/>
      <c r="Z499" s="122"/>
      <c r="AA499" s="122"/>
      <c r="AB499" s="122"/>
      <c r="AC499" s="122"/>
      <c r="AD499" s="122"/>
      <c r="AE499" s="122"/>
      <c r="AF499" s="122"/>
      <c r="AG499" s="122" t="s">
        <v>132</v>
      </c>
      <c r="AH499" s="122"/>
      <c r="AI499" s="122"/>
      <c r="AJ499" s="122"/>
      <c r="AK499" s="122"/>
      <c r="AL499" s="122"/>
      <c r="AM499" s="122"/>
      <c r="AN499" s="122"/>
      <c r="AO499" s="122"/>
      <c r="AP499" s="122"/>
      <c r="AQ499" s="122"/>
      <c r="AR499" s="122"/>
      <c r="AS499" s="122"/>
      <c r="AT499" s="122"/>
      <c r="AU499" s="122"/>
      <c r="AV499" s="122"/>
      <c r="AW499" s="122"/>
      <c r="AX499" s="122"/>
      <c r="AY499" s="122"/>
      <c r="AZ499" s="122"/>
      <c r="BA499" s="122"/>
      <c r="BB499" s="122"/>
      <c r="BC499" s="122"/>
      <c r="BD499" s="122"/>
      <c r="BE499" s="122"/>
      <c r="BF499" s="122"/>
      <c r="BG499" s="122"/>
      <c r="BH499" s="122"/>
    </row>
    <row r="500" spans="1:60" x14ac:dyDescent="0.2">
      <c r="A500" s="133" t="s">
        <v>125</v>
      </c>
      <c r="B500" s="134" t="s">
        <v>93</v>
      </c>
      <c r="C500" s="151" t="s">
        <v>94</v>
      </c>
      <c r="D500" s="135"/>
      <c r="E500" s="136"/>
      <c r="F500" s="137"/>
      <c r="G500" s="138">
        <f>SUMIF(AG501:AG534,"&lt;&gt;NOR",G501:G534)</f>
        <v>0</v>
      </c>
      <c r="H500" s="132"/>
      <c r="I500" s="132">
        <f>SUM(I501:I534)</f>
        <v>22953.48</v>
      </c>
      <c r="J500" s="132"/>
      <c r="K500" s="132">
        <f>SUM(K501:K534)</f>
        <v>42262.020000000004</v>
      </c>
      <c r="L500" s="132"/>
      <c r="M500" s="132">
        <f>SUM(M501:M534)</f>
        <v>0</v>
      </c>
      <c r="N500" s="132"/>
      <c r="O500" s="132">
        <f>SUM(O501:O534)</f>
        <v>30.12</v>
      </c>
      <c r="P500" s="132"/>
      <c r="Q500" s="132">
        <f>SUM(Q501:Q534)</f>
        <v>0</v>
      </c>
      <c r="R500" s="132"/>
      <c r="S500" s="132"/>
      <c r="T500" s="132"/>
      <c r="U500" s="132"/>
      <c r="V500" s="132">
        <f>SUM(V501:V534)</f>
        <v>44.98</v>
      </c>
      <c r="W500" s="132"/>
      <c r="X500" s="132"/>
      <c r="AG500" t="s">
        <v>126</v>
      </c>
    </row>
    <row r="501" spans="1:60" outlineLevel="1" x14ac:dyDescent="0.2">
      <c r="A501" s="145">
        <v>149</v>
      </c>
      <c r="B501" s="146" t="s">
        <v>543</v>
      </c>
      <c r="C501" s="152" t="s">
        <v>544</v>
      </c>
      <c r="D501" s="147" t="s">
        <v>129</v>
      </c>
      <c r="E501" s="148">
        <v>8</v>
      </c>
      <c r="F501" s="149"/>
      <c r="G501" s="150">
        <f t="shared" ref="G501:G534" si="35">ROUND(E501*F501,2)</f>
        <v>0</v>
      </c>
      <c r="H501" s="127">
        <v>0</v>
      </c>
      <c r="I501" s="127">
        <f t="shared" ref="I501:I534" si="36">ROUND(E501*H501,2)</f>
        <v>0</v>
      </c>
      <c r="J501" s="127">
        <v>28</v>
      </c>
      <c r="K501" s="127">
        <f t="shared" ref="K501:K534" si="37">ROUND(E501*J501,2)</f>
        <v>224</v>
      </c>
      <c r="L501" s="127">
        <v>21</v>
      </c>
      <c r="M501" s="127">
        <f t="shared" ref="M501:M534" si="38">G501*(1+L501/100)</f>
        <v>0</v>
      </c>
      <c r="N501" s="127">
        <v>0</v>
      </c>
      <c r="O501" s="127">
        <f t="shared" ref="O501:O534" si="39">ROUND(E501*N501,2)</f>
        <v>0</v>
      </c>
      <c r="P501" s="127">
        <v>0</v>
      </c>
      <c r="Q501" s="127">
        <f t="shared" ref="Q501:Q534" si="40">ROUND(E501*P501,2)</f>
        <v>0</v>
      </c>
      <c r="R501" s="127"/>
      <c r="S501" s="127" t="s">
        <v>130</v>
      </c>
      <c r="T501" s="127" t="s">
        <v>223</v>
      </c>
      <c r="U501" s="127">
        <v>5.0500000000000003E-2</v>
      </c>
      <c r="V501" s="127">
        <f t="shared" ref="V501:V534" si="41">ROUND(E501*U501,2)</f>
        <v>0.4</v>
      </c>
      <c r="W501" s="127"/>
      <c r="X501" s="127" t="s">
        <v>131</v>
      </c>
      <c r="Y501" s="122"/>
      <c r="Z501" s="122"/>
      <c r="AA501" s="122"/>
      <c r="AB501" s="122"/>
      <c r="AC501" s="122"/>
      <c r="AD501" s="122"/>
      <c r="AE501" s="122"/>
      <c r="AF501" s="122"/>
      <c r="AG501" s="122" t="s">
        <v>132</v>
      </c>
      <c r="AH501" s="122"/>
      <c r="AI501" s="122"/>
      <c r="AJ501" s="122"/>
      <c r="AK501" s="122"/>
      <c r="AL501" s="122"/>
      <c r="AM501" s="122"/>
      <c r="AN501" s="122"/>
      <c r="AO501" s="122"/>
      <c r="AP501" s="122"/>
      <c r="AQ501" s="122"/>
      <c r="AR501" s="122"/>
      <c r="AS501" s="122"/>
      <c r="AT501" s="122"/>
      <c r="AU501" s="122"/>
      <c r="AV501" s="122"/>
      <c r="AW501" s="122"/>
      <c r="AX501" s="122"/>
      <c r="AY501" s="122"/>
      <c r="AZ501" s="122"/>
      <c r="BA501" s="122"/>
      <c r="BB501" s="122"/>
      <c r="BC501" s="122"/>
      <c r="BD501" s="122"/>
      <c r="BE501" s="122"/>
      <c r="BF501" s="122"/>
      <c r="BG501" s="122"/>
      <c r="BH501" s="122"/>
    </row>
    <row r="502" spans="1:60" outlineLevel="1" x14ac:dyDescent="0.2">
      <c r="A502" s="145">
        <v>150</v>
      </c>
      <c r="B502" s="146" t="s">
        <v>545</v>
      </c>
      <c r="C502" s="152" t="s">
        <v>546</v>
      </c>
      <c r="D502" s="147" t="s">
        <v>129</v>
      </c>
      <c r="E502" s="148">
        <v>1</v>
      </c>
      <c r="F502" s="149"/>
      <c r="G502" s="150">
        <f t="shared" si="35"/>
        <v>0</v>
      </c>
      <c r="H502" s="127">
        <v>0</v>
      </c>
      <c r="I502" s="127">
        <f t="shared" si="36"/>
        <v>0</v>
      </c>
      <c r="J502" s="127">
        <v>33</v>
      </c>
      <c r="K502" s="127">
        <f t="shared" si="37"/>
        <v>33</v>
      </c>
      <c r="L502" s="127">
        <v>21</v>
      </c>
      <c r="M502" s="127">
        <f t="shared" si="38"/>
        <v>0</v>
      </c>
      <c r="N502" s="127">
        <v>0</v>
      </c>
      <c r="O502" s="127">
        <f t="shared" si="39"/>
        <v>0</v>
      </c>
      <c r="P502" s="127">
        <v>0</v>
      </c>
      <c r="Q502" s="127">
        <f t="shared" si="40"/>
        <v>0</v>
      </c>
      <c r="R502" s="127"/>
      <c r="S502" s="127" t="s">
        <v>130</v>
      </c>
      <c r="T502" s="127" t="s">
        <v>223</v>
      </c>
      <c r="U502" s="127">
        <v>0.06</v>
      </c>
      <c r="V502" s="127">
        <f t="shared" si="41"/>
        <v>0.06</v>
      </c>
      <c r="W502" s="127"/>
      <c r="X502" s="127" t="s">
        <v>131</v>
      </c>
      <c r="Y502" s="122"/>
      <c r="Z502" s="122"/>
      <c r="AA502" s="122"/>
      <c r="AB502" s="122"/>
      <c r="AC502" s="122"/>
      <c r="AD502" s="122"/>
      <c r="AE502" s="122"/>
      <c r="AF502" s="122"/>
      <c r="AG502" s="122" t="s">
        <v>132</v>
      </c>
      <c r="AH502" s="122"/>
      <c r="AI502" s="122"/>
      <c r="AJ502" s="122"/>
      <c r="AK502" s="122"/>
      <c r="AL502" s="122"/>
      <c r="AM502" s="122"/>
      <c r="AN502" s="122"/>
      <c r="AO502" s="122"/>
      <c r="AP502" s="122"/>
      <c r="AQ502" s="122"/>
      <c r="AR502" s="122"/>
      <c r="AS502" s="122"/>
      <c r="AT502" s="122"/>
      <c r="AU502" s="122"/>
      <c r="AV502" s="122"/>
      <c r="AW502" s="122"/>
      <c r="AX502" s="122"/>
      <c r="AY502" s="122"/>
      <c r="AZ502" s="122"/>
      <c r="BA502" s="122"/>
      <c r="BB502" s="122"/>
      <c r="BC502" s="122"/>
      <c r="BD502" s="122"/>
      <c r="BE502" s="122"/>
      <c r="BF502" s="122"/>
      <c r="BG502" s="122"/>
      <c r="BH502" s="122"/>
    </row>
    <row r="503" spans="1:60" outlineLevel="1" x14ac:dyDescent="0.2">
      <c r="A503" s="145">
        <v>151</v>
      </c>
      <c r="B503" s="146" t="s">
        <v>547</v>
      </c>
      <c r="C503" s="152" t="s">
        <v>548</v>
      </c>
      <c r="D503" s="147" t="s">
        <v>129</v>
      </c>
      <c r="E503" s="148">
        <v>8</v>
      </c>
      <c r="F503" s="149"/>
      <c r="G503" s="150">
        <f t="shared" si="35"/>
        <v>0</v>
      </c>
      <c r="H503" s="127">
        <v>0</v>
      </c>
      <c r="I503" s="127">
        <f t="shared" si="36"/>
        <v>0</v>
      </c>
      <c r="J503" s="127">
        <v>167</v>
      </c>
      <c r="K503" s="127">
        <f t="shared" si="37"/>
        <v>1336</v>
      </c>
      <c r="L503" s="127">
        <v>21</v>
      </c>
      <c r="M503" s="127">
        <f t="shared" si="38"/>
        <v>0</v>
      </c>
      <c r="N503" s="127">
        <v>0</v>
      </c>
      <c r="O503" s="127">
        <f t="shared" si="39"/>
        <v>0</v>
      </c>
      <c r="P503" s="127">
        <v>0</v>
      </c>
      <c r="Q503" s="127">
        <f t="shared" si="40"/>
        <v>0</v>
      </c>
      <c r="R503" s="127"/>
      <c r="S503" s="127" t="s">
        <v>130</v>
      </c>
      <c r="T503" s="127" t="s">
        <v>223</v>
      </c>
      <c r="U503" s="127">
        <v>0.30567</v>
      </c>
      <c r="V503" s="127">
        <f t="shared" si="41"/>
        <v>2.4500000000000002</v>
      </c>
      <c r="W503" s="127"/>
      <c r="X503" s="127" t="s">
        <v>131</v>
      </c>
      <c r="Y503" s="122"/>
      <c r="Z503" s="122"/>
      <c r="AA503" s="122"/>
      <c r="AB503" s="122"/>
      <c r="AC503" s="122"/>
      <c r="AD503" s="122"/>
      <c r="AE503" s="122"/>
      <c r="AF503" s="122"/>
      <c r="AG503" s="122" t="s">
        <v>132</v>
      </c>
      <c r="AH503" s="122"/>
      <c r="AI503" s="122"/>
      <c r="AJ503" s="122"/>
      <c r="AK503" s="122"/>
      <c r="AL503" s="122"/>
      <c r="AM503" s="122"/>
      <c r="AN503" s="122"/>
      <c r="AO503" s="122"/>
      <c r="AP503" s="122"/>
      <c r="AQ503" s="122"/>
      <c r="AR503" s="122"/>
      <c r="AS503" s="122"/>
      <c r="AT503" s="122"/>
      <c r="AU503" s="122"/>
      <c r="AV503" s="122"/>
      <c r="AW503" s="122"/>
      <c r="AX503" s="122"/>
      <c r="AY503" s="122"/>
      <c r="AZ503" s="122"/>
      <c r="BA503" s="122"/>
      <c r="BB503" s="122"/>
      <c r="BC503" s="122"/>
      <c r="BD503" s="122"/>
      <c r="BE503" s="122"/>
      <c r="BF503" s="122"/>
      <c r="BG503" s="122"/>
      <c r="BH503" s="122"/>
    </row>
    <row r="504" spans="1:60" ht="22.5" outlineLevel="1" x14ac:dyDescent="0.2">
      <c r="A504" s="145">
        <v>152</v>
      </c>
      <c r="B504" s="146" t="s">
        <v>549</v>
      </c>
      <c r="C504" s="152" t="s">
        <v>550</v>
      </c>
      <c r="D504" s="147" t="s">
        <v>129</v>
      </c>
      <c r="E504" s="148">
        <v>8</v>
      </c>
      <c r="F504" s="149"/>
      <c r="G504" s="150">
        <f t="shared" si="35"/>
        <v>0</v>
      </c>
      <c r="H504" s="127">
        <v>200.76</v>
      </c>
      <c r="I504" s="127">
        <f t="shared" si="36"/>
        <v>1606.08</v>
      </c>
      <c r="J504" s="127">
        <v>149.24</v>
      </c>
      <c r="K504" s="127">
        <f t="shared" si="37"/>
        <v>1193.92</v>
      </c>
      <c r="L504" s="127">
        <v>21</v>
      </c>
      <c r="M504" s="127">
        <f t="shared" si="38"/>
        <v>0</v>
      </c>
      <c r="N504" s="127">
        <v>9.0000000000000006E-5</v>
      </c>
      <c r="O504" s="127">
        <f t="shared" si="39"/>
        <v>0</v>
      </c>
      <c r="P504" s="127">
        <v>0</v>
      </c>
      <c r="Q504" s="127">
        <f t="shared" si="40"/>
        <v>0</v>
      </c>
      <c r="R504" s="127"/>
      <c r="S504" s="127" t="s">
        <v>130</v>
      </c>
      <c r="T504" s="127" t="s">
        <v>223</v>
      </c>
      <c r="U504" s="127">
        <v>0.2475</v>
      </c>
      <c r="V504" s="127">
        <f t="shared" si="41"/>
        <v>1.98</v>
      </c>
      <c r="W504" s="127"/>
      <c r="X504" s="127" t="s">
        <v>131</v>
      </c>
      <c r="Y504" s="122"/>
      <c r="Z504" s="122"/>
      <c r="AA504" s="122"/>
      <c r="AB504" s="122"/>
      <c r="AC504" s="122"/>
      <c r="AD504" s="122"/>
      <c r="AE504" s="122"/>
      <c r="AF504" s="122"/>
      <c r="AG504" s="122" t="s">
        <v>132</v>
      </c>
      <c r="AH504" s="122"/>
      <c r="AI504" s="122"/>
      <c r="AJ504" s="122"/>
      <c r="AK504" s="122"/>
      <c r="AL504" s="122"/>
      <c r="AM504" s="122"/>
      <c r="AN504" s="122"/>
      <c r="AO504" s="122"/>
      <c r="AP504" s="122"/>
      <c r="AQ504" s="122"/>
      <c r="AR504" s="122"/>
      <c r="AS504" s="122"/>
      <c r="AT504" s="122"/>
      <c r="AU504" s="122"/>
      <c r="AV504" s="122"/>
      <c r="AW504" s="122"/>
      <c r="AX504" s="122"/>
      <c r="AY504" s="122"/>
      <c r="AZ504" s="122"/>
      <c r="BA504" s="122"/>
      <c r="BB504" s="122"/>
      <c r="BC504" s="122"/>
      <c r="BD504" s="122"/>
      <c r="BE504" s="122"/>
      <c r="BF504" s="122"/>
      <c r="BG504" s="122"/>
      <c r="BH504" s="122"/>
    </row>
    <row r="505" spans="1:60" ht="33.75" outlineLevel="1" x14ac:dyDescent="0.2">
      <c r="A505" s="145">
        <v>153</v>
      </c>
      <c r="B505" s="146" t="s">
        <v>551</v>
      </c>
      <c r="C505" s="152" t="s">
        <v>552</v>
      </c>
      <c r="D505" s="147" t="s">
        <v>129</v>
      </c>
      <c r="E505" s="148">
        <v>4</v>
      </c>
      <c r="F505" s="149"/>
      <c r="G505" s="150">
        <f t="shared" si="35"/>
        <v>0</v>
      </c>
      <c r="H505" s="127">
        <v>256.45</v>
      </c>
      <c r="I505" s="127">
        <f t="shared" si="36"/>
        <v>1025.8</v>
      </c>
      <c r="J505" s="127">
        <v>151.55000000000001</v>
      </c>
      <c r="K505" s="127">
        <f t="shared" si="37"/>
        <v>606.20000000000005</v>
      </c>
      <c r="L505" s="127">
        <v>21</v>
      </c>
      <c r="M505" s="127">
        <f t="shared" si="38"/>
        <v>0</v>
      </c>
      <c r="N505" s="127">
        <v>1E-4</v>
      </c>
      <c r="O505" s="127">
        <f t="shared" si="39"/>
        <v>0</v>
      </c>
      <c r="P505" s="127">
        <v>0</v>
      </c>
      <c r="Q505" s="127">
        <f t="shared" si="40"/>
        <v>0</v>
      </c>
      <c r="R505" s="127"/>
      <c r="S505" s="127" t="s">
        <v>130</v>
      </c>
      <c r="T505" s="127" t="s">
        <v>223</v>
      </c>
      <c r="U505" s="127">
        <v>0.249</v>
      </c>
      <c r="V505" s="127">
        <f t="shared" si="41"/>
        <v>1</v>
      </c>
      <c r="W505" s="127"/>
      <c r="X505" s="127" t="s">
        <v>131</v>
      </c>
      <c r="Y505" s="122"/>
      <c r="Z505" s="122"/>
      <c r="AA505" s="122"/>
      <c r="AB505" s="122"/>
      <c r="AC505" s="122"/>
      <c r="AD505" s="122"/>
      <c r="AE505" s="122"/>
      <c r="AF505" s="122"/>
      <c r="AG505" s="122" t="s">
        <v>132</v>
      </c>
      <c r="AH505" s="122"/>
      <c r="AI505" s="122"/>
      <c r="AJ505" s="122"/>
      <c r="AK505" s="122"/>
      <c r="AL505" s="122"/>
      <c r="AM505" s="122"/>
      <c r="AN505" s="122"/>
      <c r="AO505" s="122"/>
      <c r="AP505" s="122"/>
      <c r="AQ505" s="122"/>
      <c r="AR505" s="122"/>
      <c r="AS505" s="122"/>
      <c r="AT505" s="122"/>
      <c r="AU505" s="122"/>
      <c r="AV505" s="122"/>
      <c r="AW505" s="122"/>
      <c r="AX505" s="122"/>
      <c r="AY505" s="122"/>
      <c r="AZ505" s="122"/>
      <c r="BA505" s="122"/>
      <c r="BB505" s="122"/>
      <c r="BC505" s="122"/>
      <c r="BD505" s="122"/>
      <c r="BE505" s="122"/>
      <c r="BF505" s="122"/>
      <c r="BG505" s="122"/>
      <c r="BH505" s="122"/>
    </row>
    <row r="506" spans="1:60" outlineLevel="1" x14ac:dyDescent="0.2">
      <c r="A506" s="145">
        <v>154</v>
      </c>
      <c r="B506" s="146" t="s">
        <v>553</v>
      </c>
      <c r="C506" s="152" t="s">
        <v>554</v>
      </c>
      <c r="D506" s="147" t="s">
        <v>129</v>
      </c>
      <c r="E506" s="148">
        <v>7</v>
      </c>
      <c r="F506" s="149"/>
      <c r="G506" s="150">
        <f t="shared" si="35"/>
        <v>0</v>
      </c>
      <c r="H506" s="127">
        <v>0</v>
      </c>
      <c r="I506" s="127">
        <f t="shared" si="36"/>
        <v>0</v>
      </c>
      <c r="J506" s="127">
        <v>186</v>
      </c>
      <c r="K506" s="127">
        <f t="shared" si="37"/>
        <v>1302</v>
      </c>
      <c r="L506" s="127">
        <v>21</v>
      </c>
      <c r="M506" s="127">
        <f t="shared" si="38"/>
        <v>0</v>
      </c>
      <c r="N506" s="127">
        <v>0</v>
      </c>
      <c r="O506" s="127">
        <f t="shared" si="39"/>
        <v>0</v>
      </c>
      <c r="P506" s="127">
        <v>0</v>
      </c>
      <c r="Q506" s="127">
        <f t="shared" si="40"/>
        <v>0</v>
      </c>
      <c r="R506" s="127"/>
      <c r="S506" s="127" t="s">
        <v>130</v>
      </c>
      <c r="T506" s="127" t="s">
        <v>223</v>
      </c>
      <c r="U506" s="127">
        <v>0.34</v>
      </c>
      <c r="V506" s="127">
        <f t="shared" si="41"/>
        <v>2.38</v>
      </c>
      <c r="W506" s="127"/>
      <c r="X506" s="127" t="s">
        <v>131</v>
      </c>
      <c r="Y506" s="122"/>
      <c r="Z506" s="122"/>
      <c r="AA506" s="122"/>
      <c r="AB506" s="122"/>
      <c r="AC506" s="122"/>
      <c r="AD506" s="122"/>
      <c r="AE506" s="122"/>
      <c r="AF506" s="122"/>
      <c r="AG506" s="122" t="s">
        <v>132</v>
      </c>
      <c r="AH506" s="122"/>
      <c r="AI506" s="122"/>
      <c r="AJ506" s="122"/>
      <c r="AK506" s="122"/>
      <c r="AL506" s="122"/>
      <c r="AM506" s="122"/>
      <c r="AN506" s="122"/>
      <c r="AO506" s="122"/>
      <c r="AP506" s="122"/>
      <c r="AQ506" s="122"/>
      <c r="AR506" s="122"/>
      <c r="AS506" s="122"/>
      <c r="AT506" s="122"/>
      <c r="AU506" s="122"/>
      <c r="AV506" s="122"/>
      <c r="AW506" s="122"/>
      <c r="AX506" s="122"/>
      <c r="AY506" s="122"/>
      <c r="AZ506" s="122"/>
      <c r="BA506" s="122"/>
      <c r="BB506" s="122"/>
      <c r="BC506" s="122"/>
      <c r="BD506" s="122"/>
      <c r="BE506" s="122"/>
      <c r="BF506" s="122"/>
      <c r="BG506" s="122"/>
      <c r="BH506" s="122"/>
    </row>
    <row r="507" spans="1:60" outlineLevel="1" x14ac:dyDescent="0.2">
      <c r="A507" s="145">
        <v>155</v>
      </c>
      <c r="B507" s="146" t="s">
        <v>555</v>
      </c>
      <c r="C507" s="152" t="s">
        <v>556</v>
      </c>
      <c r="D507" s="147" t="s">
        <v>129</v>
      </c>
      <c r="E507" s="148">
        <v>1</v>
      </c>
      <c r="F507" s="149"/>
      <c r="G507" s="150">
        <f t="shared" si="35"/>
        <v>0</v>
      </c>
      <c r="H507" s="127">
        <v>0</v>
      </c>
      <c r="I507" s="127">
        <f t="shared" si="36"/>
        <v>0</v>
      </c>
      <c r="J507" s="127">
        <v>223.5</v>
      </c>
      <c r="K507" s="127">
        <f t="shared" si="37"/>
        <v>223.5</v>
      </c>
      <c r="L507" s="127">
        <v>21</v>
      </c>
      <c r="M507" s="127">
        <f t="shared" si="38"/>
        <v>0</v>
      </c>
      <c r="N507" s="127">
        <v>0</v>
      </c>
      <c r="O507" s="127">
        <f t="shared" si="39"/>
        <v>0</v>
      </c>
      <c r="P507" s="127">
        <v>0</v>
      </c>
      <c r="Q507" s="127">
        <f t="shared" si="40"/>
        <v>0</v>
      </c>
      <c r="R507" s="127"/>
      <c r="S507" s="127" t="s">
        <v>130</v>
      </c>
      <c r="T507" s="127" t="s">
        <v>130</v>
      </c>
      <c r="U507" s="127">
        <v>0.45350000000000001</v>
      </c>
      <c r="V507" s="127">
        <f t="shared" si="41"/>
        <v>0.45</v>
      </c>
      <c r="W507" s="127"/>
      <c r="X507" s="127" t="s">
        <v>131</v>
      </c>
      <c r="Y507" s="122"/>
      <c r="Z507" s="122"/>
      <c r="AA507" s="122"/>
      <c r="AB507" s="122"/>
      <c r="AC507" s="122"/>
      <c r="AD507" s="122"/>
      <c r="AE507" s="122"/>
      <c r="AF507" s="122"/>
      <c r="AG507" s="122" t="s">
        <v>132</v>
      </c>
      <c r="AH507" s="122"/>
      <c r="AI507" s="122"/>
      <c r="AJ507" s="122"/>
      <c r="AK507" s="122"/>
      <c r="AL507" s="122"/>
      <c r="AM507" s="122"/>
      <c r="AN507" s="122"/>
      <c r="AO507" s="122"/>
      <c r="AP507" s="122"/>
      <c r="AQ507" s="122"/>
      <c r="AR507" s="122"/>
      <c r="AS507" s="122"/>
      <c r="AT507" s="122"/>
      <c r="AU507" s="122"/>
      <c r="AV507" s="122"/>
      <c r="AW507" s="122"/>
      <c r="AX507" s="122"/>
      <c r="AY507" s="122"/>
      <c r="AZ507" s="122"/>
      <c r="BA507" s="122"/>
      <c r="BB507" s="122"/>
      <c r="BC507" s="122"/>
      <c r="BD507" s="122"/>
      <c r="BE507" s="122"/>
      <c r="BF507" s="122"/>
      <c r="BG507" s="122"/>
      <c r="BH507" s="122"/>
    </row>
    <row r="508" spans="1:60" outlineLevel="1" x14ac:dyDescent="0.2">
      <c r="A508" s="145">
        <v>156</v>
      </c>
      <c r="B508" s="146" t="s">
        <v>557</v>
      </c>
      <c r="C508" s="152" t="s">
        <v>558</v>
      </c>
      <c r="D508" s="147" t="s">
        <v>129</v>
      </c>
      <c r="E508" s="148">
        <v>1</v>
      </c>
      <c r="F508" s="149"/>
      <c r="G508" s="150">
        <f t="shared" si="35"/>
        <v>0</v>
      </c>
      <c r="H508" s="127">
        <v>0</v>
      </c>
      <c r="I508" s="127">
        <f t="shared" si="36"/>
        <v>0</v>
      </c>
      <c r="J508" s="127">
        <v>198</v>
      </c>
      <c r="K508" s="127">
        <f t="shared" si="37"/>
        <v>198</v>
      </c>
      <c r="L508" s="127">
        <v>21</v>
      </c>
      <c r="M508" s="127">
        <f t="shared" si="38"/>
        <v>0</v>
      </c>
      <c r="N508" s="127">
        <v>0</v>
      </c>
      <c r="O508" s="127">
        <f t="shared" si="39"/>
        <v>0</v>
      </c>
      <c r="P508" s="127">
        <v>0</v>
      </c>
      <c r="Q508" s="127">
        <f t="shared" si="40"/>
        <v>0</v>
      </c>
      <c r="R508" s="127"/>
      <c r="S508" s="127" t="s">
        <v>130</v>
      </c>
      <c r="T508" s="127" t="s">
        <v>223</v>
      </c>
      <c r="U508" s="127">
        <v>0.36199999999999999</v>
      </c>
      <c r="V508" s="127">
        <f t="shared" si="41"/>
        <v>0.36</v>
      </c>
      <c r="W508" s="127"/>
      <c r="X508" s="127" t="s">
        <v>131</v>
      </c>
      <c r="Y508" s="122"/>
      <c r="Z508" s="122"/>
      <c r="AA508" s="122"/>
      <c r="AB508" s="122"/>
      <c r="AC508" s="122"/>
      <c r="AD508" s="122"/>
      <c r="AE508" s="122"/>
      <c r="AF508" s="122"/>
      <c r="AG508" s="122" t="s">
        <v>132</v>
      </c>
      <c r="AH508" s="122"/>
      <c r="AI508" s="122"/>
      <c r="AJ508" s="122"/>
      <c r="AK508" s="122"/>
      <c r="AL508" s="122"/>
      <c r="AM508" s="122"/>
      <c r="AN508" s="122"/>
      <c r="AO508" s="122"/>
      <c r="AP508" s="122"/>
      <c r="AQ508" s="122"/>
      <c r="AR508" s="122"/>
      <c r="AS508" s="122"/>
      <c r="AT508" s="122"/>
      <c r="AU508" s="122"/>
      <c r="AV508" s="122"/>
      <c r="AW508" s="122"/>
      <c r="AX508" s="122"/>
      <c r="AY508" s="122"/>
      <c r="AZ508" s="122"/>
      <c r="BA508" s="122"/>
      <c r="BB508" s="122"/>
      <c r="BC508" s="122"/>
      <c r="BD508" s="122"/>
      <c r="BE508" s="122"/>
      <c r="BF508" s="122"/>
      <c r="BG508" s="122"/>
      <c r="BH508" s="122"/>
    </row>
    <row r="509" spans="1:60" outlineLevel="1" x14ac:dyDescent="0.2">
      <c r="A509" s="145">
        <v>157</v>
      </c>
      <c r="B509" s="146" t="s">
        <v>559</v>
      </c>
      <c r="C509" s="152" t="s">
        <v>560</v>
      </c>
      <c r="D509" s="147" t="s">
        <v>129</v>
      </c>
      <c r="E509" s="148">
        <v>8</v>
      </c>
      <c r="F509" s="149"/>
      <c r="G509" s="150">
        <f t="shared" si="35"/>
        <v>0</v>
      </c>
      <c r="H509" s="127">
        <v>0</v>
      </c>
      <c r="I509" s="127">
        <f t="shared" si="36"/>
        <v>0</v>
      </c>
      <c r="J509" s="127">
        <v>212</v>
      </c>
      <c r="K509" s="127">
        <f t="shared" si="37"/>
        <v>1696</v>
      </c>
      <c r="L509" s="127">
        <v>21</v>
      </c>
      <c r="M509" s="127">
        <f t="shared" si="38"/>
        <v>0</v>
      </c>
      <c r="N509" s="127">
        <v>0</v>
      </c>
      <c r="O509" s="127">
        <f t="shared" si="39"/>
        <v>0</v>
      </c>
      <c r="P509" s="127">
        <v>0</v>
      </c>
      <c r="Q509" s="127">
        <f t="shared" si="40"/>
        <v>0</v>
      </c>
      <c r="R509" s="127"/>
      <c r="S509" s="127" t="s">
        <v>130</v>
      </c>
      <c r="T509" s="127" t="s">
        <v>130</v>
      </c>
      <c r="U509" s="127">
        <v>0.43</v>
      </c>
      <c r="V509" s="127">
        <f t="shared" si="41"/>
        <v>3.44</v>
      </c>
      <c r="W509" s="127"/>
      <c r="X509" s="127" t="s">
        <v>131</v>
      </c>
      <c r="Y509" s="122"/>
      <c r="Z509" s="122"/>
      <c r="AA509" s="122"/>
      <c r="AB509" s="122"/>
      <c r="AC509" s="122"/>
      <c r="AD509" s="122"/>
      <c r="AE509" s="122"/>
      <c r="AF509" s="122"/>
      <c r="AG509" s="122" t="s">
        <v>132</v>
      </c>
      <c r="AH509" s="122"/>
      <c r="AI509" s="122"/>
      <c r="AJ509" s="122"/>
      <c r="AK509" s="122"/>
      <c r="AL509" s="122"/>
      <c r="AM509" s="122"/>
      <c r="AN509" s="122"/>
      <c r="AO509" s="122"/>
      <c r="AP509" s="122"/>
      <c r="AQ509" s="122"/>
      <c r="AR509" s="122"/>
      <c r="AS509" s="122"/>
      <c r="AT509" s="122"/>
      <c r="AU509" s="122"/>
      <c r="AV509" s="122"/>
      <c r="AW509" s="122"/>
      <c r="AX509" s="122"/>
      <c r="AY509" s="122"/>
      <c r="AZ509" s="122"/>
      <c r="BA509" s="122"/>
      <c r="BB509" s="122"/>
      <c r="BC509" s="122"/>
      <c r="BD509" s="122"/>
      <c r="BE509" s="122"/>
      <c r="BF509" s="122"/>
      <c r="BG509" s="122"/>
      <c r="BH509" s="122"/>
    </row>
    <row r="510" spans="1:60" outlineLevel="1" x14ac:dyDescent="0.2">
      <c r="A510" s="145">
        <v>158</v>
      </c>
      <c r="B510" s="146" t="s">
        <v>561</v>
      </c>
      <c r="C510" s="152" t="s">
        <v>562</v>
      </c>
      <c r="D510" s="147" t="s">
        <v>145</v>
      </c>
      <c r="E510" s="148">
        <v>19</v>
      </c>
      <c r="F510" s="149"/>
      <c r="G510" s="150">
        <f t="shared" si="35"/>
        <v>0</v>
      </c>
      <c r="H510" s="127">
        <v>0</v>
      </c>
      <c r="I510" s="127">
        <f t="shared" si="36"/>
        <v>0</v>
      </c>
      <c r="J510" s="127">
        <v>35</v>
      </c>
      <c r="K510" s="127">
        <f t="shared" si="37"/>
        <v>665</v>
      </c>
      <c r="L510" s="127">
        <v>21</v>
      </c>
      <c r="M510" s="127">
        <f t="shared" si="38"/>
        <v>0</v>
      </c>
      <c r="N510" s="127">
        <v>0</v>
      </c>
      <c r="O510" s="127">
        <f t="shared" si="39"/>
        <v>0</v>
      </c>
      <c r="P510" s="127">
        <v>0</v>
      </c>
      <c r="Q510" s="127">
        <f t="shared" si="40"/>
        <v>0</v>
      </c>
      <c r="R510" s="127"/>
      <c r="S510" s="127" t="s">
        <v>130</v>
      </c>
      <c r="T510" s="127" t="s">
        <v>223</v>
      </c>
      <c r="U510" s="127">
        <v>6.4149999999999999E-2</v>
      </c>
      <c r="V510" s="127">
        <f t="shared" si="41"/>
        <v>1.22</v>
      </c>
      <c r="W510" s="127"/>
      <c r="X510" s="127" t="s">
        <v>131</v>
      </c>
      <c r="Y510" s="122"/>
      <c r="Z510" s="122"/>
      <c r="AA510" s="122"/>
      <c r="AB510" s="122"/>
      <c r="AC510" s="122"/>
      <c r="AD510" s="122"/>
      <c r="AE510" s="122"/>
      <c r="AF510" s="122"/>
      <c r="AG510" s="122" t="s">
        <v>132</v>
      </c>
      <c r="AH510" s="122"/>
      <c r="AI510" s="122"/>
      <c r="AJ510" s="122"/>
      <c r="AK510" s="122"/>
      <c r="AL510" s="122"/>
      <c r="AM510" s="122"/>
      <c r="AN510" s="122"/>
      <c r="AO510" s="122"/>
      <c r="AP510" s="122"/>
      <c r="AQ510" s="122"/>
      <c r="AR510" s="122"/>
      <c r="AS510" s="122"/>
      <c r="AT510" s="122"/>
      <c r="AU510" s="122"/>
      <c r="AV510" s="122"/>
      <c r="AW510" s="122"/>
      <c r="AX510" s="122"/>
      <c r="AY510" s="122"/>
      <c r="AZ510" s="122"/>
      <c r="BA510" s="122"/>
      <c r="BB510" s="122"/>
      <c r="BC510" s="122"/>
      <c r="BD510" s="122"/>
      <c r="BE510" s="122"/>
      <c r="BF510" s="122"/>
      <c r="BG510" s="122"/>
      <c r="BH510" s="122"/>
    </row>
    <row r="511" spans="1:60" outlineLevel="1" x14ac:dyDescent="0.2">
      <c r="A511" s="145">
        <v>159</v>
      </c>
      <c r="B511" s="146" t="s">
        <v>563</v>
      </c>
      <c r="C511" s="152" t="s">
        <v>564</v>
      </c>
      <c r="D511" s="147" t="s">
        <v>145</v>
      </c>
      <c r="E511" s="148">
        <v>1</v>
      </c>
      <c r="F511" s="149"/>
      <c r="G511" s="150">
        <f t="shared" si="35"/>
        <v>0</v>
      </c>
      <c r="H511" s="127">
        <v>0</v>
      </c>
      <c r="I511" s="127">
        <f t="shared" si="36"/>
        <v>0</v>
      </c>
      <c r="J511" s="127">
        <v>81</v>
      </c>
      <c r="K511" s="127">
        <f t="shared" si="37"/>
        <v>81</v>
      </c>
      <c r="L511" s="127">
        <v>21</v>
      </c>
      <c r="M511" s="127">
        <f t="shared" si="38"/>
        <v>0</v>
      </c>
      <c r="N511" s="127">
        <v>0</v>
      </c>
      <c r="O511" s="127">
        <f t="shared" si="39"/>
        <v>0</v>
      </c>
      <c r="P511" s="127">
        <v>0</v>
      </c>
      <c r="Q511" s="127">
        <f t="shared" si="40"/>
        <v>0</v>
      </c>
      <c r="R511" s="127"/>
      <c r="S511" s="127" t="s">
        <v>130</v>
      </c>
      <c r="T511" s="127" t="s">
        <v>223</v>
      </c>
      <c r="U511" s="127">
        <v>0.14868000000000001</v>
      </c>
      <c r="V511" s="127">
        <f t="shared" si="41"/>
        <v>0.15</v>
      </c>
      <c r="W511" s="127"/>
      <c r="X511" s="127" t="s">
        <v>131</v>
      </c>
      <c r="Y511" s="122"/>
      <c r="Z511" s="122"/>
      <c r="AA511" s="122"/>
      <c r="AB511" s="122"/>
      <c r="AC511" s="122"/>
      <c r="AD511" s="122"/>
      <c r="AE511" s="122"/>
      <c r="AF511" s="122"/>
      <c r="AG511" s="122" t="s">
        <v>132</v>
      </c>
      <c r="AH511" s="122"/>
      <c r="AI511" s="122"/>
      <c r="AJ511" s="122"/>
      <c r="AK511" s="122"/>
      <c r="AL511" s="122"/>
      <c r="AM511" s="122"/>
      <c r="AN511" s="122"/>
      <c r="AO511" s="122"/>
      <c r="AP511" s="122"/>
      <c r="AQ511" s="122"/>
      <c r="AR511" s="122"/>
      <c r="AS511" s="122"/>
      <c r="AT511" s="122"/>
      <c r="AU511" s="122"/>
      <c r="AV511" s="122"/>
      <c r="AW511" s="122"/>
      <c r="AX511" s="122"/>
      <c r="AY511" s="122"/>
      <c r="AZ511" s="122"/>
      <c r="BA511" s="122"/>
      <c r="BB511" s="122"/>
      <c r="BC511" s="122"/>
      <c r="BD511" s="122"/>
      <c r="BE511" s="122"/>
      <c r="BF511" s="122"/>
      <c r="BG511" s="122"/>
      <c r="BH511" s="122"/>
    </row>
    <row r="512" spans="1:60" ht="22.5" outlineLevel="1" x14ac:dyDescent="0.2">
      <c r="A512" s="145">
        <v>160</v>
      </c>
      <c r="B512" s="146" t="s">
        <v>565</v>
      </c>
      <c r="C512" s="152" t="s">
        <v>566</v>
      </c>
      <c r="D512" s="147" t="s">
        <v>145</v>
      </c>
      <c r="E512" s="148">
        <v>240</v>
      </c>
      <c r="F512" s="149"/>
      <c r="G512" s="150">
        <f t="shared" si="35"/>
        <v>0</v>
      </c>
      <c r="H512" s="127">
        <v>15.04</v>
      </c>
      <c r="I512" s="127">
        <f t="shared" si="36"/>
        <v>3609.6</v>
      </c>
      <c r="J512" s="127">
        <v>39.96</v>
      </c>
      <c r="K512" s="127">
        <f t="shared" si="37"/>
        <v>9590.4</v>
      </c>
      <c r="L512" s="127">
        <v>21</v>
      </c>
      <c r="M512" s="127">
        <f t="shared" si="38"/>
        <v>0</v>
      </c>
      <c r="N512" s="127">
        <v>1.6000000000000001E-4</v>
      </c>
      <c r="O512" s="127">
        <f t="shared" si="39"/>
        <v>0.04</v>
      </c>
      <c r="P512" s="127">
        <v>0</v>
      </c>
      <c r="Q512" s="127">
        <f t="shared" si="40"/>
        <v>0</v>
      </c>
      <c r="R512" s="127"/>
      <c r="S512" s="127" t="s">
        <v>130</v>
      </c>
      <c r="T512" s="127" t="s">
        <v>223</v>
      </c>
      <c r="U512" s="127">
        <v>7.0000000000000007E-2</v>
      </c>
      <c r="V512" s="127">
        <f t="shared" si="41"/>
        <v>16.8</v>
      </c>
      <c r="W512" s="127"/>
      <c r="X512" s="127" t="s">
        <v>131</v>
      </c>
      <c r="Y512" s="122"/>
      <c r="Z512" s="122"/>
      <c r="AA512" s="122"/>
      <c r="AB512" s="122"/>
      <c r="AC512" s="122"/>
      <c r="AD512" s="122"/>
      <c r="AE512" s="122"/>
      <c r="AF512" s="122"/>
      <c r="AG512" s="122" t="s">
        <v>132</v>
      </c>
      <c r="AH512" s="122"/>
      <c r="AI512" s="122"/>
      <c r="AJ512" s="122"/>
      <c r="AK512" s="122"/>
      <c r="AL512" s="122"/>
      <c r="AM512" s="122"/>
      <c r="AN512" s="122"/>
      <c r="AO512" s="122"/>
      <c r="AP512" s="122"/>
      <c r="AQ512" s="122"/>
      <c r="AR512" s="122"/>
      <c r="AS512" s="122"/>
      <c r="AT512" s="122"/>
      <c r="AU512" s="122"/>
      <c r="AV512" s="122"/>
      <c r="AW512" s="122"/>
      <c r="AX512" s="122"/>
      <c r="AY512" s="122"/>
      <c r="AZ512" s="122"/>
      <c r="BA512" s="122"/>
      <c r="BB512" s="122"/>
      <c r="BC512" s="122"/>
      <c r="BD512" s="122"/>
      <c r="BE512" s="122"/>
      <c r="BF512" s="122"/>
      <c r="BG512" s="122"/>
      <c r="BH512" s="122"/>
    </row>
    <row r="513" spans="1:60" ht="22.5" outlineLevel="1" x14ac:dyDescent="0.2">
      <c r="A513" s="145">
        <v>161</v>
      </c>
      <c r="B513" s="146" t="s">
        <v>567</v>
      </c>
      <c r="C513" s="152" t="s">
        <v>568</v>
      </c>
      <c r="D513" s="147" t="s">
        <v>145</v>
      </c>
      <c r="E513" s="148">
        <v>100</v>
      </c>
      <c r="F513" s="149"/>
      <c r="G513" s="150">
        <f t="shared" si="35"/>
        <v>0</v>
      </c>
      <c r="H513" s="127">
        <v>24.99</v>
      </c>
      <c r="I513" s="127">
        <f t="shared" si="36"/>
        <v>2499</v>
      </c>
      <c r="J513" s="127">
        <v>41.01</v>
      </c>
      <c r="K513" s="127">
        <f t="shared" si="37"/>
        <v>4101</v>
      </c>
      <c r="L513" s="127">
        <v>21</v>
      </c>
      <c r="M513" s="127">
        <f t="shared" si="38"/>
        <v>0</v>
      </c>
      <c r="N513" s="127">
        <v>2.1000000000000001E-4</v>
      </c>
      <c r="O513" s="127">
        <f t="shared" si="39"/>
        <v>0.02</v>
      </c>
      <c r="P513" s="127">
        <v>0</v>
      </c>
      <c r="Q513" s="127">
        <f t="shared" si="40"/>
        <v>0</v>
      </c>
      <c r="R513" s="127"/>
      <c r="S513" s="127" t="s">
        <v>130</v>
      </c>
      <c r="T513" s="127" t="s">
        <v>223</v>
      </c>
      <c r="U513" s="127">
        <v>7.0000000000000007E-2</v>
      </c>
      <c r="V513" s="127">
        <f t="shared" si="41"/>
        <v>7</v>
      </c>
      <c r="W513" s="127"/>
      <c r="X513" s="127" t="s">
        <v>131</v>
      </c>
      <c r="Y513" s="122"/>
      <c r="Z513" s="122"/>
      <c r="AA513" s="122"/>
      <c r="AB513" s="122"/>
      <c r="AC513" s="122"/>
      <c r="AD513" s="122"/>
      <c r="AE513" s="122"/>
      <c r="AF513" s="122"/>
      <c r="AG513" s="122" t="s">
        <v>132</v>
      </c>
      <c r="AH513" s="122"/>
      <c r="AI513" s="122"/>
      <c r="AJ513" s="122"/>
      <c r="AK513" s="122"/>
      <c r="AL513" s="122"/>
      <c r="AM513" s="122"/>
      <c r="AN513" s="122"/>
      <c r="AO513" s="122"/>
      <c r="AP513" s="122"/>
      <c r="AQ513" s="122"/>
      <c r="AR513" s="122"/>
      <c r="AS513" s="122"/>
      <c r="AT513" s="122"/>
      <c r="AU513" s="122"/>
      <c r="AV513" s="122"/>
      <c r="AW513" s="122"/>
      <c r="AX513" s="122"/>
      <c r="AY513" s="122"/>
      <c r="AZ513" s="122"/>
      <c r="BA513" s="122"/>
      <c r="BB513" s="122"/>
      <c r="BC513" s="122"/>
      <c r="BD513" s="122"/>
      <c r="BE513" s="122"/>
      <c r="BF513" s="122"/>
      <c r="BG513" s="122"/>
      <c r="BH513" s="122"/>
    </row>
    <row r="514" spans="1:60" outlineLevel="1" x14ac:dyDescent="0.2">
      <c r="A514" s="145">
        <v>162</v>
      </c>
      <c r="B514" s="146" t="s">
        <v>569</v>
      </c>
      <c r="C514" s="152" t="s">
        <v>570</v>
      </c>
      <c r="D514" s="147" t="s">
        <v>129</v>
      </c>
      <c r="E514" s="148">
        <v>21</v>
      </c>
      <c r="F514" s="149"/>
      <c r="G514" s="150">
        <f t="shared" si="35"/>
        <v>0</v>
      </c>
      <c r="H514" s="127">
        <v>0</v>
      </c>
      <c r="I514" s="127">
        <f t="shared" si="36"/>
        <v>0</v>
      </c>
      <c r="J514" s="127">
        <v>181</v>
      </c>
      <c r="K514" s="127">
        <f t="shared" si="37"/>
        <v>3801</v>
      </c>
      <c r="L514" s="127">
        <v>21</v>
      </c>
      <c r="M514" s="127">
        <f t="shared" si="38"/>
        <v>0</v>
      </c>
      <c r="N514" s="127">
        <v>0</v>
      </c>
      <c r="O514" s="127">
        <f t="shared" si="39"/>
        <v>0</v>
      </c>
      <c r="P514" s="127">
        <v>0</v>
      </c>
      <c r="Q514" s="127">
        <f t="shared" si="40"/>
        <v>0</v>
      </c>
      <c r="R514" s="127"/>
      <c r="S514" s="127" t="s">
        <v>130</v>
      </c>
      <c r="T514" s="127" t="s">
        <v>223</v>
      </c>
      <c r="U514" s="127">
        <v>0.33050000000000002</v>
      </c>
      <c r="V514" s="127">
        <f t="shared" si="41"/>
        <v>6.94</v>
      </c>
      <c r="W514" s="127"/>
      <c r="X514" s="127" t="s">
        <v>131</v>
      </c>
      <c r="Y514" s="122"/>
      <c r="Z514" s="122"/>
      <c r="AA514" s="122"/>
      <c r="AB514" s="122"/>
      <c r="AC514" s="122"/>
      <c r="AD514" s="122"/>
      <c r="AE514" s="122"/>
      <c r="AF514" s="122"/>
      <c r="AG514" s="122" t="s">
        <v>132</v>
      </c>
      <c r="AH514" s="122"/>
      <c r="AI514" s="122"/>
      <c r="AJ514" s="122"/>
      <c r="AK514" s="122"/>
      <c r="AL514" s="122"/>
      <c r="AM514" s="122"/>
      <c r="AN514" s="122"/>
      <c r="AO514" s="122"/>
      <c r="AP514" s="122"/>
      <c r="AQ514" s="122"/>
      <c r="AR514" s="122"/>
      <c r="AS514" s="122"/>
      <c r="AT514" s="122"/>
      <c r="AU514" s="122"/>
      <c r="AV514" s="122"/>
      <c r="AW514" s="122"/>
      <c r="AX514" s="122"/>
      <c r="AY514" s="122"/>
      <c r="AZ514" s="122"/>
      <c r="BA514" s="122"/>
      <c r="BB514" s="122"/>
      <c r="BC514" s="122"/>
      <c r="BD514" s="122"/>
      <c r="BE514" s="122"/>
      <c r="BF514" s="122"/>
      <c r="BG514" s="122"/>
      <c r="BH514" s="122"/>
    </row>
    <row r="515" spans="1:60" outlineLevel="1" x14ac:dyDescent="0.2">
      <c r="A515" s="145">
        <v>163</v>
      </c>
      <c r="B515" s="146" t="s">
        <v>571</v>
      </c>
      <c r="C515" s="152" t="s">
        <v>572</v>
      </c>
      <c r="D515" s="147" t="s">
        <v>129</v>
      </c>
      <c r="E515" s="148">
        <v>1</v>
      </c>
      <c r="F515" s="149"/>
      <c r="G515" s="150">
        <f t="shared" si="35"/>
        <v>0</v>
      </c>
      <c r="H515" s="127">
        <v>0</v>
      </c>
      <c r="I515" s="127">
        <f t="shared" si="36"/>
        <v>0</v>
      </c>
      <c r="J515" s="127">
        <v>191</v>
      </c>
      <c r="K515" s="127">
        <f t="shared" si="37"/>
        <v>191</v>
      </c>
      <c r="L515" s="127">
        <v>21</v>
      </c>
      <c r="M515" s="127">
        <f t="shared" si="38"/>
        <v>0</v>
      </c>
      <c r="N515" s="127">
        <v>0</v>
      </c>
      <c r="O515" s="127">
        <f t="shared" si="39"/>
        <v>0</v>
      </c>
      <c r="P515" s="127">
        <v>0</v>
      </c>
      <c r="Q515" s="127">
        <f t="shared" si="40"/>
        <v>0</v>
      </c>
      <c r="R515" s="127"/>
      <c r="S515" s="127" t="s">
        <v>130</v>
      </c>
      <c r="T515" s="127" t="s">
        <v>223</v>
      </c>
      <c r="U515" s="127">
        <v>0.35</v>
      </c>
      <c r="V515" s="127">
        <f t="shared" si="41"/>
        <v>0.35</v>
      </c>
      <c r="W515" s="127"/>
      <c r="X515" s="127" t="s">
        <v>131</v>
      </c>
      <c r="Y515" s="122"/>
      <c r="Z515" s="122"/>
      <c r="AA515" s="122"/>
      <c r="AB515" s="122"/>
      <c r="AC515" s="122"/>
      <c r="AD515" s="122"/>
      <c r="AE515" s="122"/>
      <c r="AF515" s="122"/>
      <c r="AG515" s="122" t="s">
        <v>132</v>
      </c>
      <c r="AH515" s="122"/>
      <c r="AI515" s="122"/>
      <c r="AJ515" s="122"/>
      <c r="AK515" s="122"/>
      <c r="AL515" s="122"/>
      <c r="AM515" s="122"/>
      <c r="AN515" s="122"/>
      <c r="AO515" s="122"/>
      <c r="AP515" s="122"/>
      <c r="AQ515" s="122"/>
      <c r="AR515" s="122"/>
      <c r="AS515" s="122"/>
      <c r="AT515" s="122"/>
      <c r="AU515" s="122"/>
      <c r="AV515" s="122"/>
      <c r="AW515" s="122"/>
      <c r="AX515" s="122"/>
      <c r="AY515" s="122"/>
      <c r="AZ515" s="122"/>
      <c r="BA515" s="122"/>
      <c r="BB515" s="122"/>
      <c r="BC515" s="122"/>
      <c r="BD515" s="122"/>
      <c r="BE515" s="122"/>
      <c r="BF515" s="122"/>
      <c r="BG515" s="122"/>
      <c r="BH515" s="122"/>
    </row>
    <row r="516" spans="1:60" outlineLevel="1" x14ac:dyDescent="0.2">
      <c r="A516" s="145">
        <v>164</v>
      </c>
      <c r="B516" s="146" t="s">
        <v>573</v>
      </c>
      <c r="C516" s="152" t="s">
        <v>574</v>
      </c>
      <c r="D516" s="147" t="s">
        <v>221</v>
      </c>
      <c r="E516" s="148">
        <v>15</v>
      </c>
      <c r="F516" s="149"/>
      <c r="G516" s="150">
        <f t="shared" si="35"/>
        <v>0</v>
      </c>
      <c r="H516" s="127">
        <v>0</v>
      </c>
      <c r="I516" s="127">
        <f t="shared" si="36"/>
        <v>0</v>
      </c>
      <c r="J516" s="127">
        <v>518</v>
      </c>
      <c r="K516" s="127">
        <f t="shared" si="37"/>
        <v>7770</v>
      </c>
      <c r="L516" s="127">
        <v>21</v>
      </c>
      <c r="M516" s="127">
        <f t="shared" si="38"/>
        <v>0</v>
      </c>
      <c r="N516" s="127">
        <v>0</v>
      </c>
      <c r="O516" s="127">
        <f t="shared" si="39"/>
        <v>0</v>
      </c>
      <c r="P516" s="127">
        <v>0</v>
      </c>
      <c r="Q516" s="127">
        <f t="shared" si="40"/>
        <v>0</v>
      </c>
      <c r="R516" s="127"/>
      <c r="S516" s="127" t="s">
        <v>222</v>
      </c>
      <c r="T516" s="127" t="s">
        <v>223</v>
      </c>
      <c r="U516" s="127">
        <v>0</v>
      </c>
      <c r="V516" s="127">
        <f t="shared" si="41"/>
        <v>0</v>
      </c>
      <c r="W516" s="127"/>
      <c r="X516" s="127" t="s">
        <v>131</v>
      </c>
      <c r="Y516" s="122"/>
      <c r="Z516" s="122"/>
      <c r="AA516" s="122"/>
      <c r="AB516" s="122"/>
      <c r="AC516" s="122"/>
      <c r="AD516" s="122"/>
      <c r="AE516" s="122"/>
      <c r="AF516" s="122"/>
      <c r="AG516" s="122" t="s">
        <v>132</v>
      </c>
      <c r="AH516" s="122"/>
      <c r="AI516" s="122"/>
      <c r="AJ516" s="122"/>
      <c r="AK516" s="122"/>
      <c r="AL516" s="122"/>
      <c r="AM516" s="122"/>
      <c r="AN516" s="122"/>
      <c r="AO516" s="122"/>
      <c r="AP516" s="122"/>
      <c r="AQ516" s="122"/>
      <c r="AR516" s="122"/>
      <c r="AS516" s="122"/>
      <c r="AT516" s="122"/>
      <c r="AU516" s="122"/>
      <c r="AV516" s="122"/>
      <c r="AW516" s="122"/>
      <c r="AX516" s="122"/>
      <c r="AY516" s="122"/>
      <c r="AZ516" s="122"/>
      <c r="BA516" s="122"/>
      <c r="BB516" s="122"/>
      <c r="BC516" s="122"/>
      <c r="BD516" s="122"/>
      <c r="BE516" s="122"/>
      <c r="BF516" s="122"/>
      <c r="BG516" s="122"/>
      <c r="BH516" s="122"/>
    </row>
    <row r="517" spans="1:60" outlineLevel="1" x14ac:dyDescent="0.2">
      <c r="A517" s="145">
        <v>165</v>
      </c>
      <c r="B517" s="146" t="s">
        <v>575</v>
      </c>
      <c r="C517" s="152" t="s">
        <v>576</v>
      </c>
      <c r="D517" s="147" t="s">
        <v>221</v>
      </c>
      <c r="E517" s="148">
        <v>10</v>
      </c>
      <c r="F517" s="149"/>
      <c r="G517" s="150">
        <f t="shared" si="35"/>
        <v>0</v>
      </c>
      <c r="H517" s="127">
        <v>0</v>
      </c>
      <c r="I517" s="127">
        <f t="shared" si="36"/>
        <v>0</v>
      </c>
      <c r="J517" s="127">
        <v>350</v>
      </c>
      <c r="K517" s="127">
        <f t="shared" si="37"/>
        <v>3500</v>
      </c>
      <c r="L517" s="127">
        <v>21</v>
      </c>
      <c r="M517" s="127">
        <f t="shared" si="38"/>
        <v>0</v>
      </c>
      <c r="N517" s="127">
        <v>0</v>
      </c>
      <c r="O517" s="127">
        <f t="shared" si="39"/>
        <v>0</v>
      </c>
      <c r="P517" s="127">
        <v>0</v>
      </c>
      <c r="Q517" s="127">
        <f t="shared" si="40"/>
        <v>0</v>
      </c>
      <c r="R517" s="127"/>
      <c r="S517" s="127" t="s">
        <v>222</v>
      </c>
      <c r="T517" s="127" t="s">
        <v>223</v>
      </c>
      <c r="U517" s="127">
        <v>0</v>
      </c>
      <c r="V517" s="127">
        <f t="shared" si="41"/>
        <v>0</v>
      </c>
      <c r="W517" s="127"/>
      <c r="X517" s="127" t="s">
        <v>131</v>
      </c>
      <c r="Y517" s="122"/>
      <c r="Z517" s="122"/>
      <c r="AA517" s="122"/>
      <c r="AB517" s="122"/>
      <c r="AC517" s="122"/>
      <c r="AD517" s="122"/>
      <c r="AE517" s="122"/>
      <c r="AF517" s="122"/>
      <c r="AG517" s="122" t="s">
        <v>132</v>
      </c>
      <c r="AH517" s="122"/>
      <c r="AI517" s="122"/>
      <c r="AJ517" s="122"/>
      <c r="AK517" s="122"/>
      <c r="AL517" s="122"/>
      <c r="AM517" s="122"/>
      <c r="AN517" s="122"/>
      <c r="AO517" s="122"/>
      <c r="AP517" s="122"/>
      <c r="AQ517" s="122"/>
      <c r="AR517" s="122"/>
      <c r="AS517" s="122"/>
      <c r="AT517" s="122"/>
      <c r="AU517" s="122"/>
      <c r="AV517" s="122"/>
      <c r="AW517" s="122"/>
      <c r="AX517" s="122"/>
      <c r="AY517" s="122"/>
      <c r="AZ517" s="122"/>
      <c r="BA517" s="122"/>
      <c r="BB517" s="122"/>
      <c r="BC517" s="122"/>
      <c r="BD517" s="122"/>
      <c r="BE517" s="122"/>
      <c r="BF517" s="122"/>
      <c r="BG517" s="122"/>
      <c r="BH517" s="122"/>
    </row>
    <row r="518" spans="1:60" outlineLevel="1" x14ac:dyDescent="0.2">
      <c r="A518" s="145">
        <v>166</v>
      </c>
      <c r="B518" s="146" t="s">
        <v>577</v>
      </c>
      <c r="C518" s="152" t="s">
        <v>578</v>
      </c>
      <c r="D518" s="147" t="s">
        <v>274</v>
      </c>
      <c r="E518" s="148">
        <v>1</v>
      </c>
      <c r="F518" s="149"/>
      <c r="G518" s="150">
        <f t="shared" si="35"/>
        <v>0</v>
      </c>
      <c r="H518" s="127">
        <v>0</v>
      </c>
      <c r="I518" s="127">
        <f t="shared" si="36"/>
        <v>0</v>
      </c>
      <c r="J518" s="127">
        <v>5750</v>
      </c>
      <c r="K518" s="127">
        <f t="shared" si="37"/>
        <v>5750</v>
      </c>
      <c r="L518" s="127">
        <v>21</v>
      </c>
      <c r="M518" s="127">
        <f t="shared" si="38"/>
        <v>0</v>
      </c>
      <c r="N518" s="127">
        <v>0</v>
      </c>
      <c r="O518" s="127">
        <f t="shared" si="39"/>
        <v>0</v>
      </c>
      <c r="P518" s="127">
        <v>0</v>
      </c>
      <c r="Q518" s="127">
        <f t="shared" si="40"/>
        <v>0</v>
      </c>
      <c r="R518" s="127"/>
      <c r="S518" s="127" t="s">
        <v>222</v>
      </c>
      <c r="T518" s="127" t="s">
        <v>223</v>
      </c>
      <c r="U518" s="127">
        <v>0</v>
      </c>
      <c r="V518" s="127">
        <f t="shared" si="41"/>
        <v>0</v>
      </c>
      <c r="W518" s="127"/>
      <c r="X518" s="127" t="s">
        <v>131</v>
      </c>
      <c r="Y518" s="122"/>
      <c r="Z518" s="122"/>
      <c r="AA518" s="122"/>
      <c r="AB518" s="122"/>
      <c r="AC518" s="122"/>
      <c r="AD518" s="122"/>
      <c r="AE518" s="122"/>
      <c r="AF518" s="122"/>
      <c r="AG518" s="122" t="s">
        <v>132</v>
      </c>
      <c r="AH518" s="122"/>
      <c r="AI518" s="122"/>
      <c r="AJ518" s="122"/>
      <c r="AK518" s="122"/>
      <c r="AL518" s="122"/>
      <c r="AM518" s="122"/>
      <c r="AN518" s="122"/>
      <c r="AO518" s="122"/>
      <c r="AP518" s="122"/>
      <c r="AQ518" s="122"/>
      <c r="AR518" s="122"/>
      <c r="AS518" s="122"/>
      <c r="AT518" s="122"/>
      <c r="AU518" s="122"/>
      <c r="AV518" s="122"/>
      <c r="AW518" s="122"/>
      <c r="AX518" s="122"/>
      <c r="AY518" s="122"/>
      <c r="AZ518" s="122"/>
      <c r="BA518" s="122"/>
      <c r="BB518" s="122"/>
      <c r="BC518" s="122"/>
      <c r="BD518" s="122"/>
      <c r="BE518" s="122"/>
      <c r="BF518" s="122"/>
      <c r="BG518" s="122"/>
      <c r="BH518" s="122"/>
    </row>
    <row r="519" spans="1:60" outlineLevel="1" x14ac:dyDescent="0.2">
      <c r="A519" s="145">
        <v>167</v>
      </c>
      <c r="B519" s="146" t="s">
        <v>579</v>
      </c>
      <c r="C519" s="152" t="s">
        <v>580</v>
      </c>
      <c r="D519" s="147" t="s">
        <v>129</v>
      </c>
      <c r="E519" s="148">
        <v>1</v>
      </c>
      <c r="F519" s="149"/>
      <c r="G519" s="150">
        <f t="shared" si="35"/>
        <v>0</v>
      </c>
      <c r="H519" s="127">
        <v>782</v>
      </c>
      <c r="I519" s="127">
        <f t="shared" si="36"/>
        <v>782</v>
      </c>
      <c r="J519" s="127">
        <v>0</v>
      </c>
      <c r="K519" s="127">
        <f t="shared" si="37"/>
        <v>0</v>
      </c>
      <c r="L519" s="127">
        <v>21</v>
      </c>
      <c r="M519" s="127">
        <f t="shared" si="38"/>
        <v>0</v>
      </c>
      <c r="N519" s="127">
        <v>2.63E-2</v>
      </c>
      <c r="O519" s="127">
        <f t="shared" si="39"/>
        <v>0.03</v>
      </c>
      <c r="P519" s="127">
        <v>0</v>
      </c>
      <c r="Q519" s="127">
        <f t="shared" si="40"/>
        <v>0</v>
      </c>
      <c r="R519" s="127"/>
      <c r="S519" s="127" t="s">
        <v>222</v>
      </c>
      <c r="T519" s="127" t="s">
        <v>223</v>
      </c>
      <c r="U519" s="127">
        <v>0</v>
      </c>
      <c r="V519" s="127">
        <f t="shared" si="41"/>
        <v>0</v>
      </c>
      <c r="W519" s="127"/>
      <c r="X519" s="127" t="s">
        <v>387</v>
      </c>
      <c r="Y519" s="122"/>
      <c r="Z519" s="122"/>
      <c r="AA519" s="122"/>
      <c r="AB519" s="122"/>
      <c r="AC519" s="122"/>
      <c r="AD519" s="122"/>
      <c r="AE519" s="122"/>
      <c r="AF519" s="122"/>
      <c r="AG519" s="122" t="s">
        <v>388</v>
      </c>
      <c r="AH519" s="122"/>
      <c r="AI519" s="122"/>
      <c r="AJ519" s="122"/>
      <c r="AK519" s="122"/>
      <c r="AL519" s="122"/>
      <c r="AM519" s="122"/>
      <c r="AN519" s="122"/>
      <c r="AO519" s="122"/>
      <c r="AP519" s="122"/>
      <c r="AQ519" s="122"/>
      <c r="AR519" s="122"/>
      <c r="AS519" s="122"/>
      <c r="AT519" s="122"/>
      <c r="AU519" s="122"/>
      <c r="AV519" s="122"/>
      <c r="AW519" s="122"/>
      <c r="AX519" s="122"/>
      <c r="AY519" s="122"/>
      <c r="AZ519" s="122"/>
      <c r="BA519" s="122"/>
      <c r="BB519" s="122"/>
      <c r="BC519" s="122"/>
      <c r="BD519" s="122"/>
      <c r="BE519" s="122"/>
      <c r="BF519" s="122"/>
      <c r="BG519" s="122"/>
      <c r="BH519" s="122"/>
    </row>
    <row r="520" spans="1:60" outlineLevel="1" x14ac:dyDescent="0.2">
      <c r="A520" s="145">
        <v>168</v>
      </c>
      <c r="B520" s="146" t="s">
        <v>581</v>
      </c>
      <c r="C520" s="152" t="s">
        <v>582</v>
      </c>
      <c r="D520" s="147" t="s">
        <v>145</v>
      </c>
      <c r="E520" s="148">
        <v>19</v>
      </c>
      <c r="F520" s="149"/>
      <c r="G520" s="150">
        <f t="shared" si="35"/>
        <v>0</v>
      </c>
      <c r="H520" s="127">
        <v>16</v>
      </c>
      <c r="I520" s="127">
        <f t="shared" si="36"/>
        <v>304</v>
      </c>
      <c r="J520" s="127">
        <v>0</v>
      </c>
      <c r="K520" s="127">
        <f t="shared" si="37"/>
        <v>0</v>
      </c>
      <c r="L520" s="127">
        <v>21</v>
      </c>
      <c r="M520" s="127">
        <f t="shared" si="38"/>
        <v>0</v>
      </c>
      <c r="N520" s="127">
        <v>8.0000000000000007E-5</v>
      </c>
      <c r="O520" s="127">
        <f t="shared" si="39"/>
        <v>0</v>
      </c>
      <c r="P520" s="127">
        <v>0</v>
      </c>
      <c r="Q520" s="127">
        <f t="shared" si="40"/>
        <v>0</v>
      </c>
      <c r="R520" s="127" t="s">
        <v>160</v>
      </c>
      <c r="S520" s="127" t="s">
        <v>130</v>
      </c>
      <c r="T520" s="127" t="s">
        <v>223</v>
      </c>
      <c r="U520" s="127">
        <v>0</v>
      </c>
      <c r="V520" s="127">
        <f t="shared" si="41"/>
        <v>0</v>
      </c>
      <c r="W520" s="127"/>
      <c r="X520" s="127" t="s">
        <v>161</v>
      </c>
      <c r="Y520" s="122"/>
      <c r="Z520" s="122"/>
      <c r="AA520" s="122"/>
      <c r="AB520" s="122"/>
      <c r="AC520" s="122"/>
      <c r="AD520" s="122"/>
      <c r="AE520" s="122"/>
      <c r="AF520" s="122"/>
      <c r="AG520" s="122" t="s">
        <v>162</v>
      </c>
      <c r="AH520" s="122"/>
      <c r="AI520" s="122"/>
      <c r="AJ520" s="122"/>
      <c r="AK520" s="122"/>
      <c r="AL520" s="122"/>
      <c r="AM520" s="122"/>
      <c r="AN520" s="122"/>
      <c r="AO520" s="122"/>
      <c r="AP520" s="122"/>
      <c r="AQ520" s="122"/>
      <c r="AR520" s="122"/>
      <c r="AS520" s="122"/>
      <c r="AT520" s="122"/>
      <c r="AU520" s="122"/>
      <c r="AV520" s="122"/>
      <c r="AW520" s="122"/>
      <c r="AX520" s="122"/>
      <c r="AY520" s="122"/>
      <c r="AZ520" s="122"/>
      <c r="BA520" s="122"/>
      <c r="BB520" s="122"/>
      <c r="BC520" s="122"/>
      <c r="BD520" s="122"/>
      <c r="BE520" s="122"/>
      <c r="BF520" s="122"/>
      <c r="BG520" s="122"/>
      <c r="BH520" s="122"/>
    </row>
    <row r="521" spans="1:60" outlineLevel="1" x14ac:dyDescent="0.2">
      <c r="A521" s="145">
        <v>169</v>
      </c>
      <c r="B521" s="146" t="s">
        <v>583</v>
      </c>
      <c r="C521" s="152" t="s">
        <v>584</v>
      </c>
      <c r="D521" s="147" t="s">
        <v>145</v>
      </c>
      <c r="E521" s="148">
        <v>1</v>
      </c>
      <c r="F521" s="149"/>
      <c r="G521" s="150">
        <f t="shared" si="35"/>
        <v>0</v>
      </c>
      <c r="H521" s="127">
        <v>17</v>
      </c>
      <c r="I521" s="127">
        <f t="shared" si="36"/>
        <v>17</v>
      </c>
      <c r="J521" s="127">
        <v>0</v>
      </c>
      <c r="K521" s="127">
        <f t="shared" si="37"/>
        <v>0</v>
      </c>
      <c r="L521" s="127">
        <v>21</v>
      </c>
      <c r="M521" s="127">
        <f t="shared" si="38"/>
        <v>0</v>
      </c>
      <c r="N521" s="127">
        <v>6.0000000000000002E-5</v>
      </c>
      <c r="O521" s="127">
        <f t="shared" si="39"/>
        <v>0</v>
      </c>
      <c r="P521" s="127">
        <v>0</v>
      </c>
      <c r="Q521" s="127">
        <f t="shared" si="40"/>
        <v>0</v>
      </c>
      <c r="R521" s="127" t="s">
        <v>160</v>
      </c>
      <c r="S521" s="127" t="s">
        <v>130</v>
      </c>
      <c r="T521" s="127" t="s">
        <v>223</v>
      </c>
      <c r="U521" s="127">
        <v>0</v>
      </c>
      <c r="V521" s="127">
        <f t="shared" si="41"/>
        <v>0</v>
      </c>
      <c r="W521" s="127"/>
      <c r="X521" s="127" t="s">
        <v>161</v>
      </c>
      <c r="Y521" s="122"/>
      <c r="Z521" s="122"/>
      <c r="AA521" s="122"/>
      <c r="AB521" s="122"/>
      <c r="AC521" s="122"/>
      <c r="AD521" s="122"/>
      <c r="AE521" s="122"/>
      <c r="AF521" s="122"/>
      <c r="AG521" s="122" t="s">
        <v>162</v>
      </c>
      <c r="AH521" s="122"/>
      <c r="AI521" s="122"/>
      <c r="AJ521" s="122"/>
      <c r="AK521" s="122"/>
      <c r="AL521" s="122"/>
      <c r="AM521" s="122"/>
      <c r="AN521" s="122"/>
      <c r="AO521" s="122"/>
      <c r="AP521" s="122"/>
      <c r="AQ521" s="122"/>
      <c r="AR521" s="122"/>
      <c r="AS521" s="122"/>
      <c r="AT521" s="122"/>
      <c r="AU521" s="122"/>
      <c r="AV521" s="122"/>
      <c r="AW521" s="122"/>
      <c r="AX521" s="122"/>
      <c r="AY521" s="122"/>
      <c r="AZ521" s="122"/>
      <c r="BA521" s="122"/>
      <c r="BB521" s="122"/>
      <c r="BC521" s="122"/>
      <c r="BD521" s="122"/>
      <c r="BE521" s="122"/>
      <c r="BF521" s="122"/>
      <c r="BG521" s="122"/>
      <c r="BH521" s="122"/>
    </row>
    <row r="522" spans="1:60" ht="22.5" outlineLevel="1" x14ac:dyDescent="0.2">
      <c r="A522" s="145">
        <v>170</v>
      </c>
      <c r="B522" s="146" t="s">
        <v>585</v>
      </c>
      <c r="C522" s="152" t="s">
        <v>586</v>
      </c>
      <c r="D522" s="147" t="s">
        <v>129</v>
      </c>
      <c r="E522" s="148">
        <v>8</v>
      </c>
      <c r="F522" s="149"/>
      <c r="G522" s="150">
        <f t="shared" si="35"/>
        <v>0</v>
      </c>
      <c r="H522" s="127">
        <v>152</v>
      </c>
      <c r="I522" s="127">
        <f t="shared" si="36"/>
        <v>1216</v>
      </c>
      <c r="J522" s="127">
        <v>0</v>
      </c>
      <c r="K522" s="127">
        <f t="shared" si="37"/>
        <v>0</v>
      </c>
      <c r="L522" s="127">
        <v>21</v>
      </c>
      <c r="M522" s="127">
        <f t="shared" si="38"/>
        <v>0</v>
      </c>
      <c r="N522" s="127">
        <v>1.0000000000000001E-5</v>
      </c>
      <c r="O522" s="127">
        <f t="shared" si="39"/>
        <v>0</v>
      </c>
      <c r="P522" s="127">
        <v>0</v>
      </c>
      <c r="Q522" s="127">
        <f t="shared" si="40"/>
        <v>0</v>
      </c>
      <c r="R522" s="127" t="s">
        <v>160</v>
      </c>
      <c r="S522" s="127" t="s">
        <v>130</v>
      </c>
      <c r="T522" s="127" t="s">
        <v>223</v>
      </c>
      <c r="U522" s="127">
        <v>0</v>
      </c>
      <c r="V522" s="127">
        <f t="shared" si="41"/>
        <v>0</v>
      </c>
      <c r="W522" s="127"/>
      <c r="X522" s="127" t="s">
        <v>161</v>
      </c>
      <c r="Y522" s="122"/>
      <c r="Z522" s="122"/>
      <c r="AA522" s="122"/>
      <c r="AB522" s="122"/>
      <c r="AC522" s="122"/>
      <c r="AD522" s="122"/>
      <c r="AE522" s="122"/>
      <c r="AF522" s="122"/>
      <c r="AG522" s="122" t="s">
        <v>162</v>
      </c>
      <c r="AH522" s="122"/>
      <c r="AI522" s="122"/>
      <c r="AJ522" s="122"/>
      <c r="AK522" s="122"/>
      <c r="AL522" s="122"/>
      <c r="AM522" s="122"/>
      <c r="AN522" s="122"/>
      <c r="AO522" s="122"/>
      <c r="AP522" s="122"/>
      <c r="AQ522" s="122"/>
      <c r="AR522" s="122"/>
      <c r="AS522" s="122"/>
      <c r="AT522" s="122"/>
      <c r="AU522" s="122"/>
      <c r="AV522" s="122"/>
      <c r="AW522" s="122"/>
      <c r="AX522" s="122"/>
      <c r="AY522" s="122"/>
      <c r="AZ522" s="122"/>
      <c r="BA522" s="122"/>
      <c r="BB522" s="122"/>
      <c r="BC522" s="122"/>
      <c r="BD522" s="122"/>
      <c r="BE522" s="122"/>
      <c r="BF522" s="122"/>
      <c r="BG522" s="122"/>
      <c r="BH522" s="122"/>
    </row>
    <row r="523" spans="1:60" outlineLevel="1" x14ac:dyDescent="0.2">
      <c r="A523" s="145">
        <v>171</v>
      </c>
      <c r="B523" s="146" t="s">
        <v>587</v>
      </c>
      <c r="C523" s="152" t="s">
        <v>588</v>
      </c>
      <c r="D523" s="147" t="s">
        <v>129</v>
      </c>
      <c r="E523" s="148">
        <v>1</v>
      </c>
      <c r="F523" s="149"/>
      <c r="G523" s="150">
        <f t="shared" si="35"/>
        <v>0</v>
      </c>
      <c r="H523" s="127">
        <v>557</v>
      </c>
      <c r="I523" s="127">
        <f t="shared" si="36"/>
        <v>557</v>
      </c>
      <c r="J523" s="127">
        <v>0</v>
      </c>
      <c r="K523" s="127">
        <f t="shared" si="37"/>
        <v>0</v>
      </c>
      <c r="L523" s="127">
        <v>21</v>
      </c>
      <c r="M523" s="127">
        <f t="shared" si="38"/>
        <v>0</v>
      </c>
      <c r="N523" s="127">
        <v>2.4000000000000001E-4</v>
      </c>
      <c r="O523" s="127">
        <f t="shared" si="39"/>
        <v>0</v>
      </c>
      <c r="P523" s="127">
        <v>0</v>
      </c>
      <c r="Q523" s="127">
        <f t="shared" si="40"/>
        <v>0</v>
      </c>
      <c r="R523" s="127" t="s">
        <v>160</v>
      </c>
      <c r="S523" s="127" t="s">
        <v>130</v>
      </c>
      <c r="T523" s="127" t="s">
        <v>130</v>
      </c>
      <c r="U523" s="127">
        <v>0</v>
      </c>
      <c r="V523" s="127">
        <f t="shared" si="41"/>
        <v>0</v>
      </c>
      <c r="W523" s="127"/>
      <c r="X523" s="127" t="s">
        <v>161</v>
      </c>
      <c r="Y523" s="122"/>
      <c r="Z523" s="122"/>
      <c r="AA523" s="122"/>
      <c r="AB523" s="122"/>
      <c r="AC523" s="122"/>
      <c r="AD523" s="122"/>
      <c r="AE523" s="122"/>
      <c r="AF523" s="122"/>
      <c r="AG523" s="122" t="s">
        <v>162</v>
      </c>
      <c r="AH523" s="122"/>
      <c r="AI523" s="122"/>
      <c r="AJ523" s="122"/>
      <c r="AK523" s="122"/>
      <c r="AL523" s="122"/>
      <c r="AM523" s="122"/>
      <c r="AN523" s="122"/>
      <c r="AO523" s="122"/>
      <c r="AP523" s="122"/>
      <c r="AQ523" s="122"/>
      <c r="AR523" s="122"/>
      <c r="AS523" s="122"/>
      <c r="AT523" s="122"/>
      <c r="AU523" s="122"/>
      <c r="AV523" s="122"/>
      <c r="AW523" s="122"/>
      <c r="AX523" s="122"/>
      <c r="AY523" s="122"/>
      <c r="AZ523" s="122"/>
      <c r="BA523" s="122"/>
      <c r="BB523" s="122"/>
      <c r="BC523" s="122"/>
      <c r="BD523" s="122"/>
      <c r="BE523" s="122"/>
      <c r="BF523" s="122"/>
      <c r="BG523" s="122"/>
      <c r="BH523" s="122"/>
    </row>
    <row r="524" spans="1:60" outlineLevel="1" x14ac:dyDescent="0.2">
      <c r="A524" s="145">
        <v>172</v>
      </c>
      <c r="B524" s="146" t="s">
        <v>589</v>
      </c>
      <c r="C524" s="152" t="s">
        <v>590</v>
      </c>
      <c r="D524" s="147" t="s">
        <v>129</v>
      </c>
      <c r="E524" s="148">
        <v>1</v>
      </c>
      <c r="F524" s="149"/>
      <c r="G524" s="150">
        <f t="shared" si="35"/>
        <v>0</v>
      </c>
      <c r="H524" s="127">
        <v>865</v>
      </c>
      <c r="I524" s="127">
        <f t="shared" si="36"/>
        <v>865</v>
      </c>
      <c r="J524" s="127">
        <v>0</v>
      </c>
      <c r="K524" s="127">
        <f t="shared" si="37"/>
        <v>0</v>
      </c>
      <c r="L524" s="127">
        <v>21</v>
      </c>
      <c r="M524" s="127">
        <f t="shared" si="38"/>
        <v>0</v>
      </c>
      <c r="N524" s="127">
        <v>3.8999999999999999E-4</v>
      </c>
      <c r="O524" s="127">
        <f t="shared" si="39"/>
        <v>0</v>
      </c>
      <c r="P524" s="127">
        <v>0</v>
      </c>
      <c r="Q524" s="127">
        <f t="shared" si="40"/>
        <v>0</v>
      </c>
      <c r="R524" s="127" t="s">
        <v>160</v>
      </c>
      <c r="S524" s="127" t="s">
        <v>130</v>
      </c>
      <c r="T524" s="127" t="s">
        <v>223</v>
      </c>
      <c r="U524" s="127">
        <v>0</v>
      </c>
      <c r="V524" s="127">
        <f t="shared" si="41"/>
        <v>0</v>
      </c>
      <c r="W524" s="127"/>
      <c r="X524" s="127" t="s">
        <v>161</v>
      </c>
      <c r="Y524" s="122"/>
      <c r="Z524" s="122"/>
      <c r="AA524" s="122"/>
      <c r="AB524" s="122"/>
      <c r="AC524" s="122"/>
      <c r="AD524" s="122"/>
      <c r="AE524" s="122"/>
      <c r="AF524" s="122"/>
      <c r="AG524" s="122" t="s">
        <v>162</v>
      </c>
      <c r="AH524" s="122"/>
      <c r="AI524" s="122"/>
      <c r="AJ524" s="122"/>
      <c r="AK524" s="122"/>
      <c r="AL524" s="122"/>
      <c r="AM524" s="122"/>
      <c r="AN524" s="122"/>
      <c r="AO524" s="122"/>
      <c r="AP524" s="122"/>
      <c r="AQ524" s="122"/>
      <c r="AR524" s="122"/>
      <c r="AS524" s="122"/>
      <c r="AT524" s="122"/>
      <c r="AU524" s="122"/>
      <c r="AV524" s="122"/>
      <c r="AW524" s="122"/>
      <c r="AX524" s="122"/>
      <c r="AY524" s="122"/>
      <c r="AZ524" s="122"/>
      <c r="BA524" s="122"/>
      <c r="BB524" s="122"/>
      <c r="BC524" s="122"/>
      <c r="BD524" s="122"/>
      <c r="BE524" s="122"/>
      <c r="BF524" s="122"/>
      <c r="BG524" s="122"/>
      <c r="BH524" s="122"/>
    </row>
    <row r="525" spans="1:60" outlineLevel="1" x14ac:dyDescent="0.2">
      <c r="A525" s="145">
        <v>173</v>
      </c>
      <c r="B525" s="146" t="s">
        <v>591</v>
      </c>
      <c r="C525" s="152" t="s">
        <v>592</v>
      </c>
      <c r="D525" s="147" t="s">
        <v>129</v>
      </c>
      <c r="E525" s="148">
        <v>8</v>
      </c>
      <c r="F525" s="149"/>
      <c r="G525" s="150">
        <f t="shared" si="35"/>
        <v>0</v>
      </c>
      <c r="H525" s="127">
        <v>54</v>
      </c>
      <c r="I525" s="127">
        <f t="shared" si="36"/>
        <v>432</v>
      </c>
      <c r="J525" s="127">
        <v>0</v>
      </c>
      <c r="K525" s="127">
        <f t="shared" si="37"/>
        <v>0</v>
      </c>
      <c r="L525" s="127">
        <v>21</v>
      </c>
      <c r="M525" s="127">
        <f t="shared" si="38"/>
        <v>0</v>
      </c>
      <c r="N525" s="127">
        <v>1.0000000000000001E-5</v>
      </c>
      <c r="O525" s="127">
        <f t="shared" si="39"/>
        <v>0</v>
      </c>
      <c r="P525" s="127">
        <v>0</v>
      </c>
      <c r="Q525" s="127">
        <f t="shared" si="40"/>
        <v>0</v>
      </c>
      <c r="R525" s="127" t="s">
        <v>160</v>
      </c>
      <c r="S525" s="127" t="s">
        <v>130</v>
      </c>
      <c r="T525" s="127" t="s">
        <v>223</v>
      </c>
      <c r="U525" s="127">
        <v>0</v>
      </c>
      <c r="V525" s="127">
        <f t="shared" si="41"/>
        <v>0</v>
      </c>
      <c r="W525" s="127"/>
      <c r="X525" s="127" t="s">
        <v>161</v>
      </c>
      <c r="Y525" s="122"/>
      <c r="Z525" s="122"/>
      <c r="AA525" s="122"/>
      <c r="AB525" s="122"/>
      <c r="AC525" s="122"/>
      <c r="AD525" s="122"/>
      <c r="AE525" s="122"/>
      <c r="AF525" s="122"/>
      <c r="AG525" s="122" t="s">
        <v>162</v>
      </c>
      <c r="AH525" s="122"/>
      <c r="AI525" s="122"/>
      <c r="AJ525" s="122"/>
      <c r="AK525" s="122"/>
      <c r="AL525" s="122"/>
      <c r="AM525" s="122"/>
      <c r="AN525" s="122"/>
      <c r="AO525" s="122"/>
      <c r="AP525" s="122"/>
      <c r="AQ525" s="122"/>
      <c r="AR525" s="122"/>
      <c r="AS525" s="122"/>
      <c r="AT525" s="122"/>
      <c r="AU525" s="122"/>
      <c r="AV525" s="122"/>
      <c r="AW525" s="122"/>
      <c r="AX525" s="122"/>
      <c r="AY525" s="122"/>
      <c r="AZ525" s="122"/>
      <c r="BA525" s="122"/>
      <c r="BB525" s="122"/>
      <c r="BC525" s="122"/>
      <c r="BD525" s="122"/>
      <c r="BE525" s="122"/>
      <c r="BF525" s="122"/>
      <c r="BG525" s="122"/>
      <c r="BH525" s="122"/>
    </row>
    <row r="526" spans="1:60" outlineLevel="1" x14ac:dyDescent="0.2">
      <c r="A526" s="145">
        <v>174</v>
      </c>
      <c r="B526" s="146" t="s">
        <v>593</v>
      </c>
      <c r="C526" s="152" t="s">
        <v>594</v>
      </c>
      <c r="D526" s="147" t="s">
        <v>129</v>
      </c>
      <c r="E526" s="148">
        <v>8</v>
      </c>
      <c r="F526" s="149"/>
      <c r="G526" s="150">
        <f t="shared" si="35"/>
        <v>0</v>
      </c>
      <c r="H526" s="127">
        <v>34</v>
      </c>
      <c r="I526" s="127">
        <f t="shared" si="36"/>
        <v>272</v>
      </c>
      <c r="J526" s="127">
        <v>0</v>
      </c>
      <c r="K526" s="127">
        <f t="shared" si="37"/>
        <v>0</v>
      </c>
      <c r="L526" s="127">
        <v>21</v>
      </c>
      <c r="M526" s="127">
        <f t="shared" si="38"/>
        <v>0</v>
      </c>
      <c r="N526" s="127">
        <v>5.0000000000000002E-5</v>
      </c>
      <c r="O526" s="127">
        <f t="shared" si="39"/>
        <v>0</v>
      </c>
      <c r="P526" s="127">
        <v>0</v>
      </c>
      <c r="Q526" s="127">
        <f t="shared" si="40"/>
        <v>0</v>
      </c>
      <c r="R526" s="127" t="s">
        <v>160</v>
      </c>
      <c r="S526" s="127" t="s">
        <v>130</v>
      </c>
      <c r="T526" s="127" t="s">
        <v>223</v>
      </c>
      <c r="U526" s="127">
        <v>0</v>
      </c>
      <c r="V526" s="127">
        <f t="shared" si="41"/>
        <v>0</v>
      </c>
      <c r="W526" s="127"/>
      <c r="X526" s="127" t="s">
        <v>161</v>
      </c>
      <c r="Y526" s="122"/>
      <c r="Z526" s="122"/>
      <c r="AA526" s="122"/>
      <c r="AB526" s="122"/>
      <c r="AC526" s="122"/>
      <c r="AD526" s="122"/>
      <c r="AE526" s="122"/>
      <c r="AF526" s="122"/>
      <c r="AG526" s="122" t="s">
        <v>162</v>
      </c>
      <c r="AH526" s="122"/>
      <c r="AI526" s="122"/>
      <c r="AJ526" s="122"/>
      <c r="AK526" s="122"/>
      <c r="AL526" s="122"/>
      <c r="AM526" s="122"/>
      <c r="AN526" s="122"/>
      <c r="AO526" s="122"/>
      <c r="AP526" s="122"/>
      <c r="AQ526" s="122"/>
      <c r="AR526" s="122"/>
      <c r="AS526" s="122"/>
      <c r="AT526" s="122"/>
      <c r="AU526" s="122"/>
      <c r="AV526" s="122"/>
      <c r="AW526" s="122"/>
      <c r="AX526" s="122"/>
      <c r="AY526" s="122"/>
      <c r="AZ526" s="122"/>
      <c r="BA526" s="122"/>
      <c r="BB526" s="122"/>
      <c r="BC526" s="122"/>
      <c r="BD526" s="122"/>
      <c r="BE526" s="122"/>
      <c r="BF526" s="122"/>
      <c r="BG526" s="122"/>
      <c r="BH526" s="122"/>
    </row>
    <row r="527" spans="1:60" outlineLevel="1" x14ac:dyDescent="0.2">
      <c r="A527" s="145">
        <v>175</v>
      </c>
      <c r="B527" s="146" t="s">
        <v>595</v>
      </c>
      <c r="C527" s="152" t="s">
        <v>596</v>
      </c>
      <c r="D527" s="147" t="s">
        <v>129</v>
      </c>
      <c r="E527" s="148">
        <v>2</v>
      </c>
      <c r="F527" s="149"/>
      <c r="G527" s="150">
        <f t="shared" si="35"/>
        <v>0</v>
      </c>
      <c r="H527" s="127">
        <v>45</v>
      </c>
      <c r="I527" s="127">
        <f t="shared" si="36"/>
        <v>90</v>
      </c>
      <c r="J527" s="127">
        <v>0</v>
      </c>
      <c r="K527" s="127">
        <f t="shared" si="37"/>
        <v>0</v>
      </c>
      <c r="L527" s="127">
        <v>21</v>
      </c>
      <c r="M527" s="127">
        <f t="shared" si="38"/>
        <v>0</v>
      </c>
      <c r="N527" s="127">
        <v>0</v>
      </c>
      <c r="O527" s="127">
        <f t="shared" si="39"/>
        <v>0</v>
      </c>
      <c r="P527" s="127">
        <v>0</v>
      </c>
      <c r="Q527" s="127">
        <f t="shared" si="40"/>
        <v>0</v>
      </c>
      <c r="R527" s="127" t="s">
        <v>160</v>
      </c>
      <c r="S527" s="127" t="s">
        <v>130</v>
      </c>
      <c r="T527" s="127" t="s">
        <v>223</v>
      </c>
      <c r="U527" s="127">
        <v>0</v>
      </c>
      <c r="V527" s="127">
        <f t="shared" si="41"/>
        <v>0</v>
      </c>
      <c r="W527" s="127"/>
      <c r="X527" s="127" t="s">
        <v>161</v>
      </c>
      <c r="Y527" s="122"/>
      <c r="Z527" s="122"/>
      <c r="AA527" s="122"/>
      <c r="AB527" s="122"/>
      <c r="AC527" s="122"/>
      <c r="AD527" s="122"/>
      <c r="AE527" s="122"/>
      <c r="AF527" s="122"/>
      <c r="AG527" s="122" t="s">
        <v>162</v>
      </c>
      <c r="AH527" s="122"/>
      <c r="AI527" s="122"/>
      <c r="AJ527" s="122"/>
      <c r="AK527" s="122"/>
      <c r="AL527" s="122"/>
      <c r="AM527" s="122"/>
      <c r="AN527" s="122"/>
      <c r="AO527" s="122"/>
      <c r="AP527" s="122"/>
      <c r="AQ527" s="122"/>
      <c r="AR527" s="122"/>
      <c r="AS527" s="122"/>
      <c r="AT527" s="122"/>
      <c r="AU527" s="122"/>
      <c r="AV527" s="122"/>
      <c r="AW527" s="122"/>
      <c r="AX527" s="122"/>
      <c r="AY527" s="122"/>
      <c r="AZ527" s="122"/>
      <c r="BA527" s="122"/>
      <c r="BB527" s="122"/>
      <c r="BC527" s="122"/>
      <c r="BD527" s="122"/>
      <c r="BE527" s="122"/>
      <c r="BF527" s="122"/>
      <c r="BG527" s="122"/>
      <c r="BH527" s="122"/>
    </row>
    <row r="528" spans="1:60" outlineLevel="1" x14ac:dyDescent="0.2">
      <c r="A528" s="145">
        <v>176</v>
      </c>
      <c r="B528" s="146" t="s">
        <v>597</v>
      </c>
      <c r="C528" s="152" t="s">
        <v>598</v>
      </c>
      <c r="D528" s="147" t="s">
        <v>129</v>
      </c>
      <c r="E528" s="148">
        <v>21</v>
      </c>
      <c r="F528" s="149"/>
      <c r="G528" s="150">
        <f t="shared" si="35"/>
        <v>0</v>
      </c>
      <c r="H528" s="127">
        <v>14</v>
      </c>
      <c r="I528" s="127">
        <f t="shared" si="36"/>
        <v>294</v>
      </c>
      <c r="J528" s="127">
        <v>0</v>
      </c>
      <c r="K528" s="127">
        <f t="shared" si="37"/>
        <v>0</v>
      </c>
      <c r="L528" s="127">
        <v>21</v>
      </c>
      <c r="M528" s="127">
        <f t="shared" si="38"/>
        <v>0</v>
      </c>
      <c r="N528" s="127">
        <v>4.0000000000000003E-5</v>
      </c>
      <c r="O528" s="127">
        <f t="shared" si="39"/>
        <v>0</v>
      </c>
      <c r="P528" s="127">
        <v>0</v>
      </c>
      <c r="Q528" s="127">
        <f t="shared" si="40"/>
        <v>0</v>
      </c>
      <c r="R528" s="127" t="s">
        <v>160</v>
      </c>
      <c r="S528" s="127" t="s">
        <v>130</v>
      </c>
      <c r="T528" s="127" t="s">
        <v>223</v>
      </c>
      <c r="U528" s="127">
        <v>0</v>
      </c>
      <c r="V528" s="127">
        <f t="shared" si="41"/>
        <v>0</v>
      </c>
      <c r="W528" s="127"/>
      <c r="X528" s="127" t="s">
        <v>161</v>
      </c>
      <c r="Y528" s="122"/>
      <c r="Z528" s="122"/>
      <c r="AA528" s="122"/>
      <c r="AB528" s="122"/>
      <c r="AC528" s="122"/>
      <c r="AD528" s="122"/>
      <c r="AE528" s="122"/>
      <c r="AF528" s="122"/>
      <c r="AG528" s="122" t="s">
        <v>162</v>
      </c>
      <c r="AH528" s="122"/>
      <c r="AI528" s="122"/>
      <c r="AJ528" s="122"/>
      <c r="AK528" s="122"/>
      <c r="AL528" s="122"/>
      <c r="AM528" s="122"/>
      <c r="AN528" s="122"/>
      <c r="AO528" s="122"/>
      <c r="AP528" s="122"/>
      <c r="AQ528" s="122"/>
      <c r="AR528" s="122"/>
      <c r="AS528" s="122"/>
      <c r="AT528" s="122"/>
      <c r="AU528" s="122"/>
      <c r="AV528" s="122"/>
      <c r="AW528" s="122"/>
      <c r="AX528" s="122"/>
      <c r="AY528" s="122"/>
      <c r="AZ528" s="122"/>
      <c r="BA528" s="122"/>
      <c r="BB528" s="122"/>
      <c r="BC528" s="122"/>
      <c r="BD528" s="122"/>
      <c r="BE528" s="122"/>
      <c r="BF528" s="122"/>
      <c r="BG528" s="122"/>
      <c r="BH528" s="122"/>
    </row>
    <row r="529" spans="1:60" outlineLevel="1" x14ac:dyDescent="0.2">
      <c r="A529" s="145">
        <v>177</v>
      </c>
      <c r="B529" s="146" t="s">
        <v>599</v>
      </c>
      <c r="C529" s="152" t="s">
        <v>600</v>
      </c>
      <c r="D529" s="147" t="s">
        <v>129</v>
      </c>
      <c r="E529" s="148">
        <v>8</v>
      </c>
      <c r="F529" s="149"/>
      <c r="G529" s="150">
        <f t="shared" si="35"/>
        <v>0</v>
      </c>
      <c r="H529" s="127">
        <v>850</v>
      </c>
      <c r="I529" s="127">
        <f t="shared" si="36"/>
        <v>6800</v>
      </c>
      <c r="J529" s="127">
        <v>0</v>
      </c>
      <c r="K529" s="127">
        <f t="shared" si="37"/>
        <v>0</v>
      </c>
      <c r="L529" s="127">
        <v>21</v>
      </c>
      <c r="M529" s="127">
        <f t="shared" si="38"/>
        <v>0</v>
      </c>
      <c r="N529" s="127">
        <v>4.0000000000000001E-3</v>
      </c>
      <c r="O529" s="127">
        <f t="shared" si="39"/>
        <v>0.03</v>
      </c>
      <c r="P529" s="127">
        <v>0</v>
      </c>
      <c r="Q529" s="127">
        <f t="shared" si="40"/>
        <v>0</v>
      </c>
      <c r="R529" s="127" t="s">
        <v>160</v>
      </c>
      <c r="S529" s="127" t="s">
        <v>130</v>
      </c>
      <c r="T529" s="127" t="s">
        <v>223</v>
      </c>
      <c r="U529" s="127">
        <v>0</v>
      </c>
      <c r="V529" s="127">
        <f t="shared" si="41"/>
        <v>0</v>
      </c>
      <c r="W529" s="127"/>
      <c r="X529" s="127" t="s">
        <v>161</v>
      </c>
      <c r="Y529" s="122"/>
      <c r="Z529" s="122"/>
      <c r="AA529" s="122"/>
      <c r="AB529" s="122"/>
      <c r="AC529" s="122"/>
      <c r="AD529" s="122"/>
      <c r="AE529" s="122"/>
      <c r="AF529" s="122"/>
      <c r="AG529" s="122" t="s">
        <v>162</v>
      </c>
      <c r="AH529" s="122"/>
      <c r="AI529" s="122"/>
      <c r="AJ529" s="122"/>
      <c r="AK529" s="122"/>
      <c r="AL529" s="122"/>
      <c r="AM529" s="122"/>
      <c r="AN529" s="122"/>
      <c r="AO529" s="122"/>
      <c r="AP529" s="122"/>
      <c r="AQ529" s="122"/>
      <c r="AR529" s="122"/>
      <c r="AS529" s="122"/>
      <c r="AT529" s="122"/>
      <c r="AU529" s="122"/>
      <c r="AV529" s="122"/>
      <c r="AW529" s="122"/>
      <c r="AX529" s="122"/>
      <c r="AY529" s="122"/>
      <c r="AZ529" s="122"/>
      <c r="BA529" s="122"/>
      <c r="BB529" s="122"/>
      <c r="BC529" s="122"/>
      <c r="BD529" s="122"/>
      <c r="BE529" s="122"/>
      <c r="BF529" s="122"/>
      <c r="BG529" s="122"/>
      <c r="BH529" s="122"/>
    </row>
    <row r="530" spans="1:60" outlineLevel="1" x14ac:dyDescent="0.2">
      <c r="A530" s="145">
        <v>178</v>
      </c>
      <c r="B530" s="146" t="s">
        <v>601</v>
      </c>
      <c r="C530" s="152" t="s">
        <v>602</v>
      </c>
      <c r="D530" s="147" t="s">
        <v>129</v>
      </c>
      <c r="E530" s="148">
        <v>1</v>
      </c>
      <c r="F530" s="149"/>
      <c r="G530" s="150">
        <f t="shared" si="35"/>
        <v>0</v>
      </c>
      <c r="H530" s="127">
        <v>187</v>
      </c>
      <c r="I530" s="127">
        <f t="shared" si="36"/>
        <v>187</v>
      </c>
      <c r="J530" s="127">
        <v>0</v>
      </c>
      <c r="K530" s="127">
        <f t="shared" si="37"/>
        <v>0</v>
      </c>
      <c r="L530" s="127">
        <v>21</v>
      </c>
      <c r="M530" s="127">
        <f t="shared" si="38"/>
        <v>0</v>
      </c>
      <c r="N530" s="127">
        <v>1.8000000000000001E-4</v>
      </c>
      <c r="O530" s="127">
        <f t="shared" si="39"/>
        <v>0</v>
      </c>
      <c r="P530" s="127">
        <v>0</v>
      </c>
      <c r="Q530" s="127">
        <f t="shared" si="40"/>
        <v>0</v>
      </c>
      <c r="R530" s="127" t="s">
        <v>160</v>
      </c>
      <c r="S530" s="127" t="s">
        <v>130</v>
      </c>
      <c r="T530" s="127" t="s">
        <v>223</v>
      </c>
      <c r="U530" s="127">
        <v>0</v>
      </c>
      <c r="V530" s="127">
        <f t="shared" si="41"/>
        <v>0</v>
      </c>
      <c r="W530" s="127"/>
      <c r="X530" s="127" t="s">
        <v>161</v>
      </c>
      <c r="Y530" s="122"/>
      <c r="Z530" s="122"/>
      <c r="AA530" s="122"/>
      <c r="AB530" s="122"/>
      <c r="AC530" s="122"/>
      <c r="AD530" s="122"/>
      <c r="AE530" s="122"/>
      <c r="AF530" s="122"/>
      <c r="AG530" s="122" t="s">
        <v>162</v>
      </c>
      <c r="AH530" s="122"/>
      <c r="AI530" s="122"/>
      <c r="AJ530" s="122"/>
      <c r="AK530" s="122"/>
      <c r="AL530" s="122"/>
      <c r="AM530" s="122"/>
      <c r="AN530" s="122"/>
      <c r="AO530" s="122"/>
      <c r="AP530" s="122"/>
      <c r="AQ530" s="122"/>
      <c r="AR530" s="122"/>
      <c r="AS530" s="122"/>
      <c r="AT530" s="122"/>
      <c r="AU530" s="122"/>
      <c r="AV530" s="122"/>
      <c r="AW530" s="122"/>
      <c r="AX530" s="122"/>
      <c r="AY530" s="122"/>
      <c r="AZ530" s="122"/>
      <c r="BA530" s="122"/>
      <c r="BB530" s="122"/>
      <c r="BC530" s="122"/>
      <c r="BD530" s="122"/>
      <c r="BE530" s="122"/>
      <c r="BF530" s="122"/>
      <c r="BG530" s="122"/>
      <c r="BH530" s="122"/>
    </row>
    <row r="531" spans="1:60" outlineLevel="1" x14ac:dyDescent="0.2">
      <c r="A531" s="145">
        <v>179</v>
      </c>
      <c r="B531" s="146" t="s">
        <v>603</v>
      </c>
      <c r="C531" s="152" t="s">
        <v>604</v>
      </c>
      <c r="D531" s="147" t="s">
        <v>129</v>
      </c>
      <c r="E531" s="148">
        <v>2</v>
      </c>
      <c r="F531" s="149"/>
      <c r="G531" s="150">
        <f t="shared" si="35"/>
        <v>0</v>
      </c>
      <c r="H531" s="127">
        <v>223</v>
      </c>
      <c r="I531" s="127">
        <f t="shared" si="36"/>
        <v>446</v>
      </c>
      <c r="J531" s="127">
        <v>0</v>
      </c>
      <c r="K531" s="127">
        <f t="shared" si="37"/>
        <v>0</v>
      </c>
      <c r="L531" s="127">
        <v>21</v>
      </c>
      <c r="M531" s="127">
        <f t="shared" si="38"/>
        <v>0</v>
      </c>
      <c r="N531" s="127">
        <v>1.8000000000000001E-4</v>
      </c>
      <c r="O531" s="127">
        <f t="shared" si="39"/>
        <v>0</v>
      </c>
      <c r="P531" s="127">
        <v>0</v>
      </c>
      <c r="Q531" s="127">
        <f t="shared" si="40"/>
        <v>0</v>
      </c>
      <c r="R531" s="127" t="s">
        <v>160</v>
      </c>
      <c r="S531" s="127" t="s">
        <v>130</v>
      </c>
      <c r="T531" s="127" t="s">
        <v>223</v>
      </c>
      <c r="U531" s="127">
        <v>0</v>
      </c>
      <c r="V531" s="127">
        <f t="shared" si="41"/>
        <v>0</v>
      </c>
      <c r="W531" s="127"/>
      <c r="X531" s="127" t="s">
        <v>161</v>
      </c>
      <c r="Y531" s="122"/>
      <c r="Z531" s="122"/>
      <c r="AA531" s="122"/>
      <c r="AB531" s="122"/>
      <c r="AC531" s="122"/>
      <c r="AD531" s="122"/>
      <c r="AE531" s="122"/>
      <c r="AF531" s="122"/>
      <c r="AG531" s="122" t="s">
        <v>162</v>
      </c>
      <c r="AH531" s="122"/>
      <c r="AI531" s="122"/>
      <c r="AJ531" s="122"/>
      <c r="AK531" s="122"/>
      <c r="AL531" s="122"/>
      <c r="AM531" s="122"/>
      <c r="AN531" s="122"/>
      <c r="AO531" s="122"/>
      <c r="AP531" s="122"/>
      <c r="AQ531" s="122"/>
      <c r="AR531" s="122"/>
      <c r="AS531" s="122"/>
      <c r="AT531" s="122"/>
      <c r="AU531" s="122"/>
      <c r="AV531" s="122"/>
      <c r="AW531" s="122"/>
      <c r="AX531" s="122"/>
      <c r="AY531" s="122"/>
      <c r="AZ531" s="122"/>
      <c r="BA531" s="122"/>
      <c r="BB531" s="122"/>
      <c r="BC531" s="122"/>
      <c r="BD531" s="122"/>
      <c r="BE531" s="122"/>
      <c r="BF531" s="122"/>
      <c r="BG531" s="122"/>
      <c r="BH531" s="122"/>
    </row>
    <row r="532" spans="1:60" outlineLevel="1" x14ac:dyDescent="0.2">
      <c r="A532" s="145">
        <v>180</v>
      </c>
      <c r="B532" s="146" t="s">
        <v>605</v>
      </c>
      <c r="C532" s="152" t="s">
        <v>606</v>
      </c>
      <c r="D532" s="147" t="s">
        <v>129</v>
      </c>
      <c r="E532" s="148">
        <v>4</v>
      </c>
      <c r="F532" s="149"/>
      <c r="G532" s="150">
        <f t="shared" si="35"/>
        <v>0</v>
      </c>
      <c r="H532" s="127">
        <v>162</v>
      </c>
      <c r="I532" s="127">
        <f t="shared" si="36"/>
        <v>648</v>
      </c>
      <c r="J532" s="127">
        <v>0</v>
      </c>
      <c r="K532" s="127">
        <f t="shared" si="37"/>
        <v>0</v>
      </c>
      <c r="L532" s="127">
        <v>21</v>
      </c>
      <c r="M532" s="127">
        <f t="shared" si="38"/>
        <v>0</v>
      </c>
      <c r="N532" s="127">
        <v>1.8000000000000001E-4</v>
      </c>
      <c r="O532" s="127">
        <f t="shared" si="39"/>
        <v>0</v>
      </c>
      <c r="P532" s="127">
        <v>0</v>
      </c>
      <c r="Q532" s="127">
        <f t="shared" si="40"/>
        <v>0</v>
      </c>
      <c r="R532" s="127" t="s">
        <v>160</v>
      </c>
      <c r="S532" s="127" t="s">
        <v>130</v>
      </c>
      <c r="T532" s="127" t="s">
        <v>223</v>
      </c>
      <c r="U532" s="127">
        <v>0</v>
      </c>
      <c r="V532" s="127">
        <f t="shared" si="41"/>
        <v>0</v>
      </c>
      <c r="W532" s="127"/>
      <c r="X532" s="127" t="s">
        <v>161</v>
      </c>
      <c r="Y532" s="122"/>
      <c r="Z532" s="122"/>
      <c r="AA532" s="122"/>
      <c r="AB532" s="122"/>
      <c r="AC532" s="122"/>
      <c r="AD532" s="122"/>
      <c r="AE532" s="122"/>
      <c r="AF532" s="122"/>
      <c r="AG532" s="122" t="s">
        <v>162</v>
      </c>
      <c r="AH532" s="122"/>
      <c r="AI532" s="122"/>
      <c r="AJ532" s="122"/>
      <c r="AK532" s="122"/>
      <c r="AL532" s="122"/>
      <c r="AM532" s="122"/>
      <c r="AN532" s="122"/>
      <c r="AO532" s="122"/>
      <c r="AP532" s="122"/>
      <c r="AQ532" s="122"/>
      <c r="AR532" s="122"/>
      <c r="AS532" s="122"/>
      <c r="AT532" s="122"/>
      <c r="AU532" s="122"/>
      <c r="AV532" s="122"/>
      <c r="AW532" s="122"/>
      <c r="AX532" s="122"/>
      <c r="AY532" s="122"/>
      <c r="AZ532" s="122"/>
      <c r="BA532" s="122"/>
      <c r="BB532" s="122"/>
      <c r="BC532" s="122"/>
      <c r="BD532" s="122"/>
      <c r="BE532" s="122"/>
      <c r="BF532" s="122"/>
      <c r="BG532" s="122"/>
      <c r="BH532" s="122"/>
    </row>
    <row r="533" spans="1:60" outlineLevel="1" x14ac:dyDescent="0.2">
      <c r="A533" s="145">
        <v>181</v>
      </c>
      <c r="B533" s="146" t="s">
        <v>607</v>
      </c>
      <c r="C533" s="152" t="s">
        <v>608</v>
      </c>
      <c r="D533" s="147" t="s">
        <v>129</v>
      </c>
      <c r="E533" s="148">
        <v>1</v>
      </c>
      <c r="F533" s="149"/>
      <c r="G533" s="150">
        <f t="shared" si="35"/>
        <v>0</v>
      </c>
      <c r="H533" s="127">
        <v>943</v>
      </c>
      <c r="I533" s="127">
        <f t="shared" si="36"/>
        <v>943</v>
      </c>
      <c r="J533" s="127">
        <v>0</v>
      </c>
      <c r="K533" s="127">
        <f t="shared" si="37"/>
        <v>0</v>
      </c>
      <c r="L533" s="127">
        <v>21</v>
      </c>
      <c r="M533" s="127">
        <f t="shared" si="38"/>
        <v>0</v>
      </c>
      <c r="N533" s="127">
        <v>5.0000000000000001E-4</v>
      </c>
      <c r="O533" s="127">
        <f t="shared" si="39"/>
        <v>0</v>
      </c>
      <c r="P533" s="127">
        <v>0</v>
      </c>
      <c r="Q533" s="127">
        <f t="shared" si="40"/>
        <v>0</v>
      </c>
      <c r="R533" s="127" t="s">
        <v>160</v>
      </c>
      <c r="S533" s="127" t="s">
        <v>130</v>
      </c>
      <c r="T533" s="127" t="s">
        <v>223</v>
      </c>
      <c r="U533" s="127">
        <v>0</v>
      </c>
      <c r="V533" s="127">
        <f t="shared" si="41"/>
        <v>0</v>
      </c>
      <c r="W533" s="127"/>
      <c r="X533" s="127" t="s">
        <v>161</v>
      </c>
      <c r="Y533" s="122"/>
      <c r="Z533" s="122"/>
      <c r="AA533" s="122"/>
      <c r="AB533" s="122"/>
      <c r="AC533" s="122"/>
      <c r="AD533" s="122"/>
      <c r="AE533" s="122"/>
      <c r="AF533" s="122"/>
      <c r="AG533" s="122" t="s">
        <v>162</v>
      </c>
      <c r="AH533" s="122"/>
      <c r="AI533" s="122"/>
      <c r="AJ533" s="122"/>
      <c r="AK533" s="122"/>
      <c r="AL533" s="122"/>
      <c r="AM533" s="122"/>
      <c r="AN533" s="122"/>
      <c r="AO533" s="122"/>
      <c r="AP533" s="122"/>
      <c r="AQ533" s="122"/>
      <c r="AR533" s="122"/>
      <c r="AS533" s="122"/>
      <c r="AT533" s="122"/>
      <c r="AU533" s="122"/>
      <c r="AV533" s="122"/>
      <c r="AW533" s="122"/>
      <c r="AX533" s="122"/>
      <c r="AY533" s="122"/>
      <c r="AZ533" s="122"/>
      <c r="BA533" s="122"/>
      <c r="BB533" s="122"/>
      <c r="BC533" s="122"/>
      <c r="BD533" s="122"/>
      <c r="BE533" s="122"/>
      <c r="BF533" s="122"/>
      <c r="BG533" s="122"/>
      <c r="BH533" s="122"/>
    </row>
    <row r="534" spans="1:60" outlineLevel="1" x14ac:dyDescent="0.2">
      <c r="A534" s="145">
        <v>182</v>
      </c>
      <c r="B534" s="146" t="s">
        <v>609</v>
      </c>
      <c r="C534" s="152" t="s">
        <v>610</v>
      </c>
      <c r="D534" s="147" t="s">
        <v>611</v>
      </c>
      <c r="E534" s="148">
        <v>30</v>
      </c>
      <c r="F534" s="149"/>
      <c r="G534" s="150">
        <f t="shared" si="35"/>
        <v>0</v>
      </c>
      <c r="H534" s="127">
        <v>12</v>
      </c>
      <c r="I534" s="127">
        <f t="shared" si="36"/>
        <v>360</v>
      </c>
      <c r="J534" s="127">
        <v>0</v>
      </c>
      <c r="K534" s="127">
        <f t="shared" si="37"/>
        <v>0</v>
      </c>
      <c r="L534" s="127">
        <v>21</v>
      </c>
      <c r="M534" s="127">
        <f t="shared" si="38"/>
        <v>0</v>
      </c>
      <c r="N534" s="127">
        <v>1</v>
      </c>
      <c r="O534" s="127">
        <f t="shared" si="39"/>
        <v>30</v>
      </c>
      <c r="P534" s="127">
        <v>0</v>
      </c>
      <c r="Q534" s="127">
        <f t="shared" si="40"/>
        <v>0</v>
      </c>
      <c r="R534" s="127" t="s">
        <v>160</v>
      </c>
      <c r="S534" s="127" t="s">
        <v>130</v>
      </c>
      <c r="T534" s="127" t="s">
        <v>223</v>
      </c>
      <c r="U534" s="127">
        <v>0</v>
      </c>
      <c r="V534" s="127">
        <f t="shared" si="41"/>
        <v>0</v>
      </c>
      <c r="W534" s="127"/>
      <c r="X534" s="127" t="s">
        <v>161</v>
      </c>
      <c r="Y534" s="122"/>
      <c r="Z534" s="122"/>
      <c r="AA534" s="122"/>
      <c r="AB534" s="122"/>
      <c r="AC534" s="122"/>
      <c r="AD534" s="122"/>
      <c r="AE534" s="122"/>
      <c r="AF534" s="122"/>
      <c r="AG534" s="122" t="s">
        <v>162</v>
      </c>
      <c r="AH534" s="122"/>
      <c r="AI534" s="122"/>
      <c r="AJ534" s="122"/>
      <c r="AK534" s="122"/>
      <c r="AL534" s="122"/>
      <c r="AM534" s="122"/>
      <c r="AN534" s="122"/>
      <c r="AO534" s="122"/>
      <c r="AP534" s="122"/>
      <c r="AQ534" s="122"/>
      <c r="AR534" s="122"/>
      <c r="AS534" s="122"/>
      <c r="AT534" s="122"/>
      <c r="AU534" s="122"/>
      <c r="AV534" s="122"/>
      <c r="AW534" s="122"/>
      <c r="AX534" s="122"/>
      <c r="AY534" s="122"/>
      <c r="AZ534" s="122"/>
      <c r="BA534" s="122"/>
      <c r="BB534" s="122"/>
      <c r="BC534" s="122"/>
      <c r="BD534" s="122"/>
      <c r="BE534" s="122"/>
      <c r="BF534" s="122"/>
      <c r="BG534" s="122"/>
      <c r="BH534" s="122"/>
    </row>
    <row r="535" spans="1:60" x14ac:dyDescent="0.2">
      <c r="A535" s="133" t="s">
        <v>125</v>
      </c>
      <c r="B535" s="134" t="s">
        <v>95</v>
      </c>
      <c r="C535" s="151" t="s">
        <v>96</v>
      </c>
      <c r="D535" s="135"/>
      <c r="E535" s="136"/>
      <c r="F535" s="137"/>
      <c r="G535" s="138">
        <f>SUMIF(AG536:AG540,"&lt;&gt;NOR",G536:G540)</f>
        <v>0</v>
      </c>
      <c r="H535" s="132"/>
      <c r="I535" s="132">
        <f>SUM(I536:I540)</f>
        <v>969.28</v>
      </c>
      <c r="J535" s="132"/>
      <c r="K535" s="132">
        <f>SUM(K536:K540)</f>
        <v>969.72</v>
      </c>
      <c r="L535" s="132"/>
      <c r="M535" s="132">
        <f>SUM(M536:M540)</f>
        <v>0</v>
      </c>
      <c r="N535" s="132"/>
      <c r="O535" s="132">
        <f>SUM(O536:O540)</f>
        <v>0</v>
      </c>
      <c r="P535" s="132"/>
      <c r="Q535" s="132">
        <f>SUM(Q536:Q540)</f>
        <v>0</v>
      </c>
      <c r="R535" s="132"/>
      <c r="S535" s="132"/>
      <c r="T535" s="132"/>
      <c r="U535" s="132"/>
      <c r="V535" s="132">
        <f>SUM(V536:V540)</f>
        <v>1.96</v>
      </c>
      <c r="W535" s="132"/>
      <c r="X535" s="132"/>
      <c r="AG535" t="s">
        <v>126</v>
      </c>
    </row>
    <row r="536" spans="1:60" outlineLevel="1" x14ac:dyDescent="0.2">
      <c r="A536" s="145">
        <v>183</v>
      </c>
      <c r="B536" s="146" t="s">
        <v>612</v>
      </c>
      <c r="C536" s="152" t="s">
        <v>613</v>
      </c>
      <c r="D536" s="147" t="s">
        <v>129</v>
      </c>
      <c r="E536" s="148">
        <v>4</v>
      </c>
      <c r="F536" s="149"/>
      <c r="G536" s="150">
        <f>ROUND(E536*F536,2)</f>
        <v>0</v>
      </c>
      <c r="H536" s="127">
        <v>75.069999999999993</v>
      </c>
      <c r="I536" s="127">
        <f>ROUND(E536*H536,2)</f>
        <v>300.27999999999997</v>
      </c>
      <c r="J536" s="127">
        <v>116.43</v>
      </c>
      <c r="K536" s="127">
        <f>ROUND(E536*J536,2)</f>
        <v>465.72</v>
      </c>
      <c r="L536" s="127">
        <v>21</v>
      </c>
      <c r="M536" s="127">
        <f>G536*(1+L536/100)</f>
        <v>0</v>
      </c>
      <c r="N536" s="127">
        <v>0</v>
      </c>
      <c r="O536" s="127">
        <f>ROUND(E536*N536,2)</f>
        <v>0</v>
      </c>
      <c r="P536" s="127">
        <v>0</v>
      </c>
      <c r="Q536" s="127">
        <f>ROUND(E536*P536,2)</f>
        <v>0</v>
      </c>
      <c r="R536" s="127"/>
      <c r="S536" s="127" t="s">
        <v>130</v>
      </c>
      <c r="T536" s="127" t="s">
        <v>130</v>
      </c>
      <c r="U536" s="127">
        <v>0.23599999999999999</v>
      </c>
      <c r="V536" s="127">
        <f>ROUND(E536*U536,2)</f>
        <v>0.94</v>
      </c>
      <c r="W536" s="127"/>
      <c r="X536" s="127" t="s">
        <v>131</v>
      </c>
      <c r="Y536" s="122"/>
      <c r="Z536" s="122"/>
      <c r="AA536" s="122"/>
      <c r="AB536" s="122"/>
      <c r="AC536" s="122"/>
      <c r="AD536" s="122"/>
      <c r="AE536" s="122"/>
      <c r="AF536" s="122"/>
      <c r="AG536" s="122" t="s">
        <v>132</v>
      </c>
      <c r="AH536" s="122"/>
      <c r="AI536" s="122"/>
      <c r="AJ536" s="122"/>
      <c r="AK536" s="122"/>
      <c r="AL536" s="122"/>
      <c r="AM536" s="122"/>
      <c r="AN536" s="122"/>
      <c r="AO536" s="122"/>
      <c r="AP536" s="122"/>
      <c r="AQ536" s="122"/>
      <c r="AR536" s="122"/>
      <c r="AS536" s="122"/>
      <c r="AT536" s="122"/>
      <c r="AU536" s="122"/>
      <c r="AV536" s="122"/>
      <c r="AW536" s="122"/>
      <c r="AX536" s="122"/>
      <c r="AY536" s="122"/>
      <c r="AZ536" s="122"/>
      <c r="BA536" s="122"/>
      <c r="BB536" s="122"/>
      <c r="BC536" s="122"/>
      <c r="BD536" s="122"/>
      <c r="BE536" s="122"/>
      <c r="BF536" s="122"/>
      <c r="BG536" s="122"/>
      <c r="BH536" s="122"/>
    </row>
    <row r="537" spans="1:60" outlineLevel="1" x14ac:dyDescent="0.2">
      <c r="A537" s="145">
        <v>184</v>
      </c>
      <c r="B537" s="146" t="s">
        <v>614</v>
      </c>
      <c r="C537" s="152" t="s">
        <v>615</v>
      </c>
      <c r="D537" s="147" t="s">
        <v>145</v>
      </c>
      <c r="E537" s="148">
        <v>10</v>
      </c>
      <c r="F537" s="149"/>
      <c r="G537" s="150">
        <f>ROUND(E537*F537,2)</f>
        <v>0</v>
      </c>
      <c r="H537" s="127">
        <v>0</v>
      </c>
      <c r="I537" s="127">
        <f>ROUND(E537*H537,2)</f>
        <v>0</v>
      </c>
      <c r="J537" s="127">
        <v>30.5</v>
      </c>
      <c r="K537" s="127">
        <f>ROUND(E537*J537,2)</f>
        <v>305</v>
      </c>
      <c r="L537" s="127">
        <v>21</v>
      </c>
      <c r="M537" s="127">
        <f>G537*(1+L537/100)</f>
        <v>0</v>
      </c>
      <c r="N537" s="127">
        <v>0</v>
      </c>
      <c r="O537" s="127">
        <f>ROUND(E537*N537,2)</f>
        <v>0</v>
      </c>
      <c r="P537" s="127">
        <v>0</v>
      </c>
      <c r="Q537" s="127">
        <f>ROUND(E537*P537,2)</f>
        <v>0</v>
      </c>
      <c r="R537" s="127"/>
      <c r="S537" s="127" t="s">
        <v>130</v>
      </c>
      <c r="T537" s="127" t="s">
        <v>130</v>
      </c>
      <c r="U537" s="127">
        <v>6.1830000000000003E-2</v>
      </c>
      <c r="V537" s="127">
        <f>ROUND(E537*U537,2)</f>
        <v>0.62</v>
      </c>
      <c r="W537" s="127"/>
      <c r="X537" s="127" t="s">
        <v>131</v>
      </c>
      <c r="Y537" s="122"/>
      <c r="Z537" s="122"/>
      <c r="AA537" s="122"/>
      <c r="AB537" s="122"/>
      <c r="AC537" s="122"/>
      <c r="AD537" s="122"/>
      <c r="AE537" s="122"/>
      <c r="AF537" s="122"/>
      <c r="AG537" s="122" t="s">
        <v>132</v>
      </c>
      <c r="AH537" s="122"/>
      <c r="AI537" s="122"/>
      <c r="AJ537" s="122"/>
      <c r="AK537" s="122"/>
      <c r="AL537" s="122"/>
      <c r="AM537" s="122"/>
      <c r="AN537" s="122"/>
      <c r="AO537" s="122"/>
      <c r="AP537" s="122"/>
      <c r="AQ537" s="122"/>
      <c r="AR537" s="122"/>
      <c r="AS537" s="122"/>
      <c r="AT537" s="122"/>
      <c r="AU537" s="122"/>
      <c r="AV537" s="122"/>
      <c r="AW537" s="122"/>
      <c r="AX537" s="122"/>
      <c r="AY537" s="122"/>
      <c r="AZ537" s="122"/>
      <c r="BA537" s="122"/>
      <c r="BB537" s="122"/>
      <c r="BC537" s="122"/>
      <c r="BD537" s="122"/>
      <c r="BE537" s="122"/>
      <c r="BF537" s="122"/>
      <c r="BG537" s="122"/>
      <c r="BH537" s="122"/>
    </row>
    <row r="538" spans="1:60" outlineLevel="1" x14ac:dyDescent="0.2">
      <c r="A538" s="145">
        <v>185</v>
      </c>
      <c r="B538" s="146" t="s">
        <v>616</v>
      </c>
      <c r="C538" s="152" t="s">
        <v>617</v>
      </c>
      <c r="D538" s="147" t="s">
        <v>129</v>
      </c>
      <c r="E538" s="148">
        <v>2</v>
      </c>
      <c r="F538" s="149"/>
      <c r="G538" s="150">
        <f>ROUND(E538*F538,2)</f>
        <v>0</v>
      </c>
      <c r="H538" s="127">
        <v>0</v>
      </c>
      <c r="I538" s="127">
        <f>ROUND(E538*H538,2)</f>
        <v>0</v>
      </c>
      <c r="J538" s="127">
        <v>99.5</v>
      </c>
      <c r="K538" s="127">
        <f>ROUND(E538*J538,2)</f>
        <v>199</v>
      </c>
      <c r="L538" s="127">
        <v>21</v>
      </c>
      <c r="M538" s="127">
        <f>G538*(1+L538/100)</f>
        <v>0</v>
      </c>
      <c r="N538" s="127">
        <v>0</v>
      </c>
      <c r="O538" s="127">
        <f>ROUND(E538*N538,2)</f>
        <v>0</v>
      </c>
      <c r="P538" s="127">
        <v>0</v>
      </c>
      <c r="Q538" s="127">
        <f>ROUND(E538*P538,2)</f>
        <v>0</v>
      </c>
      <c r="R538" s="127"/>
      <c r="S538" s="127" t="s">
        <v>130</v>
      </c>
      <c r="T538" s="127" t="s">
        <v>130</v>
      </c>
      <c r="U538" s="127">
        <v>0.20166999999999999</v>
      </c>
      <c r="V538" s="127">
        <f>ROUND(E538*U538,2)</f>
        <v>0.4</v>
      </c>
      <c r="W538" s="127"/>
      <c r="X538" s="127" t="s">
        <v>131</v>
      </c>
      <c r="Y538" s="122"/>
      <c r="Z538" s="122"/>
      <c r="AA538" s="122"/>
      <c r="AB538" s="122"/>
      <c r="AC538" s="122"/>
      <c r="AD538" s="122"/>
      <c r="AE538" s="122"/>
      <c r="AF538" s="122"/>
      <c r="AG538" s="122" t="s">
        <v>132</v>
      </c>
      <c r="AH538" s="122"/>
      <c r="AI538" s="122"/>
      <c r="AJ538" s="122"/>
      <c r="AK538" s="122"/>
      <c r="AL538" s="122"/>
      <c r="AM538" s="122"/>
      <c r="AN538" s="122"/>
      <c r="AO538" s="122"/>
      <c r="AP538" s="122"/>
      <c r="AQ538" s="122"/>
      <c r="AR538" s="122"/>
      <c r="AS538" s="122"/>
      <c r="AT538" s="122"/>
      <c r="AU538" s="122"/>
      <c r="AV538" s="122"/>
      <c r="AW538" s="122"/>
      <c r="AX538" s="122"/>
      <c r="AY538" s="122"/>
      <c r="AZ538" s="122"/>
      <c r="BA538" s="122"/>
      <c r="BB538" s="122"/>
      <c r="BC538" s="122"/>
      <c r="BD538" s="122"/>
      <c r="BE538" s="122"/>
      <c r="BF538" s="122"/>
      <c r="BG538" s="122"/>
      <c r="BH538" s="122"/>
    </row>
    <row r="539" spans="1:60" outlineLevel="1" x14ac:dyDescent="0.2">
      <c r="A539" s="145">
        <v>186</v>
      </c>
      <c r="B539" s="146" t="s">
        <v>618</v>
      </c>
      <c r="C539" s="152" t="s">
        <v>619</v>
      </c>
      <c r="D539" s="147" t="s">
        <v>145</v>
      </c>
      <c r="E539" s="148">
        <v>10</v>
      </c>
      <c r="F539" s="149"/>
      <c r="G539" s="150">
        <f>ROUND(E539*F539,2)</f>
        <v>0</v>
      </c>
      <c r="H539" s="127">
        <v>16.899999999999999</v>
      </c>
      <c r="I539" s="127">
        <f>ROUND(E539*H539,2)</f>
        <v>169</v>
      </c>
      <c r="J539" s="127">
        <v>0</v>
      </c>
      <c r="K539" s="127">
        <f>ROUND(E539*J539,2)</f>
        <v>0</v>
      </c>
      <c r="L539" s="127">
        <v>21</v>
      </c>
      <c r="M539" s="127">
        <f>G539*(1+L539/100)</f>
        <v>0</v>
      </c>
      <c r="N539" s="127">
        <v>0</v>
      </c>
      <c r="O539" s="127">
        <f>ROUND(E539*N539,2)</f>
        <v>0</v>
      </c>
      <c r="P539" s="127">
        <v>0</v>
      </c>
      <c r="Q539" s="127">
        <f>ROUND(E539*P539,2)</f>
        <v>0</v>
      </c>
      <c r="R539" s="127" t="s">
        <v>160</v>
      </c>
      <c r="S539" s="127" t="s">
        <v>130</v>
      </c>
      <c r="T539" s="127" t="s">
        <v>130</v>
      </c>
      <c r="U539" s="127">
        <v>0</v>
      </c>
      <c r="V539" s="127">
        <f>ROUND(E539*U539,2)</f>
        <v>0</v>
      </c>
      <c r="W539" s="127"/>
      <c r="X539" s="127" t="s">
        <v>161</v>
      </c>
      <c r="Y539" s="122"/>
      <c r="Z539" s="122"/>
      <c r="AA539" s="122"/>
      <c r="AB539" s="122"/>
      <c r="AC539" s="122"/>
      <c r="AD539" s="122"/>
      <c r="AE539" s="122"/>
      <c r="AF539" s="122"/>
      <c r="AG539" s="122" t="s">
        <v>162</v>
      </c>
      <c r="AH539" s="122"/>
      <c r="AI539" s="122"/>
      <c r="AJ539" s="122"/>
      <c r="AK539" s="122"/>
      <c r="AL539" s="122"/>
      <c r="AM539" s="122"/>
      <c r="AN539" s="122"/>
      <c r="AO539" s="122"/>
      <c r="AP539" s="122"/>
      <c r="AQ539" s="122"/>
      <c r="AR539" s="122"/>
      <c r="AS539" s="122"/>
      <c r="AT539" s="122"/>
      <c r="AU539" s="122"/>
      <c r="AV539" s="122"/>
      <c r="AW539" s="122"/>
      <c r="AX539" s="122"/>
      <c r="AY539" s="122"/>
      <c r="AZ539" s="122"/>
      <c r="BA539" s="122"/>
      <c r="BB539" s="122"/>
      <c r="BC539" s="122"/>
      <c r="BD539" s="122"/>
      <c r="BE539" s="122"/>
      <c r="BF539" s="122"/>
      <c r="BG539" s="122"/>
      <c r="BH539" s="122"/>
    </row>
    <row r="540" spans="1:60" outlineLevel="1" x14ac:dyDescent="0.2">
      <c r="A540" s="145">
        <v>187</v>
      </c>
      <c r="B540" s="146" t="s">
        <v>620</v>
      </c>
      <c r="C540" s="152" t="s">
        <v>621</v>
      </c>
      <c r="D540" s="147" t="s">
        <v>129</v>
      </c>
      <c r="E540" s="148">
        <v>2</v>
      </c>
      <c r="F540" s="149"/>
      <c r="G540" s="150">
        <f>ROUND(E540*F540,2)</f>
        <v>0</v>
      </c>
      <c r="H540" s="127">
        <v>250</v>
      </c>
      <c r="I540" s="127">
        <f>ROUND(E540*H540,2)</f>
        <v>500</v>
      </c>
      <c r="J540" s="127">
        <v>0</v>
      </c>
      <c r="K540" s="127">
        <f>ROUND(E540*J540,2)</f>
        <v>0</v>
      </c>
      <c r="L540" s="127">
        <v>21</v>
      </c>
      <c r="M540" s="127">
        <f>G540*(1+L540/100)</f>
        <v>0</v>
      </c>
      <c r="N540" s="127">
        <v>1.0000000000000001E-5</v>
      </c>
      <c r="O540" s="127">
        <f>ROUND(E540*N540,2)</f>
        <v>0</v>
      </c>
      <c r="P540" s="127">
        <v>0</v>
      </c>
      <c r="Q540" s="127">
        <f>ROUND(E540*P540,2)</f>
        <v>0</v>
      </c>
      <c r="R540" s="127" t="s">
        <v>160</v>
      </c>
      <c r="S540" s="127" t="s">
        <v>130</v>
      </c>
      <c r="T540" s="127" t="s">
        <v>223</v>
      </c>
      <c r="U540" s="127">
        <v>0</v>
      </c>
      <c r="V540" s="127">
        <f>ROUND(E540*U540,2)</f>
        <v>0</v>
      </c>
      <c r="W540" s="127"/>
      <c r="X540" s="127" t="s">
        <v>161</v>
      </c>
      <c r="Y540" s="122"/>
      <c r="Z540" s="122"/>
      <c r="AA540" s="122"/>
      <c r="AB540" s="122"/>
      <c r="AC540" s="122"/>
      <c r="AD540" s="122"/>
      <c r="AE540" s="122"/>
      <c r="AF540" s="122"/>
      <c r="AG540" s="122" t="s">
        <v>162</v>
      </c>
      <c r="AH540" s="122"/>
      <c r="AI540" s="122"/>
      <c r="AJ540" s="122"/>
      <c r="AK540" s="122"/>
      <c r="AL540" s="122"/>
      <c r="AM540" s="122"/>
      <c r="AN540" s="122"/>
      <c r="AO540" s="122"/>
      <c r="AP540" s="122"/>
      <c r="AQ540" s="122"/>
      <c r="AR540" s="122"/>
      <c r="AS540" s="122"/>
      <c r="AT540" s="122"/>
      <c r="AU540" s="122"/>
      <c r="AV540" s="122"/>
      <c r="AW540" s="122"/>
      <c r="AX540" s="122"/>
      <c r="AY540" s="122"/>
      <c r="AZ540" s="122"/>
      <c r="BA540" s="122"/>
      <c r="BB540" s="122"/>
      <c r="BC540" s="122"/>
      <c r="BD540" s="122"/>
      <c r="BE540" s="122"/>
      <c r="BF540" s="122"/>
      <c r="BG540" s="122"/>
      <c r="BH540" s="122"/>
    </row>
    <row r="541" spans="1:60" x14ac:dyDescent="0.2">
      <c r="A541" s="133" t="s">
        <v>125</v>
      </c>
      <c r="B541" s="134" t="s">
        <v>97</v>
      </c>
      <c r="C541" s="151" t="s">
        <v>98</v>
      </c>
      <c r="D541" s="135"/>
      <c r="E541" s="136"/>
      <c r="F541" s="137"/>
      <c r="G541" s="138">
        <f>SUMIF(AG542:AG548,"&lt;&gt;NOR",G542:G548)</f>
        <v>0</v>
      </c>
      <c r="H541" s="132"/>
      <c r="I541" s="132">
        <f>SUM(I542:I548)</f>
        <v>0</v>
      </c>
      <c r="J541" s="132"/>
      <c r="K541" s="132">
        <f>SUM(K542:K548)</f>
        <v>10067.439999999999</v>
      </c>
      <c r="L541" s="132"/>
      <c r="M541" s="132">
        <f>SUM(M542:M548)</f>
        <v>0</v>
      </c>
      <c r="N541" s="132"/>
      <c r="O541" s="132">
        <f>SUM(O542:O548)</f>
        <v>0</v>
      </c>
      <c r="P541" s="132"/>
      <c r="Q541" s="132">
        <f>SUM(Q542:Q548)</f>
        <v>0</v>
      </c>
      <c r="R541" s="132"/>
      <c r="S541" s="132"/>
      <c r="T541" s="132"/>
      <c r="U541" s="132"/>
      <c r="V541" s="132">
        <f>SUM(V542:V548)</f>
        <v>13.23</v>
      </c>
      <c r="W541" s="132"/>
      <c r="X541" s="132"/>
      <c r="AG541" t="s">
        <v>126</v>
      </c>
    </row>
    <row r="542" spans="1:60" outlineLevel="1" x14ac:dyDescent="0.2">
      <c r="A542" s="145">
        <v>188</v>
      </c>
      <c r="B542" s="146" t="s">
        <v>622</v>
      </c>
      <c r="C542" s="152" t="s">
        <v>623</v>
      </c>
      <c r="D542" s="147" t="s">
        <v>624</v>
      </c>
      <c r="E542" s="148">
        <v>10</v>
      </c>
      <c r="F542" s="149"/>
      <c r="G542" s="150">
        <f t="shared" ref="G542:G548" si="42">ROUND(E542*F542,2)</f>
        <v>0</v>
      </c>
      <c r="H542" s="127">
        <v>0</v>
      </c>
      <c r="I542" s="127">
        <f t="shared" ref="I542:I548" si="43">ROUND(E542*H542,2)</f>
        <v>0</v>
      </c>
      <c r="J542" s="127">
        <v>49.7</v>
      </c>
      <c r="K542" s="127">
        <f t="shared" ref="K542:K548" si="44">ROUND(E542*J542,2)</f>
        <v>497</v>
      </c>
      <c r="L542" s="127">
        <v>21</v>
      </c>
      <c r="M542" s="127">
        <f t="shared" ref="M542:M548" si="45">G542*(1+L542/100)</f>
        <v>0</v>
      </c>
      <c r="N542" s="127">
        <v>0</v>
      </c>
      <c r="O542" s="127">
        <f t="shared" ref="O542:O548" si="46">ROUND(E542*N542,2)</f>
        <v>0</v>
      </c>
      <c r="P542" s="127">
        <v>0</v>
      </c>
      <c r="Q542" s="127">
        <f t="shared" ref="Q542:Q548" si="47">ROUND(E542*P542,2)</f>
        <v>0</v>
      </c>
      <c r="R542" s="127"/>
      <c r="S542" s="127" t="s">
        <v>130</v>
      </c>
      <c r="T542" s="127" t="s">
        <v>130</v>
      </c>
      <c r="U542" s="127">
        <v>0</v>
      </c>
      <c r="V542" s="127">
        <f t="shared" ref="V542:V548" si="48">ROUND(E542*U542,2)</f>
        <v>0</v>
      </c>
      <c r="W542" s="127"/>
      <c r="X542" s="127" t="s">
        <v>131</v>
      </c>
      <c r="Y542" s="122"/>
      <c r="Z542" s="122"/>
      <c r="AA542" s="122"/>
      <c r="AB542" s="122"/>
      <c r="AC542" s="122"/>
      <c r="AD542" s="122"/>
      <c r="AE542" s="122"/>
      <c r="AF542" s="122"/>
      <c r="AG542" s="122" t="s">
        <v>132</v>
      </c>
      <c r="AH542" s="122"/>
      <c r="AI542" s="122"/>
      <c r="AJ542" s="122"/>
      <c r="AK542" s="122"/>
      <c r="AL542" s="122"/>
      <c r="AM542" s="122"/>
      <c r="AN542" s="122"/>
      <c r="AO542" s="122"/>
      <c r="AP542" s="122"/>
      <c r="AQ542" s="122"/>
      <c r="AR542" s="122"/>
      <c r="AS542" s="122"/>
      <c r="AT542" s="122"/>
      <c r="AU542" s="122"/>
      <c r="AV542" s="122"/>
      <c r="AW542" s="122"/>
      <c r="AX542" s="122"/>
      <c r="AY542" s="122"/>
      <c r="AZ542" s="122"/>
      <c r="BA542" s="122"/>
      <c r="BB542" s="122"/>
      <c r="BC542" s="122"/>
      <c r="BD542" s="122"/>
      <c r="BE542" s="122"/>
      <c r="BF542" s="122"/>
      <c r="BG542" s="122"/>
      <c r="BH542" s="122"/>
    </row>
    <row r="543" spans="1:60" outlineLevel="1" x14ac:dyDescent="0.2">
      <c r="A543" s="145">
        <v>189</v>
      </c>
      <c r="B543" s="146" t="s">
        <v>625</v>
      </c>
      <c r="C543" s="152" t="s">
        <v>626</v>
      </c>
      <c r="D543" s="147" t="s">
        <v>256</v>
      </c>
      <c r="E543" s="148">
        <v>6.5340600000000002</v>
      </c>
      <c r="F543" s="149"/>
      <c r="G543" s="150">
        <f t="shared" si="42"/>
        <v>0</v>
      </c>
      <c r="H543" s="127">
        <v>0</v>
      </c>
      <c r="I543" s="127">
        <f t="shared" si="43"/>
        <v>0</v>
      </c>
      <c r="J543" s="127">
        <v>168.5</v>
      </c>
      <c r="K543" s="127">
        <f t="shared" si="44"/>
        <v>1100.99</v>
      </c>
      <c r="L543" s="127">
        <v>21</v>
      </c>
      <c r="M543" s="127">
        <f t="shared" si="45"/>
        <v>0</v>
      </c>
      <c r="N543" s="127">
        <v>0</v>
      </c>
      <c r="O543" s="127">
        <f t="shared" si="46"/>
        <v>0</v>
      </c>
      <c r="P543" s="127">
        <v>0</v>
      </c>
      <c r="Q543" s="127">
        <f t="shared" si="47"/>
        <v>0</v>
      </c>
      <c r="R543" s="127"/>
      <c r="S543" s="127" t="s">
        <v>130</v>
      </c>
      <c r="T543" s="127" t="s">
        <v>130</v>
      </c>
      <c r="U543" s="127">
        <v>0.27700000000000002</v>
      </c>
      <c r="V543" s="127">
        <f t="shared" si="48"/>
        <v>1.81</v>
      </c>
      <c r="W543" s="127"/>
      <c r="X543" s="127" t="s">
        <v>627</v>
      </c>
      <c r="Y543" s="122"/>
      <c r="Z543" s="122"/>
      <c r="AA543" s="122"/>
      <c r="AB543" s="122"/>
      <c r="AC543" s="122"/>
      <c r="AD543" s="122"/>
      <c r="AE543" s="122"/>
      <c r="AF543" s="122"/>
      <c r="AG543" s="122" t="s">
        <v>628</v>
      </c>
      <c r="AH543" s="122"/>
      <c r="AI543" s="122"/>
      <c r="AJ543" s="122"/>
      <c r="AK543" s="122"/>
      <c r="AL543" s="122"/>
      <c r="AM543" s="122"/>
      <c r="AN543" s="122"/>
      <c r="AO543" s="122"/>
      <c r="AP543" s="122"/>
      <c r="AQ543" s="122"/>
      <c r="AR543" s="122"/>
      <c r="AS543" s="122"/>
      <c r="AT543" s="122"/>
      <c r="AU543" s="122"/>
      <c r="AV543" s="122"/>
      <c r="AW543" s="122"/>
      <c r="AX543" s="122"/>
      <c r="AY543" s="122"/>
      <c r="AZ543" s="122"/>
      <c r="BA543" s="122"/>
      <c r="BB543" s="122"/>
      <c r="BC543" s="122"/>
      <c r="BD543" s="122"/>
      <c r="BE543" s="122"/>
      <c r="BF543" s="122"/>
      <c r="BG543" s="122"/>
      <c r="BH543" s="122"/>
    </row>
    <row r="544" spans="1:60" outlineLevel="1" x14ac:dyDescent="0.2">
      <c r="A544" s="145">
        <v>190</v>
      </c>
      <c r="B544" s="146" t="s">
        <v>629</v>
      </c>
      <c r="C544" s="152" t="s">
        <v>630</v>
      </c>
      <c r="D544" s="147" t="s">
        <v>256</v>
      </c>
      <c r="E544" s="148">
        <v>6.5340600000000002</v>
      </c>
      <c r="F544" s="149"/>
      <c r="G544" s="150">
        <f t="shared" si="42"/>
        <v>0</v>
      </c>
      <c r="H544" s="127">
        <v>0</v>
      </c>
      <c r="I544" s="127">
        <f t="shared" si="43"/>
        <v>0</v>
      </c>
      <c r="J544" s="127">
        <v>234.5</v>
      </c>
      <c r="K544" s="127">
        <f t="shared" si="44"/>
        <v>1532.24</v>
      </c>
      <c r="L544" s="127">
        <v>21</v>
      </c>
      <c r="M544" s="127">
        <f t="shared" si="45"/>
        <v>0</v>
      </c>
      <c r="N544" s="127">
        <v>0</v>
      </c>
      <c r="O544" s="127">
        <f t="shared" si="46"/>
        <v>0</v>
      </c>
      <c r="P544" s="127">
        <v>0</v>
      </c>
      <c r="Q544" s="127">
        <f t="shared" si="47"/>
        <v>0</v>
      </c>
      <c r="R544" s="127"/>
      <c r="S544" s="127" t="s">
        <v>130</v>
      </c>
      <c r="T544" s="127" t="s">
        <v>130</v>
      </c>
      <c r="U544" s="127">
        <v>0.49</v>
      </c>
      <c r="V544" s="127">
        <f t="shared" si="48"/>
        <v>3.2</v>
      </c>
      <c r="W544" s="127"/>
      <c r="X544" s="127" t="s">
        <v>627</v>
      </c>
      <c r="Y544" s="122"/>
      <c r="Z544" s="122"/>
      <c r="AA544" s="122"/>
      <c r="AB544" s="122"/>
      <c r="AC544" s="122"/>
      <c r="AD544" s="122"/>
      <c r="AE544" s="122"/>
      <c r="AF544" s="122"/>
      <c r="AG544" s="122" t="s">
        <v>628</v>
      </c>
      <c r="AH544" s="122"/>
      <c r="AI544" s="122"/>
      <c r="AJ544" s="122"/>
      <c r="AK544" s="122"/>
      <c r="AL544" s="122"/>
      <c r="AM544" s="122"/>
      <c r="AN544" s="122"/>
      <c r="AO544" s="122"/>
      <c r="AP544" s="122"/>
      <c r="AQ544" s="122"/>
      <c r="AR544" s="122"/>
      <c r="AS544" s="122"/>
      <c r="AT544" s="122"/>
      <c r="AU544" s="122"/>
      <c r="AV544" s="122"/>
      <c r="AW544" s="122"/>
      <c r="AX544" s="122"/>
      <c r="AY544" s="122"/>
      <c r="AZ544" s="122"/>
      <c r="BA544" s="122"/>
      <c r="BB544" s="122"/>
      <c r="BC544" s="122"/>
      <c r="BD544" s="122"/>
      <c r="BE544" s="122"/>
      <c r="BF544" s="122"/>
      <c r="BG544" s="122"/>
      <c r="BH544" s="122"/>
    </row>
    <row r="545" spans="1:60" outlineLevel="1" x14ac:dyDescent="0.2">
      <c r="A545" s="145">
        <v>191</v>
      </c>
      <c r="B545" s="146" t="s">
        <v>631</v>
      </c>
      <c r="C545" s="152" t="s">
        <v>632</v>
      </c>
      <c r="D545" s="147" t="s">
        <v>256</v>
      </c>
      <c r="E545" s="148">
        <v>130.68110999999999</v>
      </c>
      <c r="F545" s="149"/>
      <c r="G545" s="150">
        <f t="shared" si="42"/>
        <v>0</v>
      </c>
      <c r="H545" s="127">
        <v>0</v>
      </c>
      <c r="I545" s="127">
        <f t="shared" si="43"/>
        <v>0</v>
      </c>
      <c r="J545" s="127">
        <v>16</v>
      </c>
      <c r="K545" s="127">
        <f t="shared" si="44"/>
        <v>2090.9</v>
      </c>
      <c r="L545" s="127">
        <v>21</v>
      </c>
      <c r="M545" s="127">
        <f t="shared" si="45"/>
        <v>0</v>
      </c>
      <c r="N545" s="127">
        <v>0</v>
      </c>
      <c r="O545" s="127">
        <f t="shared" si="46"/>
        <v>0</v>
      </c>
      <c r="P545" s="127">
        <v>0</v>
      </c>
      <c r="Q545" s="127">
        <f t="shared" si="47"/>
        <v>0</v>
      </c>
      <c r="R545" s="127"/>
      <c r="S545" s="127" t="s">
        <v>130</v>
      </c>
      <c r="T545" s="127" t="s">
        <v>130</v>
      </c>
      <c r="U545" s="127">
        <v>0</v>
      </c>
      <c r="V545" s="127">
        <f t="shared" si="48"/>
        <v>0</v>
      </c>
      <c r="W545" s="127"/>
      <c r="X545" s="127" t="s">
        <v>627</v>
      </c>
      <c r="Y545" s="122"/>
      <c r="Z545" s="122"/>
      <c r="AA545" s="122"/>
      <c r="AB545" s="122"/>
      <c r="AC545" s="122"/>
      <c r="AD545" s="122"/>
      <c r="AE545" s="122"/>
      <c r="AF545" s="122"/>
      <c r="AG545" s="122" t="s">
        <v>628</v>
      </c>
      <c r="AH545" s="122"/>
      <c r="AI545" s="122"/>
      <c r="AJ545" s="122"/>
      <c r="AK545" s="122"/>
      <c r="AL545" s="122"/>
      <c r="AM545" s="122"/>
      <c r="AN545" s="122"/>
      <c r="AO545" s="122"/>
      <c r="AP545" s="122"/>
      <c r="AQ545" s="122"/>
      <c r="AR545" s="122"/>
      <c r="AS545" s="122"/>
      <c r="AT545" s="122"/>
      <c r="AU545" s="122"/>
      <c r="AV545" s="122"/>
      <c r="AW545" s="122"/>
      <c r="AX545" s="122"/>
      <c r="AY545" s="122"/>
      <c r="AZ545" s="122"/>
      <c r="BA545" s="122"/>
      <c r="BB545" s="122"/>
      <c r="BC545" s="122"/>
      <c r="BD545" s="122"/>
      <c r="BE545" s="122"/>
      <c r="BF545" s="122"/>
      <c r="BG545" s="122"/>
      <c r="BH545" s="122"/>
    </row>
    <row r="546" spans="1:60" outlineLevel="1" x14ac:dyDescent="0.2">
      <c r="A546" s="145">
        <v>192</v>
      </c>
      <c r="B546" s="146" t="s">
        <v>633</v>
      </c>
      <c r="C546" s="152" t="s">
        <v>634</v>
      </c>
      <c r="D546" s="147" t="s">
        <v>256</v>
      </c>
      <c r="E546" s="148">
        <v>6.5340600000000002</v>
      </c>
      <c r="F546" s="149"/>
      <c r="G546" s="150">
        <f t="shared" si="42"/>
        <v>0</v>
      </c>
      <c r="H546" s="127">
        <v>0</v>
      </c>
      <c r="I546" s="127">
        <f t="shared" si="43"/>
        <v>0</v>
      </c>
      <c r="J546" s="127">
        <v>331</v>
      </c>
      <c r="K546" s="127">
        <f t="shared" si="44"/>
        <v>2162.77</v>
      </c>
      <c r="L546" s="127">
        <v>21</v>
      </c>
      <c r="M546" s="127">
        <f t="shared" si="45"/>
        <v>0</v>
      </c>
      <c r="N546" s="127">
        <v>0</v>
      </c>
      <c r="O546" s="127">
        <f t="shared" si="46"/>
        <v>0</v>
      </c>
      <c r="P546" s="127">
        <v>0</v>
      </c>
      <c r="Q546" s="127">
        <f t="shared" si="47"/>
        <v>0</v>
      </c>
      <c r="R546" s="127"/>
      <c r="S546" s="127" t="s">
        <v>130</v>
      </c>
      <c r="T546" s="127" t="s">
        <v>130</v>
      </c>
      <c r="U546" s="127">
        <v>0.94199999999999995</v>
      </c>
      <c r="V546" s="127">
        <f t="shared" si="48"/>
        <v>6.16</v>
      </c>
      <c r="W546" s="127"/>
      <c r="X546" s="127" t="s">
        <v>627</v>
      </c>
      <c r="Y546" s="122"/>
      <c r="Z546" s="122"/>
      <c r="AA546" s="122"/>
      <c r="AB546" s="122"/>
      <c r="AC546" s="122"/>
      <c r="AD546" s="122"/>
      <c r="AE546" s="122"/>
      <c r="AF546" s="122"/>
      <c r="AG546" s="122" t="s">
        <v>628</v>
      </c>
      <c r="AH546" s="122"/>
      <c r="AI546" s="122"/>
      <c r="AJ546" s="122"/>
      <c r="AK546" s="122"/>
      <c r="AL546" s="122"/>
      <c r="AM546" s="122"/>
      <c r="AN546" s="122"/>
      <c r="AO546" s="122"/>
      <c r="AP546" s="122"/>
      <c r="AQ546" s="122"/>
      <c r="AR546" s="122"/>
      <c r="AS546" s="122"/>
      <c r="AT546" s="122"/>
      <c r="AU546" s="122"/>
      <c r="AV546" s="122"/>
      <c r="AW546" s="122"/>
      <c r="AX546" s="122"/>
      <c r="AY546" s="122"/>
      <c r="AZ546" s="122"/>
      <c r="BA546" s="122"/>
      <c r="BB546" s="122"/>
      <c r="BC546" s="122"/>
      <c r="BD546" s="122"/>
      <c r="BE546" s="122"/>
      <c r="BF546" s="122"/>
      <c r="BG546" s="122"/>
      <c r="BH546" s="122"/>
    </row>
    <row r="547" spans="1:60" outlineLevel="1" x14ac:dyDescent="0.2">
      <c r="A547" s="145">
        <v>193</v>
      </c>
      <c r="B547" s="146" t="s">
        <v>635</v>
      </c>
      <c r="C547" s="152" t="s">
        <v>636</v>
      </c>
      <c r="D547" s="147" t="s">
        <v>256</v>
      </c>
      <c r="E547" s="148">
        <v>19.602170000000001</v>
      </c>
      <c r="F547" s="149"/>
      <c r="G547" s="150">
        <f t="shared" si="42"/>
        <v>0</v>
      </c>
      <c r="H547" s="127">
        <v>0</v>
      </c>
      <c r="I547" s="127">
        <f t="shared" si="43"/>
        <v>0</v>
      </c>
      <c r="J547" s="127">
        <v>36.9</v>
      </c>
      <c r="K547" s="127">
        <f t="shared" si="44"/>
        <v>723.32</v>
      </c>
      <c r="L547" s="127">
        <v>21</v>
      </c>
      <c r="M547" s="127">
        <f t="shared" si="45"/>
        <v>0</v>
      </c>
      <c r="N547" s="127">
        <v>0</v>
      </c>
      <c r="O547" s="127">
        <f t="shared" si="46"/>
        <v>0</v>
      </c>
      <c r="P547" s="127">
        <v>0</v>
      </c>
      <c r="Q547" s="127">
        <f t="shared" si="47"/>
        <v>0</v>
      </c>
      <c r="R547" s="127"/>
      <c r="S547" s="127" t="s">
        <v>130</v>
      </c>
      <c r="T547" s="127" t="s">
        <v>130</v>
      </c>
      <c r="U547" s="127">
        <v>0.105</v>
      </c>
      <c r="V547" s="127">
        <f t="shared" si="48"/>
        <v>2.06</v>
      </c>
      <c r="W547" s="127"/>
      <c r="X547" s="127" t="s">
        <v>627</v>
      </c>
      <c r="Y547" s="122"/>
      <c r="Z547" s="122"/>
      <c r="AA547" s="122"/>
      <c r="AB547" s="122"/>
      <c r="AC547" s="122"/>
      <c r="AD547" s="122"/>
      <c r="AE547" s="122"/>
      <c r="AF547" s="122"/>
      <c r="AG547" s="122" t="s">
        <v>628</v>
      </c>
      <c r="AH547" s="122"/>
      <c r="AI547" s="122"/>
      <c r="AJ547" s="122"/>
      <c r="AK547" s="122"/>
      <c r="AL547" s="122"/>
      <c r="AM547" s="122"/>
      <c r="AN547" s="122"/>
      <c r="AO547" s="122"/>
      <c r="AP547" s="122"/>
      <c r="AQ547" s="122"/>
      <c r="AR547" s="122"/>
      <c r="AS547" s="122"/>
      <c r="AT547" s="122"/>
      <c r="AU547" s="122"/>
      <c r="AV547" s="122"/>
      <c r="AW547" s="122"/>
      <c r="AX547" s="122"/>
      <c r="AY547" s="122"/>
      <c r="AZ547" s="122"/>
      <c r="BA547" s="122"/>
      <c r="BB547" s="122"/>
      <c r="BC547" s="122"/>
      <c r="BD547" s="122"/>
      <c r="BE547" s="122"/>
      <c r="BF547" s="122"/>
      <c r="BG547" s="122"/>
      <c r="BH547" s="122"/>
    </row>
    <row r="548" spans="1:60" outlineLevel="1" x14ac:dyDescent="0.2">
      <c r="A548" s="145">
        <v>194</v>
      </c>
      <c r="B548" s="146" t="s">
        <v>637</v>
      </c>
      <c r="C548" s="152" t="s">
        <v>638</v>
      </c>
      <c r="D548" s="147" t="s">
        <v>256</v>
      </c>
      <c r="E548" s="148">
        <v>6.5340600000000002</v>
      </c>
      <c r="F548" s="149"/>
      <c r="G548" s="150">
        <f t="shared" si="42"/>
        <v>0</v>
      </c>
      <c r="H548" s="127">
        <v>0</v>
      </c>
      <c r="I548" s="127">
        <f t="shared" si="43"/>
        <v>0</v>
      </c>
      <c r="J548" s="127">
        <v>300</v>
      </c>
      <c r="K548" s="127">
        <f t="shared" si="44"/>
        <v>1960.22</v>
      </c>
      <c r="L548" s="127">
        <v>21</v>
      </c>
      <c r="M548" s="127">
        <f t="shared" si="45"/>
        <v>0</v>
      </c>
      <c r="N548" s="127">
        <v>0</v>
      </c>
      <c r="O548" s="127">
        <f t="shared" si="46"/>
        <v>0</v>
      </c>
      <c r="P548" s="127">
        <v>0</v>
      </c>
      <c r="Q548" s="127">
        <f t="shared" si="47"/>
        <v>0</v>
      </c>
      <c r="R548" s="127"/>
      <c r="S548" s="127" t="s">
        <v>639</v>
      </c>
      <c r="T548" s="127" t="s">
        <v>639</v>
      </c>
      <c r="U548" s="127">
        <v>0</v>
      </c>
      <c r="V548" s="127">
        <f t="shared" si="48"/>
        <v>0</v>
      </c>
      <c r="W548" s="127"/>
      <c r="X548" s="127" t="s">
        <v>627</v>
      </c>
      <c r="Y548" s="122"/>
      <c r="Z548" s="122"/>
      <c r="AA548" s="122"/>
      <c r="AB548" s="122"/>
      <c r="AC548" s="122"/>
      <c r="AD548" s="122"/>
      <c r="AE548" s="122"/>
      <c r="AF548" s="122"/>
      <c r="AG548" s="122" t="s">
        <v>628</v>
      </c>
      <c r="AH548" s="122"/>
      <c r="AI548" s="122"/>
      <c r="AJ548" s="122"/>
      <c r="AK548" s="122"/>
      <c r="AL548" s="122"/>
      <c r="AM548" s="122"/>
      <c r="AN548" s="122"/>
      <c r="AO548" s="122"/>
      <c r="AP548" s="122"/>
      <c r="AQ548" s="122"/>
      <c r="AR548" s="122"/>
      <c r="AS548" s="122"/>
      <c r="AT548" s="122"/>
      <c r="AU548" s="122"/>
      <c r="AV548" s="122"/>
      <c r="AW548" s="122"/>
      <c r="AX548" s="122"/>
      <c r="AY548" s="122"/>
      <c r="AZ548" s="122"/>
      <c r="BA548" s="122"/>
      <c r="BB548" s="122"/>
      <c r="BC548" s="122"/>
      <c r="BD548" s="122"/>
      <c r="BE548" s="122"/>
      <c r="BF548" s="122"/>
      <c r="BG548" s="122"/>
      <c r="BH548" s="122"/>
    </row>
    <row r="549" spans="1:60" x14ac:dyDescent="0.2">
      <c r="A549" s="133" t="s">
        <v>125</v>
      </c>
      <c r="B549" s="134" t="s">
        <v>99</v>
      </c>
      <c r="C549" s="151" t="s">
        <v>26</v>
      </c>
      <c r="D549" s="135"/>
      <c r="E549" s="136"/>
      <c r="F549" s="137"/>
      <c r="G549" s="138">
        <f>SUMIF(AG550:AG557,"&lt;&gt;NOR",G550:G557)</f>
        <v>0</v>
      </c>
      <c r="H549" s="132"/>
      <c r="I549" s="132">
        <f>SUM(I550:I557)</f>
        <v>0</v>
      </c>
      <c r="J549" s="132"/>
      <c r="K549" s="132">
        <f>SUM(K550:K557)</f>
        <v>14500</v>
      </c>
      <c r="L549" s="132"/>
      <c r="M549" s="132">
        <f>SUM(M550:M557)</f>
        <v>0</v>
      </c>
      <c r="N549" s="132"/>
      <c r="O549" s="132">
        <f>SUM(O550:O557)</f>
        <v>0</v>
      </c>
      <c r="P549" s="132"/>
      <c r="Q549" s="132">
        <f>SUM(Q550:Q557)</f>
        <v>0</v>
      </c>
      <c r="R549" s="132"/>
      <c r="S549" s="132"/>
      <c r="T549" s="132"/>
      <c r="U549" s="132"/>
      <c r="V549" s="132">
        <f>SUM(V550:V557)</f>
        <v>0</v>
      </c>
      <c r="W549" s="132"/>
      <c r="X549" s="132"/>
      <c r="AG549" t="s">
        <v>126</v>
      </c>
    </row>
    <row r="550" spans="1:60" outlineLevel="1" x14ac:dyDescent="0.2">
      <c r="A550" s="145">
        <v>195</v>
      </c>
      <c r="B550" s="146" t="s">
        <v>640</v>
      </c>
      <c r="C550" s="152" t="s">
        <v>641</v>
      </c>
      <c r="D550" s="147" t="s">
        <v>642</v>
      </c>
      <c r="E550" s="148">
        <v>1</v>
      </c>
      <c r="F550" s="149"/>
      <c r="G550" s="150">
        <f t="shared" ref="G550:G557" si="49">ROUND(E550*F550,2)</f>
        <v>0</v>
      </c>
      <c r="H550" s="127">
        <v>0</v>
      </c>
      <c r="I550" s="127">
        <f t="shared" ref="I550:I557" si="50">ROUND(E550*H550,2)</f>
        <v>0</v>
      </c>
      <c r="J550" s="127">
        <v>3000</v>
      </c>
      <c r="K550" s="127">
        <f t="shared" ref="K550:K557" si="51">ROUND(E550*J550,2)</f>
        <v>3000</v>
      </c>
      <c r="L550" s="127">
        <v>21</v>
      </c>
      <c r="M550" s="127">
        <f t="shared" ref="M550:M557" si="52">G550*(1+L550/100)</f>
        <v>0</v>
      </c>
      <c r="N550" s="127">
        <v>0</v>
      </c>
      <c r="O550" s="127">
        <f t="shared" ref="O550:O557" si="53">ROUND(E550*N550,2)</f>
        <v>0</v>
      </c>
      <c r="P550" s="127">
        <v>0</v>
      </c>
      <c r="Q550" s="127">
        <f t="shared" ref="Q550:Q557" si="54">ROUND(E550*P550,2)</f>
        <v>0</v>
      </c>
      <c r="R550" s="127"/>
      <c r="S550" s="127" t="s">
        <v>130</v>
      </c>
      <c r="T550" s="127" t="s">
        <v>223</v>
      </c>
      <c r="U550" s="127">
        <v>0</v>
      </c>
      <c r="V550" s="127">
        <f t="shared" ref="V550:V557" si="55">ROUND(E550*U550,2)</f>
        <v>0</v>
      </c>
      <c r="W550" s="127"/>
      <c r="X550" s="127" t="s">
        <v>643</v>
      </c>
      <c r="Y550" s="122"/>
      <c r="Z550" s="122"/>
      <c r="AA550" s="122"/>
      <c r="AB550" s="122"/>
      <c r="AC550" s="122"/>
      <c r="AD550" s="122"/>
      <c r="AE550" s="122"/>
      <c r="AF550" s="122"/>
      <c r="AG550" s="122" t="s">
        <v>644</v>
      </c>
      <c r="AH550" s="122"/>
      <c r="AI550" s="122"/>
      <c r="AJ550" s="122"/>
      <c r="AK550" s="122"/>
      <c r="AL550" s="122"/>
      <c r="AM550" s="122"/>
      <c r="AN550" s="122"/>
      <c r="AO550" s="122"/>
      <c r="AP550" s="122"/>
      <c r="AQ550" s="122"/>
      <c r="AR550" s="122"/>
      <c r="AS550" s="122"/>
      <c r="AT550" s="122"/>
      <c r="AU550" s="122"/>
      <c r="AV550" s="122"/>
      <c r="AW550" s="122"/>
      <c r="AX550" s="122"/>
      <c r="AY550" s="122"/>
      <c r="AZ550" s="122"/>
      <c r="BA550" s="122"/>
      <c r="BB550" s="122"/>
      <c r="BC550" s="122"/>
      <c r="BD550" s="122"/>
      <c r="BE550" s="122"/>
      <c r="BF550" s="122"/>
      <c r="BG550" s="122"/>
      <c r="BH550" s="122"/>
    </row>
    <row r="551" spans="1:60" outlineLevel="1" x14ac:dyDescent="0.2">
      <c r="A551" s="145">
        <v>196</v>
      </c>
      <c r="B551" s="146" t="s">
        <v>645</v>
      </c>
      <c r="C551" s="152" t="s">
        <v>646</v>
      </c>
      <c r="D551" s="147" t="s">
        <v>642</v>
      </c>
      <c r="E551" s="148">
        <v>1</v>
      </c>
      <c r="F551" s="149"/>
      <c r="G551" s="150">
        <f t="shared" si="49"/>
        <v>0</v>
      </c>
      <c r="H551" s="127">
        <v>0</v>
      </c>
      <c r="I551" s="127">
        <f t="shared" si="50"/>
        <v>0</v>
      </c>
      <c r="J551" s="127">
        <v>1000</v>
      </c>
      <c r="K551" s="127">
        <f t="shared" si="51"/>
        <v>1000</v>
      </c>
      <c r="L551" s="127">
        <v>21</v>
      </c>
      <c r="M551" s="127">
        <f t="shared" si="52"/>
        <v>0</v>
      </c>
      <c r="N551" s="127">
        <v>0</v>
      </c>
      <c r="O551" s="127">
        <f t="shared" si="53"/>
        <v>0</v>
      </c>
      <c r="P551" s="127">
        <v>0</v>
      </c>
      <c r="Q551" s="127">
        <f t="shared" si="54"/>
        <v>0</v>
      </c>
      <c r="R551" s="127"/>
      <c r="S551" s="127" t="s">
        <v>130</v>
      </c>
      <c r="T551" s="127" t="s">
        <v>223</v>
      </c>
      <c r="U551" s="127">
        <v>0</v>
      </c>
      <c r="V551" s="127">
        <f t="shared" si="55"/>
        <v>0</v>
      </c>
      <c r="W551" s="127"/>
      <c r="X551" s="127" t="s">
        <v>643</v>
      </c>
      <c r="Y551" s="122"/>
      <c r="Z551" s="122"/>
      <c r="AA551" s="122"/>
      <c r="AB551" s="122"/>
      <c r="AC551" s="122"/>
      <c r="AD551" s="122"/>
      <c r="AE551" s="122"/>
      <c r="AF551" s="122"/>
      <c r="AG551" s="122" t="s">
        <v>644</v>
      </c>
      <c r="AH551" s="122"/>
      <c r="AI551" s="122"/>
      <c r="AJ551" s="122"/>
      <c r="AK551" s="122"/>
      <c r="AL551" s="122"/>
      <c r="AM551" s="122"/>
      <c r="AN551" s="122"/>
      <c r="AO551" s="122"/>
      <c r="AP551" s="122"/>
      <c r="AQ551" s="122"/>
      <c r="AR551" s="122"/>
      <c r="AS551" s="122"/>
      <c r="AT551" s="122"/>
      <c r="AU551" s="122"/>
      <c r="AV551" s="122"/>
      <c r="AW551" s="122"/>
      <c r="AX551" s="122"/>
      <c r="AY551" s="122"/>
      <c r="AZ551" s="122"/>
      <c r="BA551" s="122"/>
      <c r="BB551" s="122"/>
      <c r="BC551" s="122"/>
      <c r="BD551" s="122"/>
      <c r="BE551" s="122"/>
      <c r="BF551" s="122"/>
      <c r="BG551" s="122"/>
      <c r="BH551" s="122"/>
    </row>
    <row r="552" spans="1:60" outlineLevel="1" x14ac:dyDescent="0.2">
      <c r="A552" s="145">
        <v>197</v>
      </c>
      <c r="B552" s="146" t="s">
        <v>647</v>
      </c>
      <c r="C552" s="152" t="s">
        <v>648</v>
      </c>
      <c r="D552" s="147" t="s">
        <v>642</v>
      </c>
      <c r="E552" s="148">
        <v>1</v>
      </c>
      <c r="F552" s="149"/>
      <c r="G552" s="150">
        <f t="shared" si="49"/>
        <v>0</v>
      </c>
      <c r="H552" s="127">
        <v>0</v>
      </c>
      <c r="I552" s="127">
        <f t="shared" si="50"/>
        <v>0</v>
      </c>
      <c r="J552" s="127">
        <v>1000</v>
      </c>
      <c r="K552" s="127">
        <f t="shared" si="51"/>
        <v>1000</v>
      </c>
      <c r="L552" s="127">
        <v>21</v>
      </c>
      <c r="M552" s="127">
        <f t="shared" si="52"/>
        <v>0</v>
      </c>
      <c r="N552" s="127">
        <v>0</v>
      </c>
      <c r="O552" s="127">
        <f t="shared" si="53"/>
        <v>0</v>
      </c>
      <c r="P552" s="127">
        <v>0</v>
      </c>
      <c r="Q552" s="127">
        <f t="shared" si="54"/>
        <v>0</v>
      </c>
      <c r="R552" s="127"/>
      <c r="S552" s="127" t="s">
        <v>130</v>
      </c>
      <c r="T552" s="127" t="s">
        <v>223</v>
      </c>
      <c r="U552" s="127">
        <v>0</v>
      </c>
      <c r="V552" s="127">
        <f t="shared" si="55"/>
        <v>0</v>
      </c>
      <c r="W552" s="127"/>
      <c r="X552" s="127" t="s">
        <v>643</v>
      </c>
      <c r="Y552" s="122"/>
      <c r="Z552" s="122"/>
      <c r="AA552" s="122"/>
      <c r="AB552" s="122"/>
      <c r="AC552" s="122"/>
      <c r="AD552" s="122"/>
      <c r="AE552" s="122"/>
      <c r="AF552" s="122"/>
      <c r="AG552" s="122" t="s">
        <v>644</v>
      </c>
      <c r="AH552" s="122"/>
      <c r="AI552" s="122"/>
      <c r="AJ552" s="122"/>
      <c r="AK552" s="122"/>
      <c r="AL552" s="122"/>
      <c r="AM552" s="122"/>
      <c r="AN552" s="122"/>
      <c r="AO552" s="122"/>
      <c r="AP552" s="122"/>
      <c r="AQ552" s="122"/>
      <c r="AR552" s="122"/>
      <c r="AS552" s="122"/>
      <c r="AT552" s="122"/>
      <c r="AU552" s="122"/>
      <c r="AV552" s="122"/>
      <c r="AW552" s="122"/>
      <c r="AX552" s="122"/>
      <c r="AY552" s="122"/>
      <c r="AZ552" s="122"/>
      <c r="BA552" s="122"/>
      <c r="BB552" s="122"/>
      <c r="BC552" s="122"/>
      <c r="BD552" s="122"/>
      <c r="BE552" s="122"/>
      <c r="BF552" s="122"/>
      <c r="BG552" s="122"/>
      <c r="BH552" s="122"/>
    </row>
    <row r="553" spans="1:60" outlineLevel="1" x14ac:dyDescent="0.2">
      <c r="A553" s="145">
        <v>198</v>
      </c>
      <c r="B553" s="146" t="s">
        <v>649</v>
      </c>
      <c r="C553" s="152" t="s">
        <v>650</v>
      </c>
      <c r="D553" s="147" t="s">
        <v>642</v>
      </c>
      <c r="E553" s="148">
        <v>1</v>
      </c>
      <c r="F553" s="149"/>
      <c r="G553" s="150">
        <f t="shared" si="49"/>
        <v>0</v>
      </c>
      <c r="H553" s="127">
        <v>0</v>
      </c>
      <c r="I553" s="127">
        <f t="shared" si="50"/>
        <v>0</v>
      </c>
      <c r="J553" s="127">
        <v>1500</v>
      </c>
      <c r="K553" s="127">
        <f t="shared" si="51"/>
        <v>1500</v>
      </c>
      <c r="L553" s="127">
        <v>21</v>
      </c>
      <c r="M553" s="127">
        <f t="shared" si="52"/>
        <v>0</v>
      </c>
      <c r="N553" s="127">
        <v>0</v>
      </c>
      <c r="O553" s="127">
        <f t="shared" si="53"/>
        <v>0</v>
      </c>
      <c r="P553" s="127">
        <v>0</v>
      </c>
      <c r="Q553" s="127">
        <f t="shared" si="54"/>
        <v>0</v>
      </c>
      <c r="R553" s="127"/>
      <c r="S553" s="127" t="s">
        <v>130</v>
      </c>
      <c r="T553" s="127" t="s">
        <v>223</v>
      </c>
      <c r="U553" s="127">
        <v>0</v>
      </c>
      <c r="V553" s="127">
        <f t="shared" si="55"/>
        <v>0</v>
      </c>
      <c r="W553" s="127"/>
      <c r="X553" s="127" t="s">
        <v>643</v>
      </c>
      <c r="Y553" s="122"/>
      <c r="Z553" s="122"/>
      <c r="AA553" s="122"/>
      <c r="AB553" s="122"/>
      <c r="AC553" s="122"/>
      <c r="AD553" s="122"/>
      <c r="AE553" s="122"/>
      <c r="AF553" s="122"/>
      <c r="AG553" s="122" t="s">
        <v>644</v>
      </c>
      <c r="AH553" s="122"/>
      <c r="AI553" s="122"/>
      <c r="AJ553" s="122"/>
      <c r="AK553" s="122"/>
      <c r="AL553" s="122"/>
      <c r="AM553" s="122"/>
      <c r="AN553" s="122"/>
      <c r="AO553" s="122"/>
      <c r="AP553" s="122"/>
      <c r="AQ553" s="122"/>
      <c r="AR553" s="122"/>
      <c r="AS553" s="122"/>
      <c r="AT553" s="122"/>
      <c r="AU553" s="122"/>
      <c r="AV553" s="122"/>
      <c r="AW553" s="122"/>
      <c r="AX553" s="122"/>
      <c r="AY553" s="122"/>
      <c r="AZ553" s="122"/>
      <c r="BA553" s="122"/>
      <c r="BB553" s="122"/>
      <c r="BC553" s="122"/>
      <c r="BD553" s="122"/>
      <c r="BE553" s="122"/>
      <c r="BF553" s="122"/>
      <c r="BG553" s="122"/>
      <c r="BH553" s="122"/>
    </row>
    <row r="554" spans="1:60" outlineLevel="1" x14ac:dyDescent="0.2">
      <c r="A554" s="145">
        <v>199</v>
      </c>
      <c r="B554" s="146" t="s">
        <v>651</v>
      </c>
      <c r="C554" s="152" t="s">
        <v>652</v>
      </c>
      <c r="D554" s="147" t="s">
        <v>642</v>
      </c>
      <c r="E554" s="148">
        <v>1</v>
      </c>
      <c r="F554" s="149"/>
      <c r="G554" s="150">
        <f t="shared" si="49"/>
        <v>0</v>
      </c>
      <c r="H554" s="127">
        <v>0</v>
      </c>
      <c r="I554" s="127">
        <f t="shared" si="50"/>
        <v>0</v>
      </c>
      <c r="J554" s="127">
        <v>500</v>
      </c>
      <c r="K554" s="127">
        <f t="shared" si="51"/>
        <v>500</v>
      </c>
      <c r="L554" s="127">
        <v>21</v>
      </c>
      <c r="M554" s="127">
        <f t="shared" si="52"/>
        <v>0</v>
      </c>
      <c r="N554" s="127">
        <v>0</v>
      </c>
      <c r="O554" s="127">
        <f t="shared" si="53"/>
        <v>0</v>
      </c>
      <c r="P554" s="127">
        <v>0</v>
      </c>
      <c r="Q554" s="127">
        <f t="shared" si="54"/>
        <v>0</v>
      </c>
      <c r="R554" s="127"/>
      <c r="S554" s="127" t="s">
        <v>222</v>
      </c>
      <c r="T554" s="127" t="s">
        <v>223</v>
      </c>
      <c r="U554" s="127">
        <v>0</v>
      </c>
      <c r="V554" s="127">
        <f t="shared" si="55"/>
        <v>0</v>
      </c>
      <c r="W554" s="127"/>
      <c r="X554" s="127" t="s">
        <v>643</v>
      </c>
      <c r="Y554" s="122"/>
      <c r="Z554" s="122"/>
      <c r="AA554" s="122"/>
      <c r="AB554" s="122"/>
      <c r="AC554" s="122"/>
      <c r="AD554" s="122"/>
      <c r="AE554" s="122"/>
      <c r="AF554" s="122"/>
      <c r="AG554" s="122" t="s">
        <v>644</v>
      </c>
      <c r="AH554" s="122"/>
      <c r="AI554" s="122"/>
      <c r="AJ554" s="122"/>
      <c r="AK554" s="122"/>
      <c r="AL554" s="122"/>
      <c r="AM554" s="122"/>
      <c r="AN554" s="122"/>
      <c r="AO554" s="122"/>
      <c r="AP554" s="122"/>
      <c r="AQ554" s="122"/>
      <c r="AR554" s="122"/>
      <c r="AS554" s="122"/>
      <c r="AT554" s="122"/>
      <c r="AU554" s="122"/>
      <c r="AV554" s="122"/>
      <c r="AW554" s="122"/>
      <c r="AX554" s="122"/>
      <c r="AY554" s="122"/>
      <c r="AZ554" s="122"/>
      <c r="BA554" s="122"/>
      <c r="BB554" s="122"/>
      <c r="BC554" s="122"/>
      <c r="BD554" s="122"/>
      <c r="BE554" s="122"/>
      <c r="BF554" s="122"/>
      <c r="BG554" s="122"/>
      <c r="BH554" s="122"/>
    </row>
    <row r="555" spans="1:60" outlineLevel="1" x14ac:dyDescent="0.2">
      <c r="A555" s="145">
        <v>200</v>
      </c>
      <c r="B555" s="146" t="s">
        <v>653</v>
      </c>
      <c r="C555" s="152" t="s">
        <v>654</v>
      </c>
      <c r="D555" s="147" t="s">
        <v>642</v>
      </c>
      <c r="E555" s="148">
        <v>1</v>
      </c>
      <c r="F555" s="149"/>
      <c r="G555" s="150">
        <f t="shared" si="49"/>
        <v>0</v>
      </c>
      <c r="H555" s="127">
        <v>0</v>
      </c>
      <c r="I555" s="127">
        <f t="shared" si="50"/>
        <v>0</v>
      </c>
      <c r="J555" s="127">
        <v>2000</v>
      </c>
      <c r="K555" s="127">
        <f t="shared" si="51"/>
        <v>2000</v>
      </c>
      <c r="L555" s="127">
        <v>21</v>
      </c>
      <c r="M555" s="127">
        <f t="shared" si="52"/>
        <v>0</v>
      </c>
      <c r="N555" s="127">
        <v>0</v>
      </c>
      <c r="O555" s="127">
        <f t="shared" si="53"/>
        <v>0</v>
      </c>
      <c r="P555" s="127">
        <v>0</v>
      </c>
      <c r="Q555" s="127">
        <f t="shared" si="54"/>
        <v>0</v>
      </c>
      <c r="R555" s="127"/>
      <c r="S555" s="127" t="s">
        <v>222</v>
      </c>
      <c r="T555" s="127" t="s">
        <v>223</v>
      </c>
      <c r="U555" s="127">
        <v>0</v>
      </c>
      <c r="V555" s="127">
        <f t="shared" si="55"/>
        <v>0</v>
      </c>
      <c r="W555" s="127"/>
      <c r="X555" s="127" t="s">
        <v>643</v>
      </c>
      <c r="Y555" s="122"/>
      <c r="Z555" s="122"/>
      <c r="AA555" s="122"/>
      <c r="AB555" s="122"/>
      <c r="AC555" s="122"/>
      <c r="AD555" s="122"/>
      <c r="AE555" s="122"/>
      <c r="AF555" s="122"/>
      <c r="AG555" s="122" t="s">
        <v>644</v>
      </c>
      <c r="AH555" s="122"/>
      <c r="AI555" s="122"/>
      <c r="AJ555" s="122"/>
      <c r="AK555" s="122"/>
      <c r="AL555" s="122"/>
      <c r="AM555" s="122"/>
      <c r="AN555" s="122"/>
      <c r="AO555" s="122"/>
      <c r="AP555" s="122"/>
      <c r="AQ555" s="122"/>
      <c r="AR555" s="122"/>
      <c r="AS555" s="122"/>
      <c r="AT555" s="122"/>
      <c r="AU555" s="122"/>
      <c r="AV555" s="122"/>
      <c r="AW555" s="122"/>
      <c r="AX555" s="122"/>
      <c r="AY555" s="122"/>
      <c r="AZ555" s="122"/>
      <c r="BA555" s="122"/>
      <c r="BB555" s="122"/>
      <c r="BC555" s="122"/>
      <c r="BD555" s="122"/>
      <c r="BE555" s="122"/>
      <c r="BF555" s="122"/>
      <c r="BG555" s="122"/>
      <c r="BH555" s="122"/>
    </row>
    <row r="556" spans="1:60" outlineLevel="1" x14ac:dyDescent="0.2">
      <c r="A556" s="145">
        <v>201</v>
      </c>
      <c r="B556" s="146" t="s">
        <v>655</v>
      </c>
      <c r="C556" s="152" t="s">
        <v>656</v>
      </c>
      <c r="D556" s="147" t="s">
        <v>642</v>
      </c>
      <c r="E556" s="148">
        <v>1</v>
      </c>
      <c r="F556" s="149"/>
      <c r="G556" s="150">
        <f t="shared" si="49"/>
        <v>0</v>
      </c>
      <c r="H556" s="127">
        <v>0</v>
      </c>
      <c r="I556" s="127">
        <f t="shared" si="50"/>
        <v>0</v>
      </c>
      <c r="J556" s="127">
        <v>5000</v>
      </c>
      <c r="K556" s="127">
        <f t="shared" si="51"/>
        <v>5000</v>
      </c>
      <c r="L556" s="127">
        <v>21</v>
      </c>
      <c r="M556" s="127">
        <f t="shared" si="52"/>
        <v>0</v>
      </c>
      <c r="N556" s="127">
        <v>0</v>
      </c>
      <c r="O556" s="127">
        <f t="shared" si="53"/>
        <v>0</v>
      </c>
      <c r="P556" s="127">
        <v>0</v>
      </c>
      <c r="Q556" s="127">
        <f t="shared" si="54"/>
        <v>0</v>
      </c>
      <c r="R556" s="127"/>
      <c r="S556" s="127" t="s">
        <v>222</v>
      </c>
      <c r="T556" s="127" t="s">
        <v>223</v>
      </c>
      <c r="U556" s="127">
        <v>0</v>
      </c>
      <c r="V556" s="127">
        <f t="shared" si="55"/>
        <v>0</v>
      </c>
      <c r="W556" s="127"/>
      <c r="X556" s="127" t="s">
        <v>643</v>
      </c>
      <c r="Y556" s="122"/>
      <c r="Z556" s="122"/>
      <c r="AA556" s="122"/>
      <c r="AB556" s="122"/>
      <c r="AC556" s="122"/>
      <c r="AD556" s="122"/>
      <c r="AE556" s="122"/>
      <c r="AF556" s="122"/>
      <c r="AG556" s="122" t="s">
        <v>644</v>
      </c>
      <c r="AH556" s="122"/>
      <c r="AI556" s="122"/>
      <c r="AJ556" s="122"/>
      <c r="AK556" s="122"/>
      <c r="AL556" s="122"/>
      <c r="AM556" s="122"/>
      <c r="AN556" s="122"/>
      <c r="AO556" s="122"/>
      <c r="AP556" s="122"/>
      <c r="AQ556" s="122"/>
      <c r="AR556" s="122"/>
      <c r="AS556" s="122"/>
      <c r="AT556" s="122"/>
      <c r="AU556" s="122"/>
      <c r="AV556" s="122"/>
      <c r="AW556" s="122"/>
      <c r="AX556" s="122"/>
      <c r="AY556" s="122"/>
      <c r="AZ556" s="122"/>
      <c r="BA556" s="122"/>
      <c r="BB556" s="122"/>
      <c r="BC556" s="122"/>
      <c r="BD556" s="122"/>
      <c r="BE556" s="122"/>
      <c r="BF556" s="122"/>
      <c r="BG556" s="122"/>
      <c r="BH556" s="122"/>
    </row>
    <row r="557" spans="1:60" outlineLevel="1" x14ac:dyDescent="0.2">
      <c r="A557" s="139">
        <v>202</v>
      </c>
      <c r="B557" s="140" t="s">
        <v>657</v>
      </c>
      <c r="C557" s="153" t="s">
        <v>658</v>
      </c>
      <c r="D557" s="141" t="s">
        <v>642</v>
      </c>
      <c r="E557" s="142">
        <v>1</v>
      </c>
      <c r="F557" s="143"/>
      <c r="G557" s="144">
        <f t="shared" si="49"/>
        <v>0</v>
      </c>
      <c r="H557" s="127">
        <v>0</v>
      </c>
      <c r="I557" s="127">
        <f t="shared" si="50"/>
        <v>0</v>
      </c>
      <c r="J557" s="127">
        <v>500</v>
      </c>
      <c r="K557" s="127">
        <f t="shared" si="51"/>
        <v>500</v>
      </c>
      <c r="L557" s="127">
        <v>21</v>
      </c>
      <c r="M557" s="127">
        <f t="shared" si="52"/>
        <v>0</v>
      </c>
      <c r="N557" s="127">
        <v>0</v>
      </c>
      <c r="O557" s="127">
        <f t="shared" si="53"/>
        <v>0</v>
      </c>
      <c r="P557" s="127">
        <v>0</v>
      </c>
      <c r="Q557" s="127">
        <f t="shared" si="54"/>
        <v>0</v>
      </c>
      <c r="R557" s="127"/>
      <c r="S557" s="127" t="s">
        <v>222</v>
      </c>
      <c r="T557" s="127" t="s">
        <v>223</v>
      </c>
      <c r="U557" s="127">
        <v>0</v>
      </c>
      <c r="V557" s="127">
        <f t="shared" si="55"/>
        <v>0</v>
      </c>
      <c r="W557" s="127"/>
      <c r="X557" s="127" t="s">
        <v>643</v>
      </c>
      <c r="Y557" s="122"/>
      <c r="Z557" s="122"/>
      <c r="AA557" s="122"/>
      <c r="AB557" s="122"/>
      <c r="AC557" s="122"/>
      <c r="AD557" s="122"/>
      <c r="AE557" s="122"/>
      <c r="AF557" s="122"/>
      <c r="AG557" s="122" t="s">
        <v>644</v>
      </c>
      <c r="AH557" s="122"/>
      <c r="AI557" s="122"/>
      <c r="AJ557" s="122"/>
      <c r="AK557" s="122"/>
      <c r="AL557" s="122"/>
      <c r="AM557" s="122"/>
      <c r="AN557" s="122"/>
      <c r="AO557" s="122"/>
      <c r="AP557" s="122"/>
      <c r="AQ557" s="122"/>
      <c r="AR557" s="122"/>
      <c r="AS557" s="122"/>
      <c r="AT557" s="122"/>
      <c r="AU557" s="122"/>
      <c r="AV557" s="122"/>
      <c r="AW557" s="122"/>
      <c r="AX557" s="122"/>
      <c r="AY557" s="122"/>
      <c r="AZ557" s="122"/>
      <c r="BA557" s="122"/>
      <c r="BB557" s="122"/>
      <c r="BC557" s="122"/>
      <c r="BD557" s="122"/>
      <c r="BE557" s="122"/>
      <c r="BF557" s="122"/>
      <c r="BG557" s="122"/>
      <c r="BH557" s="122"/>
    </row>
    <row r="558" spans="1:60" x14ac:dyDescent="0.2">
      <c r="A558" s="3"/>
      <c r="B558" s="4"/>
      <c r="C558" s="157"/>
      <c r="D558" s="6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AE558">
        <v>15</v>
      </c>
      <c r="AF558">
        <v>21</v>
      </c>
      <c r="AG558" t="s">
        <v>112</v>
      </c>
    </row>
    <row r="559" spans="1:60" x14ac:dyDescent="0.2">
      <c r="C559" s="158"/>
      <c r="D559" s="10"/>
      <c r="AG559" t="s">
        <v>659</v>
      </c>
    </row>
    <row r="560" spans="1:60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Hradil</dc:creator>
  <cp:lastModifiedBy>Roman Hradil</cp:lastModifiedBy>
  <cp:lastPrinted>2019-03-19T12:27:02Z</cp:lastPrinted>
  <dcterms:created xsi:type="dcterms:W3CDTF">2009-04-08T07:15:50Z</dcterms:created>
  <dcterms:modified xsi:type="dcterms:W3CDTF">2022-02-17T12:12:02Z</dcterms:modified>
</cp:coreProperties>
</file>