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13B669C2-B8A9-4D61-A8C2-A903E08940E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_xlnm._FilterDatabase" localSheetId="4" hidden="1">'SO 01 P1'!$A$8:$V$416</definedName>
    <definedName name="_xlnm._FilterDatabase" localSheetId="3" hidden="1">'SO 01 Pol'!$A$8:$V$444</definedName>
    <definedName name="CelkemDPHVypocet" localSheetId="1">Stavba!$H$36</definedName>
    <definedName name="CenaCelkem">Stavba!$G$21</definedName>
    <definedName name="CenaCelkemBezDPH">Stavba!$G$20</definedName>
    <definedName name="CenaCelkemVypocet" localSheetId="1">Stavba!$I$36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P1'!$A$1:$X$418</definedName>
    <definedName name="_xlnm.Print_Area" localSheetId="5">'SO 01 P2'!$A$1:$X$18</definedName>
    <definedName name="_xlnm.Print_Area" localSheetId="3">'SO 01 Pol'!$A$1:$X$446</definedName>
    <definedName name="_xlnm.Print_Area" localSheetId="1">Stavba!$A$1:$J$38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Stavba!$F$36</definedName>
    <definedName name="ZakladDPHZakl">Stavba!$G$17</definedName>
    <definedName name="ZakladDPHZaklVypocet" localSheetId="1">Stavba!$G$36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M15" i="14" s="1"/>
  <c r="I15" i="14"/>
  <c r="K15" i="14"/>
  <c r="O15" i="14"/>
  <c r="Q15" i="14"/>
  <c r="V15" i="14"/>
  <c r="G16" i="14"/>
  <c r="I16" i="14"/>
  <c r="K16" i="14"/>
  <c r="O16" i="14"/>
  <c r="Q16" i="14"/>
  <c r="V16" i="14"/>
  <c r="G9" i="13"/>
  <c r="I9" i="13"/>
  <c r="K9" i="13"/>
  <c r="O9" i="13"/>
  <c r="Q9" i="13"/>
  <c r="V9" i="13"/>
  <c r="G10" i="13"/>
  <c r="I10" i="13"/>
  <c r="K10" i="13"/>
  <c r="M10" i="13"/>
  <c r="O10" i="13"/>
  <c r="Q10" i="13"/>
  <c r="V10" i="13"/>
  <c r="G11" i="13"/>
  <c r="M11" i="13" s="1"/>
  <c r="I11" i="13"/>
  <c r="K11" i="13"/>
  <c r="O11" i="13"/>
  <c r="Q11" i="13"/>
  <c r="V11" i="13"/>
  <c r="G14" i="13"/>
  <c r="M14" i="13" s="1"/>
  <c r="I14" i="13"/>
  <c r="K14" i="13"/>
  <c r="O14" i="13"/>
  <c r="Q14" i="13"/>
  <c r="V14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21" i="13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33" i="13"/>
  <c r="M33" i="13" s="1"/>
  <c r="I33" i="13"/>
  <c r="K33" i="13"/>
  <c r="O33" i="13"/>
  <c r="Q33" i="13"/>
  <c r="V33" i="13"/>
  <c r="G50" i="13"/>
  <c r="M50" i="13" s="1"/>
  <c r="I50" i="13"/>
  <c r="K50" i="13"/>
  <c r="O50" i="13"/>
  <c r="Q50" i="13"/>
  <c r="V50" i="13"/>
  <c r="G54" i="13"/>
  <c r="I54" i="13"/>
  <c r="K54" i="13"/>
  <c r="M54" i="13"/>
  <c r="O54" i="13"/>
  <c r="Q54" i="13"/>
  <c r="V54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G63" i="13"/>
  <c r="M63" i="13" s="1"/>
  <c r="I63" i="13"/>
  <c r="K63" i="13"/>
  <c r="O63" i="13"/>
  <c r="O62" i="13" s="1"/>
  <c r="Q63" i="13"/>
  <c r="V63" i="13"/>
  <c r="G67" i="13"/>
  <c r="M67" i="13" s="1"/>
  <c r="I67" i="13"/>
  <c r="K67" i="13"/>
  <c r="O67" i="13"/>
  <c r="Q67" i="13"/>
  <c r="V67" i="13"/>
  <c r="G70" i="13"/>
  <c r="M70" i="13" s="1"/>
  <c r="I70" i="13"/>
  <c r="K70" i="13"/>
  <c r="O70" i="13"/>
  <c r="Q70" i="13"/>
  <c r="V70" i="13"/>
  <c r="G74" i="13"/>
  <c r="M74" i="13" s="1"/>
  <c r="I74" i="13"/>
  <c r="K74" i="13"/>
  <c r="O74" i="13"/>
  <c r="O73" i="13" s="1"/>
  <c r="Q74" i="13"/>
  <c r="V74" i="13"/>
  <c r="V73" i="13" s="1"/>
  <c r="G81" i="13"/>
  <c r="G73" i="13" s="1"/>
  <c r="I81" i="13"/>
  <c r="K81" i="13"/>
  <c r="O81" i="13"/>
  <c r="Q81" i="13"/>
  <c r="V81" i="13"/>
  <c r="G85" i="13"/>
  <c r="I85" i="13"/>
  <c r="K85" i="13"/>
  <c r="O85" i="13"/>
  <c r="Q85" i="13"/>
  <c r="V85" i="13"/>
  <c r="G88" i="13"/>
  <c r="M88" i="13" s="1"/>
  <c r="I88" i="13"/>
  <c r="K88" i="13"/>
  <c r="O88" i="13"/>
  <c r="Q88" i="13"/>
  <c r="V88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8" i="13"/>
  <c r="M98" i="13" s="1"/>
  <c r="I98" i="13"/>
  <c r="K98" i="13"/>
  <c r="O98" i="13"/>
  <c r="Q98" i="13"/>
  <c r="V98" i="13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7" i="13"/>
  <c r="M107" i="13" s="1"/>
  <c r="I107" i="13"/>
  <c r="K107" i="13"/>
  <c r="O107" i="13"/>
  <c r="Q107" i="13"/>
  <c r="V107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9" i="13"/>
  <c r="I129" i="13"/>
  <c r="G130" i="13"/>
  <c r="M130" i="13" s="1"/>
  <c r="M129" i="13" s="1"/>
  <c r="I130" i="13"/>
  <c r="K130" i="13"/>
  <c r="K129" i="13" s="1"/>
  <c r="O130" i="13"/>
  <c r="O129" i="13" s="1"/>
  <c r="Q130" i="13"/>
  <c r="Q129" i="13" s="1"/>
  <c r="V130" i="13"/>
  <c r="V129" i="13" s="1"/>
  <c r="G132" i="13"/>
  <c r="I132" i="13"/>
  <c r="K132" i="13"/>
  <c r="O132" i="13"/>
  <c r="O131" i="13" s="1"/>
  <c r="Q132" i="13"/>
  <c r="V132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G139" i="13" s="1"/>
  <c r="I140" i="13"/>
  <c r="I139" i="13" s="1"/>
  <c r="K140" i="13"/>
  <c r="K139" i="13" s="1"/>
  <c r="O140" i="13"/>
  <c r="O139" i="13" s="1"/>
  <c r="Q140" i="13"/>
  <c r="Q139" i="13" s="1"/>
  <c r="V140" i="13"/>
  <c r="V139" i="13" s="1"/>
  <c r="G142" i="13"/>
  <c r="M142" i="13" s="1"/>
  <c r="I142" i="13"/>
  <c r="K142" i="13"/>
  <c r="O142" i="13"/>
  <c r="Q142" i="13"/>
  <c r="V142" i="13"/>
  <c r="G143" i="13"/>
  <c r="I143" i="13"/>
  <c r="K143" i="13"/>
  <c r="O143" i="13"/>
  <c r="Q143" i="13"/>
  <c r="V143" i="13"/>
  <c r="G144" i="13"/>
  <c r="M144" i="13" s="1"/>
  <c r="I144" i="13"/>
  <c r="K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M146" i="13" s="1"/>
  <c r="I146" i="13"/>
  <c r="K146" i="13"/>
  <c r="O146" i="13"/>
  <c r="Q146" i="13"/>
  <c r="V146" i="13"/>
  <c r="G147" i="13"/>
  <c r="I147" i="13"/>
  <c r="K147" i="13"/>
  <c r="M147" i="13"/>
  <c r="O147" i="13"/>
  <c r="Q147" i="13"/>
  <c r="V147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1" i="13"/>
  <c r="I151" i="13"/>
  <c r="K151" i="13"/>
  <c r="O151" i="13"/>
  <c r="Q151" i="13"/>
  <c r="V151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Q153" i="13"/>
  <c r="V153" i="13"/>
  <c r="G154" i="13"/>
  <c r="M154" i="13" s="1"/>
  <c r="I154" i="13"/>
  <c r="K154" i="13"/>
  <c r="O154" i="13"/>
  <c r="Q154" i="13"/>
  <c r="V154" i="13"/>
  <c r="G155" i="13"/>
  <c r="I155" i="13"/>
  <c r="K155" i="13"/>
  <c r="M155" i="13"/>
  <c r="O155" i="13"/>
  <c r="Q155" i="13"/>
  <c r="V155" i="13"/>
  <c r="G157" i="13"/>
  <c r="I157" i="13"/>
  <c r="K157" i="13"/>
  <c r="O157" i="13"/>
  <c r="Q157" i="13"/>
  <c r="V157" i="13"/>
  <c r="G158" i="13"/>
  <c r="I158" i="13"/>
  <c r="K158" i="13"/>
  <c r="M158" i="13"/>
  <c r="O158" i="13"/>
  <c r="Q158" i="13"/>
  <c r="V158" i="13"/>
  <c r="G159" i="13"/>
  <c r="M159" i="13" s="1"/>
  <c r="I159" i="13"/>
  <c r="K159" i="13"/>
  <c r="O159" i="13"/>
  <c r="Q159" i="13"/>
  <c r="V159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4" i="13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M167" i="13" s="1"/>
  <c r="I167" i="13"/>
  <c r="K167" i="13"/>
  <c r="O167" i="13"/>
  <c r="Q167" i="13"/>
  <c r="V167" i="13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M174" i="13" s="1"/>
  <c r="I174" i="13"/>
  <c r="K174" i="13"/>
  <c r="O174" i="13"/>
  <c r="Q174" i="13"/>
  <c r="V174" i="13"/>
  <c r="G175" i="13"/>
  <c r="M175" i="13" s="1"/>
  <c r="I175" i="13"/>
  <c r="K175" i="13"/>
  <c r="O175" i="13"/>
  <c r="Q175" i="13"/>
  <c r="V175" i="13"/>
  <c r="G176" i="13"/>
  <c r="M176" i="13" s="1"/>
  <c r="I176" i="13"/>
  <c r="K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M178" i="13" s="1"/>
  <c r="I178" i="13"/>
  <c r="K178" i="13"/>
  <c r="O178" i="13"/>
  <c r="Q178" i="13"/>
  <c r="V178" i="13"/>
  <c r="G179" i="13"/>
  <c r="M179" i="13" s="1"/>
  <c r="I179" i="13"/>
  <c r="K179" i="13"/>
  <c r="O179" i="13"/>
  <c r="Q179" i="13"/>
  <c r="V179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90" i="13"/>
  <c r="I190" i="13"/>
  <c r="I189" i="13" s="1"/>
  <c r="K190" i="13"/>
  <c r="O190" i="13"/>
  <c r="Q190" i="13"/>
  <c r="V190" i="13"/>
  <c r="G191" i="13"/>
  <c r="M191" i="13" s="1"/>
  <c r="I191" i="13"/>
  <c r="K191" i="13"/>
  <c r="O191" i="13"/>
  <c r="Q191" i="13"/>
  <c r="V191" i="13"/>
  <c r="G192" i="13"/>
  <c r="M192" i="13" s="1"/>
  <c r="I192" i="13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7" i="13"/>
  <c r="G196" i="13" s="1"/>
  <c r="I197" i="13"/>
  <c r="I196" i="13" s="1"/>
  <c r="K197" i="13"/>
  <c r="K196" i="13" s="1"/>
  <c r="O197" i="13"/>
  <c r="O196" i="13" s="1"/>
  <c r="Q197" i="13"/>
  <c r="Q196" i="13" s="1"/>
  <c r="V197" i="13"/>
  <c r="V196" i="13" s="1"/>
  <c r="G202" i="13"/>
  <c r="M202" i="13" s="1"/>
  <c r="M201" i="13" s="1"/>
  <c r="I202" i="13"/>
  <c r="I201" i="13" s="1"/>
  <c r="K202" i="13"/>
  <c r="K201" i="13" s="1"/>
  <c r="O202" i="13"/>
  <c r="O201" i="13" s="1"/>
  <c r="Q202" i="13"/>
  <c r="Q201" i="13" s="1"/>
  <c r="V202" i="13"/>
  <c r="V201" i="13" s="1"/>
  <c r="G207" i="13"/>
  <c r="I207" i="13"/>
  <c r="K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0" i="13"/>
  <c r="M220" i="13" s="1"/>
  <c r="I220" i="13"/>
  <c r="K220" i="13"/>
  <c r="O220" i="13"/>
  <c r="Q220" i="13"/>
  <c r="V220" i="13"/>
  <c r="G233" i="13"/>
  <c r="M233" i="13" s="1"/>
  <c r="I233" i="13"/>
  <c r="K233" i="13"/>
  <c r="O233" i="13"/>
  <c r="Q233" i="13"/>
  <c r="V233" i="13"/>
  <c r="G235" i="13"/>
  <c r="I235" i="13"/>
  <c r="I234" i="13" s="1"/>
  <c r="K235" i="13"/>
  <c r="O235" i="13"/>
  <c r="O234" i="13" s="1"/>
  <c r="Q235" i="13"/>
  <c r="V235" i="13"/>
  <c r="G237" i="13"/>
  <c r="I237" i="13"/>
  <c r="K237" i="13"/>
  <c r="K234" i="13" s="1"/>
  <c r="M237" i="13"/>
  <c r="O237" i="13"/>
  <c r="Q237" i="13"/>
  <c r="V237" i="13"/>
  <c r="G239" i="13"/>
  <c r="M239" i="13" s="1"/>
  <c r="I239" i="13"/>
  <c r="K239" i="13"/>
  <c r="O239" i="13"/>
  <c r="Q239" i="13"/>
  <c r="V239" i="13"/>
  <c r="G242" i="13"/>
  <c r="M242" i="13" s="1"/>
  <c r="I242" i="13"/>
  <c r="K242" i="13"/>
  <c r="O242" i="13"/>
  <c r="Q242" i="13"/>
  <c r="V242" i="13"/>
  <c r="G245" i="13"/>
  <c r="M245" i="13" s="1"/>
  <c r="I245" i="13"/>
  <c r="K245" i="13"/>
  <c r="K238" i="13" s="1"/>
  <c r="O245" i="13"/>
  <c r="Q245" i="13"/>
  <c r="V245" i="13"/>
  <c r="G247" i="13"/>
  <c r="M247" i="13" s="1"/>
  <c r="I247" i="13"/>
  <c r="K247" i="13"/>
  <c r="O247" i="13"/>
  <c r="Q247" i="13"/>
  <c r="V247" i="13"/>
  <c r="G249" i="13"/>
  <c r="M249" i="13" s="1"/>
  <c r="I249" i="13"/>
  <c r="K249" i="13"/>
  <c r="O249" i="13"/>
  <c r="Q249" i="13"/>
  <c r="V249" i="13"/>
  <c r="G252" i="13"/>
  <c r="M252" i="13" s="1"/>
  <c r="I252" i="13"/>
  <c r="K252" i="13"/>
  <c r="O252" i="13"/>
  <c r="Q252" i="13"/>
  <c r="V252" i="13"/>
  <c r="G255" i="13"/>
  <c r="M255" i="13" s="1"/>
  <c r="I255" i="13"/>
  <c r="K255" i="13"/>
  <c r="O255" i="13"/>
  <c r="Q255" i="13"/>
  <c r="V255" i="13"/>
  <c r="G258" i="13"/>
  <c r="M258" i="13" s="1"/>
  <c r="I258" i="13"/>
  <c r="K258" i="13"/>
  <c r="O258" i="13"/>
  <c r="Q258" i="13"/>
  <c r="V258" i="13"/>
  <c r="G261" i="13"/>
  <c r="I261" i="13"/>
  <c r="K261" i="13"/>
  <c r="M261" i="13"/>
  <c r="O261" i="13"/>
  <c r="Q261" i="13"/>
  <c r="V261" i="13"/>
  <c r="G268" i="13"/>
  <c r="M268" i="13" s="1"/>
  <c r="I268" i="13"/>
  <c r="K268" i="13"/>
  <c r="O268" i="13"/>
  <c r="Q268" i="13"/>
  <c r="V268" i="13"/>
  <c r="G270" i="13"/>
  <c r="M270" i="13" s="1"/>
  <c r="I270" i="13"/>
  <c r="K270" i="13"/>
  <c r="O270" i="13"/>
  <c r="Q270" i="13"/>
  <c r="V270" i="13"/>
  <c r="G272" i="13"/>
  <c r="I272" i="13"/>
  <c r="K272" i="13"/>
  <c r="O272" i="13"/>
  <c r="Q272" i="13"/>
  <c r="V272" i="13"/>
  <c r="G274" i="13"/>
  <c r="M274" i="13" s="1"/>
  <c r="I274" i="13"/>
  <c r="K274" i="13"/>
  <c r="O274" i="13"/>
  <c r="Q274" i="13"/>
  <c r="V274" i="13"/>
  <c r="G276" i="13"/>
  <c r="I276" i="13"/>
  <c r="K276" i="13"/>
  <c r="M276" i="13"/>
  <c r="O276" i="13"/>
  <c r="Q276" i="13"/>
  <c r="V276" i="13"/>
  <c r="G278" i="13"/>
  <c r="M278" i="13" s="1"/>
  <c r="I278" i="13"/>
  <c r="K278" i="13"/>
  <c r="O278" i="13"/>
  <c r="Q278" i="13"/>
  <c r="V278" i="13"/>
  <c r="G282" i="13"/>
  <c r="I282" i="13"/>
  <c r="K282" i="13"/>
  <c r="O282" i="13"/>
  <c r="Q282" i="13"/>
  <c r="V282" i="13"/>
  <c r="G286" i="13"/>
  <c r="M286" i="13" s="1"/>
  <c r="I286" i="13"/>
  <c r="K286" i="13"/>
  <c r="O286" i="13"/>
  <c r="Q286" i="13"/>
  <c r="V286" i="13"/>
  <c r="G290" i="13"/>
  <c r="M290" i="13" s="1"/>
  <c r="I290" i="13"/>
  <c r="K290" i="13"/>
  <c r="O290" i="13"/>
  <c r="Q290" i="13"/>
  <c r="V290" i="13"/>
  <c r="G294" i="13"/>
  <c r="M294" i="13" s="1"/>
  <c r="I294" i="13"/>
  <c r="K294" i="13"/>
  <c r="O294" i="13"/>
  <c r="Q294" i="13"/>
  <c r="V294" i="13"/>
  <c r="G298" i="13"/>
  <c r="M298" i="13" s="1"/>
  <c r="I298" i="13"/>
  <c r="K298" i="13"/>
  <c r="O298" i="13"/>
  <c r="Q298" i="13"/>
  <c r="V298" i="13"/>
  <c r="G300" i="13"/>
  <c r="M300" i="13" s="1"/>
  <c r="I300" i="13"/>
  <c r="K300" i="13"/>
  <c r="O300" i="13"/>
  <c r="Q300" i="13"/>
  <c r="V300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M306" i="13" s="1"/>
  <c r="I306" i="13"/>
  <c r="K306" i="13"/>
  <c r="O306" i="13"/>
  <c r="Q306" i="13"/>
  <c r="V306" i="13"/>
  <c r="G308" i="13"/>
  <c r="M308" i="13" s="1"/>
  <c r="I308" i="13"/>
  <c r="K308" i="13"/>
  <c r="O308" i="13"/>
  <c r="Q308" i="13"/>
  <c r="V308" i="13"/>
  <c r="G312" i="13"/>
  <c r="M312" i="13" s="1"/>
  <c r="I312" i="13"/>
  <c r="K312" i="13"/>
  <c r="O312" i="13"/>
  <c r="Q312" i="13"/>
  <c r="V312" i="13"/>
  <c r="G316" i="13"/>
  <c r="I316" i="13"/>
  <c r="K316" i="13"/>
  <c r="O316" i="13"/>
  <c r="Q316" i="13"/>
  <c r="V316" i="13"/>
  <c r="G320" i="13"/>
  <c r="M320" i="13" s="1"/>
  <c r="I320" i="13"/>
  <c r="K320" i="13"/>
  <c r="O320" i="13"/>
  <c r="Q320" i="13"/>
  <c r="V320" i="13"/>
  <c r="G324" i="13"/>
  <c r="I324" i="13"/>
  <c r="K324" i="13"/>
  <c r="M324" i="13"/>
  <c r="O324" i="13"/>
  <c r="Q324" i="13"/>
  <c r="V324" i="13"/>
  <c r="G327" i="13"/>
  <c r="M327" i="13" s="1"/>
  <c r="I327" i="13"/>
  <c r="K327" i="13"/>
  <c r="O327" i="13"/>
  <c r="Q327" i="13"/>
  <c r="V327" i="13"/>
  <c r="G334" i="13"/>
  <c r="M334" i="13" s="1"/>
  <c r="I334" i="13"/>
  <c r="K334" i="13"/>
  <c r="O334" i="13"/>
  <c r="Q334" i="13"/>
  <c r="V334" i="13"/>
  <c r="G335" i="13"/>
  <c r="M335" i="13" s="1"/>
  <c r="I335" i="13"/>
  <c r="K335" i="13"/>
  <c r="O335" i="13"/>
  <c r="Q335" i="13"/>
  <c r="V335" i="13"/>
  <c r="G337" i="13"/>
  <c r="I337" i="13"/>
  <c r="K337" i="13"/>
  <c r="O337" i="13"/>
  <c r="Q337" i="13"/>
  <c r="V337" i="13"/>
  <c r="G339" i="13"/>
  <c r="M339" i="13" s="1"/>
  <c r="I339" i="13"/>
  <c r="K339" i="13"/>
  <c r="O339" i="13"/>
  <c r="Q339" i="13"/>
  <c r="V339" i="13"/>
  <c r="G341" i="13"/>
  <c r="M341" i="13" s="1"/>
  <c r="I341" i="13"/>
  <c r="K341" i="13"/>
  <c r="O341" i="13"/>
  <c r="Q341" i="13"/>
  <c r="V341" i="13"/>
  <c r="G346" i="13"/>
  <c r="M346" i="13" s="1"/>
  <c r="I346" i="13"/>
  <c r="K346" i="13"/>
  <c r="O346" i="13"/>
  <c r="Q346" i="13"/>
  <c r="V346" i="13"/>
  <c r="G361" i="13"/>
  <c r="M361" i="13" s="1"/>
  <c r="I361" i="13"/>
  <c r="K361" i="13"/>
  <c r="O361" i="13"/>
  <c r="Q361" i="13"/>
  <c r="V361" i="13"/>
  <c r="G376" i="13"/>
  <c r="I376" i="13"/>
  <c r="K376" i="13"/>
  <c r="O376" i="13"/>
  <c r="Q376" i="13"/>
  <c r="V376" i="13"/>
  <c r="G384" i="13"/>
  <c r="G383" i="13" s="1"/>
  <c r="I384" i="13"/>
  <c r="I383" i="13" s="1"/>
  <c r="K384" i="13"/>
  <c r="K383" i="13" s="1"/>
  <c r="O384" i="13"/>
  <c r="O383" i="13" s="1"/>
  <c r="Q384" i="13"/>
  <c r="Q383" i="13" s="1"/>
  <c r="V384" i="13"/>
  <c r="V383" i="13" s="1"/>
  <c r="G388" i="13"/>
  <c r="M388" i="13" s="1"/>
  <c r="M387" i="13" s="1"/>
  <c r="I388" i="13"/>
  <c r="I387" i="13" s="1"/>
  <c r="K388" i="13"/>
  <c r="K387" i="13" s="1"/>
  <c r="O388" i="13"/>
  <c r="O387" i="13" s="1"/>
  <c r="Q388" i="13"/>
  <c r="Q387" i="13" s="1"/>
  <c r="V388" i="13"/>
  <c r="V387" i="13" s="1"/>
  <c r="G390" i="13"/>
  <c r="M390" i="13" s="1"/>
  <c r="I390" i="13"/>
  <c r="K390" i="13"/>
  <c r="O390" i="13"/>
  <c r="Q390" i="13"/>
  <c r="V390" i="13"/>
  <c r="G391" i="13"/>
  <c r="M391" i="13" s="1"/>
  <c r="I391" i="13"/>
  <c r="K391" i="13"/>
  <c r="O391" i="13"/>
  <c r="Q391" i="13"/>
  <c r="V391" i="13"/>
  <c r="G392" i="13"/>
  <c r="I392" i="13"/>
  <c r="K392" i="13"/>
  <c r="M392" i="13"/>
  <c r="O392" i="13"/>
  <c r="Q392" i="13"/>
  <c r="V392" i="13"/>
  <c r="G393" i="13"/>
  <c r="M393" i="13" s="1"/>
  <c r="I393" i="13"/>
  <c r="K393" i="13"/>
  <c r="O393" i="13"/>
  <c r="Q393" i="13"/>
  <c r="V393" i="13"/>
  <c r="G394" i="13"/>
  <c r="M394" i="13" s="1"/>
  <c r="I394" i="13"/>
  <c r="K394" i="13"/>
  <c r="O394" i="13"/>
  <c r="Q394" i="13"/>
  <c r="V394" i="13"/>
  <c r="G395" i="13"/>
  <c r="M395" i="13" s="1"/>
  <c r="I395" i="13"/>
  <c r="K395" i="13"/>
  <c r="O395" i="13"/>
  <c r="Q395" i="13"/>
  <c r="V395" i="13"/>
  <c r="G396" i="13"/>
  <c r="M396" i="13" s="1"/>
  <c r="I396" i="13"/>
  <c r="K396" i="13"/>
  <c r="O396" i="13"/>
  <c r="Q396" i="13"/>
  <c r="V396" i="13"/>
  <c r="G397" i="13"/>
  <c r="M397" i="13" s="1"/>
  <c r="I397" i="13"/>
  <c r="K397" i="13"/>
  <c r="O397" i="13"/>
  <c r="Q397" i="13"/>
  <c r="V397" i="13"/>
  <c r="G398" i="13"/>
  <c r="M398" i="13" s="1"/>
  <c r="I398" i="13"/>
  <c r="K398" i="13"/>
  <c r="O398" i="13"/>
  <c r="Q398" i="13"/>
  <c r="V398" i="13"/>
  <c r="G399" i="13"/>
  <c r="M399" i="13" s="1"/>
  <c r="I399" i="13"/>
  <c r="K399" i="13"/>
  <c r="O399" i="13"/>
  <c r="Q399" i="13"/>
  <c r="V399" i="13"/>
  <c r="G400" i="13"/>
  <c r="M400" i="13" s="1"/>
  <c r="I400" i="13"/>
  <c r="K400" i="13"/>
  <c r="O400" i="13"/>
  <c r="Q400" i="13"/>
  <c r="V400" i="13"/>
  <c r="G401" i="13"/>
  <c r="M401" i="13" s="1"/>
  <c r="I401" i="13"/>
  <c r="K401" i="13"/>
  <c r="O401" i="13"/>
  <c r="Q401" i="13"/>
  <c r="V401" i="13"/>
  <c r="G402" i="13"/>
  <c r="M402" i="13" s="1"/>
  <c r="I402" i="13"/>
  <c r="K402" i="13"/>
  <c r="O402" i="13"/>
  <c r="Q402" i="13"/>
  <c r="V402" i="13"/>
  <c r="G403" i="13"/>
  <c r="M403" i="13" s="1"/>
  <c r="I403" i="13"/>
  <c r="K403" i="13"/>
  <c r="O403" i="13"/>
  <c r="Q403" i="13"/>
  <c r="V403" i="13"/>
  <c r="G404" i="13"/>
  <c r="M404" i="13" s="1"/>
  <c r="I404" i="13"/>
  <c r="K404" i="13"/>
  <c r="O404" i="13"/>
  <c r="Q404" i="13"/>
  <c r="V404" i="13"/>
  <c r="G405" i="13"/>
  <c r="M405" i="13" s="1"/>
  <c r="I405" i="13"/>
  <c r="K405" i="13"/>
  <c r="O405" i="13"/>
  <c r="Q405" i="13"/>
  <c r="V405" i="13"/>
  <c r="G406" i="13"/>
  <c r="M406" i="13" s="1"/>
  <c r="I406" i="13"/>
  <c r="K406" i="13"/>
  <c r="O406" i="13"/>
  <c r="Q406" i="13"/>
  <c r="V406" i="13"/>
  <c r="G408" i="13"/>
  <c r="M408" i="13" s="1"/>
  <c r="I408" i="13"/>
  <c r="K408" i="13"/>
  <c r="O408" i="13"/>
  <c r="Q408" i="13"/>
  <c r="V408" i="13"/>
  <c r="G409" i="13"/>
  <c r="M409" i="13" s="1"/>
  <c r="I409" i="13"/>
  <c r="K409" i="13"/>
  <c r="O409" i="13"/>
  <c r="Q409" i="13"/>
  <c r="V409" i="13"/>
  <c r="G410" i="13"/>
  <c r="M410" i="13" s="1"/>
  <c r="I410" i="13"/>
  <c r="K410" i="13"/>
  <c r="O410" i="13"/>
  <c r="Q410" i="13"/>
  <c r="V410" i="13"/>
  <c r="G411" i="13"/>
  <c r="M411" i="13" s="1"/>
  <c r="I411" i="13"/>
  <c r="K411" i="13"/>
  <c r="O411" i="13"/>
  <c r="Q411" i="13"/>
  <c r="V411" i="13"/>
  <c r="G412" i="13"/>
  <c r="M412" i="13" s="1"/>
  <c r="I412" i="13"/>
  <c r="K412" i="13"/>
  <c r="O412" i="13"/>
  <c r="Q412" i="13"/>
  <c r="V412" i="13"/>
  <c r="G413" i="13"/>
  <c r="M413" i="13" s="1"/>
  <c r="I413" i="13"/>
  <c r="K413" i="13"/>
  <c r="O413" i="13"/>
  <c r="Q413" i="13"/>
  <c r="V413" i="13"/>
  <c r="G414" i="13"/>
  <c r="M414" i="13" s="1"/>
  <c r="I414" i="13"/>
  <c r="K414" i="13"/>
  <c r="O414" i="13"/>
  <c r="Q414" i="13"/>
  <c r="V414" i="13"/>
  <c r="G415" i="13"/>
  <c r="M415" i="13" s="1"/>
  <c r="I415" i="13"/>
  <c r="K415" i="13"/>
  <c r="O415" i="13"/>
  <c r="Q415" i="13"/>
  <c r="V415" i="13"/>
  <c r="G416" i="13"/>
  <c r="M416" i="13" s="1"/>
  <c r="I416" i="13"/>
  <c r="K416" i="13"/>
  <c r="O416" i="13"/>
  <c r="Q416" i="13"/>
  <c r="V416" i="13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I17" i="12"/>
  <c r="K17" i="12"/>
  <c r="M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4" i="12"/>
  <c r="M34" i="12" s="1"/>
  <c r="I34" i="12"/>
  <c r="K34" i="12"/>
  <c r="O34" i="12"/>
  <c r="Q34" i="12"/>
  <c r="V34" i="12"/>
  <c r="G51" i="12"/>
  <c r="M51" i="12" s="1"/>
  <c r="I51" i="12"/>
  <c r="K51" i="12"/>
  <c r="O51" i="12"/>
  <c r="Q51" i="12"/>
  <c r="V51" i="12"/>
  <c r="G55" i="12"/>
  <c r="M55" i="12" s="1"/>
  <c r="I55" i="12"/>
  <c r="K55" i="12"/>
  <c r="O55" i="12"/>
  <c r="Q55" i="12"/>
  <c r="V55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71" i="12"/>
  <c r="I71" i="12"/>
  <c r="K71" i="12"/>
  <c r="M71" i="12"/>
  <c r="O71" i="12"/>
  <c r="Q71" i="12"/>
  <c r="V71" i="12"/>
  <c r="G75" i="12"/>
  <c r="M75" i="12" s="1"/>
  <c r="I75" i="12"/>
  <c r="I74" i="12" s="1"/>
  <c r="K75" i="12"/>
  <c r="O75" i="12"/>
  <c r="Q75" i="12"/>
  <c r="Q74" i="12" s="1"/>
  <c r="V75" i="12"/>
  <c r="V74" i="12" s="1"/>
  <c r="G82" i="12"/>
  <c r="G74" i="12" s="1"/>
  <c r="I82" i="12"/>
  <c r="K82" i="12"/>
  <c r="O82" i="12"/>
  <c r="O74" i="12" s="1"/>
  <c r="Q82" i="12"/>
  <c r="V82" i="12"/>
  <c r="G86" i="12"/>
  <c r="M86" i="12" s="1"/>
  <c r="I86" i="12"/>
  <c r="K86" i="12"/>
  <c r="O86" i="12"/>
  <c r="Q86" i="12"/>
  <c r="V86" i="12"/>
  <c r="G89" i="12"/>
  <c r="I89" i="12"/>
  <c r="K89" i="12"/>
  <c r="M89" i="12"/>
  <c r="O89" i="12"/>
  <c r="Q89" i="12"/>
  <c r="V89" i="12"/>
  <c r="G92" i="12"/>
  <c r="I92" i="12"/>
  <c r="K92" i="12"/>
  <c r="M92" i="12"/>
  <c r="O92" i="12"/>
  <c r="Q92" i="12"/>
  <c r="V92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8" i="12"/>
  <c r="M108" i="12" s="1"/>
  <c r="I108" i="12"/>
  <c r="K108" i="12"/>
  <c r="O108" i="12"/>
  <c r="Q108" i="12"/>
  <c r="V108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V130" i="12"/>
  <c r="G131" i="12"/>
  <c r="G130" i="12" s="1"/>
  <c r="I131" i="12"/>
  <c r="I130" i="12" s="1"/>
  <c r="K131" i="12"/>
  <c r="K130" i="12" s="1"/>
  <c r="O131" i="12"/>
  <c r="O130" i="12" s="1"/>
  <c r="Q131" i="12"/>
  <c r="Q130" i="12" s="1"/>
  <c r="V131" i="12"/>
  <c r="G133" i="12"/>
  <c r="M133" i="12" s="1"/>
  <c r="I133" i="12"/>
  <c r="K133" i="12"/>
  <c r="O133" i="12"/>
  <c r="Q133" i="12"/>
  <c r="V133" i="12"/>
  <c r="V132" i="12" s="1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1" i="12"/>
  <c r="G140" i="12" s="1"/>
  <c r="I141" i="12"/>
  <c r="I140" i="12" s="1"/>
  <c r="K141" i="12"/>
  <c r="K140" i="12" s="1"/>
  <c r="O141" i="12"/>
  <c r="O140" i="12" s="1"/>
  <c r="Q141" i="12"/>
  <c r="Q140" i="12" s="1"/>
  <c r="V141" i="12"/>
  <c r="V140" i="12" s="1"/>
  <c r="G143" i="12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1" i="12"/>
  <c r="I151" i="12"/>
  <c r="K151" i="12"/>
  <c r="O151" i="12"/>
  <c r="Q151" i="12"/>
  <c r="V151" i="12"/>
  <c r="G152" i="12"/>
  <c r="M152" i="12" s="1"/>
  <c r="I152" i="12"/>
  <c r="K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M156" i="12" s="1"/>
  <c r="I156" i="12"/>
  <c r="K156" i="12"/>
  <c r="O156" i="12"/>
  <c r="Q156" i="12"/>
  <c r="V156" i="12"/>
  <c r="G158" i="12"/>
  <c r="M158" i="12" s="1"/>
  <c r="I158" i="12"/>
  <c r="K158" i="12"/>
  <c r="O158" i="12"/>
  <c r="Q158" i="12"/>
  <c r="V158" i="12"/>
  <c r="G159" i="12"/>
  <c r="I159" i="12"/>
  <c r="K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5" i="12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M176" i="12" s="1"/>
  <c r="I176" i="12"/>
  <c r="K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I189" i="12"/>
  <c r="K189" i="12"/>
  <c r="M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3" i="12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8" i="12"/>
  <c r="M198" i="12" s="1"/>
  <c r="I198" i="12"/>
  <c r="K198" i="12"/>
  <c r="O198" i="12"/>
  <c r="Q198" i="12"/>
  <c r="V198" i="12"/>
  <c r="V199" i="12"/>
  <c r="G200" i="12"/>
  <c r="G199" i="12" s="1"/>
  <c r="I200" i="12"/>
  <c r="I199" i="12" s="1"/>
  <c r="K200" i="12"/>
  <c r="K199" i="12" s="1"/>
  <c r="O200" i="12"/>
  <c r="O199" i="12" s="1"/>
  <c r="Q200" i="12"/>
  <c r="Q199" i="12" s="1"/>
  <c r="V200" i="12"/>
  <c r="G205" i="12"/>
  <c r="M205" i="12" s="1"/>
  <c r="M204" i="12" s="1"/>
  <c r="I205" i="12"/>
  <c r="I204" i="12" s="1"/>
  <c r="K205" i="12"/>
  <c r="K204" i="12" s="1"/>
  <c r="O205" i="12"/>
  <c r="O204" i="12" s="1"/>
  <c r="Q205" i="12"/>
  <c r="Q204" i="12" s="1"/>
  <c r="V205" i="12"/>
  <c r="V204" i="12" s="1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37" i="12"/>
  <c r="M237" i="12" s="1"/>
  <c r="I237" i="12"/>
  <c r="K237" i="12"/>
  <c r="O237" i="12"/>
  <c r="Q237" i="12"/>
  <c r="V237" i="12"/>
  <c r="G239" i="12"/>
  <c r="M239" i="12" s="1"/>
  <c r="I239" i="12"/>
  <c r="I238" i="12" s="1"/>
  <c r="K239" i="12"/>
  <c r="O239" i="12"/>
  <c r="Q239" i="12"/>
  <c r="V239" i="12"/>
  <c r="V238" i="12" s="1"/>
  <c r="G241" i="12"/>
  <c r="M241" i="12" s="1"/>
  <c r="I241" i="12"/>
  <c r="K241" i="12"/>
  <c r="O241" i="12"/>
  <c r="Q241" i="12"/>
  <c r="V241" i="12"/>
  <c r="G243" i="12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49" i="12"/>
  <c r="M249" i="12" s="1"/>
  <c r="I249" i="12"/>
  <c r="K249" i="12"/>
  <c r="O249" i="12"/>
  <c r="Q249" i="12"/>
  <c r="V249" i="12"/>
  <c r="G251" i="12"/>
  <c r="I251" i="12"/>
  <c r="K251" i="12"/>
  <c r="M251" i="12"/>
  <c r="O251" i="12"/>
  <c r="Q251" i="12"/>
  <c r="V251" i="12"/>
  <c r="G253" i="12"/>
  <c r="M253" i="12" s="1"/>
  <c r="I253" i="12"/>
  <c r="K253" i="12"/>
  <c r="O253" i="12"/>
  <c r="Q253" i="12"/>
  <c r="V253" i="12"/>
  <c r="G256" i="12"/>
  <c r="M256" i="12" s="1"/>
  <c r="I256" i="12"/>
  <c r="K256" i="12"/>
  <c r="O256" i="12"/>
  <c r="Q256" i="12"/>
  <c r="V256" i="12"/>
  <c r="G259" i="12"/>
  <c r="M259" i="12" s="1"/>
  <c r="I259" i="12"/>
  <c r="K259" i="12"/>
  <c r="O259" i="12"/>
  <c r="Q259" i="12"/>
  <c r="V259" i="12"/>
  <c r="G262" i="12"/>
  <c r="M262" i="12" s="1"/>
  <c r="I262" i="12"/>
  <c r="K262" i="12"/>
  <c r="O262" i="12"/>
  <c r="Q262" i="12"/>
  <c r="V262" i="12"/>
  <c r="G265" i="12"/>
  <c r="M265" i="12" s="1"/>
  <c r="I265" i="12"/>
  <c r="K265" i="12"/>
  <c r="O265" i="12"/>
  <c r="Q265" i="12"/>
  <c r="V265" i="12"/>
  <c r="G272" i="12"/>
  <c r="M272" i="12" s="1"/>
  <c r="I272" i="12"/>
  <c r="K272" i="12"/>
  <c r="O272" i="12"/>
  <c r="Q272" i="12"/>
  <c r="V272" i="12"/>
  <c r="G274" i="12"/>
  <c r="M274" i="12" s="1"/>
  <c r="I274" i="12"/>
  <c r="K274" i="12"/>
  <c r="O274" i="12"/>
  <c r="Q274" i="12"/>
  <c r="V274" i="12"/>
  <c r="G276" i="12"/>
  <c r="M276" i="12" s="1"/>
  <c r="I276" i="12"/>
  <c r="K276" i="12"/>
  <c r="O276" i="12"/>
  <c r="Q276" i="12"/>
  <c r="V276" i="12"/>
  <c r="G278" i="12"/>
  <c r="M278" i="12" s="1"/>
  <c r="I278" i="12"/>
  <c r="K278" i="12"/>
  <c r="O278" i="12"/>
  <c r="Q278" i="12"/>
  <c r="V278" i="12"/>
  <c r="G280" i="12"/>
  <c r="M280" i="12" s="1"/>
  <c r="I280" i="12"/>
  <c r="K280" i="12"/>
  <c r="O280" i="12"/>
  <c r="Q280" i="12"/>
  <c r="V280" i="12"/>
  <c r="G282" i="12"/>
  <c r="I282" i="12"/>
  <c r="K282" i="12"/>
  <c r="O282" i="12"/>
  <c r="Q282" i="12"/>
  <c r="V282" i="12"/>
  <c r="G286" i="12"/>
  <c r="M286" i="12" s="1"/>
  <c r="I286" i="12"/>
  <c r="K286" i="12"/>
  <c r="O286" i="12"/>
  <c r="Q286" i="12"/>
  <c r="V286" i="12"/>
  <c r="G290" i="12"/>
  <c r="M290" i="12" s="1"/>
  <c r="I290" i="12"/>
  <c r="K290" i="12"/>
  <c r="O290" i="12"/>
  <c r="Q290" i="12"/>
  <c r="V290" i="12"/>
  <c r="G294" i="12"/>
  <c r="M294" i="12" s="1"/>
  <c r="I294" i="12"/>
  <c r="K294" i="12"/>
  <c r="O294" i="12"/>
  <c r="Q294" i="12"/>
  <c r="V294" i="12"/>
  <c r="G298" i="12"/>
  <c r="M298" i="12" s="1"/>
  <c r="I298" i="12"/>
  <c r="K298" i="12"/>
  <c r="O298" i="12"/>
  <c r="Q298" i="12"/>
  <c r="V298" i="12"/>
  <c r="G302" i="12"/>
  <c r="M302" i="12" s="1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8" i="12"/>
  <c r="M308" i="12" s="1"/>
  <c r="I308" i="12"/>
  <c r="K308" i="12"/>
  <c r="O308" i="12"/>
  <c r="Q308" i="12"/>
  <c r="V308" i="12"/>
  <c r="G309" i="12"/>
  <c r="M309" i="12" s="1"/>
  <c r="I309" i="12"/>
  <c r="K309" i="12"/>
  <c r="O309" i="12"/>
  <c r="Q309" i="12"/>
  <c r="V309" i="12"/>
  <c r="G310" i="12"/>
  <c r="M310" i="12" s="1"/>
  <c r="I310" i="12"/>
  <c r="K310" i="12"/>
  <c r="O310" i="12"/>
  <c r="Q310" i="12"/>
  <c r="V310" i="12"/>
  <c r="G312" i="12"/>
  <c r="M312" i="12" s="1"/>
  <c r="I312" i="12"/>
  <c r="K312" i="12"/>
  <c r="O312" i="12"/>
  <c r="Q312" i="12"/>
  <c r="V312" i="12"/>
  <c r="G316" i="12"/>
  <c r="M316" i="12" s="1"/>
  <c r="I316" i="12"/>
  <c r="K316" i="12"/>
  <c r="O316" i="12"/>
  <c r="Q316" i="12"/>
  <c r="V316" i="12"/>
  <c r="G320" i="12"/>
  <c r="M320" i="12" s="1"/>
  <c r="I320" i="12"/>
  <c r="K320" i="12"/>
  <c r="O320" i="12"/>
  <c r="Q320" i="12"/>
  <c r="V320" i="12"/>
  <c r="G324" i="12"/>
  <c r="I324" i="12"/>
  <c r="K324" i="12"/>
  <c r="M324" i="12"/>
  <c r="O324" i="12"/>
  <c r="Q324" i="12"/>
  <c r="V324" i="12"/>
  <c r="G328" i="12"/>
  <c r="M328" i="12" s="1"/>
  <c r="I328" i="12"/>
  <c r="K328" i="12"/>
  <c r="O328" i="12"/>
  <c r="Q328" i="12"/>
  <c r="V328" i="12"/>
  <c r="G330" i="12"/>
  <c r="M330" i="12" s="1"/>
  <c r="I330" i="12"/>
  <c r="K330" i="12"/>
  <c r="O330" i="12"/>
  <c r="Q330" i="12"/>
  <c r="V330" i="12"/>
  <c r="G337" i="12"/>
  <c r="M337" i="12" s="1"/>
  <c r="I337" i="12"/>
  <c r="K337" i="12"/>
  <c r="O337" i="12"/>
  <c r="Q337" i="12"/>
  <c r="V337" i="12"/>
  <c r="G338" i="12"/>
  <c r="M338" i="12" s="1"/>
  <c r="I338" i="12"/>
  <c r="K338" i="12"/>
  <c r="O338" i="12"/>
  <c r="Q338" i="12"/>
  <c r="V338" i="12"/>
  <c r="G340" i="12"/>
  <c r="M340" i="12" s="1"/>
  <c r="I340" i="12"/>
  <c r="K340" i="12"/>
  <c r="O340" i="12"/>
  <c r="Q340" i="12"/>
  <c r="Q339" i="12" s="1"/>
  <c r="V340" i="12"/>
  <c r="G342" i="12"/>
  <c r="M342" i="12" s="1"/>
  <c r="I342" i="12"/>
  <c r="K342" i="12"/>
  <c r="O342" i="12"/>
  <c r="Q342" i="12"/>
  <c r="V342" i="12"/>
  <c r="G344" i="12"/>
  <c r="M344" i="12" s="1"/>
  <c r="I344" i="12"/>
  <c r="K344" i="12"/>
  <c r="O344" i="12"/>
  <c r="Q344" i="12"/>
  <c r="V344" i="12"/>
  <c r="G349" i="12"/>
  <c r="G348" i="12" s="1"/>
  <c r="I349" i="12"/>
  <c r="K349" i="12"/>
  <c r="O349" i="12"/>
  <c r="O348" i="12" s="1"/>
  <c r="Q349" i="12"/>
  <c r="V349" i="12"/>
  <c r="G364" i="12"/>
  <c r="M364" i="12" s="1"/>
  <c r="I364" i="12"/>
  <c r="K364" i="12"/>
  <c r="O364" i="12"/>
  <c r="Q364" i="12"/>
  <c r="V364" i="12"/>
  <c r="G379" i="12"/>
  <c r="M379" i="12" s="1"/>
  <c r="I379" i="12"/>
  <c r="K379" i="12"/>
  <c r="O379" i="12"/>
  <c r="Q379" i="12"/>
  <c r="V379" i="12"/>
  <c r="G387" i="12"/>
  <c r="G386" i="12" s="1"/>
  <c r="I387" i="12"/>
  <c r="I386" i="12" s="1"/>
  <c r="K387" i="12"/>
  <c r="K386" i="12" s="1"/>
  <c r="O387" i="12"/>
  <c r="O386" i="12" s="1"/>
  <c r="Q387" i="12"/>
  <c r="Q386" i="12" s="1"/>
  <c r="V387" i="12"/>
  <c r="V386" i="12" s="1"/>
  <c r="K390" i="12"/>
  <c r="G391" i="12"/>
  <c r="M391" i="12" s="1"/>
  <c r="M390" i="12" s="1"/>
  <c r="I391" i="12"/>
  <c r="I390" i="12" s="1"/>
  <c r="K391" i="12"/>
  <c r="O391" i="12"/>
  <c r="O390" i="12" s="1"/>
  <c r="Q391" i="12"/>
  <c r="Q390" i="12" s="1"/>
  <c r="V391" i="12"/>
  <c r="V390" i="12" s="1"/>
  <c r="G393" i="12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M412" i="12" s="1"/>
  <c r="I412" i="12"/>
  <c r="K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I414" i="12"/>
  <c r="K414" i="12"/>
  <c r="M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I422" i="12"/>
  <c r="K422" i="12"/>
  <c r="M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1" i="12"/>
  <c r="M431" i="12" s="1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I433" i="12"/>
  <c r="K433" i="12"/>
  <c r="M433" i="12"/>
  <c r="O433" i="12"/>
  <c r="Q433" i="12"/>
  <c r="V433" i="12"/>
  <c r="G434" i="12"/>
  <c r="M434" i="12" s="1"/>
  <c r="I434" i="12"/>
  <c r="K434" i="12"/>
  <c r="O434" i="12"/>
  <c r="Q434" i="12"/>
  <c r="V434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J20" i="1"/>
  <c r="J18" i="1"/>
  <c r="G30" i="1"/>
  <c r="F30" i="1"/>
  <c r="J15" i="1"/>
  <c r="J16" i="1"/>
  <c r="J17" i="1"/>
  <c r="J19" i="1"/>
  <c r="E16" i="1"/>
  <c r="E18" i="1"/>
  <c r="G8" i="14" l="1"/>
  <c r="F33" i="1" s="1"/>
  <c r="H33" i="1" s="1"/>
  <c r="M81" i="13"/>
  <c r="M238" i="12"/>
  <c r="G63" i="12"/>
  <c r="M387" i="12"/>
  <c r="M386" i="12" s="1"/>
  <c r="O157" i="12"/>
  <c r="G85" i="12"/>
  <c r="I311" i="12"/>
  <c r="G273" i="12"/>
  <c r="V273" i="12"/>
  <c r="O238" i="12"/>
  <c r="V192" i="12"/>
  <c r="V150" i="12"/>
  <c r="I63" i="12"/>
  <c r="V348" i="12"/>
  <c r="K339" i="12"/>
  <c r="Q192" i="12"/>
  <c r="O430" i="12"/>
  <c r="I339" i="12"/>
  <c r="K238" i="12"/>
  <c r="I132" i="12"/>
  <c r="M339" i="12"/>
  <c r="V242" i="12"/>
  <c r="Q242" i="12"/>
  <c r="Q150" i="12"/>
  <c r="M132" i="12"/>
  <c r="K430" i="12"/>
  <c r="Q348" i="12"/>
  <c r="Q157" i="12"/>
  <c r="V142" i="12"/>
  <c r="I273" i="12"/>
  <c r="O63" i="12"/>
  <c r="G387" i="13"/>
  <c r="K345" i="13"/>
  <c r="V131" i="13"/>
  <c r="G307" i="13"/>
  <c r="V234" i="13"/>
  <c r="I156" i="13"/>
  <c r="Q141" i="13"/>
  <c r="G62" i="13"/>
  <c r="G201" i="13"/>
  <c r="Q149" i="13"/>
  <c r="I73" i="13"/>
  <c r="V62" i="13"/>
  <c r="G336" i="13"/>
  <c r="G269" i="13"/>
  <c r="O189" i="13"/>
  <c r="V269" i="13"/>
  <c r="V156" i="13"/>
  <c r="K8" i="13"/>
  <c r="V189" i="13"/>
  <c r="G345" i="13"/>
  <c r="O277" i="13"/>
  <c r="Q269" i="13"/>
  <c r="O345" i="13"/>
  <c r="V336" i="13"/>
  <c r="O269" i="13"/>
  <c r="O156" i="13"/>
  <c r="Q20" i="13"/>
  <c r="K162" i="13"/>
  <c r="O407" i="13"/>
  <c r="G407" i="13"/>
  <c r="G389" i="13"/>
  <c r="O307" i="13"/>
  <c r="Q277" i="13"/>
  <c r="V238" i="13"/>
  <c r="Q234" i="13"/>
  <c r="Q189" i="13"/>
  <c r="Q156" i="13"/>
  <c r="O149" i="13"/>
  <c r="K141" i="13"/>
  <c r="O84" i="13"/>
  <c r="M73" i="13"/>
  <c r="O20" i="13"/>
  <c r="I8" i="13"/>
  <c r="V162" i="13"/>
  <c r="Q84" i="13"/>
  <c r="K407" i="13"/>
  <c r="O389" i="13"/>
  <c r="K307" i="13"/>
  <c r="V206" i="13"/>
  <c r="O162" i="13"/>
  <c r="K84" i="13"/>
  <c r="K20" i="13"/>
  <c r="G8" i="13"/>
  <c r="V407" i="13"/>
  <c r="Q345" i="13"/>
  <c r="I345" i="13"/>
  <c r="I336" i="13"/>
  <c r="Q307" i="13"/>
  <c r="I307" i="13"/>
  <c r="I277" i="13"/>
  <c r="K269" i="13"/>
  <c r="O238" i="13"/>
  <c r="Q206" i="13"/>
  <c r="Q162" i="13"/>
  <c r="K156" i="13"/>
  <c r="K149" i="13"/>
  <c r="Q131" i="13"/>
  <c r="I84" i="13"/>
  <c r="Q62" i="13"/>
  <c r="I20" i="13"/>
  <c r="V389" i="13"/>
  <c r="Q407" i="13"/>
  <c r="Q389" i="13"/>
  <c r="Q336" i="13"/>
  <c r="I269" i="13"/>
  <c r="Q238" i="13"/>
  <c r="O206" i="13"/>
  <c r="I149" i="13"/>
  <c r="G141" i="13"/>
  <c r="G84" i="13"/>
  <c r="G20" i="13"/>
  <c r="I389" i="13"/>
  <c r="G277" i="13"/>
  <c r="G234" i="13"/>
  <c r="K189" i="13"/>
  <c r="G189" i="13"/>
  <c r="I162" i="13"/>
  <c r="G156" i="13"/>
  <c r="I141" i="13"/>
  <c r="V141" i="13"/>
  <c r="Q73" i="13"/>
  <c r="K62" i="13"/>
  <c r="V8" i="13"/>
  <c r="V345" i="13"/>
  <c r="K336" i="13"/>
  <c r="K277" i="13"/>
  <c r="V277" i="13"/>
  <c r="I238" i="13"/>
  <c r="I206" i="13"/>
  <c r="G149" i="13"/>
  <c r="I131" i="13"/>
  <c r="I62" i="13"/>
  <c r="Q8" i="13"/>
  <c r="I407" i="13"/>
  <c r="K389" i="13"/>
  <c r="O336" i="13"/>
  <c r="V307" i="13"/>
  <c r="G238" i="13"/>
  <c r="K206" i="13"/>
  <c r="G206" i="13"/>
  <c r="G162" i="13"/>
  <c r="V149" i="13"/>
  <c r="O141" i="13"/>
  <c r="K131" i="13"/>
  <c r="G131" i="13"/>
  <c r="V84" i="13"/>
  <c r="K73" i="13"/>
  <c r="M62" i="13"/>
  <c r="V20" i="13"/>
  <c r="O8" i="13"/>
  <c r="K21" i="12"/>
  <c r="I435" i="12"/>
  <c r="K392" i="12"/>
  <c r="G392" i="12"/>
  <c r="V311" i="12"/>
  <c r="O281" i="12"/>
  <c r="O209" i="12"/>
  <c r="O192" i="12"/>
  <c r="V163" i="12"/>
  <c r="O163" i="12"/>
  <c r="Q142" i="12"/>
  <c r="O142" i="12"/>
  <c r="G132" i="12"/>
  <c r="M63" i="12"/>
  <c r="I21" i="12"/>
  <c r="I430" i="12"/>
  <c r="V339" i="12"/>
  <c r="Q311" i="12"/>
  <c r="Q281" i="12"/>
  <c r="G238" i="12"/>
  <c r="K192" i="12"/>
  <c r="K157" i="12"/>
  <c r="O150" i="12"/>
  <c r="K142" i="12"/>
  <c r="V85" i="12"/>
  <c r="K63" i="12"/>
  <c r="G339" i="12"/>
  <c r="O311" i="12"/>
  <c r="V281" i="12"/>
  <c r="K281" i="12"/>
  <c r="I242" i="12"/>
  <c r="I192" i="12"/>
  <c r="I157" i="12"/>
  <c r="K150" i="12"/>
  <c r="G21" i="12"/>
  <c r="Q8" i="12"/>
  <c r="I392" i="12"/>
  <c r="Q163" i="12"/>
  <c r="V435" i="12"/>
  <c r="G390" i="12"/>
  <c r="O339" i="12"/>
  <c r="K311" i="12"/>
  <c r="I281" i="12"/>
  <c r="Q273" i="12"/>
  <c r="G242" i="12"/>
  <c r="G204" i="12"/>
  <c r="G192" i="12"/>
  <c r="I163" i="12"/>
  <c r="G142" i="12"/>
  <c r="Q132" i="12"/>
  <c r="Q85" i="12"/>
  <c r="O85" i="12"/>
  <c r="K74" i="12"/>
  <c r="V8" i="12"/>
  <c r="O8" i="12"/>
  <c r="O435" i="12"/>
  <c r="V430" i="12"/>
  <c r="G281" i="12"/>
  <c r="O273" i="12"/>
  <c r="Q238" i="12"/>
  <c r="I209" i="12"/>
  <c r="K163" i="12"/>
  <c r="G150" i="12"/>
  <c r="I142" i="12"/>
  <c r="O132" i="12"/>
  <c r="K85" i="12"/>
  <c r="K8" i="12"/>
  <c r="Q209" i="12"/>
  <c r="K435" i="12"/>
  <c r="M430" i="12"/>
  <c r="Q430" i="12"/>
  <c r="Q392" i="12"/>
  <c r="O392" i="12"/>
  <c r="K348" i="12"/>
  <c r="M273" i="12"/>
  <c r="K242" i="12"/>
  <c r="K209" i="12"/>
  <c r="G163" i="12"/>
  <c r="G157" i="12"/>
  <c r="I150" i="12"/>
  <c r="K132" i="12"/>
  <c r="I85" i="12"/>
  <c r="V63" i="12"/>
  <c r="Q21" i="12"/>
  <c r="I8" i="12"/>
  <c r="Q435" i="12"/>
  <c r="V392" i="12"/>
  <c r="I348" i="12"/>
  <c r="K273" i="12"/>
  <c r="O242" i="12"/>
  <c r="V209" i="12"/>
  <c r="V157" i="12"/>
  <c r="Q63" i="12"/>
  <c r="V21" i="12"/>
  <c r="O21" i="12"/>
  <c r="G8" i="12"/>
  <c r="M16" i="14"/>
  <c r="M8" i="14" s="1"/>
  <c r="M389" i="13"/>
  <c r="M238" i="13"/>
  <c r="M407" i="13"/>
  <c r="M282" i="13"/>
  <c r="M277" i="13" s="1"/>
  <c r="M197" i="13"/>
  <c r="M196" i="13" s="1"/>
  <c r="M164" i="13"/>
  <c r="M162" i="13" s="1"/>
  <c r="M140" i="13"/>
  <c r="M139" i="13" s="1"/>
  <c r="M376" i="13"/>
  <c r="M345" i="13" s="1"/>
  <c r="M190" i="13"/>
  <c r="M189" i="13" s="1"/>
  <c r="M157" i="13"/>
  <c r="M156" i="13" s="1"/>
  <c r="M384" i="13"/>
  <c r="M383" i="13" s="1"/>
  <c r="M337" i="13"/>
  <c r="M336" i="13" s="1"/>
  <c r="M272" i="13"/>
  <c r="M269" i="13" s="1"/>
  <c r="M151" i="13"/>
  <c r="M149" i="13" s="1"/>
  <c r="M143" i="13"/>
  <c r="M141" i="13" s="1"/>
  <c r="M316" i="13"/>
  <c r="M307" i="13" s="1"/>
  <c r="M235" i="13"/>
  <c r="M234" i="13" s="1"/>
  <c r="M207" i="13"/>
  <c r="M206" i="13" s="1"/>
  <c r="M132" i="13"/>
  <c r="M131" i="13" s="1"/>
  <c r="M85" i="13"/>
  <c r="M84" i="13" s="1"/>
  <c r="M21" i="13"/>
  <c r="M20" i="13" s="1"/>
  <c r="M9" i="13"/>
  <c r="M8" i="13" s="1"/>
  <c r="M209" i="12"/>
  <c r="M21" i="12"/>
  <c r="M435" i="12"/>
  <c r="M311" i="12"/>
  <c r="M85" i="12"/>
  <c r="G311" i="12"/>
  <c r="G209" i="12"/>
  <c r="M165" i="12"/>
  <c r="M163" i="12" s="1"/>
  <c r="M141" i="12"/>
  <c r="M140" i="12" s="1"/>
  <c r="G435" i="12"/>
  <c r="G430" i="12"/>
  <c r="M393" i="12"/>
  <c r="M392" i="12" s="1"/>
  <c r="M349" i="12"/>
  <c r="M348" i="12" s="1"/>
  <c r="M282" i="12"/>
  <c r="M281" i="12" s="1"/>
  <c r="M243" i="12"/>
  <c r="M242" i="12" s="1"/>
  <c r="M200" i="12"/>
  <c r="M199" i="12" s="1"/>
  <c r="M159" i="12"/>
  <c r="M157" i="12" s="1"/>
  <c r="M151" i="12"/>
  <c r="M150" i="12" s="1"/>
  <c r="M143" i="12"/>
  <c r="M142" i="12" s="1"/>
  <c r="M131" i="12"/>
  <c r="M130" i="12" s="1"/>
  <c r="M82" i="12"/>
  <c r="M74" i="12" s="1"/>
  <c r="M193" i="12"/>
  <c r="M192" i="12" s="1"/>
  <c r="M9" i="12"/>
  <c r="M8" i="12" s="1"/>
  <c r="I33" i="1" l="1"/>
  <c r="F35" i="1"/>
  <c r="F34" i="1"/>
  <c r="H35" i="1" l="1"/>
  <c r="I35" i="1"/>
  <c r="H34" i="1"/>
  <c r="H36" i="1" s="1"/>
  <c r="F32" i="1"/>
  <c r="I34" i="1"/>
  <c r="F36" i="1"/>
  <c r="I36" i="1" l="1"/>
  <c r="G15" i="1"/>
  <c r="H32" i="1"/>
  <c r="I32" i="1" s="1"/>
  <c r="J31" i="1" l="1"/>
  <c r="J36" i="1" s="1"/>
  <c r="J35" i="1"/>
  <c r="J33" i="1"/>
  <c r="J34" i="1"/>
  <c r="J32" i="1"/>
  <c r="G16" i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1965E5D2-5B05-41AA-93FA-3B1D1A49F46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081AA9-E151-4430-AF44-3D6EC610B6A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C0B75F73-2E32-41A3-993A-E9E31F28C1A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F26A54-1B4B-41BF-A292-3A117EE432E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</author>
  </authors>
  <commentList>
    <comment ref="S6" authorId="0" shapeId="0" xr:uid="{E34D71E7-5616-400B-A986-2A91072272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0DE29D-D665-46CD-8E45-A186621073C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<sst xmlns="http://schemas.openxmlformats.org/spreadsheetml/2006/main" count="3942" uniqueCount="693">
  <si>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</si>
  <si>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</si>
  <si>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</si>
  <si>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</si>
  <si>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</si>
  <si>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</si>
  <si>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</si>
  <si>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</si>
  <si>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</si>
  <si>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</si>
  <si>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</si>
  <si>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</si>
  <si>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</si>
  <si>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</si>
  <si>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</si>
  <si>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</si>
  <si>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</si>
  <si>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</si>
  <si>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</si>
  <si>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</si>
  <si>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</si>
  <si>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</si>
  <si>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</si>
  <si>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</si>
  <si>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</si>
  <si>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</si>
  <si>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</si>
  <si>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</si>
  <si>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</si>
  <si>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</si>
  <si>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</si>
  <si>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</si>
  <si>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</si>
  <si>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</si>
  <si>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</si>
  <si>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</si>
  <si>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</si>
  <si>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</t>
  </si>
  <si>
    <t xml:space="preserve">Rekonstrukce bytu </t>
  </si>
  <si>
    <t>Stavba</t>
  </si>
  <si>
    <t>SO</t>
  </si>
  <si>
    <t>Stavební objekt</t>
  </si>
  <si>
    <t>01</t>
  </si>
  <si>
    <t>Rekonstrukce bytu - SPC K 50 - vedlejší a ostatní náklady</t>
  </si>
  <si>
    <t>Rekonstrukce bytu - SPC K 50 byt č.29</t>
  </si>
  <si>
    <t>Rekonstrukce bytu - SPC K 50 byt č.57</t>
  </si>
  <si>
    <t>Celkem za stavbu</t>
  </si>
  <si>
    <t>CZK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</si>
  <si>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</si>
  <si>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</si>
  <si>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</si>
  <si>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</si>
  <si>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</si>
  <si>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</si>
  <si>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</si>
  <si>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</si>
  <si>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</si>
  <si>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</si>
  <si>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</si>
  <si>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</si>
  <si>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</si>
  <si>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</si>
  <si>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</si>
  <si>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</si>
  <si>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</si>
  <si>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</si>
  <si>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</si>
  <si>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</si>
  <si>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</si>
  <si>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</si>
  <si>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</si>
  <si>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</si>
  <si>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</si>
  <si>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</si>
  <si>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762</t>
  </si>
  <si>
    <t>Konstrukce tesařské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</si>
  <si>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</si>
  <si>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</si>
  <si>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</si>
  <si>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</si>
  <si>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</si>
  <si>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</si>
  <si>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</si>
  <si>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</si>
  <si>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</si>
  <si>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</si>
  <si>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</si>
  <si>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</si>
  <si>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</si>
  <si>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</si>
  <si>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</si>
  <si>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</si>
  <si>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</si>
  <si>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</si>
  <si>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</si>
  <si>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</si>
  <si>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</si>
  <si>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</si>
  <si>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</si>
  <si>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</si>
  <si>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</si>
  <si>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</si>
  <si>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</si>
  <si>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</si>
  <si>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</si>
  <si>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</si>
  <si>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</si>
  <si>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</si>
  <si>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</si>
  <si>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</si>
  <si>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</si>
  <si>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</si>
  <si>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</si>
  <si>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</si>
  <si>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</si>
  <si>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</si>
  <si>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</si>
  <si>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</si>
  <si>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</si>
  <si>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</si>
  <si>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</si>
  <si>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</si>
  <si>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</si>
  <si>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</si>
  <si>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</si>
  <si>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</si>
  <si>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</si>
  <si>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</si>
  <si>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</si>
  <si>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</si>
  <si>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</si>
  <si>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</si>
  <si>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</si>
  <si>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</si>
  <si>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</si>
  <si>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</si>
  <si>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</si>
  <si>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</si>
  <si>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</si>
  <si>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</si>
  <si>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</si>
  <si>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</si>
  <si>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</si>
  <si>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</si>
  <si>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0,8*2,0</t>
  </si>
  <si>
    <t>VV</t>
  </si>
  <si>
    <t>342948111</t>
  </si>
  <si>
    <t>Ukotvení příček k cihel.konstr. kotvami na hmožd.</t>
  </si>
  <si>
    <t>m</t>
  </si>
  <si>
    <t>2,0*2</t>
  </si>
  <si>
    <t>346244313</t>
  </si>
  <si>
    <t>Obezdívky van a WC nádržek z desek Ytong tl.100 mm</t>
  </si>
  <si>
    <t>(1,7*2+0,5)*0,5</t>
  </si>
  <si>
    <t>Revizní dvířka 60x40 bílá - plast</t>
  </si>
  <si>
    <t>ks</t>
  </si>
  <si>
    <t>Vlastní</t>
  </si>
  <si>
    <t>Indiv</t>
  </si>
  <si>
    <t>Specifikace</t>
  </si>
  <si>
    <t>POL3_</t>
  </si>
  <si>
    <t>28349052</t>
  </si>
  <si>
    <t>Dvířka vanová 200 x 200 mm bílá - plast</t>
  </si>
  <si>
    <t>SPCM</t>
  </si>
  <si>
    <t>347013111RZ1</t>
  </si>
  <si>
    <t>Předstěna SDK,tl.75mm,1xoc.kce CD,1xRBI 12,5mm,izol bez dodávky izolace</t>
  </si>
  <si>
    <t>R-položka</t>
  </si>
  <si>
    <t>POL12_1</t>
  </si>
  <si>
    <t>0,95*2,6</t>
  </si>
  <si>
    <t>602011141</t>
  </si>
  <si>
    <t>Štuk na stěnách vnitřní, ručně tloušťka vrstvy 4 mm</t>
  </si>
  <si>
    <t>610991111</t>
  </si>
  <si>
    <t>Zakrývání výplní vnitřních otvorů, oken</t>
  </si>
  <si>
    <t>1,5*1,5*2</t>
  </si>
  <si>
    <t>0,9*2,0</t>
  </si>
  <si>
    <t>611421231</t>
  </si>
  <si>
    <t>Oprava váp.omítek stropů do 10% plochy - štukových po provedení rozvodů elektro</t>
  </si>
  <si>
    <t>Chodba : 4,6*1,4</t>
  </si>
  <si>
    <t>Šatna : 1,4*0,72</t>
  </si>
  <si>
    <t>Koupelna : 2,12*1,95</t>
  </si>
  <si>
    <t>WC : 1,25*0,93</t>
  </si>
  <si>
    <t>Pokoj : 5,05*3,26</t>
  </si>
  <si>
    <t>Kuchyň : 2,84*3,0</t>
  </si>
  <si>
    <t>612421331</t>
  </si>
  <si>
    <t>Oprava vápen.omítek stěn do 30 % pl. - štukových po provedení rozvodů elektro</t>
  </si>
  <si>
    <t>Chodba : (4,6*2+1,4*2)*2,6</t>
  </si>
  <si>
    <t>-0,6*1,97*3</t>
  </si>
  <si>
    <t>-0,8*1,97</t>
  </si>
  <si>
    <t>-1,25*1,97</t>
  </si>
  <si>
    <t>Šatna : (1,4*2+0,72*2)*2,6</t>
  </si>
  <si>
    <t>-0,6*1,97</t>
  </si>
  <si>
    <t>Koupelna : (2,12*2+1,95*2)*(2,6-2,0)</t>
  </si>
  <si>
    <t>WC : (1,25*2+0,93)*2,6</t>
  </si>
  <si>
    <t>Pokoj : (5,05*2+3,26*2)*2,6</t>
  </si>
  <si>
    <t>-1,5*1,5-0,8*2,0</t>
  </si>
  <si>
    <t>Kuchyň : (2,84*2+3,0*2)*2,6</t>
  </si>
  <si>
    <t>-1,5*1,5</t>
  </si>
  <si>
    <t>612423531</t>
  </si>
  <si>
    <t>Omítka rýh stěn vápenná šířky do 15 cm, štuková</t>
  </si>
  <si>
    <t>5,0*0,05</t>
  </si>
  <si>
    <t>4,0*0,1</t>
  </si>
  <si>
    <t>45,0*0,03</t>
  </si>
  <si>
    <t>612451121</t>
  </si>
  <si>
    <t>Omítka vnitřní zdiva, cementová (MC), hladká</t>
  </si>
  <si>
    <t>Koupelna : (1,95*2+2,12*2)*2,0</t>
  </si>
  <si>
    <t>Kuchyň : (0,8+0,6)*1,75+0,6*1,75</t>
  </si>
  <si>
    <t>612481211</t>
  </si>
  <si>
    <t>Montáž výztužné sítě(perlinky)do stěrky-vnit.stěny včetně výztužné sítě a stěrkového tmelu</t>
  </si>
  <si>
    <t>0,8*2,0*2</t>
  </si>
  <si>
    <t>632411904</t>
  </si>
  <si>
    <t>Penetrace savých podkladů 0,25 l/m2</t>
  </si>
  <si>
    <t>631581005</t>
  </si>
  <si>
    <t>Srovnání škváry prosáté pod plov.vrstvy podlah 20 mm</t>
  </si>
  <si>
    <t>Koupelna : 1,95*2,12</t>
  </si>
  <si>
    <t>WC : 0,93*1,25</t>
  </si>
  <si>
    <t>632421120</t>
  </si>
  <si>
    <t>Potěr samonivelační ,ručně zpracovaný,tl. do 10 mm</t>
  </si>
  <si>
    <t>952901111</t>
  </si>
  <si>
    <t>Vyčištění budov o výšce podlaží do 4 m</t>
  </si>
  <si>
    <t>952901110</t>
  </si>
  <si>
    <t>Čištění mytím ploch oken a dveří</t>
  </si>
  <si>
    <t>965048150</t>
  </si>
  <si>
    <t>Dočištění povrchu po vybourání dlažeb, tmel do 50%</t>
  </si>
  <si>
    <t>965081713</t>
  </si>
  <si>
    <t>Bourání dlažeb keramických tl.10 mm, nad 1 m2</t>
  </si>
  <si>
    <t>965081702</t>
  </si>
  <si>
    <t xml:space="preserve">Bourání soklíků z dlažeb keramických </t>
  </si>
  <si>
    <t>WC : 0,93*2+1,25*2-0,6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</si>
  <si>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</si>
  <si>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</si>
  <si>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</si>
  <si>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</si>
  <si>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</si>
  <si>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</si>
  <si>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</si>
  <si>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</si>
  <si>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</si>
  <si>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</si>
  <si>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</si>
  <si>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</si>
  <si>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</si>
  <si>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</si>
  <si>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</si>
  <si>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</si>
  <si>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</si>
  <si>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</si>
  <si>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</si>
  <si>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</si>
  <si>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</si>
  <si>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</si>
  <si>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</si>
  <si>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</si>
  <si>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</si>
  <si>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</si>
  <si>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</si>
  <si>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</si>
  <si>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(1,95*2,12)</t>
  </si>
  <si>
    <t>(2,12+1,2)*2</t>
  </si>
  <si>
    <t>(1,35+2,12+0,75)*0,1</t>
  </si>
  <si>
    <t>711212601</t>
  </si>
  <si>
    <t>Těsnicí pás do spoje podlaha - stěna</t>
  </si>
  <si>
    <t>2,12*2+1,95*2-0,6+2,0*2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</si>
  <si>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</si>
  <si>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</si>
  <si>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</si>
  <si>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</si>
  <si>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</si>
  <si>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</si>
  <si>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</si>
  <si>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</si>
  <si>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</si>
  <si>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</si>
  <si>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</si>
  <si>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</si>
  <si>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</si>
  <si>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</si>
  <si>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</si>
  <si>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</si>
  <si>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</si>
  <si>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</si>
  <si>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</si>
  <si>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</si>
  <si>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</si>
  <si>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</si>
  <si>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</si>
  <si>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</si>
  <si>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</si>
  <si>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</si>
  <si>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</si>
  <si>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</si>
  <si>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</si>
  <si>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</si>
  <si>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</si>
  <si>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</si>
  <si>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</si>
  <si>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723163102</t>
  </si>
  <si>
    <t>Potrubí z měděných plyn.trubek D 15 x 1,0 mm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</si>
  <si>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</si>
  <si>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</si>
  <si>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</si>
  <si>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</si>
  <si>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</si>
  <si>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</si>
  <si>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</si>
  <si>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998723201</t>
  </si>
  <si>
    <t>Přesun hmot pro vnitřní plynovod, výšky do 6 m</t>
  </si>
  <si>
    <t>725119305</t>
  </si>
  <si>
    <t>Montáž klozetových mís kombinovaných stávajících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</si>
  <si>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</si>
  <si>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</si>
  <si>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</si>
  <si>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</si>
  <si>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</si>
  <si>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</si>
  <si>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725619101</t>
  </si>
  <si>
    <t xml:space="preserve">Montáž plynových sporáků </t>
  </si>
  <si>
    <t>725610810</t>
  </si>
  <si>
    <t xml:space="preserve">Demontáž plynového sporáku 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</si>
  <si>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</si>
  <si>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</si>
  <si>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</si>
  <si>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</si>
  <si>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</si>
  <si>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</si>
  <si>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</si>
  <si>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</si>
  <si>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</si>
  <si>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</si>
  <si>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</si>
  <si>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</si>
  <si>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</si>
  <si>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</si>
  <si>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</si>
  <si>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</si>
  <si>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</si>
  <si>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</si>
  <si>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</si>
  <si>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</si>
  <si>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</si>
  <si>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ocelové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</si>
  <si>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</si>
  <si>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</si>
  <si>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</si>
  <si>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</si>
  <si>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</si>
  <si>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</si>
  <si>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</si>
  <si>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Trojháček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</si>
  <si>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</si>
  <si>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</si>
  <si>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</si>
  <si>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</si>
  <si>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</si>
  <si>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</si>
  <si>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</si>
  <si>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</si>
  <si>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</si>
  <si>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>Demontáž klozetů splachovacích pro opětovné použití</t>
  </si>
  <si>
    <t>725210821R00</t>
  </si>
  <si>
    <t>Demontáž umyvadel bez výtokových armatur</t>
  </si>
  <si>
    <t>998725202</t>
  </si>
  <si>
    <t>Přesun hmot pro zařizovací předměty, výšky do 12 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</si>
  <si>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</si>
  <si>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</si>
  <si>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</si>
  <si>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</si>
  <si>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728771211R00</t>
  </si>
  <si>
    <t>Zprovoznění ventilátoru v kuchyni a koupelně</t>
  </si>
  <si>
    <t>429148013</t>
  </si>
  <si>
    <t>Ventilátor do kuchyně s automatickou žaluzií - radiální d=100</t>
  </si>
  <si>
    <t>429724811R</t>
  </si>
  <si>
    <t>Větrací mřížka 200x200mm plast bílá</t>
  </si>
  <si>
    <t>998728202</t>
  </si>
  <si>
    <t>Přesun hmot pro vzduchotechniku, výšky do 12 m</t>
  </si>
  <si>
    <t>762526811</t>
  </si>
  <si>
    <t>Demontáž podlah bez polštářů z dřevotřísky do 2 cm</t>
  </si>
  <si>
    <t>763614131</t>
  </si>
  <si>
    <t>M.podlahy z desek do tl.18 mm, na sraz, šroubov. vč. dodávky desky OSB ECO 3N P+D tl. 15 mm, včetně přetmelení šroubů</t>
  </si>
  <si>
    <t>Chodba : 4,6*1,4*2</t>
  </si>
  <si>
    <t>Šatna : 1,4*0,72*2</t>
  </si>
  <si>
    <t>Kuchyň : 2,84*3,0*2</t>
  </si>
  <si>
    <t>766661112</t>
  </si>
  <si>
    <t>Montáž dveří do zárubně,otevíravých 1kř.do 0,8 m</t>
  </si>
  <si>
    <t>766812840</t>
  </si>
  <si>
    <t>Dodávka nových polic - laminát - špíz,cca 70x50cm včetně konzol</t>
  </si>
  <si>
    <t>766825821</t>
  </si>
  <si>
    <t xml:space="preserve">Demontáž vestavěných skříní </t>
  </si>
  <si>
    <t>04</t>
  </si>
  <si>
    <t>D+M kombi sporák, Počet hořáků 4,senzory StopGas,integrovaným zapalováním a  klasickou elektrickou troubu s dvojicí topných těles a horkovzdušným ventilátorem.</t>
  </si>
  <si>
    <t>766772840R00</t>
  </si>
  <si>
    <t>D+M šatní skříně - DTD, TL. 18mm,ABS HRANA. BARVA DEKOR DŘEVO - sonoma šatní tyč kovová včetně madel rozměr 1,5*0,4*2,6m 2dveřová, uchytky nerez, 5x vnitřní police 1,5*0,4*2,6m</t>
  </si>
  <si>
    <t>766877840R00</t>
  </si>
  <si>
    <t>Dodávka nových polic - laminát - šatna,cca 140x40cm včetně konzol</t>
  </si>
  <si>
    <t>61160101R</t>
  </si>
  <si>
    <t>Dveře vnitřní hladké plné 1kř. 80x197 bílé včetně kování</t>
  </si>
  <si>
    <t>61160101</t>
  </si>
  <si>
    <t>Dveře vnitřní hladké plné 1kř. 60x197 bílé včetně kování</t>
  </si>
  <si>
    <t>61160101Rwc</t>
  </si>
  <si>
    <t>Dveře vnitřní hladké plné 1kř. 60x197 bílé včetně kování WC</t>
  </si>
  <si>
    <t>61260603R</t>
  </si>
  <si>
    <t>Dveře vnitřní hladké 2/3 sklo 2kř. 125x197 bílé včetně kování - aktivní křídlo 80cm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</si>
  <si>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</si>
  <si>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</si>
  <si>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06</t>
  </si>
  <si>
    <t>D+M Odsavač par bílý 630W rekuperační včetně napojení odvětrání</t>
  </si>
  <si>
    <t>7665488</t>
  </si>
  <si>
    <t>Vystěhování bytu - kuchyň. linka, skříň špajz, skříň včetně odvozu a poplatku za skládku</t>
  </si>
  <si>
    <t>766872840R00</t>
  </si>
  <si>
    <t>D+M nových dveří skříně - laminát v barvě kuchyň. linky včetně madla</t>
  </si>
  <si>
    <t>766877115R00</t>
  </si>
  <si>
    <t>D+M Kuchyňské linky atyp DL=2400mm + 600mm skříňka nad digestoří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</si>
  <si>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</si>
  <si>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</si>
  <si>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</si>
  <si>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</si>
  <si>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</si>
  <si>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</si>
  <si>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</si>
  <si>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</si>
  <si>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</si>
  <si>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</si>
  <si>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</si>
  <si>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</si>
  <si>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</si>
  <si>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</si>
  <si>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767137803R00</t>
  </si>
  <si>
    <t>Demontáž příček umakartových, desek do suti</t>
  </si>
  <si>
    <t>0,95*2,6+(1,6+0,7)*0,5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</si>
  <si>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</si>
  <si>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</si>
  <si>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</si>
  <si>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</si>
  <si>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</si>
  <si>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</si>
  <si>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</si>
  <si>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</si>
  <si>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(0,93*2+1,25*2)-0,6</t>
  </si>
  <si>
    <t>771479001</t>
  </si>
  <si>
    <t>Řezání dlaždic keramických pro soklíky</t>
  </si>
  <si>
    <t>771575113</t>
  </si>
  <si>
    <t>Montáž podlah keram.,hladké, tmel, 30x60 cm</t>
  </si>
  <si>
    <t>771578011</t>
  </si>
  <si>
    <t>Spára podlaha - stěna, silikonem</t>
  </si>
  <si>
    <t>Koupelna : (1,95*2+2,12*2)-0,6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</si>
  <si>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</si>
  <si>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</si>
  <si>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</si>
  <si>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</si>
  <si>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</si>
  <si>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450Kč/m2</t>
  </si>
  <si>
    <t>Začátek provozního součtu</t>
  </si>
  <si>
    <t xml:space="preserve">  Koupelna : 1,95*2,12</t>
  </si>
  <si>
    <t xml:space="preserve">  WC : 0,93*1,25</t>
  </si>
  <si>
    <t xml:space="preserve">  WC : ((0,93*2+1,25*2)-0,6)*0,1</t>
  </si>
  <si>
    <t>Konec provozního součtu</t>
  </si>
  <si>
    <t>5,6725*1,15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</si>
  <si>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</si>
  <si>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</si>
  <si>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</si>
  <si>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</si>
  <si>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</si>
  <si>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Pokoj : 3,26*5,05</t>
  </si>
  <si>
    <t>775592000</t>
  </si>
  <si>
    <t>Broušení dřevěných podlah hrubé+střední+jemné</t>
  </si>
  <si>
    <t>775599141</t>
  </si>
  <si>
    <t>Lak dřevěných podlah, Z+2x,přebroušení</t>
  </si>
  <si>
    <t>998775201</t>
  </si>
  <si>
    <t>Přesun hmot pro podlahy vlysové, výšky do 6 m</t>
  </si>
  <si>
    <t>776101101</t>
  </si>
  <si>
    <t>Vysávání podlah prům.vysavačem pod povlak.podlahy</t>
  </si>
  <si>
    <t>776401800</t>
  </si>
  <si>
    <t>Demontáž soklíků nebo lišt, pryžových nebo z PVC odstranění a uložení na hromady</t>
  </si>
  <si>
    <t>Šatna : 0,72*2+1,4*2-0,6</t>
  </si>
  <si>
    <t>Chodba : 4,6*2+1,4*2-0,8-0,6*3-1,25</t>
  </si>
  <si>
    <t>Kuchyň : 3,0*2+2,84*2-0,8</t>
  </si>
  <si>
    <t>776421100</t>
  </si>
  <si>
    <t>Lepení podlahových soklíků z PVC a vinylu včetně dodávky soklíku PVC</t>
  </si>
  <si>
    <t>Chodba : (4,6*2+1,4*2)-0,6*3-0,8-1,25</t>
  </si>
  <si>
    <t>Šatna : (1,4*2+0,72*2)-0,6</t>
  </si>
  <si>
    <t>Kuchyň : (2,84*2+3,0*2)-0,8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</si>
  <si>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</si>
  <si>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</si>
  <si>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</si>
  <si>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</si>
  <si>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</si>
  <si>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</si>
  <si>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0,6*2+0,8+1,25</t>
  </si>
  <si>
    <t>776994111</t>
  </si>
  <si>
    <t>Svařování povlakových podlah z pásů nebo čtverců včetně svařovací šňůry PVC 1179</t>
  </si>
  <si>
    <t>Chodba : 4,6*1,4*0,5</t>
  </si>
  <si>
    <t>Šatna : 1,4*0,72*0,5</t>
  </si>
  <si>
    <t>Kuchyň : 2,84*3,0*0,5</t>
  </si>
  <si>
    <t>5537000111</t>
  </si>
  <si>
    <t>Lišta přechodová Al 30/A lepicí l=93 cm stříbro š 30 mm</t>
  </si>
  <si>
    <t>5537000121</t>
  </si>
  <si>
    <t>Lišta přechodová Al 30/A lepicí l=150 cm stříbro š 30 mm</t>
  </si>
  <si>
    <t>998776201</t>
  </si>
  <si>
    <t>Přesun hmot pro podlahy povlakové, výšky do 6 m</t>
  </si>
  <si>
    <t>781101210</t>
  </si>
  <si>
    <t>Penetrace podkladu pod obklady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</si>
  <si>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</si>
  <si>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</si>
  <si>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</si>
  <si>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</si>
  <si>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</si>
  <si>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</si>
  <si>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</si>
  <si>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</si>
  <si>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(1,75+0,6)*2+(2*2)+0,5</t>
  </si>
  <si>
    <t>03</t>
  </si>
  <si>
    <t>Keramický obklad 30x60 - předpoklad ceny 400Kč/m2</t>
  </si>
  <si>
    <t xml:space="preserve">  Koupelna : (1,95*2+2,12*2)*2,0</t>
  </si>
  <si>
    <t xml:space="preserve">  -0,6*1,97</t>
  </si>
  <si>
    <t xml:space="preserve">  Kuchyň : (0,8+0,6)*1,75+0,6*1,75</t>
  </si>
  <si>
    <t>18,598*1,15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</si>
  <si>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</si>
  <si>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</si>
  <si>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</si>
  <si>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</si>
  <si>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</si>
  <si>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</si>
  <si>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(0,15*0,7*3)*38</t>
  </si>
  <si>
    <t>783424340</t>
  </si>
  <si>
    <t>Nátěr syntet. potrubí do DN 50 mm  Z+2x +1x email</t>
  </si>
  <si>
    <t>(1,4+1,4+2,6)*2</t>
  </si>
  <si>
    <t>783225400</t>
  </si>
  <si>
    <t>Nátěr syntetický kov. konstr. 2x + 1x email + tmel</t>
  </si>
  <si>
    <t>(0,8+2*2,1)*(0,15+0,05*2)*2</t>
  </si>
  <si>
    <t>(0,6+2*2,1)*(0,15+0,05*2)*3</t>
  </si>
  <si>
    <t>(1,25+2*2,1)*(0,15+0,05*2)</t>
  </si>
  <si>
    <t>784403801</t>
  </si>
  <si>
    <t>Odstranění maleb omytím v místnosti H do 3,8 m</t>
  </si>
  <si>
    <t xml:space="preserve">Stěny : </t>
  </si>
  <si>
    <t xml:space="preserve">Stropy : </t>
  </si>
  <si>
    <t>784195112</t>
  </si>
  <si>
    <t>Malba Primalex Standard, bílá, bez penetrace, 2x</t>
  </si>
  <si>
    <t>784011222</t>
  </si>
  <si>
    <t>Zakrytí podlah včetně papírové lepenky</t>
  </si>
  <si>
    <t>785411800</t>
  </si>
  <si>
    <t>Odstranění tapet lepených papírových do 3,8 m</t>
  </si>
  <si>
    <t>786611871R00</t>
  </si>
  <si>
    <t>Dmtž garnýži včetně záclon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</si>
  <si>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</si>
  <si>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</si>
  <si>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</si>
  <si>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</si>
  <si>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</si>
  <si>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</si>
  <si>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</si>
  <si>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</si>
  <si>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</si>
  <si>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</si>
  <si>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</si>
  <si>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</si>
  <si>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</si>
  <si>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</si>
  <si>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</si>
  <si>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</si>
  <si>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</si>
  <si>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</si>
  <si>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</si>
  <si>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</si>
  <si>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</si>
  <si>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</si>
  <si>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</si>
  <si>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</si>
  <si>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</si>
  <si>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</si>
  <si>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</si>
  <si>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</si>
  <si>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</si>
  <si>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</si>
  <si>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</si>
  <si>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</si>
  <si>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</si>
  <si>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</si>
  <si>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</si>
  <si>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</si>
  <si>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</si>
  <si>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</si>
  <si>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</si>
  <si>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</si>
  <si>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</si>
  <si>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</si>
  <si>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</si>
  <si>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</si>
  <si>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</si>
  <si>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</si>
  <si>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</si>
  <si>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</si>
  <si>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</si>
  <si>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</si>
  <si>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</si>
  <si>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</si>
  <si>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</si>
  <si>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</si>
  <si>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</si>
  <si>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</si>
  <si>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</si>
  <si>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</si>
  <si>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</si>
  <si>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</si>
  <si>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</si>
  <si>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</si>
  <si>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</si>
  <si>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</si>
  <si>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</si>
  <si>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</si>
  <si>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</si>
  <si>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</si>
  <si>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</si>
  <si>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</si>
  <si>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</si>
  <si>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</si>
  <si>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</si>
  <si>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</si>
  <si>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</si>
  <si>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</si>
  <si>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</si>
  <si>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</si>
  <si>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</si>
  <si>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</si>
  <si>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</si>
  <si>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</si>
  <si>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</si>
  <si>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</si>
  <si>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</si>
  <si>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</si>
  <si>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</si>
  <si>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</si>
  <si>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</si>
  <si>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</si>
  <si>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</si>
  <si>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</si>
  <si>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</si>
  <si>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</si>
  <si>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</si>
  <si>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</si>
  <si>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</si>
  <si>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</si>
  <si>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</si>
  <si>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</si>
  <si>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</si>
  <si>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</si>
  <si>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</si>
  <si>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</si>
  <si>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</si>
  <si>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</si>
  <si>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(1,7+0,5)*0,5*2</t>
  </si>
  <si>
    <t>612421231</t>
  </si>
  <si>
    <t>Oprava vápen.omítek stěn do 10 % pl. - štukových po provedení rozvodů elektro</t>
  </si>
  <si>
    <t>15,0*0,03</t>
  </si>
  <si>
    <t>Montáž umyvadel na šrouby do zdiva stávajících</t>
  </si>
  <si>
    <t>Demontáž van pro opětovníé použiití</t>
  </si>
  <si>
    <t>Montáž plynových sporáků stávajících</t>
  </si>
  <si>
    <t>Demontáž plynového sporáku pro opětovné použití</t>
  </si>
  <si>
    <t xml:space="preserve">Demontáž baterie nástěnné do G 3/4 </t>
  </si>
  <si>
    <t>725820802</t>
  </si>
  <si>
    <t>Demontáž baterie stojánkové do 1otvoru pro opětovné použití</t>
  </si>
  <si>
    <t>Montáž ocelové vany dl. do 170cm stávající</t>
  </si>
  <si>
    <t>Sprchová sada 3-funkční ruční sprcha d 100 mm, Chrom, baterie vanová - stávající</t>
  </si>
  <si>
    <t>Demontáž umyvadel bez výtokových armatur pro opětovné použití</t>
  </si>
  <si>
    <t>Zprovoznění ventilátoru v kuchyni a v koupelně</t>
  </si>
  <si>
    <t>M.podlahy z desek do tl.18 mm, na sraz, šroubov. vč. dodávky desky OSB ECO 3N P+D tl. 15 mm s přetmelením šroubů</t>
  </si>
  <si>
    <t>Vyčištění stávajícího sporáku</t>
  </si>
  <si>
    <t>(1,75+0,6)*2</t>
  </si>
  <si>
    <t>(2*2)+0,5</t>
  </si>
  <si>
    <t>210201517</t>
  </si>
  <si>
    <t>Svítidlo LED bytové stěnové</t>
  </si>
  <si>
    <t>LEDstěnové svítidlo 12W/230V IP54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</si>
  <si>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</si>
  <si>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</si>
  <si>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</si>
  <si>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</si>
  <si>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</si>
  <si>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</si>
  <si>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</si>
  <si>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</si>
  <si>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</si>
  <si>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</si>
  <si>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</si>
  <si>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</si>
  <si>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</si>
  <si>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</si>
  <si>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</si>
  <si>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</si>
  <si>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</si>
  <si>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</si>
  <si>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</si>
  <si>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Město Krnov</t>
  </si>
  <si>
    <t>Hlavní náměstí 96/1</t>
  </si>
  <si>
    <t>794 01</t>
  </si>
  <si>
    <t>Krnov</t>
  </si>
  <si>
    <t>CZ00296139</t>
  </si>
  <si>
    <t>Rekonstrukce bytu SPC K 50 byt č.29,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</si>
</sst>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0" xfId="0" applyFon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7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155" t="s">
        <v>35</v>
      </c>
      <c r="B2" s="155"/>
      <c r="C2" s="155"/>
      <c r="D2" s="155"/>
      <c r="E2" s="155"/>
      <c r="F2" s="155"/>
      <c r="G2" s="1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6"/>
  <sheetViews>
    <sheetView showGridLines="0" tabSelected="1" topLeftCell="B11" zoomScaleNormal="100" zoomScaleSheetLayoutView="75" workbookViewId="0">
      <selection activeCell="M23" sqref="M2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183" t="s">
        <v>4</v>
      </c>
      <c r="C1" s="184"/>
      <c r="D1" s="184"/>
      <c r="E1" s="184"/>
      <c r="F1" s="184"/>
      <c r="G1" s="184"/>
      <c r="H1" s="184"/>
      <c r="I1" s="184"/>
      <c r="J1" s="185"/>
    </row>
    <row r="2" spans="1:15" ht="36" customHeight="1" x14ac:dyDescent="0.2">
      <c r="A2" s="2"/>
      <c r="B2" s="65" t="s">
        <v>23</v>
      </c>
      <c r="C2" s="66"/>
      <c r="D2" s="67" t="s">
        <v>37</v>
      </c>
      <c r="E2" s="189" t="s">
        <v>692</v>
      </c>
      <c r="F2" s="190"/>
      <c r="G2" s="190"/>
      <c r="H2" s="190"/>
      <c r="I2" s="190"/>
      <c r="J2" s="191"/>
      <c r="O2" s="1"/>
    </row>
    <row r="3" spans="1:15" ht="27" hidden="1" customHeight="1" x14ac:dyDescent="0.2">
      <c r="A3" s="2"/>
      <c r="B3" s="68"/>
      <c r="C3" s="66"/>
      <c r="D3" s="69"/>
      <c r="E3" s="192"/>
      <c r="F3" s="193"/>
      <c r="G3" s="193"/>
      <c r="H3" s="193"/>
      <c r="I3" s="193"/>
      <c r="J3" s="194"/>
    </row>
    <row r="4" spans="1:15" ht="23.25" customHeight="1" x14ac:dyDescent="0.2">
      <c r="A4" s="2"/>
      <c r="B4" s="70"/>
      <c r="C4" s="71"/>
      <c r="D4" s="72"/>
      <c r="E4" s="173"/>
      <c r="F4" s="173"/>
      <c r="G4" s="173"/>
      <c r="H4" s="173"/>
      <c r="I4" s="173"/>
      <c r="J4" s="174"/>
    </row>
    <row r="5" spans="1:15" ht="24" customHeight="1" x14ac:dyDescent="0.2">
      <c r="A5" s="2"/>
      <c r="B5" s="31" t="s">
        <v>22</v>
      </c>
      <c r="D5" s="177" t="s">
        <v>687</v>
      </c>
      <c r="E5" s="178"/>
      <c r="F5" s="178"/>
      <c r="G5" s="178"/>
      <c r="H5" s="18" t="s">
        <v>36</v>
      </c>
      <c r="I5" s="152">
        <v>296139</v>
      </c>
      <c r="J5" s="8"/>
    </row>
    <row r="6" spans="1:15" ht="15.75" customHeight="1" x14ac:dyDescent="0.2">
      <c r="A6" s="2"/>
      <c r="B6" s="28"/>
      <c r="C6" s="50"/>
      <c r="D6" s="179" t="s">
        <v>688</v>
      </c>
      <c r="E6" s="180"/>
      <c r="F6" s="180"/>
      <c r="G6" s="180"/>
      <c r="H6" s="18" t="s">
        <v>30</v>
      </c>
      <c r="I6" s="152" t="s">
        <v>691</v>
      </c>
      <c r="J6" s="8"/>
    </row>
    <row r="7" spans="1:15" ht="15.75" customHeight="1" x14ac:dyDescent="0.2">
      <c r="A7" s="2"/>
      <c r="B7" s="29"/>
      <c r="C7" s="51"/>
      <c r="D7" s="151" t="s">
        <v>689</v>
      </c>
      <c r="E7" s="181" t="s">
        <v>690</v>
      </c>
      <c r="F7" s="182"/>
      <c r="G7" s="18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95"/>
      <c r="E11" s="195"/>
      <c r="F11" s="195"/>
      <c r="G11" s="195"/>
      <c r="H11" s="18" t="s">
        <v>36</v>
      </c>
      <c r="I11" s="154"/>
      <c r="J11" s="8"/>
    </row>
    <row r="12" spans="1:15" ht="15.75" customHeight="1" x14ac:dyDescent="0.2">
      <c r="A12" s="2"/>
      <c r="B12" s="28"/>
      <c r="C12" s="50"/>
      <c r="D12" s="172"/>
      <c r="E12" s="172"/>
      <c r="F12" s="172"/>
      <c r="G12" s="172"/>
      <c r="H12" s="18" t="s">
        <v>30</v>
      </c>
      <c r="I12" s="154"/>
      <c r="J12" s="8"/>
    </row>
    <row r="13" spans="1:15" ht="15.75" customHeight="1" x14ac:dyDescent="0.2">
      <c r="A13" s="2"/>
      <c r="B13" s="29"/>
      <c r="C13" s="51"/>
      <c r="D13" s="153"/>
      <c r="E13" s="175"/>
      <c r="F13" s="176"/>
      <c r="G13" s="176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164">
        <f>F32</f>
        <v>0</v>
      </c>
      <c r="H15" s="165"/>
      <c r="I15" s="165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162">
        <f>ZakladDPHSni*0.15</f>
        <v>0</v>
      </c>
      <c r="H16" s="163"/>
      <c r="I16" s="163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164">
        <v>0</v>
      </c>
      <c r="H17" s="165"/>
      <c r="I17" s="165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186">
        <v>0</v>
      </c>
      <c r="H18" s="187"/>
      <c r="I18" s="187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188">
        <v>0</v>
      </c>
      <c r="H19" s="188"/>
      <c r="I19" s="188"/>
      <c r="J19" s="41" t="str">
        <f t="shared" si="0"/>
        <v>CZK</v>
      </c>
    </row>
    <row r="20" spans="1:10" ht="27.75" hidden="1" customHeight="1" thickBot="1" x14ac:dyDescent="0.25">
      <c r="A20" s="2"/>
      <c r="B20" s="97" t="s">
        <v>24</v>
      </c>
      <c r="C20" s="98"/>
      <c r="D20" s="98"/>
      <c r="E20" s="99"/>
      <c r="F20" s="100"/>
      <c r="G20" s="166">
        <v>849403.35</v>
      </c>
      <c r="H20" s="167"/>
      <c r="I20" s="167"/>
      <c r="J20" s="101" t="str">
        <f t="shared" si="0"/>
        <v>CZK</v>
      </c>
    </row>
    <row r="21" spans="1:10" ht="27.75" customHeight="1" thickBot="1" x14ac:dyDescent="0.25">
      <c r="A21" s="2"/>
      <c r="B21" s="97" t="s">
        <v>31</v>
      </c>
      <c r="C21" s="102"/>
      <c r="D21" s="102"/>
      <c r="E21" s="102"/>
      <c r="F21" s="103"/>
      <c r="G21" s="166">
        <f>ZakladDPHSni+DPHSni</f>
        <v>0</v>
      </c>
      <c r="H21" s="166"/>
      <c r="I21" s="166"/>
      <c r="J21" s="104" t="s">
        <v>47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168"/>
      <c r="E26" s="169"/>
      <c r="G26" s="170"/>
      <c r="H26" s="171"/>
      <c r="I26" s="171"/>
      <c r="J26" s="25"/>
    </row>
    <row r="27" spans="1:10" ht="12.75" customHeight="1" x14ac:dyDescent="0.2">
      <c r="A27" s="2"/>
      <c r="B27" s="2"/>
      <c r="D27" s="161" t="s">
        <v>2</v>
      </c>
      <c r="E27" s="161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74" t="s">
        <v>17</v>
      </c>
      <c r="C29" s="75"/>
      <c r="D29" s="75"/>
      <c r="E29" s="75"/>
      <c r="F29" s="76"/>
      <c r="G29" s="76"/>
      <c r="H29" s="76"/>
      <c r="I29" s="76"/>
      <c r="J29" s="77"/>
    </row>
    <row r="30" spans="1:10" ht="25.5" customHeight="1" x14ac:dyDescent="0.2">
      <c r="A30" s="73" t="s">
        <v>33</v>
      </c>
      <c r="B30" s="78" t="s">
        <v>18</v>
      </c>
      <c r="C30" s="79" t="s">
        <v>6</v>
      </c>
      <c r="D30" s="79"/>
      <c r="E30" s="79"/>
      <c r="F30" s="80" t="str">
        <f>B15</f>
        <v>Základ pro sníženou DPH</v>
      </c>
      <c r="G30" s="80" t="str">
        <f>B17</f>
        <v>Základ pro základní DPH</v>
      </c>
      <c r="H30" s="81" t="s">
        <v>19</v>
      </c>
      <c r="I30" s="81" t="s">
        <v>1</v>
      </c>
      <c r="J30" s="82" t="s">
        <v>0</v>
      </c>
    </row>
    <row r="31" spans="1:10" ht="25.5" hidden="1" customHeight="1" x14ac:dyDescent="0.2">
      <c r="A31" s="73">
        <v>1</v>
      </c>
      <c r="B31" s="83" t="s">
        <v>39</v>
      </c>
      <c r="C31" s="159"/>
      <c r="D31" s="159"/>
      <c r="E31" s="159"/>
      <c r="F31" s="84">
        <v>0</v>
      </c>
      <c r="G31" s="85">
        <v>849403.35</v>
      </c>
      <c r="H31" s="86">
        <v>178374.7</v>
      </c>
      <c r="I31" s="86">
        <v>1027778.05</v>
      </c>
      <c r="J31" s="87" t="str">
        <f>IF(CenaCelkemVypocet=0,"",I31/CenaCelkemVypocet*100)</f>
        <v/>
      </c>
    </row>
    <row r="32" spans="1:10" ht="25.5" customHeight="1" x14ac:dyDescent="0.2">
      <c r="A32" s="73">
        <v>2</v>
      </c>
      <c r="B32" s="88" t="s">
        <v>40</v>
      </c>
      <c r="C32" s="160" t="s">
        <v>41</v>
      </c>
      <c r="D32" s="160"/>
      <c r="E32" s="160"/>
      <c r="F32" s="89">
        <f>SUM(F33:F35)</f>
        <v>0</v>
      </c>
      <c r="G32" s="90">
        <v>0</v>
      </c>
      <c r="H32" s="90">
        <f>F32*0.15</f>
        <v>0</v>
      </c>
      <c r="I32" s="90">
        <f>H32+F32</f>
        <v>0</v>
      </c>
      <c r="J32" s="91" t="str">
        <f>IF(CenaCelkemVypocet=0,"",I32/CenaCelkemVypocet*100)</f>
        <v/>
      </c>
    </row>
    <row r="33" spans="1:10" ht="25.5" customHeight="1" x14ac:dyDescent="0.2">
      <c r="A33" s="73">
        <v>3</v>
      </c>
      <c r="B33" s="92" t="s">
        <v>42</v>
      </c>
      <c r="C33" s="159" t="s">
        <v>43</v>
      </c>
      <c r="D33" s="159"/>
      <c r="E33" s="159"/>
      <c r="F33" s="93">
        <f>'SO 01 P2'!G8</f>
        <v>0</v>
      </c>
      <c r="G33" s="86">
        <v>0</v>
      </c>
      <c r="H33" s="86">
        <f>F33*0.15</f>
        <v>0</v>
      </c>
      <c r="I33" s="86">
        <f>F33+H33</f>
        <v>0</v>
      </c>
      <c r="J33" s="87" t="str">
        <f>IF(CenaCelkemVypocet=0,"",I33/CenaCelkemVypocet*100)</f>
        <v/>
      </c>
    </row>
    <row r="34" spans="1:10" ht="25.5" customHeight="1" x14ac:dyDescent="0.2">
      <c r="A34" s="73">
        <v>3</v>
      </c>
      <c r="B34" s="92" t="s">
        <v>42</v>
      </c>
      <c r="C34" s="159" t="s">
        <v>44</v>
      </c>
      <c r="D34" s="159"/>
      <c r="E34" s="159"/>
      <c r="F34" s="93">
        <f>'SO 01 P1'!G8+'SO 01 P1'!G20+'SO 01 P1'!G62+'SO 01 P1'!G73+'SO 01 P1'!G84+'SO 01 P1'!G129+'SO 01 P1'!G131+'SO 01 P1'!G139+'SO 01 P1'!G141+'SO 01 P1'!G149+'SO 01 P1'!G156+'SO 01 P1'!G162+'SO 01 P1'!G189+'SO 01 P1'!G196+'SO 01 P1'!G201+'SO 01 P1'!G206+'SO 01 P1'!G234+'SO 01 P1'!G238+'SO 01 P1'!G269+'SO 01 P1'!G277+'SO 01 P1'!G307+'SO 01 P1'!G336+'SO 01 P1'!G345+'SO 01 P1'!G383+'SO 01 P1'!G387+'SO 01 P1'!G389+'SO 01 P1'!G407</f>
        <v>0</v>
      </c>
      <c r="G34" s="86">
        <v>0</v>
      </c>
      <c r="H34" s="86">
        <f>F34*0.15</f>
        <v>0</v>
      </c>
      <c r="I34" s="86">
        <f>F34+H34</f>
        <v>0</v>
      </c>
      <c r="J34" s="87" t="str">
        <f>IF(CenaCelkemVypocet=0,"",I34/CenaCelkemVypocet*100)</f>
        <v/>
      </c>
    </row>
    <row r="35" spans="1:10" ht="25.5" customHeight="1" x14ac:dyDescent="0.2">
      <c r="A35" s="73">
        <v>3</v>
      </c>
      <c r="B35" s="92" t="s">
        <v>42</v>
      </c>
      <c r="C35" s="159" t="s">
        <v>45</v>
      </c>
      <c r="D35" s="159"/>
      <c r="E35" s="159"/>
      <c r="F35" s="93">
        <f>'SO 01 Pol'!G8+'SO 01 Pol'!G21+'SO 01 Pol'!G63+'SO 01 Pol'!G74+'SO 01 Pol'!G85+'SO 01 Pol'!G130+'SO 01 Pol'!G132+'SO 01 Pol'!G140+'SO 01 Pol'!G142+'SO 01 Pol'!G150+'SO 01 Pol'!G157+'SO 01 Pol'!G163+'SO 01 Pol'!G192+'SO 01 Pol'!G199+'SO 01 Pol'!G204+'SO 01 Pol'!G209+'SO 01 Pol'!G238+'SO 01 Pol'!G242+'SO 01 Pol'!G273+'SO 01 Pol'!G281+'SO 01 Pol'!G311+'SO 01 Pol'!G339+'SO 01 Pol'!G348+'SO 01 Pol'!G386+'SO 01 Pol'!G390+'SO 01 Pol'!G392+'SO 01 Pol'!G430+'SO 01 Pol'!G435</f>
        <v>0</v>
      </c>
      <c r="G35" s="86">
        <v>0</v>
      </c>
      <c r="H35" s="86">
        <f>F35*0.15</f>
        <v>0</v>
      </c>
      <c r="I35" s="86">
        <f>F35+H35</f>
        <v>0</v>
      </c>
      <c r="J35" s="87" t="str">
        <f>IF(CenaCelkemVypocet=0,"",I35/CenaCelkemVypocet*100)</f>
        <v/>
      </c>
    </row>
    <row r="36" spans="1:10" ht="25.5" customHeight="1" x14ac:dyDescent="0.2">
      <c r="A36" s="73"/>
      <c r="B36" s="156" t="s">
        <v>46</v>
      </c>
      <c r="C36" s="157"/>
      <c r="D36" s="157"/>
      <c r="E36" s="158"/>
      <c r="F36" s="94">
        <f>SUM(F33:F35)</f>
        <v>0</v>
      </c>
      <c r="G36" s="95">
        <v>0</v>
      </c>
      <c r="H36" s="95">
        <f>SUM(H33:H35)</f>
        <v>0</v>
      </c>
      <c r="I36" s="95">
        <f>SUM(I33:I35)</f>
        <v>0</v>
      </c>
      <c r="J36" s="96">
        <f>SUMIF(A31:A35,"=1",J31:J35)</f>
        <v>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6">
    <mergeCell ref="B1:J1"/>
    <mergeCell ref="G18:I18"/>
    <mergeCell ref="G19:I19"/>
    <mergeCell ref="E2:J2"/>
    <mergeCell ref="E3:J3"/>
    <mergeCell ref="D11:G11"/>
    <mergeCell ref="D12:G12"/>
    <mergeCell ref="E4:J4"/>
    <mergeCell ref="E13:G13"/>
    <mergeCell ref="D5:G5"/>
    <mergeCell ref="D6:G6"/>
    <mergeCell ref="E7:G7"/>
    <mergeCell ref="D27:E27"/>
    <mergeCell ref="G16:I16"/>
    <mergeCell ref="G15:I15"/>
    <mergeCell ref="G21:I21"/>
    <mergeCell ref="G17:I17"/>
    <mergeCell ref="G20:I20"/>
    <mergeCell ref="D26:E26"/>
    <mergeCell ref="G26:I26"/>
    <mergeCell ref="B36:E36"/>
    <mergeCell ref="C31:E31"/>
    <mergeCell ref="C32:E32"/>
    <mergeCell ref="C33:E33"/>
    <mergeCell ref="C34:E34"/>
    <mergeCell ref="C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96" t="s">
        <v>7</v>
      </c>
      <c r="B1" s="196"/>
      <c r="C1" s="197"/>
      <c r="D1" s="196"/>
      <c r="E1" s="196"/>
      <c r="F1" s="196"/>
      <c r="G1" s="196"/>
    </row>
    <row r="2" spans="1:7" ht="24.95" customHeight="1" x14ac:dyDescent="0.2">
      <c r="A2" s="45" t="s">
        <v>8</v>
      </c>
      <c r="B2" s="44"/>
      <c r="C2" s="198"/>
      <c r="D2" s="198"/>
      <c r="E2" s="198"/>
      <c r="F2" s="198"/>
      <c r="G2" s="199"/>
    </row>
    <row r="3" spans="1:7" ht="24.95" customHeight="1" x14ac:dyDescent="0.2">
      <c r="A3" s="45" t="s">
        <v>9</v>
      </c>
      <c r="B3" s="44"/>
      <c r="C3" s="198"/>
      <c r="D3" s="198"/>
      <c r="E3" s="198"/>
      <c r="F3" s="198"/>
      <c r="G3" s="199"/>
    </row>
    <row r="4" spans="1:7" ht="24.95" customHeight="1" x14ac:dyDescent="0.2">
      <c r="A4" s="45" t="s">
        <v>10</v>
      </c>
      <c r="B4" s="44"/>
      <c r="C4" s="198"/>
      <c r="D4" s="198"/>
      <c r="E4" s="198"/>
      <c r="F4" s="198"/>
      <c r="G4" s="19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C336-A4FF-41CD-A5E3-497DB0C49605}">
  <sheetPr>
    <outlinePr summaryBelow="0"/>
  </sheetPr>
  <dimension ref="A1:BH5000"/>
  <sheetViews>
    <sheetView workbookViewId="0">
      <pane ySplit="7" topLeftCell="A8" activePane="bottomLeft" state="frozen"/>
      <selection pane="bottomLeft" activeCell="AP11" sqref="AP11"/>
    </sheetView>
  </sheetViews>
  <sheetFormatPr defaultRowHeight="12.75" outlineLevelRow="1" x14ac:dyDescent="0.2"/>
  <cols>
    <col min="1" max="1" width="3.42578125" customWidth="1"/>
    <col min="2" max="2" width="12.5703125" style="105" customWidth="1"/>
    <col min="3" max="3" width="38.28515625" style="10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105</v>
      </c>
    </row>
    <row r="2" spans="1:60" ht="24.95" customHeight="1" x14ac:dyDescent="0.2">
      <c r="A2" s="106" t="s">
        <v>8</v>
      </c>
      <c r="B2" s="44" t="s">
        <v>37</v>
      </c>
      <c r="C2" s="201" t="s">
        <v>38</v>
      </c>
      <c r="D2" s="202"/>
      <c r="E2" s="202"/>
      <c r="F2" s="202"/>
      <c r="G2" s="203"/>
      <c r="AG2" t="s">
        <v>106</v>
      </c>
    </row>
    <row r="3" spans="1:60" ht="24.95" customHeight="1" x14ac:dyDescent="0.2">
      <c r="A3" s="106" t="s">
        <v>9</v>
      </c>
      <c r="B3" s="44" t="s">
        <v>40</v>
      </c>
      <c r="C3" s="201" t="s">
        <v>41</v>
      </c>
      <c r="D3" s="202"/>
      <c r="E3" s="202"/>
      <c r="F3" s="202"/>
      <c r="G3" s="203"/>
      <c r="AC3" s="105" t="s">
        <v>106</v>
      </c>
      <c r="AG3" t="s">
        <v>107</v>
      </c>
    </row>
    <row r="4" spans="1:60" ht="24.95" customHeight="1" x14ac:dyDescent="0.2">
      <c r="A4" s="107" t="s">
        <v>10</v>
      </c>
      <c r="B4" s="108" t="s">
        <v>42</v>
      </c>
      <c r="C4" s="204" t="s">
        <v>45</v>
      </c>
      <c r="D4" s="205"/>
      <c r="E4" s="205"/>
      <c r="F4" s="205"/>
      <c r="G4" s="206"/>
      <c r="AG4" t="s">
        <v>108</v>
      </c>
    </row>
    <row r="5" spans="1:60" x14ac:dyDescent="0.2">
      <c r="D5" s="10"/>
    </row>
    <row r="6" spans="1:60" ht="38.25" x14ac:dyDescent="0.2">
      <c r="A6" s="110" t="s">
        <v>109</v>
      </c>
      <c r="B6" s="112" t="s">
        <v>110</v>
      </c>
      <c r="C6" s="112" t="s">
        <v>111</v>
      </c>
      <c r="D6" s="111" t="s">
        <v>112</v>
      </c>
      <c r="E6" s="110" t="s">
        <v>113</v>
      </c>
      <c r="F6" s="109" t="s">
        <v>114</v>
      </c>
      <c r="G6" s="110" t="s">
        <v>26</v>
      </c>
      <c r="H6" s="113" t="s">
        <v>27</v>
      </c>
      <c r="I6" s="113" t="s">
        <v>115</v>
      </c>
      <c r="J6" s="113" t="s">
        <v>28</v>
      </c>
      <c r="K6" s="113" t="s">
        <v>116</v>
      </c>
      <c r="L6" s="113" t="s">
        <v>117</v>
      </c>
      <c r="M6" s="113" t="s">
        <v>118</v>
      </c>
      <c r="N6" s="113" t="s">
        <v>119</v>
      </c>
      <c r="O6" s="113" t="s">
        <v>120</v>
      </c>
      <c r="P6" s="113" t="s">
        <v>121</v>
      </c>
      <c r="Q6" s="113" t="s">
        <v>122</v>
      </c>
      <c r="R6" s="113" t="s">
        <v>123</v>
      </c>
      <c r="S6" s="113" t="s">
        <v>124</v>
      </c>
      <c r="T6" s="113" t="s">
        <v>125</v>
      </c>
      <c r="U6" s="113" t="s">
        <v>126</v>
      </c>
      <c r="V6" s="113" t="s">
        <v>127</v>
      </c>
      <c r="W6" s="113" t="s">
        <v>128</v>
      </c>
      <c r="X6" s="113" t="s">
        <v>129</v>
      </c>
    </row>
    <row r="7" spans="1:60" hidden="1" x14ac:dyDescent="0.2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60" x14ac:dyDescent="0.2">
      <c r="A8" s="125" t="s">
        <v>130</v>
      </c>
      <c r="B8" s="126" t="s">
        <v>48</v>
      </c>
      <c r="C8" s="143" t="s">
        <v>49</v>
      </c>
      <c r="D8" s="127"/>
      <c r="E8" s="128"/>
      <c r="F8" s="129"/>
      <c r="G8" s="130">
        <f>SUMIF(AG9:AG20,"&lt;&gt;NOR",G9:G20)</f>
        <v>0</v>
      </c>
      <c r="H8" s="124"/>
      <c r="I8" s="124">
        <f>SUM(I9:I20)</f>
        <v>3267.06</v>
      </c>
      <c r="J8" s="124"/>
      <c r="K8" s="124">
        <f>SUM(K9:K20)</f>
        <v>4239.83</v>
      </c>
      <c r="L8" s="124"/>
      <c r="M8" s="124">
        <f>SUM(M9:M20)</f>
        <v>0</v>
      </c>
      <c r="N8" s="124"/>
      <c r="O8" s="124">
        <f>SUM(O9:O20)</f>
        <v>0.29000000000000004</v>
      </c>
      <c r="P8" s="124"/>
      <c r="Q8" s="124">
        <f>SUM(Q9:Q20)</f>
        <v>0</v>
      </c>
      <c r="R8" s="124"/>
      <c r="S8" s="124"/>
      <c r="T8" s="124"/>
      <c r="U8" s="124"/>
      <c r="V8" s="124">
        <f>SUM(V9:V20)</f>
        <v>5.24</v>
      </c>
      <c r="W8" s="124"/>
      <c r="X8" s="124"/>
      <c r="AG8" t="s">
        <v>131</v>
      </c>
    </row>
    <row r="9" spans="1:60" outlineLevel="1" x14ac:dyDescent="0.2">
      <c r="A9" s="137">
        <v>1</v>
      </c>
      <c r="B9" s="138" t="s">
        <v>132</v>
      </c>
      <c r="C9" s="144" t="s">
        <v>133</v>
      </c>
      <c r="D9" s="139" t="s">
        <v>134</v>
      </c>
      <c r="E9" s="140">
        <v>1</v>
      </c>
      <c r="F9" s="141"/>
      <c r="G9" s="142">
        <f>ROUND(E9*F9,2)</f>
        <v>0</v>
      </c>
      <c r="H9" s="119">
        <v>7.79</v>
      </c>
      <c r="I9" s="119">
        <f>ROUND(E9*H9,2)</f>
        <v>7.79</v>
      </c>
      <c r="J9" s="119">
        <v>473.71</v>
      </c>
      <c r="K9" s="119">
        <f>ROUND(E9*J9,2)</f>
        <v>473.71</v>
      </c>
      <c r="L9" s="119">
        <v>21</v>
      </c>
      <c r="M9" s="119">
        <f>G9*(1+L9/100)</f>
        <v>0</v>
      </c>
      <c r="N9" s="119">
        <v>1.6000000000000001E-4</v>
      </c>
      <c r="O9" s="119">
        <f>ROUND(E9*N9,2)</f>
        <v>0</v>
      </c>
      <c r="P9" s="119">
        <v>0</v>
      </c>
      <c r="Q9" s="119">
        <f>ROUND(E9*P9,2)</f>
        <v>0</v>
      </c>
      <c r="R9" s="119"/>
      <c r="S9" s="119" t="s">
        <v>135</v>
      </c>
      <c r="T9" s="119" t="s">
        <v>135</v>
      </c>
      <c r="U9" s="119">
        <v>0.94</v>
      </c>
      <c r="V9" s="119">
        <f>ROUND(E9*U9,2)</f>
        <v>0.94</v>
      </c>
      <c r="W9" s="119"/>
      <c r="X9" s="119" t="s">
        <v>136</v>
      </c>
      <c r="Y9" s="114"/>
      <c r="Z9" s="114"/>
      <c r="AA9" s="114"/>
      <c r="AB9" s="114"/>
      <c r="AC9" s="114"/>
      <c r="AD9" s="114"/>
      <c r="AE9" s="114"/>
      <c r="AF9" s="114"/>
      <c r="AG9" s="114" t="s">
        <v>137</v>
      </c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</row>
    <row r="10" spans="1:60" outlineLevel="1" x14ac:dyDescent="0.2">
      <c r="A10" s="137">
        <v>2</v>
      </c>
      <c r="B10" s="138" t="s">
        <v>138</v>
      </c>
      <c r="C10" s="144" t="s">
        <v>139</v>
      </c>
      <c r="D10" s="139" t="s">
        <v>134</v>
      </c>
      <c r="E10" s="140">
        <v>1</v>
      </c>
      <c r="F10" s="141"/>
      <c r="G10" s="142">
        <f>ROUND(E10*F10,2)</f>
        <v>0</v>
      </c>
      <c r="H10" s="119">
        <v>11.69</v>
      </c>
      <c r="I10" s="119">
        <f>ROUND(E10*H10,2)</f>
        <v>11.69</v>
      </c>
      <c r="J10" s="119">
        <v>524.30999999999995</v>
      </c>
      <c r="K10" s="119">
        <f>ROUND(E10*J10,2)</f>
        <v>524.30999999999995</v>
      </c>
      <c r="L10" s="119">
        <v>21</v>
      </c>
      <c r="M10" s="119">
        <f>G10*(1+L10/100)</f>
        <v>0</v>
      </c>
      <c r="N10" s="119">
        <v>2.4000000000000001E-4</v>
      </c>
      <c r="O10" s="119">
        <f>ROUND(E10*N10,2)</f>
        <v>0</v>
      </c>
      <c r="P10" s="119">
        <v>0</v>
      </c>
      <c r="Q10" s="119">
        <f>ROUND(E10*P10,2)</f>
        <v>0</v>
      </c>
      <c r="R10" s="119"/>
      <c r="S10" s="119" t="s">
        <v>135</v>
      </c>
      <c r="T10" s="119" t="s">
        <v>135</v>
      </c>
      <c r="U10" s="119">
        <v>1.04</v>
      </c>
      <c r="V10" s="119">
        <f>ROUND(E10*U10,2)</f>
        <v>1.04</v>
      </c>
      <c r="W10" s="119"/>
      <c r="X10" s="119" t="s">
        <v>136</v>
      </c>
      <c r="Y10" s="114"/>
      <c r="Z10" s="114"/>
      <c r="AA10" s="114"/>
      <c r="AB10" s="114"/>
      <c r="AC10" s="114"/>
      <c r="AD10" s="114"/>
      <c r="AE10" s="114"/>
      <c r="AF10" s="114"/>
      <c r="AG10" s="114" t="s">
        <v>137</v>
      </c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</row>
    <row r="11" spans="1:60" ht="22.5" outlineLevel="1" x14ac:dyDescent="0.2">
      <c r="A11" s="131">
        <v>3</v>
      </c>
      <c r="B11" s="132" t="s">
        <v>140</v>
      </c>
      <c r="C11" s="145" t="s">
        <v>141</v>
      </c>
      <c r="D11" s="133" t="s">
        <v>142</v>
      </c>
      <c r="E11" s="134">
        <v>1.6</v>
      </c>
      <c r="F11" s="135"/>
      <c r="G11" s="136">
        <f>ROUND(E11*F11,2)</f>
        <v>0</v>
      </c>
      <c r="H11" s="119">
        <v>490.43</v>
      </c>
      <c r="I11" s="119">
        <f>ROUND(E11*H11,2)</f>
        <v>784.69</v>
      </c>
      <c r="J11" s="119">
        <v>243.57</v>
      </c>
      <c r="K11" s="119">
        <f>ROUND(E11*J11,2)</f>
        <v>389.71</v>
      </c>
      <c r="L11" s="119">
        <v>21</v>
      </c>
      <c r="M11" s="119">
        <f>G11*(1+L11/100)</f>
        <v>0</v>
      </c>
      <c r="N11" s="119">
        <v>7.4709999999999999E-2</v>
      </c>
      <c r="O11" s="119">
        <f>ROUND(E11*N11,2)</f>
        <v>0.12</v>
      </c>
      <c r="P11" s="119">
        <v>0</v>
      </c>
      <c r="Q11" s="119">
        <f>ROUND(E11*P11,2)</f>
        <v>0</v>
      </c>
      <c r="R11" s="119"/>
      <c r="S11" s="119" t="s">
        <v>135</v>
      </c>
      <c r="T11" s="119" t="s">
        <v>143</v>
      </c>
      <c r="U11" s="119">
        <v>0.52915000000000001</v>
      </c>
      <c r="V11" s="119">
        <f>ROUND(E11*U11,2)</f>
        <v>0.85</v>
      </c>
      <c r="W11" s="119"/>
      <c r="X11" s="119" t="s">
        <v>136</v>
      </c>
      <c r="Y11" s="114"/>
      <c r="Z11" s="114"/>
      <c r="AA11" s="114"/>
      <c r="AB11" s="114"/>
      <c r="AC11" s="114"/>
      <c r="AD11" s="114"/>
      <c r="AE11" s="114"/>
      <c r="AF11" s="114"/>
      <c r="AG11" s="114" t="s">
        <v>137</v>
      </c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outlineLevel="1" x14ac:dyDescent="0.2">
      <c r="A12" s="117"/>
      <c r="B12" s="118"/>
      <c r="C12" s="146" t="s">
        <v>144</v>
      </c>
      <c r="D12" s="120"/>
      <c r="E12" s="121">
        <v>1.6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4"/>
      <c r="Z12" s="114"/>
      <c r="AA12" s="114"/>
      <c r="AB12" s="114"/>
      <c r="AC12" s="114"/>
      <c r="AD12" s="114"/>
      <c r="AE12" s="114"/>
      <c r="AF12" s="114"/>
      <c r="AG12" s="114" t="s">
        <v>145</v>
      </c>
      <c r="AH12" s="114">
        <v>0</v>
      </c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</row>
    <row r="13" spans="1:60" outlineLevel="1" x14ac:dyDescent="0.2">
      <c r="A13" s="131">
        <v>4</v>
      </c>
      <c r="B13" s="132" t="s">
        <v>146</v>
      </c>
      <c r="C13" s="145" t="s">
        <v>147</v>
      </c>
      <c r="D13" s="133" t="s">
        <v>148</v>
      </c>
      <c r="E13" s="134">
        <v>4</v>
      </c>
      <c r="F13" s="135"/>
      <c r="G13" s="136">
        <f>ROUND(E13*F13,2)</f>
        <v>0</v>
      </c>
      <c r="H13" s="119">
        <v>22.62</v>
      </c>
      <c r="I13" s="119">
        <f>ROUND(E13*H13,2)</f>
        <v>90.48</v>
      </c>
      <c r="J13" s="119">
        <v>104.38</v>
      </c>
      <c r="K13" s="119">
        <f>ROUND(E13*J13,2)</f>
        <v>417.52</v>
      </c>
      <c r="L13" s="119">
        <v>21</v>
      </c>
      <c r="M13" s="119">
        <f>G13*(1+L13/100)</f>
        <v>0</v>
      </c>
      <c r="N13" s="119">
        <v>1.0200000000000001E-3</v>
      </c>
      <c r="O13" s="119">
        <f>ROUND(E13*N13,2)</f>
        <v>0</v>
      </c>
      <c r="P13" s="119">
        <v>0</v>
      </c>
      <c r="Q13" s="119">
        <f>ROUND(E13*P13,2)</f>
        <v>0</v>
      </c>
      <c r="R13" s="119"/>
      <c r="S13" s="119" t="s">
        <v>135</v>
      </c>
      <c r="T13" s="119" t="s">
        <v>143</v>
      </c>
      <c r="U13" s="119">
        <v>0.223</v>
      </c>
      <c r="V13" s="119">
        <f>ROUND(E13*U13,2)</f>
        <v>0.89</v>
      </c>
      <c r="W13" s="119"/>
      <c r="X13" s="119" t="s">
        <v>136</v>
      </c>
      <c r="Y13" s="114"/>
      <c r="Z13" s="114"/>
      <c r="AA13" s="114"/>
      <c r="AB13" s="114"/>
      <c r="AC13" s="114"/>
      <c r="AD13" s="114"/>
      <c r="AE13" s="114"/>
      <c r="AF13" s="114"/>
      <c r="AG13" s="114" t="s">
        <v>137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</row>
    <row r="14" spans="1:60" outlineLevel="1" x14ac:dyDescent="0.2">
      <c r="A14" s="117"/>
      <c r="B14" s="118"/>
      <c r="C14" s="146" t="s">
        <v>149</v>
      </c>
      <c r="D14" s="120"/>
      <c r="E14" s="121">
        <v>4</v>
      </c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4"/>
      <c r="Z14" s="114"/>
      <c r="AA14" s="114"/>
      <c r="AB14" s="114"/>
      <c r="AC14" s="114"/>
      <c r="AD14" s="114"/>
      <c r="AE14" s="114"/>
      <c r="AF14" s="114"/>
      <c r="AG14" s="114" t="s">
        <v>145</v>
      </c>
      <c r="AH14" s="114">
        <v>0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</row>
    <row r="15" spans="1:60" ht="22.5" outlineLevel="1" x14ac:dyDescent="0.2">
      <c r="A15" s="131">
        <v>5</v>
      </c>
      <c r="B15" s="132" t="s">
        <v>150</v>
      </c>
      <c r="C15" s="145" t="s">
        <v>151</v>
      </c>
      <c r="D15" s="133" t="s">
        <v>142</v>
      </c>
      <c r="E15" s="134">
        <v>1.95</v>
      </c>
      <c r="F15" s="135"/>
      <c r="G15" s="136">
        <f>ROUND(E15*F15,2)</f>
        <v>0</v>
      </c>
      <c r="H15" s="119">
        <v>473.03</v>
      </c>
      <c r="I15" s="119">
        <f>ROUND(E15*H15,2)</f>
        <v>922.41</v>
      </c>
      <c r="J15" s="119">
        <v>371.97</v>
      </c>
      <c r="K15" s="119">
        <f>ROUND(E15*J15,2)</f>
        <v>725.34</v>
      </c>
      <c r="L15" s="119">
        <v>21</v>
      </c>
      <c r="M15" s="119">
        <f>G15*(1+L15/100)</f>
        <v>0</v>
      </c>
      <c r="N15" s="119">
        <v>7.392E-2</v>
      </c>
      <c r="O15" s="119">
        <f>ROUND(E15*N15,2)</f>
        <v>0.14000000000000001</v>
      </c>
      <c r="P15" s="119">
        <v>0</v>
      </c>
      <c r="Q15" s="119">
        <f>ROUND(E15*P15,2)</f>
        <v>0</v>
      </c>
      <c r="R15" s="119"/>
      <c r="S15" s="119" t="s">
        <v>135</v>
      </c>
      <c r="T15" s="119" t="s">
        <v>135</v>
      </c>
      <c r="U15" s="119">
        <v>0.77700000000000002</v>
      </c>
      <c r="V15" s="119">
        <f>ROUND(E15*U15,2)</f>
        <v>1.52</v>
      </c>
      <c r="W15" s="119"/>
      <c r="X15" s="119" t="s">
        <v>136</v>
      </c>
      <c r="Y15" s="114"/>
      <c r="Z15" s="114"/>
      <c r="AA15" s="114"/>
      <c r="AB15" s="114"/>
      <c r="AC15" s="114"/>
      <c r="AD15" s="114"/>
      <c r="AE15" s="114"/>
      <c r="AF15" s="114"/>
      <c r="AG15" s="114" t="s">
        <v>137</v>
      </c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</row>
    <row r="16" spans="1:60" outlineLevel="1" x14ac:dyDescent="0.2">
      <c r="A16" s="117"/>
      <c r="B16" s="118"/>
      <c r="C16" s="146" t="s">
        <v>152</v>
      </c>
      <c r="D16" s="120"/>
      <c r="E16" s="121">
        <v>1.95</v>
      </c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4"/>
      <c r="Z16" s="114"/>
      <c r="AA16" s="114"/>
      <c r="AB16" s="114"/>
      <c r="AC16" s="114"/>
      <c r="AD16" s="114"/>
      <c r="AE16" s="114"/>
      <c r="AF16" s="114"/>
      <c r="AG16" s="114" t="s">
        <v>145</v>
      </c>
      <c r="AH16" s="114">
        <v>0</v>
      </c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</row>
    <row r="17" spans="1:60" outlineLevel="1" x14ac:dyDescent="0.2">
      <c r="A17" s="137">
        <v>6</v>
      </c>
      <c r="B17" s="138" t="s">
        <v>42</v>
      </c>
      <c r="C17" s="144" t="s">
        <v>153</v>
      </c>
      <c r="D17" s="139" t="s">
        <v>154</v>
      </c>
      <c r="E17" s="140">
        <v>1</v>
      </c>
      <c r="F17" s="141"/>
      <c r="G17" s="142">
        <f>ROUND(E17*F17,2)</f>
        <v>0</v>
      </c>
      <c r="H17" s="119">
        <v>1346</v>
      </c>
      <c r="I17" s="119">
        <f>ROUND(E17*H17,2)</f>
        <v>1346</v>
      </c>
      <c r="J17" s="119">
        <v>0</v>
      </c>
      <c r="K17" s="119">
        <f>ROUND(E17*J17,2)</f>
        <v>0</v>
      </c>
      <c r="L17" s="119">
        <v>21</v>
      </c>
      <c r="M17" s="119">
        <f>G17*(1+L17/100)</f>
        <v>0</v>
      </c>
      <c r="N17" s="119">
        <v>0</v>
      </c>
      <c r="O17" s="119">
        <f>ROUND(E17*N17,2)</f>
        <v>0</v>
      </c>
      <c r="P17" s="119">
        <v>0</v>
      </c>
      <c r="Q17" s="119">
        <f>ROUND(E17*P17,2)</f>
        <v>0</v>
      </c>
      <c r="R17" s="119"/>
      <c r="S17" s="119" t="s">
        <v>155</v>
      </c>
      <c r="T17" s="119" t="s">
        <v>156</v>
      </c>
      <c r="U17" s="119">
        <v>0</v>
      </c>
      <c r="V17" s="119">
        <f>ROUND(E17*U17,2)</f>
        <v>0</v>
      </c>
      <c r="W17" s="119"/>
      <c r="X17" s="119" t="s">
        <v>157</v>
      </c>
      <c r="Y17" s="114"/>
      <c r="Z17" s="114"/>
      <c r="AA17" s="114"/>
      <c r="AB17" s="114"/>
      <c r="AC17" s="114"/>
      <c r="AD17" s="114"/>
      <c r="AE17" s="114"/>
      <c r="AF17" s="114"/>
      <c r="AG17" s="114" t="s">
        <v>158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</row>
    <row r="18" spans="1:60" outlineLevel="1" x14ac:dyDescent="0.2">
      <c r="A18" s="137">
        <v>7</v>
      </c>
      <c r="B18" s="138" t="s">
        <v>159</v>
      </c>
      <c r="C18" s="144" t="s">
        <v>160</v>
      </c>
      <c r="D18" s="139" t="s">
        <v>134</v>
      </c>
      <c r="E18" s="140">
        <v>1</v>
      </c>
      <c r="F18" s="141"/>
      <c r="G18" s="142">
        <f>ROUND(E18*F18,2)</f>
        <v>0</v>
      </c>
      <c r="H18" s="119">
        <v>104</v>
      </c>
      <c r="I18" s="119">
        <f>ROUND(E18*H18,2)</f>
        <v>104</v>
      </c>
      <c r="J18" s="119">
        <v>0</v>
      </c>
      <c r="K18" s="119">
        <f>ROUND(E18*J18,2)</f>
        <v>0</v>
      </c>
      <c r="L18" s="119">
        <v>21</v>
      </c>
      <c r="M18" s="119">
        <f>G18*(1+L18/100)</f>
        <v>0</v>
      </c>
      <c r="N18" s="119">
        <v>5.9999999999999995E-4</v>
      </c>
      <c r="O18" s="119">
        <f>ROUND(E18*N18,2)</f>
        <v>0</v>
      </c>
      <c r="P18" s="119">
        <v>0</v>
      </c>
      <c r="Q18" s="119">
        <f>ROUND(E18*P18,2)</f>
        <v>0</v>
      </c>
      <c r="R18" s="119" t="s">
        <v>161</v>
      </c>
      <c r="S18" s="119" t="s">
        <v>135</v>
      </c>
      <c r="T18" s="119" t="s">
        <v>135</v>
      </c>
      <c r="U18" s="119">
        <v>0</v>
      </c>
      <c r="V18" s="119">
        <f>ROUND(E18*U18,2)</f>
        <v>0</v>
      </c>
      <c r="W18" s="119"/>
      <c r="X18" s="119" t="s">
        <v>157</v>
      </c>
      <c r="Y18" s="114"/>
      <c r="Z18" s="114"/>
      <c r="AA18" s="114"/>
      <c r="AB18" s="114"/>
      <c r="AC18" s="114"/>
      <c r="AD18" s="114"/>
      <c r="AE18" s="114"/>
      <c r="AF18" s="114"/>
      <c r="AG18" s="114" t="s">
        <v>158</v>
      </c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</row>
    <row r="19" spans="1:60" ht="22.5" outlineLevel="1" x14ac:dyDescent="0.2">
      <c r="A19" s="131">
        <v>8</v>
      </c>
      <c r="B19" s="132" t="s">
        <v>162</v>
      </c>
      <c r="C19" s="145" t="s">
        <v>163</v>
      </c>
      <c r="D19" s="133" t="s">
        <v>142</v>
      </c>
      <c r="E19" s="134">
        <v>2.4700000000000002</v>
      </c>
      <c r="F19" s="135"/>
      <c r="G19" s="136">
        <f>ROUND(E19*F19,2)</f>
        <v>0</v>
      </c>
      <c r="H19" s="119">
        <v>0</v>
      </c>
      <c r="I19" s="119">
        <f>ROUND(E19*H19,2)</f>
        <v>0</v>
      </c>
      <c r="J19" s="119">
        <v>692</v>
      </c>
      <c r="K19" s="119">
        <f>ROUND(E19*J19,2)</f>
        <v>1709.24</v>
      </c>
      <c r="L19" s="119">
        <v>21</v>
      </c>
      <c r="M19" s="119">
        <f>G19*(1+L19/100)</f>
        <v>0</v>
      </c>
      <c r="N19" s="119">
        <v>1.1469999999999999E-2</v>
      </c>
      <c r="O19" s="119">
        <f>ROUND(E19*N19,2)</f>
        <v>0.03</v>
      </c>
      <c r="P19" s="119">
        <v>0</v>
      </c>
      <c r="Q19" s="119">
        <f>ROUND(E19*P19,2)</f>
        <v>0</v>
      </c>
      <c r="R19" s="119"/>
      <c r="S19" s="119" t="s">
        <v>135</v>
      </c>
      <c r="T19" s="119" t="s">
        <v>135</v>
      </c>
      <c r="U19" s="119">
        <v>0</v>
      </c>
      <c r="V19" s="119">
        <f>ROUND(E19*U19,2)</f>
        <v>0</v>
      </c>
      <c r="W19" s="119"/>
      <c r="X19" s="119" t="s">
        <v>164</v>
      </c>
      <c r="Y19" s="114"/>
      <c r="Z19" s="114"/>
      <c r="AA19" s="114"/>
      <c r="AB19" s="114"/>
      <c r="AC19" s="114"/>
      <c r="AD19" s="114"/>
      <c r="AE19" s="114"/>
      <c r="AF19" s="114"/>
      <c r="AG19" s="114" t="s">
        <v>165</v>
      </c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</row>
    <row r="20" spans="1:60" outlineLevel="1" x14ac:dyDescent="0.2">
      <c r="A20" s="117"/>
      <c r="B20" s="118"/>
      <c r="C20" s="146" t="s">
        <v>166</v>
      </c>
      <c r="D20" s="120"/>
      <c r="E20" s="121">
        <v>2.4700000000000002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4"/>
      <c r="Z20" s="114"/>
      <c r="AA20" s="114"/>
      <c r="AB20" s="114"/>
      <c r="AC20" s="114"/>
      <c r="AD20" s="114"/>
      <c r="AE20" s="114"/>
      <c r="AF20" s="114"/>
      <c r="AG20" s="114" t="s">
        <v>145</v>
      </c>
      <c r="AH20" s="114">
        <v>0</v>
      </c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</row>
    <row r="21" spans="1:60" x14ac:dyDescent="0.2">
      <c r="A21" s="125" t="s">
        <v>130</v>
      </c>
      <c r="B21" s="126" t="s">
        <v>50</v>
      </c>
      <c r="C21" s="143" t="s">
        <v>51</v>
      </c>
      <c r="D21" s="127"/>
      <c r="E21" s="128"/>
      <c r="F21" s="129"/>
      <c r="G21" s="130">
        <f>SUMIF(AG22:AG62,"&lt;&gt;NOR",G22:G62)</f>
        <v>0</v>
      </c>
      <c r="H21" s="124"/>
      <c r="I21" s="124">
        <f>SUM(I22:I62)</f>
        <v>5636.7400000000007</v>
      </c>
      <c r="J21" s="124"/>
      <c r="K21" s="124">
        <f>SUM(K22:K62)</f>
        <v>30138.34</v>
      </c>
      <c r="L21" s="124"/>
      <c r="M21" s="124">
        <f>SUM(M22:M62)</f>
        <v>0</v>
      </c>
      <c r="N21" s="124"/>
      <c r="O21" s="124">
        <f>SUM(O22:O62)</f>
        <v>2.92</v>
      </c>
      <c r="P21" s="124"/>
      <c r="Q21" s="124">
        <f>SUM(Q22:Q62)</f>
        <v>0</v>
      </c>
      <c r="R21" s="124"/>
      <c r="S21" s="124"/>
      <c r="T21" s="124"/>
      <c r="U21" s="124"/>
      <c r="V21" s="124">
        <f>SUM(V22:V62)</f>
        <v>60.65</v>
      </c>
      <c r="W21" s="124"/>
      <c r="X21" s="124"/>
      <c r="AG21" t="s">
        <v>131</v>
      </c>
    </row>
    <row r="22" spans="1:60" outlineLevel="1" x14ac:dyDescent="0.2">
      <c r="A22" s="131">
        <v>9</v>
      </c>
      <c r="B22" s="132" t="s">
        <v>167</v>
      </c>
      <c r="C22" s="145" t="s">
        <v>168</v>
      </c>
      <c r="D22" s="133" t="s">
        <v>142</v>
      </c>
      <c r="E22" s="134">
        <v>1.6</v>
      </c>
      <c r="F22" s="135"/>
      <c r="G22" s="136">
        <f>ROUND(E22*F22,2)</f>
        <v>0</v>
      </c>
      <c r="H22" s="119">
        <v>24.78</v>
      </c>
      <c r="I22" s="119">
        <f>ROUND(E22*H22,2)</f>
        <v>39.65</v>
      </c>
      <c r="J22" s="119">
        <v>115.22</v>
      </c>
      <c r="K22" s="119">
        <f>ROUND(E22*J22,2)</f>
        <v>184.35</v>
      </c>
      <c r="L22" s="119">
        <v>21</v>
      </c>
      <c r="M22" s="119">
        <f>G22*(1+L22/100)</f>
        <v>0</v>
      </c>
      <c r="N22" s="119">
        <v>4.8999999999999998E-3</v>
      </c>
      <c r="O22" s="119">
        <f>ROUND(E22*N22,2)</f>
        <v>0.01</v>
      </c>
      <c r="P22" s="119">
        <v>0</v>
      </c>
      <c r="Q22" s="119">
        <f>ROUND(E22*P22,2)</f>
        <v>0</v>
      </c>
      <c r="R22" s="119"/>
      <c r="S22" s="119" t="s">
        <v>135</v>
      </c>
      <c r="T22" s="119" t="s">
        <v>143</v>
      </c>
      <c r="U22" s="119">
        <v>0.25</v>
      </c>
      <c r="V22" s="119">
        <f>ROUND(E22*U22,2)</f>
        <v>0.4</v>
      </c>
      <c r="W22" s="119"/>
      <c r="X22" s="119" t="s">
        <v>136</v>
      </c>
      <c r="Y22" s="114"/>
      <c r="Z22" s="114"/>
      <c r="AA22" s="114"/>
      <c r="AB22" s="114"/>
      <c r="AC22" s="114"/>
      <c r="AD22" s="114"/>
      <c r="AE22" s="114"/>
      <c r="AF22" s="114"/>
      <c r="AG22" s="114" t="s">
        <v>137</v>
      </c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</row>
    <row r="23" spans="1:60" outlineLevel="1" x14ac:dyDescent="0.2">
      <c r="A23" s="117"/>
      <c r="B23" s="118"/>
      <c r="C23" s="146" t="s">
        <v>144</v>
      </c>
      <c r="D23" s="120"/>
      <c r="E23" s="121">
        <v>1.6</v>
      </c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4"/>
      <c r="Z23" s="114"/>
      <c r="AA23" s="114"/>
      <c r="AB23" s="114"/>
      <c r="AC23" s="114"/>
      <c r="AD23" s="114"/>
      <c r="AE23" s="114"/>
      <c r="AF23" s="114"/>
      <c r="AG23" s="114" t="s">
        <v>145</v>
      </c>
      <c r="AH23" s="114">
        <v>0</v>
      </c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</row>
    <row r="24" spans="1:60" outlineLevel="1" x14ac:dyDescent="0.2">
      <c r="A24" s="131">
        <v>10</v>
      </c>
      <c r="B24" s="132" t="s">
        <v>169</v>
      </c>
      <c r="C24" s="145" t="s">
        <v>170</v>
      </c>
      <c r="D24" s="133" t="s">
        <v>142</v>
      </c>
      <c r="E24" s="134">
        <v>6.3</v>
      </c>
      <c r="F24" s="135"/>
      <c r="G24" s="136">
        <f>ROUND(E24*F24,2)</f>
        <v>0</v>
      </c>
      <c r="H24" s="119">
        <v>13.56</v>
      </c>
      <c r="I24" s="119">
        <f>ROUND(E24*H24,2)</f>
        <v>85.43</v>
      </c>
      <c r="J24" s="119">
        <v>33.04</v>
      </c>
      <c r="K24" s="119">
        <f>ROUND(E24*J24,2)</f>
        <v>208.15</v>
      </c>
      <c r="L24" s="119">
        <v>21</v>
      </c>
      <c r="M24" s="119">
        <f>G24*(1+L24/100)</f>
        <v>0</v>
      </c>
      <c r="N24" s="119">
        <v>4.0000000000000003E-5</v>
      </c>
      <c r="O24" s="119">
        <f>ROUND(E24*N24,2)</f>
        <v>0</v>
      </c>
      <c r="P24" s="119">
        <v>0</v>
      </c>
      <c r="Q24" s="119">
        <f>ROUND(E24*P24,2)</f>
        <v>0</v>
      </c>
      <c r="R24" s="119"/>
      <c r="S24" s="119" t="s">
        <v>135</v>
      </c>
      <c r="T24" s="119" t="s">
        <v>143</v>
      </c>
      <c r="U24" s="119">
        <v>7.8E-2</v>
      </c>
      <c r="V24" s="119">
        <f>ROUND(E24*U24,2)</f>
        <v>0.49</v>
      </c>
      <c r="W24" s="119"/>
      <c r="X24" s="119" t="s">
        <v>136</v>
      </c>
      <c r="Y24" s="114"/>
      <c r="Z24" s="114"/>
      <c r="AA24" s="114"/>
      <c r="AB24" s="114"/>
      <c r="AC24" s="114"/>
      <c r="AD24" s="114"/>
      <c r="AE24" s="114"/>
      <c r="AF24" s="114"/>
      <c r="AG24" s="114" t="s">
        <v>137</v>
      </c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</row>
    <row r="25" spans="1:60" outlineLevel="1" x14ac:dyDescent="0.2">
      <c r="A25" s="117"/>
      <c r="B25" s="118"/>
      <c r="C25" s="146" t="s">
        <v>171</v>
      </c>
      <c r="D25" s="120"/>
      <c r="E25" s="121">
        <v>4.5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4"/>
      <c r="Z25" s="114"/>
      <c r="AA25" s="114"/>
      <c r="AB25" s="114"/>
      <c r="AC25" s="114"/>
      <c r="AD25" s="114"/>
      <c r="AE25" s="114"/>
      <c r="AF25" s="114"/>
      <c r="AG25" s="114" t="s">
        <v>145</v>
      </c>
      <c r="AH25" s="114">
        <v>0</v>
      </c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60" outlineLevel="1" x14ac:dyDescent="0.2">
      <c r="A26" s="117"/>
      <c r="B26" s="118"/>
      <c r="C26" s="146" t="s">
        <v>172</v>
      </c>
      <c r="D26" s="120"/>
      <c r="E26" s="121">
        <v>1.8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4"/>
      <c r="Z26" s="114"/>
      <c r="AA26" s="114"/>
      <c r="AB26" s="114"/>
      <c r="AC26" s="114"/>
      <c r="AD26" s="114"/>
      <c r="AE26" s="114"/>
      <c r="AF26" s="114"/>
      <c r="AG26" s="114" t="s">
        <v>145</v>
      </c>
      <c r="AH26" s="114">
        <v>0</v>
      </c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</row>
    <row r="27" spans="1:60" ht="22.5" outlineLevel="1" x14ac:dyDescent="0.2">
      <c r="A27" s="131">
        <v>11</v>
      </c>
      <c r="B27" s="132" t="s">
        <v>173</v>
      </c>
      <c r="C27" s="145" t="s">
        <v>174</v>
      </c>
      <c r="D27" s="133" t="s">
        <v>142</v>
      </c>
      <c r="E27" s="134">
        <v>37.727499999999999</v>
      </c>
      <c r="F27" s="135"/>
      <c r="G27" s="136">
        <f>ROUND(E27*F27,2)</f>
        <v>0</v>
      </c>
      <c r="H27" s="119">
        <v>16.05</v>
      </c>
      <c r="I27" s="119">
        <f>ROUND(E27*H27,2)</f>
        <v>605.53</v>
      </c>
      <c r="J27" s="119">
        <v>96.45</v>
      </c>
      <c r="K27" s="119">
        <f>ROUND(E27*J27,2)</f>
        <v>3638.82</v>
      </c>
      <c r="L27" s="119">
        <v>21</v>
      </c>
      <c r="M27" s="119">
        <f>G27*(1+L27/100)</f>
        <v>0</v>
      </c>
      <c r="N27" s="119">
        <v>6.0899999999999999E-3</v>
      </c>
      <c r="O27" s="119">
        <f>ROUND(E27*N27,2)</f>
        <v>0.23</v>
      </c>
      <c r="P27" s="119">
        <v>0</v>
      </c>
      <c r="Q27" s="119">
        <f>ROUND(E27*P27,2)</f>
        <v>0</v>
      </c>
      <c r="R27" s="119"/>
      <c r="S27" s="119" t="s">
        <v>135</v>
      </c>
      <c r="T27" s="119" t="s">
        <v>135</v>
      </c>
      <c r="U27" s="119">
        <v>0.19273999999999999</v>
      </c>
      <c r="V27" s="119">
        <f>ROUND(E27*U27,2)</f>
        <v>7.27</v>
      </c>
      <c r="W27" s="119"/>
      <c r="X27" s="119" t="s">
        <v>136</v>
      </c>
      <c r="Y27" s="114"/>
      <c r="Z27" s="114"/>
      <c r="AA27" s="114"/>
      <c r="AB27" s="114"/>
      <c r="AC27" s="114"/>
      <c r="AD27" s="114"/>
      <c r="AE27" s="114"/>
      <c r="AF27" s="114"/>
      <c r="AG27" s="114" t="s">
        <v>137</v>
      </c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</row>
    <row r="28" spans="1:60" outlineLevel="1" x14ac:dyDescent="0.2">
      <c r="A28" s="117"/>
      <c r="B28" s="118"/>
      <c r="C28" s="146" t="s">
        <v>175</v>
      </c>
      <c r="D28" s="120"/>
      <c r="E28" s="121">
        <v>6.44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4"/>
      <c r="Z28" s="114"/>
      <c r="AA28" s="114"/>
      <c r="AB28" s="114"/>
      <c r="AC28" s="114"/>
      <c r="AD28" s="114"/>
      <c r="AE28" s="114"/>
      <c r="AF28" s="114"/>
      <c r="AG28" s="114" t="s">
        <v>145</v>
      </c>
      <c r="AH28" s="114">
        <v>0</v>
      </c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</row>
    <row r="29" spans="1:60" outlineLevel="1" x14ac:dyDescent="0.2">
      <c r="A29" s="117"/>
      <c r="B29" s="118"/>
      <c r="C29" s="146" t="s">
        <v>176</v>
      </c>
      <c r="D29" s="120"/>
      <c r="E29" s="121">
        <v>1.008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4"/>
      <c r="Z29" s="114"/>
      <c r="AA29" s="114"/>
      <c r="AB29" s="114"/>
      <c r="AC29" s="114"/>
      <c r="AD29" s="114"/>
      <c r="AE29" s="114"/>
      <c r="AF29" s="114"/>
      <c r="AG29" s="114" t="s">
        <v>145</v>
      </c>
      <c r="AH29" s="114">
        <v>0</v>
      </c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</row>
    <row r="30" spans="1:60" outlineLevel="1" x14ac:dyDescent="0.2">
      <c r="A30" s="117"/>
      <c r="B30" s="118"/>
      <c r="C30" s="146" t="s">
        <v>177</v>
      </c>
      <c r="D30" s="120"/>
      <c r="E30" s="121">
        <v>4.1340000000000003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4"/>
      <c r="Z30" s="114"/>
      <c r="AA30" s="114"/>
      <c r="AB30" s="114"/>
      <c r="AC30" s="114"/>
      <c r="AD30" s="114"/>
      <c r="AE30" s="114"/>
      <c r="AF30" s="114"/>
      <c r="AG30" s="114" t="s">
        <v>145</v>
      </c>
      <c r="AH30" s="114">
        <v>0</v>
      </c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</row>
    <row r="31" spans="1:60" outlineLevel="1" x14ac:dyDescent="0.2">
      <c r="A31" s="117"/>
      <c r="B31" s="118"/>
      <c r="C31" s="146" t="s">
        <v>178</v>
      </c>
      <c r="D31" s="120"/>
      <c r="E31" s="121">
        <v>1.1625000000000001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4"/>
      <c r="Z31" s="114"/>
      <c r="AA31" s="114"/>
      <c r="AB31" s="114"/>
      <c r="AC31" s="114"/>
      <c r="AD31" s="114"/>
      <c r="AE31" s="114"/>
      <c r="AF31" s="114"/>
      <c r="AG31" s="114" t="s">
        <v>145</v>
      </c>
      <c r="AH31" s="114">
        <v>0</v>
      </c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</row>
    <row r="32" spans="1:60" outlineLevel="1" x14ac:dyDescent="0.2">
      <c r="A32" s="117"/>
      <c r="B32" s="118"/>
      <c r="C32" s="146" t="s">
        <v>179</v>
      </c>
      <c r="D32" s="120"/>
      <c r="E32" s="121">
        <v>16.463000000000001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4"/>
      <c r="Z32" s="114"/>
      <c r="AA32" s="114"/>
      <c r="AB32" s="114"/>
      <c r="AC32" s="114"/>
      <c r="AD32" s="114"/>
      <c r="AE32" s="114"/>
      <c r="AF32" s="114"/>
      <c r="AG32" s="114" t="s">
        <v>145</v>
      </c>
      <c r="AH32" s="114">
        <v>0</v>
      </c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</row>
    <row r="33" spans="1:60" outlineLevel="1" x14ac:dyDescent="0.2">
      <c r="A33" s="117"/>
      <c r="B33" s="118"/>
      <c r="C33" s="146" t="s">
        <v>180</v>
      </c>
      <c r="D33" s="120"/>
      <c r="E33" s="121">
        <v>8.52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4"/>
      <c r="Z33" s="114"/>
      <c r="AA33" s="114"/>
      <c r="AB33" s="114"/>
      <c r="AC33" s="114"/>
      <c r="AD33" s="114"/>
      <c r="AE33" s="114"/>
      <c r="AF33" s="114"/>
      <c r="AG33" s="114" t="s">
        <v>145</v>
      </c>
      <c r="AH33" s="114">
        <v>0</v>
      </c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</row>
    <row r="34" spans="1:60" ht="22.5" outlineLevel="1" x14ac:dyDescent="0.2">
      <c r="A34" s="131">
        <v>12</v>
      </c>
      <c r="B34" s="132" t="s">
        <v>181</v>
      </c>
      <c r="C34" s="145" t="s">
        <v>182</v>
      </c>
      <c r="D34" s="133" t="s">
        <v>142</v>
      </c>
      <c r="E34" s="134">
        <v>107.943</v>
      </c>
      <c r="F34" s="135"/>
      <c r="G34" s="136">
        <f>ROUND(E34*F34,2)</f>
        <v>0</v>
      </c>
      <c r="H34" s="119">
        <v>30.64</v>
      </c>
      <c r="I34" s="119">
        <f>ROUND(E34*H34,2)</f>
        <v>3307.37</v>
      </c>
      <c r="J34" s="119">
        <v>168.86</v>
      </c>
      <c r="K34" s="119">
        <f>ROUND(E34*J34,2)</f>
        <v>18227.25</v>
      </c>
      <c r="L34" s="119">
        <v>21</v>
      </c>
      <c r="M34" s="119">
        <f>G34*(1+L34/100)</f>
        <v>0</v>
      </c>
      <c r="N34" s="119">
        <v>1.5740000000000001E-2</v>
      </c>
      <c r="O34" s="119">
        <f>ROUND(E34*N34,2)</f>
        <v>1.7</v>
      </c>
      <c r="P34" s="119">
        <v>0</v>
      </c>
      <c r="Q34" s="119">
        <f>ROUND(E34*P34,2)</f>
        <v>0</v>
      </c>
      <c r="R34" s="119"/>
      <c r="S34" s="119" t="s">
        <v>135</v>
      </c>
      <c r="T34" s="119" t="s">
        <v>135</v>
      </c>
      <c r="U34" s="119">
        <v>0.33481</v>
      </c>
      <c r="V34" s="119">
        <f>ROUND(E34*U34,2)</f>
        <v>36.14</v>
      </c>
      <c r="W34" s="119"/>
      <c r="X34" s="119" t="s">
        <v>136</v>
      </c>
      <c r="Y34" s="114"/>
      <c r="Z34" s="114"/>
      <c r="AA34" s="114"/>
      <c r="AB34" s="114"/>
      <c r="AC34" s="114"/>
      <c r="AD34" s="114"/>
      <c r="AE34" s="114"/>
      <c r="AF34" s="114"/>
      <c r="AG34" s="114" t="s">
        <v>137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</row>
    <row r="35" spans="1:60" outlineLevel="1" x14ac:dyDescent="0.2">
      <c r="A35" s="117"/>
      <c r="B35" s="118"/>
      <c r="C35" s="146" t="s">
        <v>183</v>
      </c>
      <c r="D35" s="120"/>
      <c r="E35" s="121">
        <v>31.2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4"/>
      <c r="Z35" s="114"/>
      <c r="AA35" s="114"/>
      <c r="AB35" s="114"/>
      <c r="AC35" s="114"/>
      <c r="AD35" s="114"/>
      <c r="AE35" s="114"/>
      <c r="AF35" s="114"/>
      <c r="AG35" s="114" t="s">
        <v>145</v>
      </c>
      <c r="AH35" s="114">
        <v>0</v>
      </c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</row>
    <row r="36" spans="1:60" outlineLevel="1" x14ac:dyDescent="0.2">
      <c r="A36" s="117"/>
      <c r="B36" s="118"/>
      <c r="C36" s="146" t="s">
        <v>184</v>
      </c>
      <c r="D36" s="120"/>
      <c r="E36" s="121">
        <v>-3.5459999999999998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4"/>
      <c r="Z36" s="114"/>
      <c r="AA36" s="114"/>
      <c r="AB36" s="114"/>
      <c r="AC36" s="114"/>
      <c r="AD36" s="114"/>
      <c r="AE36" s="114"/>
      <c r="AF36" s="114"/>
      <c r="AG36" s="114" t="s">
        <v>145</v>
      </c>
      <c r="AH36" s="114">
        <v>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</row>
    <row r="37" spans="1:60" outlineLevel="1" x14ac:dyDescent="0.2">
      <c r="A37" s="117"/>
      <c r="B37" s="118"/>
      <c r="C37" s="146" t="s">
        <v>185</v>
      </c>
      <c r="D37" s="120"/>
      <c r="E37" s="121">
        <v>-1.5760000000000001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4"/>
      <c r="Z37" s="114"/>
      <c r="AA37" s="114"/>
      <c r="AB37" s="114"/>
      <c r="AC37" s="114"/>
      <c r="AD37" s="114"/>
      <c r="AE37" s="114"/>
      <c r="AF37" s="114"/>
      <c r="AG37" s="114" t="s">
        <v>145</v>
      </c>
      <c r="AH37" s="114">
        <v>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</row>
    <row r="38" spans="1:60" outlineLevel="1" x14ac:dyDescent="0.2">
      <c r="A38" s="117"/>
      <c r="B38" s="118"/>
      <c r="C38" s="146" t="s">
        <v>186</v>
      </c>
      <c r="D38" s="120"/>
      <c r="E38" s="121">
        <v>-2.4624999999999999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4"/>
      <c r="Z38" s="114"/>
      <c r="AA38" s="114"/>
      <c r="AB38" s="114"/>
      <c r="AC38" s="114"/>
      <c r="AD38" s="114"/>
      <c r="AE38" s="114"/>
      <c r="AF38" s="114"/>
      <c r="AG38" s="114" t="s">
        <v>145</v>
      </c>
      <c r="AH38" s="114">
        <v>0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</row>
    <row r="39" spans="1:60" outlineLevel="1" x14ac:dyDescent="0.2">
      <c r="A39" s="117"/>
      <c r="B39" s="118"/>
      <c r="C39" s="146" t="s">
        <v>187</v>
      </c>
      <c r="D39" s="120"/>
      <c r="E39" s="121">
        <v>11.023999999999999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4"/>
      <c r="Z39" s="114"/>
      <c r="AA39" s="114"/>
      <c r="AB39" s="114"/>
      <c r="AC39" s="114"/>
      <c r="AD39" s="114"/>
      <c r="AE39" s="114"/>
      <c r="AF39" s="114"/>
      <c r="AG39" s="114" t="s">
        <v>145</v>
      </c>
      <c r="AH39" s="114">
        <v>0</v>
      </c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</row>
    <row r="40" spans="1:60" outlineLevel="1" x14ac:dyDescent="0.2">
      <c r="A40" s="117"/>
      <c r="B40" s="118"/>
      <c r="C40" s="146" t="s">
        <v>188</v>
      </c>
      <c r="D40" s="120"/>
      <c r="E40" s="121">
        <v>-1.1819999999999999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4"/>
      <c r="Z40" s="114"/>
      <c r="AA40" s="114"/>
      <c r="AB40" s="114"/>
      <c r="AC40" s="114"/>
      <c r="AD40" s="114"/>
      <c r="AE40" s="114"/>
      <c r="AF40" s="114"/>
      <c r="AG40" s="114" t="s">
        <v>145</v>
      </c>
      <c r="AH40" s="114">
        <v>0</v>
      </c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</row>
    <row r="41" spans="1:60" outlineLevel="1" x14ac:dyDescent="0.2">
      <c r="A41" s="117"/>
      <c r="B41" s="118"/>
      <c r="C41" s="146" t="s">
        <v>189</v>
      </c>
      <c r="D41" s="120"/>
      <c r="E41" s="121">
        <v>4.8840000000000003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4"/>
      <c r="Z41" s="114"/>
      <c r="AA41" s="114"/>
      <c r="AB41" s="114"/>
      <c r="AC41" s="114"/>
      <c r="AD41" s="114"/>
      <c r="AE41" s="114"/>
      <c r="AF41" s="114"/>
      <c r="AG41" s="114" t="s">
        <v>145</v>
      </c>
      <c r="AH41" s="114">
        <v>0</v>
      </c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</row>
    <row r="42" spans="1:60" outlineLevel="1" x14ac:dyDescent="0.2">
      <c r="A42" s="117"/>
      <c r="B42" s="118"/>
      <c r="C42" s="146" t="s">
        <v>190</v>
      </c>
      <c r="D42" s="120"/>
      <c r="E42" s="121">
        <v>8.9179999999999993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4"/>
      <c r="Z42" s="114"/>
      <c r="AA42" s="114"/>
      <c r="AB42" s="114"/>
      <c r="AC42" s="114"/>
      <c r="AD42" s="114"/>
      <c r="AE42" s="114"/>
      <c r="AF42" s="114"/>
      <c r="AG42" s="114" t="s">
        <v>145</v>
      </c>
      <c r="AH42" s="114">
        <v>0</v>
      </c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</row>
    <row r="43" spans="1:60" outlineLevel="1" x14ac:dyDescent="0.2">
      <c r="A43" s="117"/>
      <c r="B43" s="118"/>
      <c r="C43" s="146" t="s">
        <v>188</v>
      </c>
      <c r="D43" s="120"/>
      <c r="E43" s="121">
        <v>-1.1819999999999999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4"/>
      <c r="Z43" s="114"/>
      <c r="AA43" s="114"/>
      <c r="AB43" s="114"/>
      <c r="AC43" s="114"/>
      <c r="AD43" s="114"/>
      <c r="AE43" s="114"/>
      <c r="AF43" s="114"/>
      <c r="AG43" s="114" t="s">
        <v>145</v>
      </c>
      <c r="AH43" s="114">
        <v>0</v>
      </c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</row>
    <row r="44" spans="1:60" outlineLevel="1" x14ac:dyDescent="0.2">
      <c r="A44" s="117"/>
      <c r="B44" s="118"/>
      <c r="C44" s="146" t="s">
        <v>191</v>
      </c>
      <c r="D44" s="120"/>
      <c r="E44" s="121">
        <v>43.212000000000003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4"/>
      <c r="Z44" s="114"/>
      <c r="AA44" s="114"/>
      <c r="AB44" s="114"/>
      <c r="AC44" s="114"/>
      <c r="AD44" s="114"/>
      <c r="AE44" s="114"/>
      <c r="AF44" s="114"/>
      <c r="AG44" s="114" t="s">
        <v>145</v>
      </c>
      <c r="AH44" s="114">
        <v>0</v>
      </c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</row>
    <row r="45" spans="1:60" outlineLevel="1" x14ac:dyDescent="0.2">
      <c r="A45" s="117"/>
      <c r="B45" s="118"/>
      <c r="C45" s="146" t="s">
        <v>185</v>
      </c>
      <c r="D45" s="120"/>
      <c r="E45" s="121">
        <v>-1.5760000000000001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4"/>
      <c r="Z45" s="114"/>
      <c r="AA45" s="114"/>
      <c r="AB45" s="114"/>
      <c r="AC45" s="114"/>
      <c r="AD45" s="114"/>
      <c r="AE45" s="114"/>
      <c r="AF45" s="114"/>
      <c r="AG45" s="114" t="s">
        <v>145</v>
      </c>
      <c r="AH45" s="114">
        <v>0</v>
      </c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</row>
    <row r="46" spans="1:60" outlineLevel="1" x14ac:dyDescent="0.2">
      <c r="A46" s="117"/>
      <c r="B46" s="118"/>
      <c r="C46" s="146" t="s">
        <v>186</v>
      </c>
      <c r="D46" s="120"/>
      <c r="E46" s="121">
        <v>-2.4624999999999999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4"/>
      <c r="Z46" s="114"/>
      <c r="AA46" s="114"/>
      <c r="AB46" s="114"/>
      <c r="AC46" s="114"/>
      <c r="AD46" s="114"/>
      <c r="AE46" s="114"/>
      <c r="AF46" s="114"/>
      <c r="AG46" s="114" t="s">
        <v>145</v>
      </c>
      <c r="AH46" s="114">
        <v>0</v>
      </c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</row>
    <row r="47" spans="1:60" outlineLevel="1" x14ac:dyDescent="0.2">
      <c r="A47" s="117"/>
      <c r="B47" s="118"/>
      <c r="C47" s="146" t="s">
        <v>192</v>
      </c>
      <c r="D47" s="120"/>
      <c r="E47" s="121">
        <v>-3.85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4"/>
      <c r="Z47" s="114"/>
      <c r="AA47" s="114"/>
      <c r="AB47" s="114"/>
      <c r="AC47" s="114"/>
      <c r="AD47" s="114"/>
      <c r="AE47" s="114"/>
      <c r="AF47" s="114"/>
      <c r="AG47" s="114" t="s">
        <v>145</v>
      </c>
      <c r="AH47" s="114">
        <v>0</v>
      </c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</row>
    <row r="48" spans="1:60" outlineLevel="1" x14ac:dyDescent="0.2">
      <c r="A48" s="117"/>
      <c r="B48" s="118"/>
      <c r="C48" s="146" t="s">
        <v>193</v>
      </c>
      <c r="D48" s="120"/>
      <c r="E48" s="121">
        <v>30.367999999999999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4"/>
      <c r="Z48" s="114"/>
      <c r="AA48" s="114"/>
      <c r="AB48" s="114"/>
      <c r="AC48" s="114"/>
      <c r="AD48" s="114"/>
      <c r="AE48" s="114"/>
      <c r="AF48" s="114"/>
      <c r="AG48" s="114" t="s">
        <v>145</v>
      </c>
      <c r="AH48" s="114">
        <v>0</v>
      </c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</row>
    <row r="49" spans="1:60" outlineLevel="1" x14ac:dyDescent="0.2">
      <c r="A49" s="117"/>
      <c r="B49" s="118"/>
      <c r="C49" s="146" t="s">
        <v>185</v>
      </c>
      <c r="D49" s="120"/>
      <c r="E49" s="121">
        <v>-1.5760000000000001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4"/>
      <c r="Z49" s="114"/>
      <c r="AA49" s="114"/>
      <c r="AB49" s="114"/>
      <c r="AC49" s="114"/>
      <c r="AD49" s="114"/>
      <c r="AE49" s="114"/>
      <c r="AF49" s="114"/>
      <c r="AG49" s="114" t="s">
        <v>145</v>
      </c>
      <c r="AH49" s="114">
        <v>0</v>
      </c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</row>
    <row r="50" spans="1:60" outlineLevel="1" x14ac:dyDescent="0.2">
      <c r="A50" s="117"/>
      <c r="B50" s="118"/>
      <c r="C50" s="146" t="s">
        <v>194</v>
      </c>
      <c r="D50" s="120"/>
      <c r="E50" s="121">
        <v>-2.25</v>
      </c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4"/>
      <c r="Z50" s="114"/>
      <c r="AA50" s="114"/>
      <c r="AB50" s="114"/>
      <c r="AC50" s="114"/>
      <c r="AD50" s="114"/>
      <c r="AE50" s="114"/>
      <c r="AF50" s="114"/>
      <c r="AG50" s="114" t="s">
        <v>145</v>
      </c>
      <c r="AH50" s="114">
        <v>0</v>
      </c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</row>
    <row r="51" spans="1:60" outlineLevel="1" x14ac:dyDescent="0.2">
      <c r="A51" s="131">
        <v>13</v>
      </c>
      <c r="B51" s="132" t="s">
        <v>195</v>
      </c>
      <c r="C51" s="145" t="s">
        <v>196</v>
      </c>
      <c r="D51" s="133" t="s">
        <v>142</v>
      </c>
      <c r="E51" s="134">
        <v>2</v>
      </c>
      <c r="F51" s="135"/>
      <c r="G51" s="136">
        <f>ROUND(E51*F51,2)</f>
        <v>0</v>
      </c>
      <c r="H51" s="119">
        <v>147.57</v>
      </c>
      <c r="I51" s="119">
        <f>ROUND(E51*H51,2)</f>
        <v>295.14</v>
      </c>
      <c r="J51" s="119">
        <v>898.43</v>
      </c>
      <c r="K51" s="119">
        <f>ROUND(E51*J51,2)</f>
        <v>1796.86</v>
      </c>
      <c r="L51" s="119">
        <v>21</v>
      </c>
      <c r="M51" s="119">
        <f>G51*(1+L51/100)</f>
        <v>0</v>
      </c>
      <c r="N51" s="119">
        <v>5.8500000000000003E-2</v>
      </c>
      <c r="O51" s="119">
        <f>ROUND(E51*N51,2)</f>
        <v>0.12</v>
      </c>
      <c r="P51" s="119">
        <v>0</v>
      </c>
      <c r="Q51" s="119">
        <f>ROUND(E51*P51,2)</f>
        <v>0</v>
      </c>
      <c r="R51" s="119"/>
      <c r="S51" s="119" t="s">
        <v>135</v>
      </c>
      <c r="T51" s="119" t="s">
        <v>143</v>
      </c>
      <c r="U51" s="119">
        <v>1.86904</v>
      </c>
      <c r="V51" s="119">
        <f>ROUND(E51*U51,2)</f>
        <v>3.74</v>
      </c>
      <c r="W51" s="119"/>
      <c r="X51" s="119" t="s">
        <v>136</v>
      </c>
      <c r="Y51" s="114"/>
      <c r="Z51" s="114"/>
      <c r="AA51" s="114"/>
      <c r="AB51" s="114"/>
      <c r="AC51" s="114"/>
      <c r="AD51" s="114"/>
      <c r="AE51" s="114"/>
      <c r="AF51" s="114"/>
      <c r="AG51" s="114" t="s">
        <v>137</v>
      </c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</row>
    <row r="52" spans="1:60" outlineLevel="1" x14ac:dyDescent="0.2">
      <c r="A52" s="117"/>
      <c r="B52" s="118"/>
      <c r="C52" s="146" t="s">
        <v>197</v>
      </c>
      <c r="D52" s="120"/>
      <c r="E52" s="121">
        <v>0.25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4"/>
      <c r="Z52" s="114"/>
      <c r="AA52" s="114"/>
      <c r="AB52" s="114"/>
      <c r="AC52" s="114"/>
      <c r="AD52" s="114"/>
      <c r="AE52" s="114"/>
      <c r="AF52" s="114"/>
      <c r="AG52" s="114" t="s">
        <v>145</v>
      </c>
      <c r="AH52" s="114">
        <v>0</v>
      </c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</row>
    <row r="53" spans="1:60" outlineLevel="1" x14ac:dyDescent="0.2">
      <c r="A53" s="117"/>
      <c r="B53" s="118"/>
      <c r="C53" s="146" t="s">
        <v>198</v>
      </c>
      <c r="D53" s="120"/>
      <c r="E53" s="121">
        <v>0.4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4"/>
      <c r="Z53" s="114"/>
      <c r="AA53" s="114"/>
      <c r="AB53" s="114"/>
      <c r="AC53" s="114"/>
      <c r="AD53" s="114"/>
      <c r="AE53" s="114"/>
      <c r="AF53" s="114"/>
      <c r="AG53" s="114" t="s">
        <v>145</v>
      </c>
      <c r="AH53" s="114">
        <v>0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</row>
    <row r="54" spans="1:60" outlineLevel="1" x14ac:dyDescent="0.2">
      <c r="A54" s="117"/>
      <c r="B54" s="118"/>
      <c r="C54" s="146" t="s">
        <v>199</v>
      </c>
      <c r="D54" s="120"/>
      <c r="E54" s="121">
        <v>1.35</v>
      </c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4"/>
      <c r="Z54" s="114"/>
      <c r="AA54" s="114"/>
      <c r="AB54" s="114"/>
      <c r="AC54" s="114"/>
      <c r="AD54" s="114"/>
      <c r="AE54" s="114"/>
      <c r="AF54" s="114"/>
      <c r="AG54" s="114" t="s">
        <v>145</v>
      </c>
      <c r="AH54" s="114">
        <v>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</row>
    <row r="55" spans="1:60" outlineLevel="1" x14ac:dyDescent="0.2">
      <c r="A55" s="131">
        <v>14</v>
      </c>
      <c r="B55" s="132" t="s">
        <v>200</v>
      </c>
      <c r="C55" s="145" t="s">
        <v>201</v>
      </c>
      <c r="D55" s="133" t="s">
        <v>142</v>
      </c>
      <c r="E55" s="134">
        <v>18.597999999999999</v>
      </c>
      <c r="F55" s="135"/>
      <c r="G55" s="136">
        <f>ROUND(E55*F55,2)</f>
        <v>0</v>
      </c>
      <c r="H55" s="119">
        <v>51.96</v>
      </c>
      <c r="I55" s="119">
        <f>ROUND(E55*H55,2)</f>
        <v>966.35</v>
      </c>
      <c r="J55" s="119">
        <v>292.54000000000002</v>
      </c>
      <c r="K55" s="119">
        <f>ROUND(E55*J55,2)</f>
        <v>5440.66</v>
      </c>
      <c r="L55" s="119">
        <v>21</v>
      </c>
      <c r="M55" s="119">
        <f>G55*(1+L55/100)</f>
        <v>0</v>
      </c>
      <c r="N55" s="119">
        <v>4.5580000000000002E-2</v>
      </c>
      <c r="O55" s="119">
        <f>ROUND(E55*N55,2)</f>
        <v>0.85</v>
      </c>
      <c r="P55" s="119">
        <v>0</v>
      </c>
      <c r="Q55" s="119">
        <f>ROUND(E55*P55,2)</f>
        <v>0</v>
      </c>
      <c r="R55" s="119"/>
      <c r="S55" s="119" t="s">
        <v>135</v>
      </c>
      <c r="T55" s="119" t="s">
        <v>135</v>
      </c>
      <c r="U55" s="119">
        <v>0.60799999999999998</v>
      </c>
      <c r="V55" s="119">
        <f>ROUND(E55*U55,2)</f>
        <v>11.31</v>
      </c>
      <c r="W55" s="119"/>
      <c r="X55" s="119" t="s">
        <v>136</v>
      </c>
      <c r="Y55" s="114"/>
      <c r="Z55" s="114"/>
      <c r="AA55" s="114"/>
      <c r="AB55" s="114"/>
      <c r="AC55" s="114"/>
      <c r="AD55" s="114"/>
      <c r="AE55" s="114"/>
      <c r="AF55" s="114"/>
      <c r="AG55" s="114" t="s">
        <v>137</v>
      </c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</row>
    <row r="56" spans="1:60" outlineLevel="1" x14ac:dyDescent="0.2">
      <c r="A56" s="117"/>
      <c r="B56" s="118"/>
      <c r="C56" s="146" t="s">
        <v>202</v>
      </c>
      <c r="D56" s="120"/>
      <c r="E56" s="121">
        <v>16.28</v>
      </c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4"/>
      <c r="Z56" s="114"/>
      <c r="AA56" s="114"/>
      <c r="AB56" s="114"/>
      <c r="AC56" s="114"/>
      <c r="AD56" s="114"/>
      <c r="AE56" s="114"/>
      <c r="AF56" s="114"/>
      <c r="AG56" s="114" t="s">
        <v>145</v>
      </c>
      <c r="AH56" s="114">
        <v>0</v>
      </c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</row>
    <row r="57" spans="1:60" outlineLevel="1" x14ac:dyDescent="0.2">
      <c r="A57" s="117"/>
      <c r="B57" s="118"/>
      <c r="C57" s="146" t="s">
        <v>188</v>
      </c>
      <c r="D57" s="120"/>
      <c r="E57" s="121">
        <v>-1.1819999999999999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4"/>
      <c r="Z57" s="114"/>
      <c r="AA57" s="114"/>
      <c r="AB57" s="114"/>
      <c r="AC57" s="114"/>
      <c r="AD57" s="114"/>
      <c r="AE57" s="114"/>
      <c r="AF57" s="114"/>
      <c r="AG57" s="114" t="s">
        <v>145</v>
      </c>
      <c r="AH57" s="114">
        <v>0</v>
      </c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</row>
    <row r="58" spans="1:60" outlineLevel="1" x14ac:dyDescent="0.2">
      <c r="A58" s="117"/>
      <c r="B58" s="118"/>
      <c r="C58" s="146" t="s">
        <v>203</v>
      </c>
      <c r="D58" s="120"/>
      <c r="E58" s="121">
        <v>3.5</v>
      </c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4"/>
      <c r="Z58" s="114"/>
      <c r="AA58" s="114"/>
      <c r="AB58" s="114"/>
      <c r="AC58" s="114"/>
      <c r="AD58" s="114"/>
      <c r="AE58" s="114"/>
      <c r="AF58" s="114"/>
      <c r="AG58" s="114" t="s">
        <v>145</v>
      </c>
      <c r="AH58" s="114">
        <v>0</v>
      </c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</row>
    <row r="59" spans="1:60" ht="22.5" outlineLevel="1" x14ac:dyDescent="0.2">
      <c r="A59" s="131">
        <v>15</v>
      </c>
      <c r="B59" s="132" t="s">
        <v>204</v>
      </c>
      <c r="C59" s="145" t="s">
        <v>205</v>
      </c>
      <c r="D59" s="133" t="s">
        <v>142</v>
      </c>
      <c r="E59" s="134">
        <v>3.2</v>
      </c>
      <c r="F59" s="135"/>
      <c r="G59" s="136">
        <f>ROUND(E59*F59,2)</f>
        <v>0</v>
      </c>
      <c r="H59" s="119">
        <v>84.48</v>
      </c>
      <c r="I59" s="119">
        <f>ROUND(E59*H59,2)</f>
        <v>270.33999999999997</v>
      </c>
      <c r="J59" s="119">
        <v>180.02</v>
      </c>
      <c r="K59" s="119">
        <f>ROUND(E59*J59,2)</f>
        <v>576.05999999999995</v>
      </c>
      <c r="L59" s="119">
        <v>21</v>
      </c>
      <c r="M59" s="119">
        <f>G59*(1+L59/100)</f>
        <v>0</v>
      </c>
      <c r="N59" s="119">
        <v>3.6099999999999999E-3</v>
      </c>
      <c r="O59" s="119">
        <f>ROUND(E59*N59,2)</f>
        <v>0.01</v>
      </c>
      <c r="P59" s="119">
        <v>0</v>
      </c>
      <c r="Q59" s="119">
        <f>ROUND(E59*P59,2)</f>
        <v>0</v>
      </c>
      <c r="R59" s="119"/>
      <c r="S59" s="119" t="s">
        <v>135</v>
      </c>
      <c r="T59" s="119" t="s">
        <v>143</v>
      </c>
      <c r="U59" s="119">
        <v>0.36199999999999999</v>
      </c>
      <c r="V59" s="119">
        <f>ROUND(E59*U59,2)</f>
        <v>1.1599999999999999</v>
      </c>
      <c r="W59" s="119"/>
      <c r="X59" s="119" t="s">
        <v>136</v>
      </c>
      <c r="Y59" s="114"/>
      <c r="Z59" s="114"/>
      <c r="AA59" s="114"/>
      <c r="AB59" s="114"/>
      <c r="AC59" s="114"/>
      <c r="AD59" s="114"/>
      <c r="AE59" s="114"/>
      <c r="AF59" s="114"/>
      <c r="AG59" s="114" t="s">
        <v>137</v>
      </c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</row>
    <row r="60" spans="1:60" outlineLevel="1" x14ac:dyDescent="0.2">
      <c r="A60" s="117"/>
      <c r="B60" s="118"/>
      <c r="C60" s="146" t="s">
        <v>206</v>
      </c>
      <c r="D60" s="120"/>
      <c r="E60" s="121">
        <v>3.2</v>
      </c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4"/>
      <c r="Z60" s="114"/>
      <c r="AA60" s="114"/>
      <c r="AB60" s="114"/>
      <c r="AC60" s="114"/>
      <c r="AD60" s="114"/>
      <c r="AE60" s="114"/>
      <c r="AF60" s="114"/>
      <c r="AG60" s="114" t="s">
        <v>145</v>
      </c>
      <c r="AH60" s="114">
        <v>0</v>
      </c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</row>
    <row r="61" spans="1:60" outlineLevel="1" x14ac:dyDescent="0.2">
      <c r="A61" s="131">
        <v>16</v>
      </c>
      <c r="B61" s="132" t="s">
        <v>207</v>
      </c>
      <c r="C61" s="145" t="s">
        <v>208</v>
      </c>
      <c r="D61" s="133" t="s">
        <v>142</v>
      </c>
      <c r="E61" s="134">
        <v>1.6</v>
      </c>
      <c r="F61" s="135"/>
      <c r="G61" s="136">
        <f>ROUND(E61*F61,2)</f>
        <v>0</v>
      </c>
      <c r="H61" s="119">
        <v>41.83</v>
      </c>
      <c r="I61" s="119">
        <f>ROUND(E61*H61,2)</f>
        <v>66.930000000000007</v>
      </c>
      <c r="J61" s="119">
        <v>41.37</v>
      </c>
      <c r="K61" s="119">
        <f>ROUND(E61*J61,2)</f>
        <v>66.19</v>
      </c>
      <c r="L61" s="119">
        <v>21</v>
      </c>
      <c r="M61" s="119">
        <f>G61*(1+L61/100)</f>
        <v>0</v>
      </c>
      <c r="N61" s="119">
        <v>2.5999999999999998E-4</v>
      </c>
      <c r="O61" s="119">
        <f>ROUND(E61*N61,2)</f>
        <v>0</v>
      </c>
      <c r="P61" s="119">
        <v>0</v>
      </c>
      <c r="Q61" s="119">
        <f>ROUND(E61*P61,2)</f>
        <v>0</v>
      </c>
      <c r="R61" s="119"/>
      <c r="S61" s="119" t="s">
        <v>135</v>
      </c>
      <c r="T61" s="119" t="s">
        <v>135</v>
      </c>
      <c r="U61" s="119">
        <v>0.09</v>
      </c>
      <c r="V61" s="119">
        <f>ROUND(E61*U61,2)</f>
        <v>0.14000000000000001</v>
      </c>
      <c r="W61" s="119"/>
      <c r="X61" s="119" t="s">
        <v>136</v>
      </c>
      <c r="Y61" s="114"/>
      <c r="Z61" s="114"/>
      <c r="AA61" s="114"/>
      <c r="AB61" s="114"/>
      <c r="AC61" s="114"/>
      <c r="AD61" s="114"/>
      <c r="AE61" s="114"/>
      <c r="AF61" s="114"/>
      <c r="AG61" s="114" t="s">
        <v>137</v>
      </c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</row>
    <row r="62" spans="1:60" outlineLevel="1" x14ac:dyDescent="0.2">
      <c r="A62" s="117"/>
      <c r="B62" s="118"/>
      <c r="C62" s="146" t="s">
        <v>144</v>
      </c>
      <c r="D62" s="120"/>
      <c r="E62" s="121">
        <v>1.6</v>
      </c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4"/>
      <c r="Z62" s="114"/>
      <c r="AA62" s="114"/>
      <c r="AB62" s="114"/>
      <c r="AC62" s="114"/>
      <c r="AD62" s="114"/>
      <c r="AE62" s="114"/>
      <c r="AF62" s="114"/>
      <c r="AG62" s="114" t="s">
        <v>145</v>
      </c>
      <c r="AH62" s="114">
        <v>0</v>
      </c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</row>
    <row r="63" spans="1:60" x14ac:dyDescent="0.2">
      <c r="A63" s="125" t="s">
        <v>130</v>
      </c>
      <c r="B63" s="126" t="s">
        <v>52</v>
      </c>
      <c r="C63" s="143" t="s">
        <v>53</v>
      </c>
      <c r="D63" s="127"/>
      <c r="E63" s="128"/>
      <c r="F63" s="129"/>
      <c r="G63" s="130">
        <f>SUMIF(AG64:AG73,"&lt;&gt;NOR",G64:G73)</f>
        <v>0</v>
      </c>
      <c r="H63" s="124"/>
      <c r="I63" s="124">
        <f>SUM(I64:I73)</f>
        <v>2088.2600000000002</v>
      </c>
      <c r="J63" s="124"/>
      <c r="K63" s="124">
        <f>SUM(K64:K73)</f>
        <v>1912.2</v>
      </c>
      <c r="L63" s="124"/>
      <c r="M63" s="124">
        <f>SUM(M64:M73)</f>
        <v>0</v>
      </c>
      <c r="N63" s="124"/>
      <c r="O63" s="124">
        <f>SUM(O64:O73)</f>
        <v>0.48</v>
      </c>
      <c r="P63" s="124"/>
      <c r="Q63" s="124">
        <f>SUM(Q64:Q73)</f>
        <v>0</v>
      </c>
      <c r="R63" s="124"/>
      <c r="S63" s="124"/>
      <c r="T63" s="124"/>
      <c r="U63" s="124"/>
      <c r="V63" s="124">
        <f>SUM(V64:V73)</f>
        <v>4.29</v>
      </c>
      <c r="W63" s="124"/>
      <c r="X63" s="124"/>
      <c r="AG63" t="s">
        <v>131</v>
      </c>
    </row>
    <row r="64" spans="1:60" ht="22.5" outlineLevel="1" x14ac:dyDescent="0.2">
      <c r="A64" s="131">
        <v>17</v>
      </c>
      <c r="B64" s="132" t="s">
        <v>209</v>
      </c>
      <c r="C64" s="145" t="s">
        <v>210</v>
      </c>
      <c r="D64" s="133" t="s">
        <v>142</v>
      </c>
      <c r="E64" s="134">
        <v>15.968</v>
      </c>
      <c r="F64" s="135"/>
      <c r="G64" s="136">
        <f>ROUND(E64*F64,2)</f>
        <v>0</v>
      </c>
      <c r="H64" s="119">
        <v>13.54</v>
      </c>
      <c r="I64" s="119">
        <f>ROUND(E64*H64,2)</f>
        <v>216.21</v>
      </c>
      <c r="J64" s="119">
        <v>47.36</v>
      </c>
      <c r="K64" s="119">
        <f>ROUND(E64*J64,2)</f>
        <v>756.24</v>
      </c>
      <c r="L64" s="119">
        <v>21</v>
      </c>
      <c r="M64" s="119">
        <f>G64*(1+L64/100)</f>
        <v>0</v>
      </c>
      <c r="N64" s="119">
        <v>2.4E-2</v>
      </c>
      <c r="O64" s="119">
        <f>ROUND(E64*N64,2)</f>
        <v>0.38</v>
      </c>
      <c r="P64" s="119">
        <v>0</v>
      </c>
      <c r="Q64" s="119">
        <f>ROUND(E64*P64,2)</f>
        <v>0</v>
      </c>
      <c r="R64" s="119"/>
      <c r="S64" s="119" t="s">
        <v>135</v>
      </c>
      <c r="T64" s="119" t="s">
        <v>135</v>
      </c>
      <c r="U64" s="119">
        <v>0.115</v>
      </c>
      <c r="V64" s="119">
        <f>ROUND(E64*U64,2)</f>
        <v>1.84</v>
      </c>
      <c r="W64" s="119"/>
      <c r="X64" s="119" t="s">
        <v>136</v>
      </c>
      <c r="Y64" s="114"/>
      <c r="Z64" s="114"/>
      <c r="AA64" s="114"/>
      <c r="AB64" s="114"/>
      <c r="AC64" s="114"/>
      <c r="AD64" s="114"/>
      <c r="AE64" s="114"/>
      <c r="AF64" s="114"/>
      <c r="AG64" s="114" t="s">
        <v>137</v>
      </c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</row>
    <row r="65" spans="1:60" outlineLevel="1" x14ac:dyDescent="0.2">
      <c r="A65" s="117"/>
      <c r="B65" s="118"/>
      <c r="C65" s="146" t="s">
        <v>175</v>
      </c>
      <c r="D65" s="120"/>
      <c r="E65" s="121">
        <v>6.44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4"/>
      <c r="Z65" s="114"/>
      <c r="AA65" s="114"/>
      <c r="AB65" s="114"/>
      <c r="AC65" s="114"/>
      <c r="AD65" s="114"/>
      <c r="AE65" s="114"/>
      <c r="AF65" s="114"/>
      <c r="AG65" s="114" t="s">
        <v>145</v>
      </c>
      <c r="AH65" s="114">
        <v>0</v>
      </c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</row>
    <row r="66" spans="1:60" outlineLevel="1" x14ac:dyDescent="0.2">
      <c r="A66" s="117"/>
      <c r="B66" s="118"/>
      <c r="C66" s="146" t="s">
        <v>176</v>
      </c>
      <c r="D66" s="120"/>
      <c r="E66" s="121">
        <v>1.008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4"/>
      <c r="Z66" s="114"/>
      <c r="AA66" s="114"/>
      <c r="AB66" s="114"/>
      <c r="AC66" s="114"/>
      <c r="AD66" s="114"/>
      <c r="AE66" s="114"/>
      <c r="AF66" s="114"/>
      <c r="AG66" s="114" t="s">
        <v>145</v>
      </c>
      <c r="AH66" s="114">
        <v>0</v>
      </c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</row>
    <row r="67" spans="1:60" outlineLevel="1" x14ac:dyDescent="0.2">
      <c r="A67" s="117"/>
      <c r="B67" s="118"/>
      <c r="C67" s="146" t="s">
        <v>180</v>
      </c>
      <c r="D67" s="120"/>
      <c r="E67" s="121">
        <v>8.52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4"/>
      <c r="Z67" s="114"/>
      <c r="AA67" s="114"/>
      <c r="AB67" s="114"/>
      <c r="AC67" s="114"/>
      <c r="AD67" s="114"/>
      <c r="AE67" s="114"/>
      <c r="AF67" s="114"/>
      <c r="AG67" s="114" t="s">
        <v>145</v>
      </c>
      <c r="AH67" s="114">
        <v>0</v>
      </c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</row>
    <row r="68" spans="1:60" outlineLevel="1" x14ac:dyDescent="0.2">
      <c r="A68" s="131">
        <v>18</v>
      </c>
      <c r="B68" s="132" t="s">
        <v>207</v>
      </c>
      <c r="C68" s="145" t="s">
        <v>208</v>
      </c>
      <c r="D68" s="133" t="s">
        <v>142</v>
      </c>
      <c r="E68" s="134">
        <v>5.2965</v>
      </c>
      <c r="F68" s="135"/>
      <c r="G68" s="136">
        <f>ROUND(E68*F68,2)</f>
        <v>0</v>
      </c>
      <c r="H68" s="119">
        <v>41.83</v>
      </c>
      <c r="I68" s="119">
        <f>ROUND(E68*H68,2)</f>
        <v>221.55</v>
      </c>
      <c r="J68" s="119">
        <v>41.37</v>
      </c>
      <c r="K68" s="119">
        <f>ROUND(E68*J68,2)</f>
        <v>219.12</v>
      </c>
      <c r="L68" s="119">
        <v>21</v>
      </c>
      <c r="M68" s="119">
        <f>G68*(1+L68/100)</f>
        <v>0</v>
      </c>
      <c r="N68" s="119">
        <v>2.5999999999999998E-4</v>
      </c>
      <c r="O68" s="119">
        <f>ROUND(E68*N68,2)</f>
        <v>0</v>
      </c>
      <c r="P68" s="119">
        <v>0</v>
      </c>
      <c r="Q68" s="119">
        <f>ROUND(E68*P68,2)</f>
        <v>0</v>
      </c>
      <c r="R68" s="119"/>
      <c r="S68" s="119" t="s">
        <v>135</v>
      </c>
      <c r="T68" s="119" t="s">
        <v>135</v>
      </c>
      <c r="U68" s="119">
        <v>0.09</v>
      </c>
      <c r="V68" s="119">
        <f>ROUND(E68*U68,2)</f>
        <v>0.48</v>
      </c>
      <c r="W68" s="119"/>
      <c r="X68" s="119" t="s">
        <v>136</v>
      </c>
      <c r="Y68" s="114"/>
      <c r="Z68" s="114"/>
      <c r="AA68" s="114"/>
      <c r="AB68" s="114"/>
      <c r="AC68" s="114"/>
      <c r="AD68" s="114"/>
      <c r="AE68" s="114"/>
      <c r="AF68" s="114"/>
      <c r="AG68" s="114" t="s">
        <v>137</v>
      </c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</row>
    <row r="69" spans="1:60" outlineLevel="1" x14ac:dyDescent="0.2">
      <c r="A69" s="117"/>
      <c r="B69" s="118"/>
      <c r="C69" s="146" t="s">
        <v>211</v>
      </c>
      <c r="D69" s="120"/>
      <c r="E69" s="121">
        <v>4.1340000000000003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4"/>
      <c r="Z69" s="114"/>
      <c r="AA69" s="114"/>
      <c r="AB69" s="114"/>
      <c r="AC69" s="114"/>
      <c r="AD69" s="114"/>
      <c r="AE69" s="114"/>
      <c r="AF69" s="114"/>
      <c r="AG69" s="114" t="s">
        <v>145</v>
      </c>
      <c r="AH69" s="114">
        <v>0</v>
      </c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</row>
    <row r="70" spans="1:60" outlineLevel="1" x14ac:dyDescent="0.2">
      <c r="A70" s="117"/>
      <c r="B70" s="118"/>
      <c r="C70" s="146" t="s">
        <v>212</v>
      </c>
      <c r="D70" s="120"/>
      <c r="E70" s="121">
        <v>1.1625000000000001</v>
      </c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4"/>
      <c r="Z70" s="114"/>
      <c r="AA70" s="114"/>
      <c r="AB70" s="114"/>
      <c r="AC70" s="114"/>
      <c r="AD70" s="114"/>
      <c r="AE70" s="114"/>
      <c r="AF70" s="114"/>
      <c r="AG70" s="114" t="s">
        <v>145</v>
      </c>
      <c r="AH70" s="114">
        <v>0</v>
      </c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</row>
    <row r="71" spans="1:60" outlineLevel="1" x14ac:dyDescent="0.2">
      <c r="A71" s="131">
        <v>19</v>
      </c>
      <c r="B71" s="132" t="s">
        <v>213</v>
      </c>
      <c r="C71" s="145" t="s">
        <v>214</v>
      </c>
      <c r="D71" s="133" t="s">
        <v>142</v>
      </c>
      <c r="E71" s="134">
        <v>5.2965</v>
      </c>
      <c r="F71" s="135"/>
      <c r="G71" s="136">
        <f>ROUND(E71*F71,2)</f>
        <v>0</v>
      </c>
      <c r="H71" s="119">
        <v>311.62</v>
      </c>
      <c r="I71" s="119">
        <f>ROUND(E71*H71,2)</f>
        <v>1650.5</v>
      </c>
      <c r="J71" s="119">
        <v>176.88</v>
      </c>
      <c r="K71" s="119">
        <f>ROUND(E71*J71,2)</f>
        <v>936.84</v>
      </c>
      <c r="L71" s="119">
        <v>21</v>
      </c>
      <c r="M71" s="119">
        <f>G71*(1+L71/100)</f>
        <v>0</v>
      </c>
      <c r="N71" s="119">
        <v>1.806E-2</v>
      </c>
      <c r="O71" s="119">
        <f>ROUND(E71*N71,2)</f>
        <v>0.1</v>
      </c>
      <c r="P71" s="119">
        <v>0</v>
      </c>
      <c r="Q71" s="119">
        <f>ROUND(E71*P71,2)</f>
        <v>0</v>
      </c>
      <c r="R71" s="119"/>
      <c r="S71" s="119" t="s">
        <v>135</v>
      </c>
      <c r="T71" s="119" t="s">
        <v>135</v>
      </c>
      <c r="U71" s="119">
        <v>0.372</v>
      </c>
      <c r="V71" s="119">
        <f>ROUND(E71*U71,2)</f>
        <v>1.97</v>
      </c>
      <c r="W71" s="119"/>
      <c r="X71" s="119" t="s">
        <v>136</v>
      </c>
      <c r="Y71" s="114"/>
      <c r="Z71" s="114"/>
      <c r="AA71" s="114"/>
      <c r="AB71" s="114"/>
      <c r="AC71" s="114"/>
      <c r="AD71" s="114"/>
      <c r="AE71" s="114"/>
      <c r="AF71" s="114"/>
      <c r="AG71" s="114" t="s">
        <v>137</v>
      </c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</row>
    <row r="72" spans="1:60" outlineLevel="1" x14ac:dyDescent="0.2">
      <c r="A72" s="117"/>
      <c r="B72" s="118"/>
      <c r="C72" s="146" t="s">
        <v>211</v>
      </c>
      <c r="D72" s="120"/>
      <c r="E72" s="121">
        <v>4.1340000000000003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4"/>
      <c r="Z72" s="114"/>
      <c r="AA72" s="114"/>
      <c r="AB72" s="114"/>
      <c r="AC72" s="114"/>
      <c r="AD72" s="114"/>
      <c r="AE72" s="114"/>
      <c r="AF72" s="114"/>
      <c r="AG72" s="114" t="s">
        <v>145</v>
      </c>
      <c r="AH72" s="114">
        <v>0</v>
      </c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</row>
    <row r="73" spans="1:60" outlineLevel="1" x14ac:dyDescent="0.2">
      <c r="A73" s="117"/>
      <c r="B73" s="118"/>
      <c r="C73" s="146" t="s">
        <v>212</v>
      </c>
      <c r="D73" s="120"/>
      <c r="E73" s="121">
        <v>1.1625000000000001</v>
      </c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4"/>
      <c r="Z73" s="114"/>
      <c r="AA73" s="114"/>
      <c r="AB73" s="114"/>
      <c r="AC73" s="114"/>
      <c r="AD73" s="114"/>
      <c r="AE73" s="114"/>
      <c r="AF73" s="114"/>
      <c r="AG73" s="114" t="s">
        <v>145</v>
      </c>
      <c r="AH73" s="114">
        <v>0</v>
      </c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</row>
    <row r="74" spans="1:60" ht="25.5" x14ac:dyDescent="0.2">
      <c r="A74" s="125" t="s">
        <v>130</v>
      </c>
      <c r="B74" s="126" t="s">
        <v>54</v>
      </c>
      <c r="C74" s="143" t="s">
        <v>55</v>
      </c>
      <c r="D74" s="127"/>
      <c r="E74" s="128"/>
      <c r="F74" s="129"/>
      <c r="G74" s="130">
        <f>SUMIF(AG75:AG84,"&lt;&gt;NOR",G75:G84)</f>
        <v>0</v>
      </c>
      <c r="H74" s="124"/>
      <c r="I74" s="124">
        <f>SUM(I75:I84)</f>
        <v>64.53</v>
      </c>
      <c r="J74" s="124"/>
      <c r="K74" s="124">
        <f>SUM(K75:K84)</f>
        <v>4925.57</v>
      </c>
      <c r="L74" s="124"/>
      <c r="M74" s="124">
        <f>SUM(M75:M84)</f>
        <v>0</v>
      </c>
      <c r="N74" s="124"/>
      <c r="O74" s="124">
        <f>SUM(O75:O84)</f>
        <v>0</v>
      </c>
      <c r="P74" s="124"/>
      <c r="Q74" s="124">
        <f>SUM(Q75:Q84)</f>
        <v>0</v>
      </c>
      <c r="R74" s="124"/>
      <c r="S74" s="124"/>
      <c r="T74" s="124"/>
      <c r="U74" s="124"/>
      <c r="V74" s="124">
        <f>SUM(V75:V84)</f>
        <v>12.44</v>
      </c>
      <c r="W74" s="124"/>
      <c r="X74" s="124"/>
      <c r="AG74" t="s">
        <v>131</v>
      </c>
    </row>
    <row r="75" spans="1:60" outlineLevel="1" x14ac:dyDescent="0.2">
      <c r="A75" s="131">
        <v>20</v>
      </c>
      <c r="B75" s="132" t="s">
        <v>215</v>
      </c>
      <c r="C75" s="145" t="s">
        <v>216</v>
      </c>
      <c r="D75" s="133" t="s">
        <v>142</v>
      </c>
      <c r="E75" s="134">
        <v>37.727499999999999</v>
      </c>
      <c r="F75" s="135"/>
      <c r="G75" s="136">
        <f>ROUND(E75*F75,2)</f>
        <v>0</v>
      </c>
      <c r="H75" s="119">
        <v>1.54</v>
      </c>
      <c r="I75" s="119">
        <f>ROUND(E75*H75,2)</f>
        <v>58.1</v>
      </c>
      <c r="J75" s="119">
        <v>121.96</v>
      </c>
      <c r="K75" s="119">
        <f>ROUND(E75*J75,2)</f>
        <v>4601.25</v>
      </c>
      <c r="L75" s="119">
        <v>21</v>
      </c>
      <c r="M75" s="119">
        <f>G75*(1+L75/100)</f>
        <v>0</v>
      </c>
      <c r="N75" s="119">
        <v>4.0000000000000003E-5</v>
      </c>
      <c r="O75" s="119">
        <f>ROUND(E75*N75,2)</f>
        <v>0</v>
      </c>
      <c r="P75" s="119">
        <v>0</v>
      </c>
      <c r="Q75" s="119">
        <f>ROUND(E75*P75,2)</f>
        <v>0</v>
      </c>
      <c r="R75" s="119"/>
      <c r="S75" s="119" t="s">
        <v>135</v>
      </c>
      <c r="T75" s="119" t="s">
        <v>135</v>
      </c>
      <c r="U75" s="119">
        <v>0.308</v>
      </c>
      <c r="V75" s="119">
        <f>ROUND(E75*U75,2)</f>
        <v>11.62</v>
      </c>
      <c r="W75" s="119"/>
      <c r="X75" s="119" t="s">
        <v>136</v>
      </c>
      <c r="Y75" s="114"/>
      <c r="Z75" s="114"/>
      <c r="AA75" s="114"/>
      <c r="AB75" s="114"/>
      <c r="AC75" s="114"/>
      <c r="AD75" s="114"/>
      <c r="AE75" s="114"/>
      <c r="AF75" s="114"/>
      <c r="AG75" s="114" t="s">
        <v>137</v>
      </c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</row>
    <row r="76" spans="1:60" outlineLevel="1" x14ac:dyDescent="0.2">
      <c r="A76" s="117"/>
      <c r="B76" s="118"/>
      <c r="C76" s="146" t="s">
        <v>175</v>
      </c>
      <c r="D76" s="120"/>
      <c r="E76" s="121">
        <v>6.44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4"/>
      <c r="Z76" s="114"/>
      <c r="AA76" s="114"/>
      <c r="AB76" s="114"/>
      <c r="AC76" s="114"/>
      <c r="AD76" s="114"/>
      <c r="AE76" s="114"/>
      <c r="AF76" s="114"/>
      <c r="AG76" s="114" t="s">
        <v>145</v>
      </c>
      <c r="AH76" s="114">
        <v>0</v>
      </c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</row>
    <row r="77" spans="1:60" outlineLevel="1" x14ac:dyDescent="0.2">
      <c r="A77" s="117"/>
      <c r="B77" s="118"/>
      <c r="C77" s="146" t="s">
        <v>176</v>
      </c>
      <c r="D77" s="120"/>
      <c r="E77" s="121">
        <v>1.008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4"/>
      <c r="Z77" s="114"/>
      <c r="AA77" s="114"/>
      <c r="AB77" s="114"/>
      <c r="AC77" s="114"/>
      <c r="AD77" s="114"/>
      <c r="AE77" s="114"/>
      <c r="AF77" s="114"/>
      <c r="AG77" s="114" t="s">
        <v>145</v>
      </c>
      <c r="AH77" s="114">
        <v>0</v>
      </c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</row>
    <row r="78" spans="1:60" outlineLevel="1" x14ac:dyDescent="0.2">
      <c r="A78" s="117"/>
      <c r="B78" s="118"/>
      <c r="C78" s="146" t="s">
        <v>177</v>
      </c>
      <c r="D78" s="120"/>
      <c r="E78" s="121">
        <v>4.1340000000000003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4"/>
      <c r="Z78" s="114"/>
      <c r="AA78" s="114"/>
      <c r="AB78" s="114"/>
      <c r="AC78" s="114"/>
      <c r="AD78" s="114"/>
      <c r="AE78" s="114"/>
      <c r="AF78" s="114"/>
      <c r="AG78" s="114" t="s">
        <v>145</v>
      </c>
      <c r="AH78" s="114">
        <v>0</v>
      </c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</row>
    <row r="79" spans="1:60" outlineLevel="1" x14ac:dyDescent="0.2">
      <c r="A79" s="117"/>
      <c r="B79" s="118"/>
      <c r="C79" s="146" t="s">
        <v>178</v>
      </c>
      <c r="D79" s="120"/>
      <c r="E79" s="121">
        <v>1.1625000000000001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4"/>
      <c r="Z79" s="114"/>
      <c r="AA79" s="114"/>
      <c r="AB79" s="114"/>
      <c r="AC79" s="114"/>
      <c r="AD79" s="114"/>
      <c r="AE79" s="114"/>
      <c r="AF79" s="114"/>
      <c r="AG79" s="114" t="s">
        <v>145</v>
      </c>
      <c r="AH79" s="114">
        <v>0</v>
      </c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</row>
    <row r="80" spans="1:60" outlineLevel="1" x14ac:dyDescent="0.2">
      <c r="A80" s="117"/>
      <c r="B80" s="118"/>
      <c r="C80" s="146" t="s">
        <v>179</v>
      </c>
      <c r="D80" s="120"/>
      <c r="E80" s="121">
        <v>16.463000000000001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4"/>
      <c r="Z80" s="114"/>
      <c r="AA80" s="114"/>
      <c r="AB80" s="114"/>
      <c r="AC80" s="114"/>
      <c r="AD80" s="114"/>
      <c r="AE80" s="114"/>
      <c r="AF80" s="114"/>
      <c r="AG80" s="114" t="s">
        <v>145</v>
      </c>
      <c r="AH80" s="114">
        <v>0</v>
      </c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</row>
    <row r="81" spans="1:60" outlineLevel="1" x14ac:dyDescent="0.2">
      <c r="A81" s="117"/>
      <c r="B81" s="118"/>
      <c r="C81" s="146" t="s">
        <v>180</v>
      </c>
      <c r="D81" s="120"/>
      <c r="E81" s="121">
        <v>8.52</v>
      </c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4"/>
      <c r="Z81" s="114"/>
      <c r="AA81" s="114"/>
      <c r="AB81" s="114"/>
      <c r="AC81" s="114"/>
      <c r="AD81" s="114"/>
      <c r="AE81" s="114"/>
      <c r="AF81" s="114"/>
      <c r="AG81" s="114" t="s">
        <v>145</v>
      </c>
      <c r="AH81" s="114">
        <v>0</v>
      </c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</row>
    <row r="82" spans="1:60" outlineLevel="1" x14ac:dyDescent="0.2">
      <c r="A82" s="131">
        <v>21</v>
      </c>
      <c r="B82" s="132" t="s">
        <v>217</v>
      </c>
      <c r="C82" s="145" t="s">
        <v>218</v>
      </c>
      <c r="D82" s="133" t="s">
        <v>142</v>
      </c>
      <c r="E82" s="134">
        <v>6.3</v>
      </c>
      <c r="F82" s="135"/>
      <c r="G82" s="136">
        <f>ROUND(E82*F82,2)</f>
        <v>0</v>
      </c>
      <c r="H82" s="119">
        <v>1.02</v>
      </c>
      <c r="I82" s="119">
        <f>ROUND(E82*H82,2)</f>
        <v>6.43</v>
      </c>
      <c r="J82" s="119">
        <v>51.48</v>
      </c>
      <c r="K82" s="119">
        <f>ROUND(E82*J82,2)</f>
        <v>324.32</v>
      </c>
      <c r="L82" s="119">
        <v>21</v>
      </c>
      <c r="M82" s="119">
        <f>G82*(1+L82/100)</f>
        <v>0</v>
      </c>
      <c r="N82" s="119">
        <v>1.0000000000000001E-5</v>
      </c>
      <c r="O82" s="119">
        <f>ROUND(E82*N82,2)</f>
        <v>0</v>
      </c>
      <c r="P82" s="119">
        <v>0</v>
      </c>
      <c r="Q82" s="119">
        <f>ROUND(E82*P82,2)</f>
        <v>0</v>
      </c>
      <c r="R82" s="119"/>
      <c r="S82" s="119" t="s">
        <v>135</v>
      </c>
      <c r="T82" s="119" t="s">
        <v>135</v>
      </c>
      <c r="U82" s="119">
        <v>0.13</v>
      </c>
      <c r="V82" s="119">
        <f>ROUND(E82*U82,2)</f>
        <v>0.82</v>
      </c>
      <c r="W82" s="119"/>
      <c r="X82" s="119" t="s">
        <v>136</v>
      </c>
      <c r="Y82" s="114"/>
      <c r="Z82" s="114"/>
      <c r="AA82" s="114"/>
      <c r="AB82" s="114"/>
      <c r="AC82" s="114"/>
      <c r="AD82" s="114"/>
      <c r="AE82" s="114"/>
      <c r="AF82" s="114"/>
      <c r="AG82" s="114" t="s">
        <v>137</v>
      </c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</row>
    <row r="83" spans="1:60" outlineLevel="1" x14ac:dyDescent="0.2">
      <c r="A83" s="117"/>
      <c r="B83" s="118"/>
      <c r="C83" s="146" t="s">
        <v>171</v>
      </c>
      <c r="D83" s="120"/>
      <c r="E83" s="121">
        <v>4.5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4"/>
      <c r="Z83" s="114"/>
      <c r="AA83" s="114"/>
      <c r="AB83" s="114"/>
      <c r="AC83" s="114"/>
      <c r="AD83" s="114"/>
      <c r="AE83" s="114"/>
      <c r="AF83" s="114"/>
      <c r="AG83" s="114" t="s">
        <v>145</v>
      </c>
      <c r="AH83" s="114">
        <v>0</v>
      </c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</row>
    <row r="84" spans="1:60" outlineLevel="1" x14ac:dyDescent="0.2">
      <c r="A84" s="117"/>
      <c r="B84" s="118"/>
      <c r="C84" s="146" t="s">
        <v>172</v>
      </c>
      <c r="D84" s="120"/>
      <c r="E84" s="121">
        <v>1.8</v>
      </c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4"/>
      <c r="Z84" s="114"/>
      <c r="AA84" s="114"/>
      <c r="AB84" s="114"/>
      <c r="AC84" s="114"/>
      <c r="AD84" s="114"/>
      <c r="AE84" s="114"/>
      <c r="AF84" s="114"/>
      <c r="AG84" s="114" t="s">
        <v>145</v>
      </c>
      <c r="AH84" s="114">
        <v>0</v>
      </c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</row>
    <row r="85" spans="1:60" x14ac:dyDescent="0.2">
      <c r="A85" s="125" t="s">
        <v>130</v>
      </c>
      <c r="B85" s="126" t="s">
        <v>56</v>
      </c>
      <c r="C85" s="143" t="s">
        <v>57</v>
      </c>
      <c r="D85" s="127"/>
      <c r="E85" s="128"/>
      <c r="F85" s="129"/>
      <c r="G85" s="130">
        <f>SUMIF(AG86:AG129,"&lt;&gt;NOR",G86:G129)</f>
        <v>0</v>
      </c>
      <c r="H85" s="124"/>
      <c r="I85" s="124">
        <f>SUM(I86:I129)</f>
        <v>1331.7800000000002</v>
      </c>
      <c r="J85" s="124"/>
      <c r="K85" s="124">
        <f>SUM(K86:K129)</f>
        <v>15101.73</v>
      </c>
      <c r="L85" s="124"/>
      <c r="M85" s="124">
        <f>SUM(M86:M129)</f>
        <v>0</v>
      </c>
      <c r="N85" s="124"/>
      <c r="O85" s="124">
        <f>SUM(O86:O129)</f>
        <v>0.03</v>
      </c>
      <c r="P85" s="124"/>
      <c r="Q85" s="124">
        <f>SUM(Q86:Q129)</f>
        <v>2.21</v>
      </c>
      <c r="R85" s="124"/>
      <c r="S85" s="124"/>
      <c r="T85" s="124"/>
      <c r="U85" s="124"/>
      <c r="V85" s="124">
        <f>SUM(V86:V129)</f>
        <v>28.98</v>
      </c>
      <c r="W85" s="124"/>
      <c r="X85" s="124"/>
      <c r="AG85" t="s">
        <v>131</v>
      </c>
    </row>
    <row r="86" spans="1:60" outlineLevel="1" x14ac:dyDescent="0.2">
      <c r="A86" s="131">
        <v>22</v>
      </c>
      <c r="B86" s="132" t="s">
        <v>219</v>
      </c>
      <c r="C86" s="145" t="s">
        <v>220</v>
      </c>
      <c r="D86" s="133" t="s">
        <v>142</v>
      </c>
      <c r="E86" s="134">
        <v>5.2965</v>
      </c>
      <c r="F86" s="135"/>
      <c r="G86" s="136">
        <f>ROUND(E86*F86,2)</f>
        <v>0</v>
      </c>
      <c r="H86" s="119">
        <v>0</v>
      </c>
      <c r="I86" s="119">
        <f>ROUND(E86*H86,2)</f>
        <v>0</v>
      </c>
      <c r="J86" s="119">
        <v>59.5</v>
      </c>
      <c r="K86" s="119">
        <f>ROUND(E86*J86,2)</f>
        <v>315.14</v>
      </c>
      <c r="L86" s="119">
        <v>21</v>
      </c>
      <c r="M86" s="119">
        <f>G86*(1+L86/100)</f>
        <v>0</v>
      </c>
      <c r="N86" s="119">
        <v>0</v>
      </c>
      <c r="O86" s="119">
        <f>ROUND(E86*N86,2)</f>
        <v>0</v>
      </c>
      <c r="P86" s="119">
        <v>1.75E-3</v>
      </c>
      <c r="Q86" s="119">
        <f>ROUND(E86*P86,2)</f>
        <v>0.01</v>
      </c>
      <c r="R86" s="119"/>
      <c r="S86" s="119" t="s">
        <v>135</v>
      </c>
      <c r="T86" s="119" t="s">
        <v>135</v>
      </c>
      <c r="U86" s="119">
        <v>0.16500000000000001</v>
      </c>
      <c r="V86" s="119">
        <f>ROUND(E86*U86,2)</f>
        <v>0.87</v>
      </c>
      <c r="W86" s="119"/>
      <c r="X86" s="119" t="s">
        <v>136</v>
      </c>
      <c r="Y86" s="114"/>
      <c r="Z86" s="114"/>
      <c r="AA86" s="114"/>
      <c r="AB86" s="114"/>
      <c r="AC86" s="114"/>
      <c r="AD86" s="114"/>
      <c r="AE86" s="114"/>
      <c r="AF86" s="114"/>
      <c r="AG86" s="114" t="s">
        <v>137</v>
      </c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</row>
    <row r="87" spans="1:60" outlineLevel="1" x14ac:dyDescent="0.2">
      <c r="A87" s="117"/>
      <c r="B87" s="118"/>
      <c r="C87" s="146" t="s">
        <v>211</v>
      </c>
      <c r="D87" s="120"/>
      <c r="E87" s="121">
        <v>4.1340000000000003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4"/>
      <c r="Z87" s="114"/>
      <c r="AA87" s="114"/>
      <c r="AB87" s="114"/>
      <c r="AC87" s="114"/>
      <c r="AD87" s="114"/>
      <c r="AE87" s="114"/>
      <c r="AF87" s="114"/>
      <c r="AG87" s="114" t="s">
        <v>145</v>
      </c>
      <c r="AH87" s="114">
        <v>0</v>
      </c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</row>
    <row r="88" spans="1:60" outlineLevel="1" x14ac:dyDescent="0.2">
      <c r="A88" s="117"/>
      <c r="B88" s="118"/>
      <c r="C88" s="146" t="s">
        <v>212</v>
      </c>
      <c r="D88" s="120"/>
      <c r="E88" s="121">
        <v>1.1625000000000001</v>
      </c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4"/>
      <c r="Z88" s="114"/>
      <c r="AA88" s="114"/>
      <c r="AB88" s="114"/>
      <c r="AC88" s="114"/>
      <c r="AD88" s="114"/>
      <c r="AE88" s="114"/>
      <c r="AF88" s="114"/>
      <c r="AG88" s="114" t="s">
        <v>145</v>
      </c>
      <c r="AH88" s="114">
        <v>0</v>
      </c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</row>
    <row r="89" spans="1:60" outlineLevel="1" x14ac:dyDescent="0.2">
      <c r="A89" s="131">
        <v>23</v>
      </c>
      <c r="B89" s="132" t="s">
        <v>221</v>
      </c>
      <c r="C89" s="145" t="s">
        <v>222</v>
      </c>
      <c r="D89" s="133" t="s">
        <v>142</v>
      </c>
      <c r="E89" s="134">
        <v>5.2965</v>
      </c>
      <c r="F89" s="135"/>
      <c r="G89" s="136">
        <f>ROUND(E89*F89,2)</f>
        <v>0</v>
      </c>
      <c r="H89" s="119">
        <v>0</v>
      </c>
      <c r="I89" s="119">
        <f>ROUND(E89*H89,2)</f>
        <v>0</v>
      </c>
      <c r="J89" s="119">
        <v>64.7</v>
      </c>
      <c r="K89" s="119">
        <f>ROUND(E89*J89,2)</f>
        <v>342.68</v>
      </c>
      <c r="L89" s="119">
        <v>21</v>
      </c>
      <c r="M89" s="119">
        <f>G89*(1+L89/100)</f>
        <v>0</v>
      </c>
      <c r="N89" s="119">
        <v>0</v>
      </c>
      <c r="O89" s="119">
        <f>ROUND(E89*N89,2)</f>
        <v>0</v>
      </c>
      <c r="P89" s="119">
        <v>0.02</v>
      </c>
      <c r="Q89" s="119">
        <f>ROUND(E89*P89,2)</f>
        <v>0.11</v>
      </c>
      <c r="R89" s="119"/>
      <c r="S89" s="119" t="s">
        <v>135</v>
      </c>
      <c r="T89" s="119" t="s">
        <v>143</v>
      </c>
      <c r="U89" s="119">
        <v>0.14699999999999999</v>
      </c>
      <c r="V89" s="119">
        <f>ROUND(E89*U89,2)</f>
        <v>0.78</v>
      </c>
      <c r="W89" s="119"/>
      <c r="X89" s="119" t="s">
        <v>136</v>
      </c>
      <c r="Y89" s="114"/>
      <c r="Z89" s="114"/>
      <c r="AA89" s="114"/>
      <c r="AB89" s="114"/>
      <c r="AC89" s="114"/>
      <c r="AD89" s="114"/>
      <c r="AE89" s="114"/>
      <c r="AF89" s="114"/>
      <c r="AG89" s="114" t="s">
        <v>137</v>
      </c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</row>
    <row r="90" spans="1:60" outlineLevel="1" x14ac:dyDescent="0.2">
      <c r="A90" s="117"/>
      <c r="B90" s="118"/>
      <c r="C90" s="146" t="s">
        <v>211</v>
      </c>
      <c r="D90" s="120"/>
      <c r="E90" s="121">
        <v>4.1340000000000003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4"/>
      <c r="Z90" s="114"/>
      <c r="AA90" s="114"/>
      <c r="AB90" s="114"/>
      <c r="AC90" s="114"/>
      <c r="AD90" s="114"/>
      <c r="AE90" s="114"/>
      <c r="AF90" s="114"/>
      <c r="AG90" s="114" t="s">
        <v>145</v>
      </c>
      <c r="AH90" s="114">
        <v>0</v>
      </c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</row>
    <row r="91" spans="1:60" outlineLevel="1" x14ac:dyDescent="0.2">
      <c r="A91" s="117"/>
      <c r="B91" s="118"/>
      <c r="C91" s="146" t="s">
        <v>212</v>
      </c>
      <c r="D91" s="120"/>
      <c r="E91" s="121">
        <v>1.1625000000000001</v>
      </c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4"/>
      <c r="Z91" s="114"/>
      <c r="AA91" s="114"/>
      <c r="AB91" s="114"/>
      <c r="AC91" s="114"/>
      <c r="AD91" s="114"/>
      <c r="AE91" s="114"/>
      <c r="AF91" s="114"/>
      <c r="AG91" s="114" t="s">
        <v>145</v>
      </c>
      <c r="AH91" s="114">
        <v>0</v>
      </c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</row>
    <row r="92" spans="1:60" outlineLevel="1" x14ac:dyDescent="0.2">
      <c r="A92" s="131">
        <v>24</v>
      </c>
      <c r="B92" s="132" t="s">
        <v>223</v>
      </c>
      <c r="C92" s="145" t="s">
        <v>224</v>
      </c>
      <c r="D92" s="133" t="s">
        <v>148</v>
      </c>
      <c r="E92" s="134">
        <v>3.76</v>
      </c>
      <c r="F92" s="135"/>
      <c r="G92" s="136">
        <f>ROUND(E92*F92,2)</f>
        <v>0</v>
      </c>
      <c r="H92" s="119">
        <v>0</v>
      </c>
      <c r="I92" s="119">
        <f>ROUND(E92*H92,2)</f>
        <v>0</v>
      </c>
      <c r="J92" s="119">
        <v>27</v>
      </c>
      <c r="K92" s="119">
        <f>ROUND(E92*J92,2)</f>
        <v>101.52</v>
      </c>
      <c r="L92" s="119">
        <v>21</v>
      </c>
      <c r="M92" s="119">
        <f>G92*(1+L92/100)</f>
        <v>0</v>
      </c>
      <c r="N92" s="119">
        <v>0</v>
      </c>
      <c r="O92" s="119">
        <f>ROUND(E92*N92,2)</f>
        <v>0</v>
      </c>
      <c r="P92" s="119">
        <v>4.0000000000000002E-4</v>
      </c>
      <c r="Q92" s="119">
        <f>ROUND(E92*P92,2)</f>
        <v>0</v>
      </c>
      <c r="R92" s="119"/>
      <c r="S92" s="119" t="s">
        <v>135</v>
      </c>
      <c r="T92" s="119" t="s">
        <v>135</v>
      </c>
      <c r="U92" s="119">
        <v>7.0000000000000007E-2</v>
      </c>
      <c r="V92" s="119">
        <f>ROUND(E92*U92,2)</f>
        <v>0.26</v>
      </c>
      <c r="W92" s="119"/>
      <c r="X92" s="119" t="s">
        <v>136</v>
      </c>
      <c r="Y92" s="114"/>
      <c r="Z92" s="114"/>
      <c r="AA92" s="114"/>
      <c r="AB92" s="114"/>
      <c r="AC92" s="114"/>
      <c r="AD92" s="114"/>
      <c r="AE92" s="114"/>
      <c r="AF92" s="114"/>
      <c r="AG92" s="114" t="s">
        <v>137</v>
      </c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</row>
    <row r="93" spans="1:60" outlineLevel="1" x14ac:dyDescent="0.2">
      <c r="A93" s="117"/>
      <c r="B93" s="118"/>
      <c r="C93" s="146" t="s">
        <v>225</v>
      </c>
      <c r="D93" s="120"/>
      <c r="E93" s="121">
        <v>3.76</v>
      </c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4"/>
      <c r="Z93" s="114"/>
      <c r="AA93" s="114"/>
      <c r="AB93" s="114"/>
      <c r="AC93" s="114"/>
      <c r="AD93" s="114"/>
      <c r="AE93" s="114"/>
      <c r="AF93" s="114"/>
      <c r="AG93" s="114" t="s">
        <v>145</v>
      </c>
      <c r="AH93" s="114">
        <v>0</v>
      </c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</row>
    <row r="94" spans="1:60" outlineLevel="1" x14ac:dyDescent="0.2">
      <c r="A94" s="137">
        <v>25</v>
      </c>
      <c r="B94" s="138" t="s">
        <v>226</v>
      </c>
      <c r="C94" s="144" t="s">
        <v>227</v>
      </c>
      <c r="D94" s="139" t="s">
        <v>134</v>
      </c>
      <c r="E94" s="140">
        <v>6</v>
      </c>
      <c r="F94" s="141"/>
      <c r="G94" s="142">
        <f>ROUND(E94*F94,2)</f>
        <v>0</v>
      </c>
      <c r="H94" s="119">
        <v>0</v>
      </c>
      <c r="I94" s="119">
        <f>ROUND(E94*H94,2)</f>
        <v>0</v>
      </c>
      <c r="J94" s="119">
        <v>17.600000000000001</v>
      </c>
      <c r="K94" s="119">
        <f>ROUND(E94*J94,2)</f>
        <v>105.6</v>
      </c>
      <c r="L94" s="119">
        <v>21</v>
      </c>
      <c r="M94" s="119">
        <f>G94*(1+L94/100)</f>
        <v>0</v>
      </c>
      <c r="N94" s="119">
        <v>0</v>
      </c>
      <c r="O94" s="119">
        <f>ROUND(E94*N94,2)</f>
        <v>0</v>
      </c>
      <c r="P94" s="119">
        <v>0</v>
      </c>
      <c r="Q94" s="119">
        <f>ROUND(E94*P94,2)</f>
        <v>0</v>
      </c>
      <c r="R94" s="119"/>
      <c r="S94" s="119" t="s">
        <v>135</v>
      </c>
      <c r="T94" s="119" t="s">
        <v>135</v>
      </c>
      <c r="U94" s="119">
        <v>0.05</v>
      </c>
      <c r="V94" s="119">
        <f>ROUND(E94*U94,2)</f>
        <v>0.3</v>
      </c>
      <c r="W94" s="119"/>
      <c r="X94" s="119" t="s">
        <v>136</v>
      </c>
      <c r="Y94" s="114"/>
      <c r="Z94" s="114"/>
      <c r="AA94" s="114"/>
      <c r="AB94" s="114"/>
      <c r="AC94" s="114"/>
      <c r="AD94" s="114"/>
      <c r="AE94" s="114"/>
      <c r="AF94" s="114"/>
      <c r="AG94" s="114" t="s">
        <v>137</v>
      </c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</row>
    <row r="95" spans="1:60" outlineLevel="1" x14ac:dyDescent="0.2">
      <c r="A95" s="131">
        <v>26</v>
      </c>
      <c r="B95" s="132" t="s">
        <v>228</v>
      </c>
      <c r="C95" s="145" t="s">
        <v>229</v>
      </c>
      <c r="D95" s="133" t="s">
        <v>142</v>
      </c>
      <c r="E95" s="134">
        <v>1.1819999999999999</v>
      </c>
      <c r="F95" s="135"/>
      <c r="G95" s="136">
        <f>ROUND(E95*F95,2)</f>
        <v>0</v>
      </c>
      <c r="H95" s="119">
        <v>31.09</v>
      </c>
      <c r="I95" s="119">
        <f>ROUND(E95*H95,2)</f>
        <v>36.75</v>
      </c>
      <c r="J95" s="119">
        <v>367.41</v>
      </c>
      <c r="K95" s="119">
        <f>ROUND(E95*J95,2)</f>
        <v>434.28</v>
      </c>
      <c r="L95" s="119">
        <v>21</v>
      </c>
      <c r="M95" s="119">
        <f>G95*(1+L95/100)</f>
        <v>0</v>
      </c>
      <c r="N95" s="119">
        <v>1.17E-3</v>
      </c>
      <c r="O95" s="119">
        <f>ROUND(E95*N95,2)</f>
        <v>0</v>
      </c>
      <c r="P95" s="119">
        <v>7.5999999999999998E-2</v>
      </c>
      <c r="Q95" s="119">
        <f>ROUND(E95*P95,2)</f>
        <v>0.09</v>
      </c>
      <c r="R95" s="119"/>
      <c r="S95" s="119" t="s">
        <v>135</v>
      </c>
      <c r="T95" s="119" t="s">
        <v>135</v>
      </c>
      <c r="U95" s="119">
        <v>0.93899999999999995</v>
      </c>
      <c r="V95" s="119">
        <f>ROUND(E95*U95,2)</f>
        <v>1.1100000000000001</v>
      </c>
      <c r="W95" s="119"/>
      <c r="X95" s="119" t="s">
        <v>136</v>
      </c>
      <c r="Y95" s="114"/>
      <c r="Z95" s="114"/>
      <c r="AA95" s="114"/>
      <c r="AB95" s="114"/>
      <c r="AC95" s="114"/>
      <c r="AD95" s="114"/>
      <c r="AE95" s="114"/>
      <c r="AF95" s="114"/>
      <c r="AG95" s="114" t="s">
        <v>137</v>
      </c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</row>
    <row r="96" spans="1:60" outlineLevel="1" x14ac:dyDescent="0.2">
      <c r="A96" s="117"/>
      <c r="B96" s="118"/>
      <c r="C96" s="146" t="s">
        <v>230</v>
      </c>
      <c r="D96" s="120"/>
      <c r="E96" s="121">
        <v>1.1819999999999999</v>
      </c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4"/>
      <c r="Z96" s="114"/>
      <c r="AA96" s="114"/>
      <c r="AB96" s="114"/>
      <c r="AC96" s="114"/>
      <c r="AD96" s="114"/>
      <c r="AE96" s="114"/>
      <c r="AF96" s="114"/>
      <c r="AG96" s="114" t="s">
        <v>145</v>
      </c>
      <c r="AH96" s="114">
        <v>0</v>
      </c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</row>
    <row r="97" spans="1:60" outlineLevel="1" x14ac:dyDescent="0.2">
      <c r="A97" s="137">
        <v>27</v>
      </c>
      <c r="B97" s="138" t="s">
        <v>231</v>
      </c>
      <c r="C97" s="144" t="s">
        <v>232</v>
      </c>
      <c r="D97" s="139" t="s">
        <v>148</v>
      </c>
      <c r="E97" s="140">
        <v>5</v>
      </c>
      <c r="F97" s="141"/>
      <c r="G97" s="142">
        <f>ROUND(E97*F97,2)</f>
        <v>0</v>
      </c>
      <c r="H97" s="119">
        <v>11.3</v>
      </c>
      <c r="I97" s="119">
        <f>ROUND(E97*H97,2)</f>
        <v>56.5</v>
      </c>
      <c r="J97" s="119">
        <v>95.2</v>
      </c>
      <c r="K97" s="119">
        <f>ROUND(E97*J97,2)</f>
        <v>476</v>
      </c>
      <c r="L97" s="119">
        <v>21</v>
      </c>
      <c r="M97" s="119">
        <f>G97*(1+L97/100)</f>
        <v>0</v>
      </c>
      <c r="N97" s="119">
        <v>4.8999999999999998E-4</v>
      </c>
      <c r="O97" s="119">
        <f>ROUND(E97*N97,2)</f>
        <v>0</v>
      </c>
      <c r="P97" s="119">
        <v>6.0000000000000001E-3</v>
      </c>
      <c r="Q97" s="119">
        <f>ROUND(E97*P97,2)</f>
        <v>0.03</v>
      </c>
      <c r="R97" s="119"/>
      <c r="S97" s="119" t="s">
        <v>135</v>
      </c>
      <c r="T97" s="119" t="s">
        <v>143</v>
      </c>
      <c r="U97" s="119">
        <v>0.27400000000000002</v>
      </c>
      <c r="V97" s="119">
        <f>ROUND(E97*U97,2)</f>
        <v>1.37</v>
      </c>
      <c r="W97" s="119"/>
      <c r="X97" s="119" t="s">
        <v>136</v>
      </c>
      <c r="Y97" s="114"/>
      <c r="Z97" s="114"/>
      <c r="AA97" s="114"/>
      <c r="AB97" s="114"/>
      <c r="AC97" s="114"/>
      <c r="AD97" s="114"/>
      <c r="AE97" s="114"/>
      <c r="AF97" s="114"/>
      <c r="AG97" s="114" t="s">
        <v>137</v>
      </c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</row>
    <row r="98" spans="1:60" outlineLevel="1" x14ac:dyDescent="0.2">
      <c r="A98" s="137">
        <v>28</v>
      </c>
      <c r="B98" s="138" t="s">
        <v>233</v>
      </c>
      <c r="C98" s="144" t="s">
        <v>234</v>
      </c>
      <c r="D98" s="139" t="s">
        <v>148</v>
      </c>
      <c r="E98" s="140">
        <v>4</v>
      </c>
      <c r="F98" s="141"/>
      <c r="G98" s="142">
        <f>ROUND(E98*F98,2)</f>
        <v>0</v>
      </c>
      <c r="H98" s="119">
        <v>13.06</v>
      </c>
      <c r="I98" s="119">
        <f>ROUND(E98*H98,2)</f>
        <v>52.24</v>
      </c>
      <c r="J98" s="119">
        <v>151.94</v>
      </c>
      <c r="K98" s="119">
        <f>ROUND(E98*J98,2)</f>
        <v>607.76</v>
      </c>
      <c r="L98" s="119">
        <v>21</v>
      </c>
      <c r="M98" s="119">
        <f>G98*(1+L98/100)</f>
        <v>0</v>
      </c>
      <c r="N98" s="119">
        <v>4.8999999999999998E-4</v>
      </c>
      <c r="O98" s="119">
        <f>ROUND(E98*N98,2)</f>
        <v>0</v>
      </c>
      <c r="P98" s="119">
        <v>2.7E-2</v>
      </c>
      <c r="Q98" s="119">
        <f>ROUND(E98*P98,2)</f>
        <v>0.11</v>
      </c>
      <c r="R98" s="119"/>
      <c r="S98" s="119" t="s">
        <v>135</v>
      </c>
      <c r="T98" s="119" t="s">
        <v>135</v>
      </c>
      <c r="U98" s="119">
        <v>0.42199999999999999</v>
      </c>
      <c r="V98" s="119">
        <f>ROUND(E98*U98,2)</f>
        <v>1.69</v>
      </c>
      <c r="W98" s="119"/>
      <c r="X98" s="119" t="s">
        <v>136</v>
      </c>
      <c r="Y98" s="114"/>
      <c r="Z98" s="114"/>
      <c r="AA98" s="114"/>
      <c r="AB98" s="114"/>
      <c r="AC98" s="114"/>
      <c r="AD98" s="114"/>
      <c r="AE98" s="114"/>
      <c r="AF98" s="114"/>
      <c r="AG98" s="114" t="s">
        <v>137</v>
      </c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</row>
    <row r="99" spans="1:60" outlineLevel="1" x14ac:dyDescent="0.2">
      <c r="A99" s="137">
        <v>29</v>
      </c>
      <c r="B99" s="138" t="s">
        <v>235</v>
      </c>
      <c r="C99" s="144" t="s">
        <v>236</v>
      </c>
      <c r="D99" s="139" t="s">
        <v>148</v>
      </c>
      <c r="E99" s="140">
        <v>45</v>
      </c>
      <c r="F99" s="141"/>
      <c r="G99" s="142">
        <f>ROUND(E99*F99,2)</f>
        <v>0</v>
      </c>
      <c r="H99" s="119">
        <v>13.02</v>
      </c>
      <c r="I99" s="119">
        <f>ROUND(E99*H99,2)</f>
        <v>585.9</v>
      </c>
      <c r="J99" s="119">
        <v>97.48</v>
      </c>
      <c r="K99" s="119">
        <f>ROUND(E99*J99,2)</f>
        <v>4386.6000000000004</v>
      </c>
      <c r="L99" s="119">
        <v>21</v>
      </c>
      <c r="M99" s="119">
        <f>G99*(1+L99/100)</f>
        <v>0</v>
      </c>
      <c r="N99" s="119">
        <v>0</v>
      </c>
      <c r="O99" s="119">
        <f>ROUND(E99*N99,2)</f>
        <v>0</v>
      </c>
      <c r="P99" s="119">
        <v>2.16E-3</v>
      </c>
      <c r="Q99" s="119">
        <f>ROUND(E99*P99,2)</f>
        <v>0.1</v>
      </c>
      <c r="R99" s="119"/>
      <c r="S99" s="119" t="s">
        <v>135</v>
      </c>
      <c r="T99" s="119" t="s">
        <v>143</v>
      </c>
      <c r="U99" s="119">
        <v>0.26500000000000001</v>
      </c>
      <c r="V99" s="119">
        <f>ROUND(E99*U99,2)</f>
        <v>11.93</v>
      </c>
      <c r="W99" s="119"/>
      <c r="X99" s="119" t="s">
        <v>136</v>
      </c>
      <c r="Y99" s="114"/>
      <c r="Z99" s="114"/>
      <c r="AA99" s="114"/>
      <c r="AB99" s="114"/>
      <c r="AC99" s="114"/>
      <c r="AD99" s="114"/>
      <c r="AE99" s="114"/>
      <c r="AF99" s="114"/>
      <c r="AG99" s="114" t="s">
        <v>137</v>
      </c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</row>
    <row r="100" spans="1:60" outlineLevel="1" x14ac:dyDescent="0.2">
      <c r="A100" s="137">
        <v>30</v>
      </c>
      <c r="B100" s="138" t="s">
        <v>237</v>
      </c>
      <c r="C100" s="144" t="s">
        <v>238</v>
      </c>
      <c r="D100" s="139" t="s">
        <v>148</v>
      </c>
      <c r="E100" s="140">
        <v>45</v>
      </c>
      <c r="F100" s="141"/>
      <c r="G100" s="142">
        <f>ROUND(E100*F100,2)</f>
        <v>0</v>
      </c>
      <c r="H100" s="119">
        <v>13.06</v>
      </c>
      <c r="I100" s="119">
        <f>ROUND(E100*H100,2)</f>
        <v>587.70000000000005</v>
      </c>
      <c r="J100" s="119">
        <v>42.54</v>
      </c>
      <c r="K100" s="119">
        <f>ROUND(E100*J100,2)</f>
        <v>1914.3</v>
      </c>
      <c r="L100" s="119">
        <v>21</v>
      </c>
      <c r="M100" s="119">
        <f>G100*(1+L100/100)</f>
        <v>0</v>
      </c>
      <c r="N100" s="119">
        <v>4.8999999999999998E-4</v>
      </c>
      <c r="O100" s="119">
        <f>ROUND(E100*N100,2)</f>
        <v>0.02</v>
      </c>
      <c r="P100" s="119">
        <v>1E-3</v>
      </c>
      <c r="Q100" s="119">
        <f>ROUND(E100*P100,2)</f>
        <v>0.05</v>
      </c>
      <c r="R100" s="119"/>
      <c r="S100" s="119" t="s">
        <v>135</v>
      </c>
      <c r="T100" s="119" t="s">
        <v>135</v>
      </c>
      <c r="U100" s="119">
        <v>0.111</v>
      </c>
      <c r="V100" s="119">
        <f>ROUND(E100*U100,2)</f>
        <v>5</v>
      </c>
      <c r="W100" s="119"/>
      <c r="X100" s="119" t="s">
        <v>136</v>
      </c>
      <c r="Y100" s="114"/>
      <c r="Z100" s="114"/>
      <c r="AA100" s="114"/>
      <c r="AB100" s="114"/>
      <c r="AC100" s="114"/>
      <c r="AD100" s="114"/>
      <c r="AE100" s="114"/>
      <c r="AF100" s="114"/>
      <c r="AG100" s="114" t="s">
        <v>137</v>
      </c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</row>
    <row r="101" spans="1:60" outlineLevel="1" x14ac:dyDescent="0.2">
      <c r="A101" s="131">
        <v>31</v>
      </c>
      <c r="B101" s="132" t="s">
        <v>239</v>
      </c>
      <c r="C101" s="145" t="s">
        <v>240</v>
      </c>
      <c r="D101" s="133" t="s">
        <v>142</v>
      </c>
      <c r="E101" s="134">
        <v>37.727499999999999</v>
      </c>
      <c r="F101" s="135"/>
      <c r="G101" s="136">
        <f>ROUND(E101*F101,2)</f>
        <v>0</v>
      </c>
      <c r="H101" s="119">
        <v>0</v>
      </c>
      <c r="I101" s="119">
        <f>ROUND(E101*H101,2)</f>
        <v>0</v>
      </c>
      <c r="J101" s="119">
        <v>10</v>
      </c>
      <c r="K101" s="119">
        <f>ROUND(E101*J101,2)</f>
        <v>377.28</v>
      </c>
      <c r="L101" s="119">
        <v>21</v>
      </c>
      <c r="M101" s="119">
        <f>G101*(1+L101/100)</f>
        <v>0</v>
      </c>
      <c r="N101" s="119">
        <v>0</v>
      </c>
      <c r="O101" s="119">
        <f>ROUND(E101*N101,2)</f>
        <v>0</v>
      </c>
      <c r="P101" s="119">
        <v>4.0000000000000001E-3</v>
      </c>
      <c r="Q101" s="119">
        <f>ROUND(E101*P101,2)</f>
        <v>0.15</v>
      </c>
      <c r="R101" s="119"/>
      <c r="S101" s="119" t="s">
        <v>135</v>
      </c>
      <c r="T101" s="119" t="s">
        <v>143</v>
      </c>
      <c r="U101" s="119">
        <v>0.03</v>
      </c>
      <c r="V101" s="119">
        <f>ROUND(E101*U101,2)</f>
        <v>1.1299999999999999</v>
      </c>
      <c r="W101" s="119"/>
      <c r="X101" s="119" t="s">
        <v>136</v>
      </c>
      <c r="Y101" s="114"/>
      <c r="Z101" s="114"/>
      <c r="AA101" s="114"/>
      <c r="AB101" s="114"/>
      <c r="AC101" s="114"/>
      <c r="AD101" s="114"/>
      <c r="AE101" s="114"/>
      <c r="AF101" s="114"/>
      <c r="AG101" s="114" t="s">
        <v>137</v>
      </c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</row>
    <row r="102" spans="1:60" outlineLevel="1" x14ac:dyDescent="0.2">
      <c r="A102" s="117"/>
      <c r="B102" s="118"/>
      <c r="C102" s="146" t="s">
        <v>175</v>
      </c>
      <c r="D102" s="120"/>
      <c r="E102" s="121">
        <v>6.44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4"/>
      <c r="Z102" s="114"/>
      <c r="AA102" s="114"/>
      <c r="AB102" s="114"/>
      <c r="AC102" s="114"/>
      <c r="AD102" s="114"/>
      <c r="AE102" s="114"/>
      <c r="AF102" s="114"/>
      <c r="AG102" s="114" t="s">
        <v>145</v>
      </c>
      <c r="AH102" s="114">
        <v>0</v>
      </c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</row>
    <row r="103" spans="1:60" outlineLevel="1" x14ac:dyDescent="0.2">
      <c r="A103" s="117"/>
      <c r="B103" s="118"/>
      <c r="C103" s="146" t="s">
        <v>176</v>
      </c>
      <c r="D103" s="120"/>
      <c r="E103" s="121">
        <v>1.008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4"/>
      <c r="Z103" s="114"/>
      <c r="AA103" s="114"/>
      <c r="AB103" s="114"/>
      <c r="AC103" s="114"/>
      <c r="AD103" s="114"/>
      <c r="AE103" s="114"/>
      <c r="AF103" s="114"/>
      <c r="AG103" s="114" t="s">
        <v>145</v>
      </c>
      <c r="AH103" s="114">
        <v>0</v>
      </c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</row>
    <row r="104" spans="1:60" outlineLevel="1" x14ac:dyDescent="0.2">
      <c r="A104" s="117"/>
      <c r="B104" s="118"/>
      <c r="C104" s="146" t="s">
        <v>177</v>
      </c>
      <c r="D104" s="120"/>
      <c r="E104" s="121">
        <v>4.1340000000000003</v>
      </c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4"/>
      <c r="Z104" s="114"/>
      <c r="AA104" s="114"/>
      <c r="AB104" s="114"/>
      <c r="AC104" s="114"/>
      <c r="AD104" s="114"/>
      <c r="AE104" s="114"/>
      <c r="AF104" s="114"/>
      <c r="AG104" s="114" t="s">
        <v>145</v>
      </c>
      <c r="AH104" s="114">
        <v>0</v>
      </c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</row>
    <row r="105" spans="1:60" outlineLevel="1" x14ac:dyDescent="0.2">
      <c r="A105" s="117"/>
      <c r="B105" s="118"/>
      <c r="C105" s="146" t="s">
        <v>178</v>
      </c>
      <c r="D105" s="120"/>
      <c r="E105" s="121">
        <v>1.1625000000000001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4"/>
      <c r="Z105" s="114"/>
      <c r="AA105" s="114"/>
      <c r="AB105" s="114"/>
      <c r="AC105" s="114"/>
      <c r="AD105" s="114"/>
      <c r="AE105" s="114"/>
      <c r="AF105" s="114"/>
      <c r="AG105" s="114" t="s">
        <v>145</v>
      </c>
      <c r="AH105" s="114">
        <v>0</v>
      </c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</row>
    <row r="106" spans="1:60" outlineLevel="1" x14ac:dyDescent="0.2">
      <c r="A106" s="117"/>
      <c r="B106" s="118"/>
      <c r="C106" s="146" t="s">
        <v>179</v>
      </c>
      <c r="D106" s="120"/>
      <c r="E106" s="121">
        <v>16.463000000000001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4"/>
      <c r="Z106" s="114"/>
      <c r="AA106" s="114"/>
      <c r="AB106" s="114"/>
      <c r="AC106" s="114"/>
      <c r="AD106" s="114"/>
      <c r="AE106" s="114"/>
      <c r="AF106" s="114"/>
      <c r="AG106" s="114" t="s">
        <v>145</v>
      </c>
      <c r="AH106" s="114">
        <v>0</v>
      </c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</row>
    <row r="107" spans="1:60" outlineLevel="1" x14ac:dyDescent="0.2">
      <c r="A107" s="117"/>
      <c r="B107" s="118"/>
      <c r="C107" s="146" t="s">
        <v>180</v>
      </c>
      <c r="D107" s="120"/>
      <c r="E107" s="121">
        <v>8.52</v>
      </c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4"/>
      <c r="Z107" s="114"/>
      <c r="AA107" s="114"/>
      <c r="AB107" s="114"/>
      <c r="AC107" s="114"/>
      <c r="AD107" s="114"/>
      <c r="AE107" s="114"/>
      <c r="AF107" s="114"/>
      <c r="AG107" s="114" t="s">
        <v>145</v>
      </c>
      <c r="AH107" s="114">
        <v>0</v>
      </c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</row>
    <row r="108" spans="1:60" outlineLevel="1" x14ac:dyDescent="0.2">
      <c r="A108" s="131">
        <v>32</v>
      </c>
      <c r="B108" s="132" t="s">
        <v>241</v>
      </c>
      <c r="C108" s="145" t="s">
        <v>242</v>
      </c>
      <c r="D108" s="133" t="s">
        <v>142</v>
      </c>
      <c r="E108" s="134">
        <v>107.943</v>
      </c>
      <c r="F108" s="135"/>
      <c r="G108" s="136">
        <f>ROUND(E108*F108,2)</f>
        <v>0</v>
      </c>
      <c r="H108" s="119">
        <v>0</v>
      </c>
      <c r="I108" s="119">
        <f>ROUND(E108*H108,2)</f>
        <v>0</v>
      </c>
      <c r="J108" s="119">
        <v>10</v>
      </c>
      <c r="K108" s="119">
        <f>ROUND(E108*J108,2)</f>
        <v>1079.43</v>
      </c>
      <c r="L108" s="119">
        <v>21</v>
      </c>
      <c r="M108" s="119">
        <f>G108*(1+L108/100)</f>
        <v>0</v>
      </c>
      <c r="N108" s="119">
        <v>0</v>
      </c>
      <c r="O108" s="119">
        <f>ROUND(E108*N108,2)</f>
        <v>0</v>
      </c>
      <c r="P108" s="119">
        <v>4.0000000000000001E-3</v>
      </c>
      <c r="Q108" s="119">
        <f>ROUND(E108*P108,2)</f>
        <v>0.43</v>
      </c>
      <c r="R108" s="119"/>
      <c r="S108" s="119" t="s">
        <v>135</v>
      </c>
      <c r="T108" s="119" t="s">
        <v>143</v>
      </c>
      <c r="U108" s="119">
        <v>0.03</v>
      </c>
      <c r="V108" s="119">
        <f>ROUND(E108*U108,2)</f>
        <v>3.24</v>
      </c>
      <c r="W108" s="119"/>
      <c r="X108" s="119" t="s">
        <v>136</v>
      </c>
      <c r="Y108" s="114"/>
      <c r="Z108" s="114"/>
      <c r="AA108" s="114"/>
      <c r="AB108" s="114"/>
      <c r="AC108" s="114"/>
      <c r="AD108" s="114"/>
      <c r="AE108" s="114"/>
      <c r="AF108" s="114"/>
      <c r="AG108" s="114" t="s">
        <v>137</v>
      </c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</row>
    <row r="109" spans="1:60" outlineLevel="1" x14ac:dyDescent="0.2">
      <c r="A109" s="117"/>
      <c r="B109" s="118"/>
      <c r="C109" s="146" t="s">
        <v>183</v>
      </c>
      <c r="D109" s="120"/>
      <c r="E109" s="121">
        <v>31.2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4"/>
      <c r="Z109" s="114"/>
      <c r="AA109" s="114"/>
      <c r="AB109" s="114"/>
      <c r="AC109" s="114"/>
      <c r="AD109" s="114"/>
      <c r="AE109" s="114"/>
      <c r="AF109" s="114"/>
      <c r="AG109" s="114" t="s">
        <v>145</v>
      </c>
      <c r="AH109" s="114">
        <v>0</v>
      </c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</row>
    <row r="110" spans="1:60" outlineLevel="1" x14ac:dyDescent="0.2">
      <c r="A110" s="117"/>
      <c r="B110" s="118"/>
      <c r="C110" s="146" t="s">
        <v>184</v>
      </c>
      <c r="D110" s="120"/>
      <c r="E110" s="121">
        <v>-3.5459999999999998</v>
      </c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4"/>
      <c r="Z110" s="114"/>
      <c r="AA110" s="114"/>
      <c r="AB110" s="114"/>
      <c r="AC110" s="114"/>
      <c r="AD110" s="114"/>
      <c r="AE110" s="114"/>
      <c r="AF110" s="114"/>
      <c r="AG110" s="114" t="s">
        <v>145</v>
      </c>
      <c r="AH110" s="114">
        <v>0</v>
      </c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</row>
    <row r="111" spans="1:60" outlineLevel="1" x14ac:dyDescent="0.2">
      <c r="A111" s="117"/>
      <c r="B111" s="118"/>
      <c r="C111" s="146" t="s">
        <v>185</v>
      </c>
      <c r="D111" s="120"/>
      <c r="E111" s="121">
        <v>-1.5760000000000001</v>
      </c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4"/>
      <c r="Z111" s="114"/>
      <c r="AA111" s="114"/>
      <c r="AB111" s="114"/>
      <c r="AC111" s="114"/>
      <c r="AD111" s="114"/>
      <c r="AE111" s="114"/>
      <c r="AF111" s="114"/>
      <c r="AG111" s="114" t="s">
        <v>145</v>
      </c>
      <c r="AH111" s="114">
        <v>0</v>
      </c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</row>
    <row r="112" spans="1:60" outlineLevel="1" x14ac:dyDescent="0.2">
      <c r="A112" s="117"/>
      <c r="B112" s="118"/>
      <c r="C112" s="146" t="s">
        <v>186</v>
      </c>
      <c r="D112" s="120"/>
      <c r="E112" s="121">
        <v>-2.4624999999999999</v>
      </c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4"/>
      <c r="Z112" s="114"/>
      <c r="AA112" s="114"/>
      <c r="AB112" s="114"/>
      <c r="AC112" s="114"/>
      <c r="AD112" s="114"/>
      <c r="AE112" s="114"/>
      <c r="AF112" s="114"/>
      <c r="AG112" s="114" t="s">
        <v>145</v>
      </c>
      <c r="AH112" s="114">
        <v>0</v>
      </c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</row>
    <row r="113" spans="1:60" outlineLevel="1" x14ac:dyDescent="0.2">
      <c r="A113" s="117"/>
      <c r="B113" s="118"/>
      <c r="C113" s="146" t="s">
        <v>187</v>
      </c>
      <c r="D113" s="120"/>
      <c r="E113" s="121">
        <v>11.023999999999999</v>
      </c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4"/>
      <c r="Z113" s="114"/>
      <c r="AA113" s="114"/>
      <c r="AB113" s="114"/>
      <c r="AC113" s="114"/>
      <c r="AD113" s="114"/>
      <c r="AE113" s="114"/>
      <c r="AF113" s="114"/>
      <c r="AG113" s="114" t="s">
        <v>145</v>
      </c>
      <c r="AH113" s="114">
        <v>0</v>
      </c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</row>
    <row r="114" spans="1:60" outlineLevel="1" x14ac:dyDescent="0.2">
      <c r="A114" s="117"/>
      <c r="B114" s="118"/>
      <c r="C114" s="146" t="s">
        <v>188</v>
      </c>
      <c r="D114" s="120"/>
      <c r="E114" s="121">
        <v>-1.1819999999999999</v>
      </c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4"/>
      <c r="Z114" s="114"/>
      <c r="AA114" s="114"/>
      <c r="AB114" s="114"/>
      <c r="AC114" s="114"/>
      <c r="AD114" s="114"/>
      <c r="AE114" s="114"/>
      <c r="AF114" s="114"/>
      <c r="AG114" s="114" t="s">
        <v>145</v>
      </c>
      <c r="AH114" s="114">
        <v>0</v>
      </c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</row>
    <row r="115" spans="1:60" outlineLevel="1" x14ac:dyDescent="0.2">
      <c r="A115" s="117"/>
      <c r="B115" s="118"/>
      <c r="C115" s="146" t="s">
        <v>189</v>
      </c>
      <c r="D115" s="120"/>
      <c r="E115" s="121">
        <v>4.8840000000000003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4"/>
      <c r="Z115" s="114"/>
      <c r="AA115" s="114"/>
      <c r="AB115" s="114"/>
      <c r="AC115" s="114"/>
      <c r="AD115" s="114"/>
      <c r="AE115" s="114"/>
      <c r="AF115" s="114"/>
      <c r="AG115" s="114" t="s">
        <v>145</v>
      </c>
      <c r="AH115" s="114">
        <v>0</v>
      </c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</row>
    <row r="116" spans="1:60" outlineLevel="1" x14ac:dyDescent="0.2">
      <c r="A116" s="117"/>
      <c r="B116" s="118"/>
      <c r="C116" s="146" t="s">
        <v>190</v>
      </c>
      <c r="D116" s="120"/>
      <c r="E116" s="121">
        <v>8.9179999999999993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4"/>
      <c r="Z116" s="114"/>
      <c r="AA116" s="114"/>
      <c r="AB116" s="114"/>
      <c r="AC116" s="114"/>
      <c r="AD116" s="114"/>
      <c r="AE116" s="114"/>
      <c r="AF116" s="114"/>
      <c r="AG116" s="114" t="s">
        <v>145</v>
      </c>
      <c r="AH116" s="114">
        <v>0</v>
      </c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</row>
    <row r="117" spans="1:60" outlineLevel="1" x14ac:dyDescent="0.2">
      <c r="A117" s="117"/>
      <c r="B117" s="118"/>
      <c r="C117" s="146" t="s">
        <v>188</v>
      </c>
      <c r="D117" s="120"/>
      <c r="E117" s="121">
        <v>-1.1819999999999999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4"/>
      <c r="Z117" s="114"/>
      <c r="AA117" s="114"/>
      <c r="AB117" s="114"/>
      <c r="AC117" s="114"/>
      <c r="AD117" s="114"/>
      <c r="AE117" s="114"/>
      <c r="AF117" s="114"/>
      <c r="AG117" s="114" t="s">
        <v>145</v>
      </c>
      <c r="AH117" s="114">
        <v>0</v>
      </c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</row>
    <row r="118" spans="1:60" outlineLevel="1" x14ac:dyDescent="0.2">
      <c r="A118" s="117"/>
      <c r="B118" s="118"/>
      <c r="C118" s="146" t="s">
        <v>191</v>
      </c>
      <c r="D118" s="120"/>
      <c r="E118" s="121">
        <v>43.212000000000003</v>
      </c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4"/>
      <c r="Z118" s="114"/>
      <c r="AA118" s="114"/>
      <c r="AB118" s="114"/>
      <c r="AC118" s="114"/>
      <c r="AD118" s="114"/>
      <c r="AE118" s="114"/>
      <c r="AF118" s="114"/>
      <c r="AG118" s="114" t="s">
        <v>145</v>
      </c>
      <c r="AH118" s="114">
        <v>0</v>
      </c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</row>
    <row r="119" spans="1:60" outlineLevel="1" x14ac:dyDescent="0.2">
      <c r="A119" s="117"/>
      <c r="B119" s="118"/>
      <c r="C119" s="146" t="s">
        <v>185</v>
      </c>
      <c r="D119" s="120"/>
      <c r="E119" s="121">
        <v>-1.5760000000000001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4"/>
      <c r="Z119" s="114"/>
      <c r="AA119" s="114"/>
      <c r="AB119" s="114"/>
      <c r="AC119" s="114"/>
      <c r="AD119" s="114"/>
      <c r="AE119" s="114"/>
      <c r="AF119" s="114"/>
      <c r="AG119" s="114" t="s">
        <v>145</v>
      </c>
      <c r="AH119" s="114">
        <v>0</v>
      </c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</row>
    <row r="120" spans="1:60" outlineLevel="1" x14ac:dyDescent="0.2">
      <c r="A120" s="117"/>
      <c r="B120" s="118"/>
      <c r="C120" s="146" t="s">
        <v>186</v>
      </c>
      <c r="D120" s="120"/>
      <c r="E120" s="121">
        <v>-2.4624999999999999</v>
      </c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4"/>
      <c r="Z120" s="114"/>
      <c r="AA120" s="114"/>
      <c r="AB120" s="114"/>
      <c r="AC120" s="114"/>
      <c r="AD120" s="114"/>
      <c r="AE120" s="114"/>
      <c r="AF120" s="114"/>
      <c r="AG120" s="114" t="s">
        <v>145</v>
      </c>
      <c r="AH120" s="114">
        <v>0</v>
      </c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</row>
    <row r="121" spans="1:60" outlineLevel="1" x14ac:dyDescent="0.2">
      <c r="A121" s="117"/>
      <c r="B121" s="118"/>
      <c r="C121" s="146" t="s">
        <v>192</v>
      </c>
      <c r="D121" s="120"/>
      <c r="E121" s="121">
        <v>-3.85</v>
      </c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4"/>
      <c r="Z121" s="114"/>
      <c r="AA121" s="114"/>
      <c r="AB121" s="114"/>
      <c r="AC121" s="114"/>
      <c r="AD121" s="114"/>
      <c r="AE121" s="114"/>
      <c r="AF121" s="114"/>
      <c r="AG121" s="114" t="s">
        <v>145</v>
      </c>
      <c r="AH121" s="114">
        <v>0</v>
      </c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</row>
    <row r="122" spans="1:60" outlineLevel="1" x14ac:dyDescent="0.2">
      <c r="A122" s="117"/>
      <c r="B122" s="118"/>
      <c r="C122" s="146" t="s">
        <v>193</v>
      </c>
      <c r="D122" s="120"/>
      <c r="E122" s="121">
        <v>30.367999999999999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4"/>
      <c r="Z122" s="114"/>
      <c r="AA122" s="114"/>
      <c r="AB122" s="114"/>
      <c r="AC122" s="114"/>
      <c r="AD122" s="114"/>
      <c r="AE122" s="114"/>
      <c r="AF122" s="114"/>
      <c r="AG122" s="114" t="s">
        <v>145</v>
      </c>
      <c r="AH122" s="114">
        <v>0</v>
      </c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</row>
    <row r="123" spans="1:60" outlineLevel="1" x14ac:dyDescent="0.2">
      <c r="A123" s="117"/>
      <c r="B123" s="118"/>
      <c r="C123" s="146" t="s">
        <v>185</v>
      </c>
      <c r="D123" s="120"/>
      <c r="E123" s="121">
        <v>-1.5760000000000001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4"/>
      <c r="Z123" s="114"/>
      <c r="AA123" s="114"/>
      <c r="AB123" s="114"/>
      <c r="AC123" s="114"/>
      <c r="AD123" s="114"/>
      <c r="AE123" s="114"/>
      <c r="AF123" s="114"/>
      <c r="AG123" s="114" t="s">
        <v>145</v>
      </c>
      <c r="AH123" s="114">
        <v>0</v>
      </c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</row>
    <row r="124" spans="1:60" outlineLevel="1" x14ac:dyDescent="0.2">
      <c r="A124" s="117"/>
      <c r="B124" s="118"/>
      <c r="C124" s="146" t="s">
        <v>194</v>
      </c>
      <c r="D124" s="120"/>
      <c r="E124" s="121">
        <v>-2.25</v>
      </c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4"/>
      <c r="Z124" s="114"/>
      <c r="AA124" s="114"/>
      <c r="AB124" s="114"/>
      <c r="AC124" s="114"/>
      <c r="AD124" s="114"/>
      <c r="AE124" s="114"/>
      <c r="AF124" s="114"/>
      <c r="AG124" s="114" t="s">
        <v>145</v>
      </c>
      <c r="AH124" s="114">
        <v>0</v>
      </c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</row>
    <row r="125" spans="1:60" ht="22.5" outlineLevel="1" x14ac:dyDescent="0.2">
      <c r="A125" s="137">
        <v>33</v>
      </c>
      <c r="B125" s="138" t="s">
        <v>243</v>
      </c>
      <c r="C125" s="144" t="s">
        <v>244</v>
      </c>
      <c r="D125" s="139" t="s">
        <v>134</v>
      </c>
      <c r="E125" s="140">
        <v>3</v>
      </c>
      <c r="F125" s="141"/>
      <c r="G125" s="142">
        <f>ROUND(E125*F125,2)</f>
        <v>0</v>
      </c>
      <c r="H125" s="119">
        <v>4.2300000000000004</v>
      </c>
      <c r="I125" s="119">
        <f>ROUND(E125*H125,2)</f>
        <v>12.69</v>
      </c>
      <c r="J125" s="119">
        <v>193.77</v>
      </c>
      <c r="K125" s="119">
        <f>ROUND(E125*J125,2)</f>
        <v>581.30999999999995</v>
      </c>
      <c r="L125" s="119">
        <v>21</v>
      </c>
      <c r="M125" s="119">
        <f>G125*(1+L125/100)</f>
        <v>0</v>
      </c>
      <c r="N125" s="119">
        <v>3.6700000000000001E-3</v>
      </c>
      <c r="O125" s="119">
        <f>ROUND(E125*N125,2)</f>
        <v>0.01</v>
      </c>
      <c r="P125" s="119">
        <v>0</v>
      </c>
      <c r="Q125" s="119">
        <f>ROUND(E125*P125,2)</f>
        <v>0</v>
      </c>
      <c r="R125" s="119"/>
      <c r="S125" s="119" t="s">
        <v>135</v>
      </c>
      <c r="T125" s="119" t="s">
        <v>135</v>
      </c>
      <c r="U125" s="119">
        <v>0.433</v>
      </c>
      <c r="V125" s="119">
        <f>ROUND(E125*U125,2)</f>
        <v>1.3</v>
      </c>
      <c r="W125" s="119"/>
      <c r="X125" s="119" t="s">
        <v>136</v>
      </c>
      <c r="Y125" s="114"/>
      <c r="Z125" s="114"/>
      <c r="AA125" s="114"/>
      <c r="AB125" s="114"/>
      <c r="AC125" s="114"/>
      <c r="AD125" s="114"/>
      <c r="AE125" s="114"/>
      <c r="AF125" s="114"/>
      <c r="AG125" s="114" t="s">
        <v>137</v>
      </c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</row>
    <row r="126" spans="1:60" ht="22.5" outlineLevel="1" x14ac:dyDescent="0.2">
      <c r="A126" s="131">
        <v>34</v>
      </c>
      <c r="B126" s="132" t="s">
        <v>245</v>
      </c>
      <c r="C126" s="145" t="s">
        <v>246</v>
      </c>
      <c r="D126" s="133" t="s">
        <v>142</v>
      </c>
      <c r="E126" s="134">
        <v>18.597999999999999</v>
      </c>
      <c r="F126" s="135"/>
      <c r="G126" s="136">
        <f>ROUND(E126*F126,2)</f>
        <v>0</v>
      </c>
      <c r="H126" s="119">
        <v>0</v>
      </c>
      <c r="I126" s="119">
        <f>ROUND(E126*H126,2)</f>
        <v>0</v>
      </c>
      <c r="J126" s="119">
        <v>235.5</v>
      </c>
      <c r="K126" s="119">
        <f>ROUND(E126*J126,2)</f>
        <v>4379.83</v>
      </c>
      <c r="L126" s="119">
        <v>21</v>
      </c>
      <c r="M126" s="119">
        <f>G126*(1+L126/100)</f>
        <v>0</v>
      </c>
      <c r="N126" s="119">
        <v>0</v>
      </c>
      <c r="O126" s="119">
        <f>ROUND(E126*N126,2)</f>
        <v>0</v>
      </c>
      <c r="P126" s="119">
        <v>6.0999999999999999E-2</v>
      </c>
      <c r="Q126" s="119">
        <f>ROUND(E126*P126,2)</f>
        <v>1.1299999999999999</v>
      </c>
      <c r="R126" s="119"/>
      <c r="S126" s="119" t="s">
        <v>135</v>
      </c>
      <c r="T126" s="119" t="s">
        <v>135</v>
      </c>
      <c r="U126" s="119">
        <v>0</v>
      </c>
      <c r="V126" s="119">
        <f>ROUND(E126*U126,2)</f>
        <v>0</v>
      </c>
      <c r="W126" s="119"/>
      <c r="X126" s="119" t="s">
        <v>164</v>
      </c>
      <c r="Y126" s="114"/>
      <c r="Z126" s="114"/>
      <c r="AA126" s="114"/>
      <c r="AB126" s="114"/>
      <c r="AC126" s="114"/>
      <c r="AD126" s="114"/>
      <c r="AE126" s="114"/>
      <c r="AF126" s="114"/>
      <c r="AG126" s="114" t="s">
        <v>165</v>
      </c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</row>
    <row r="127" spans="1:60" outlineLevel="1" x14ac:dyDescent="0.2">
      <c r="A127" s="117"/>
      <c r="B127" s="118"/>
      <c r="C127" s="146" t="s">
        <v>202</v>
      </c>
      <c r="D127" s="120"/>
      <c r="E127" s="121">
        <v>16.28</v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4"/>
      <c r="Z127" s="114"/>
      <c r="AA127" s="114"/>
      <c r="AB127" s="114"/>
      <c r="AC127" s="114"/>
      <c r="AD127" s="114"/>
      <c r="AE127" s="114"/>
      <c r="AF127" s="114"/>
      <c r="AG127" s="114" t="s">
        <v>145</v>
      </c>
      <c r="AH127" s="114">
        <v>0</v>
      </c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</row>
    <row r="128" spans="1:60" outlineLevel="1" x14ac:dyDescent="0.2">
      <c r="A128" s="117"/>
      <c r="B128" s="118"/>
      <c r="C128" s="146" t="s">
        <v>188</v>
      </c>
      <c r="D128" s="120"/>
      <c r="E128" s="121">
        <v>-1.1819999999999999</v>
      </c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4"/>
      <c r="Z128" s="114"/>
      <c r="AA128" s="114"/>
      <c r="AB128" s="114"/>
      <c r="AC128" s="114"/>
      <c r="AD128" s="114"/>
      <c r="AE128" s="114"/>
      <c r="AF128" s="114"/>
      <c r="AG128" s="114" t="s">
        <v>145</v>
      </c>
      <c r="AH128" s="114">
        <v>0</v>
      </c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</row>
    <row r="129" spans="1:60" outlineLevel="1" x14ac:dyDescent="0.2">
      <c r="A129" s="117"/>
      <c r="B129" s="118"/>
      <c r="C129" s="146" t="s">
        <v>203</v>
      </c>
      <c r="D129" s="120"/>
      <c r="E129" s="121">
        <v>3.5</v>
      </c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4"/>
      <c r="Z129" s="114"/>
      <c r="AA129" s="114"/>
      <c r="AB129" s="114"/>
      <c r="AC129" s="114"/>
      <c r="AD129" s="114"/>
      <c r="AE129" s="114"/>
      <c r="AF129" s="114"/>
      <c r="AG129" s="114" t="s">
        <v>145</v>
      </c>
      <c r="AH129" s="114">
        <v>0</v>
      </c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</row>
    <row r="130" spans="1:60" x14ac:dyDescent="0.2">
      <c r="A130" s="125" t="s">
        <v>130</v>
      </c>
      <c r="B130" s="126" t="s">
        <v>58</v>
      </c>
      <c r="C130" s="143" t="s">
        <v>59</v>
      </c>
      <c r="D130" s="127"/>
      <c r="E130" s="128"/>
      <c r="F130" s="129"/>
      <c r="G130" s="130">
        <f>SUMIF(AG131:AG131,"&lt;&gt;NOR",G131:G131)</f>
        <v>0</v>
      </c>
      <c r="H130" s="124"/>
      <c r="I130" s="124">
        <f>SUM(I131:I131)</f>
        <v>0</v>
      </c>
      <c r="J130" s="124"/>
      <c r="K130" s="124">
        <f>SUM(K131:K131)</f>
        <v>4216.3900000000003</v>
      </c>
      <c r="L130" s="124"/>
      <c r="M130" s="124">
        <f>SUM(M131:M131)</f>
        <v>0</v>
      </c>
      <c r="N130" s="124"/>
      <c r="O130" s="124">
        <f>SUM(O131:O131)</f>
        <v>0</v>
      </c>
      <c r="P130" s="124"/>
      <c r="Q130" s="124">
        <f>SUM(Q131:Q131)</f>
        <v>0</v>
      </c>
      <c r="R130" s="124"/>
      <c r="S130" s="124"/>
      <c r="T130" s="124"/>
      <c r="U130" s="124"/>
      <c r="V130" s="124">
        <f>SUM(V131:V131)</f>
        <v>9.6199999999999992</v>
      </c>
      <c r="W130" s="124"/>
      <c r="X130" s="124"/>
      <c r="AG130" t="s">
        <v>131</v>
      </c>
    </row>
    <row r="131" spans="1:60" outlineLevel="1" x14ac:dyDescent="0.2">
      <c r="A131" s="137">
        <v>35</v>
      </c>
      <c r="B131" s="138" t="s">
        <v>247</v>
      </c>
      <c r="C131" s="144" t="s">
        <v>248</v>
      </c>
      <c r="D131" s="139" t="s">
        <v>249</v>
      </c>
      <c r="E131" s="140">
        <v>3.7313200000000002</v>
      </c>
      <c r="F131" s="141"/>
      <c r="G131" s="142">
        <f>ROUND(E131*F131,2)</f>
        <v>0</v>
      </c>
      <c r="H131" s="119">
        <v>0</v>
      </c>
      <c r="I131" s="119">
        <f>ROUND(E131*H131,2)</f>
        <v>0</v>
      </c>
      <c r="J131" s="119">
        <v>1130</v>
      </c>
      <c r="K131" s="119">
        <f>ROUND(E131*J131,2)</f>
        <v>4216.3900000000003</v>
      </c>
      <c r="L131" s="119">
        <v>21</v>
      </c>
      <c r="M131" s="119">
        <f>G131*(1+L131/100)</f>
        <v>0</v>
      </c>
      <c r="N131" s="119">
        <v>0</v>
      </c>
      <c r="O131" s="119">
        <f>ROUND(E131*N131,2)</f>
        <v>0</v>
      </c>
      <c r="P131" s="119">
        <v>0</v>
      </c>
      <c r="Q131" s="119">
        <f>ROUND(E131*P131,2)</f>
        <v>0</v>
      </c>
      <c r="R131" s="119"/>
      <c r="S131" s="119" t="s">
        <v>135</v>
      </c>
      <c r="T131" s="119" t="s">
        <v>143</v>
      </c>
      <c r="U131" s="119">
        <v>2.577</v>
      </c>
      <c r="V131" s="119">
        <f>ROUND(E131*U131,2)</f>
        <v>9.6199999999999992</v>
      </c>
      <c r="W131" s="119"/>
      <c r="X131" s="119" t="s">
        <v>250</v>
      </c>
      <c r="Y131" s="114"/>
      <c r="Z131" s="114"/>
      <c r="AA131" s="114"/>
      <c r="AB131" s="114"/>
      <c r="AC131" s="114"/>
      <c r="AD131" s="114"/>
      <c r="AE131" s="114"/>
      <c r="AF131" s="114"/>
      <c r="AG131" s="114" t="s">
        <v>251</v>
      </c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</row>
    <row r="132" spans="1:60" x14ac:dyDescent="0.2">
      <c r="A132" s="125" t="s">
        <v>130</v>
      </c>
      <c r="B132" s="126" t="s">
        <v>60</v>
      </c>
      <c r="C132" s="143" t="s">
        <v>61</v>
      </c>
      <c r="D132" s="127"/>
      <c r="E132" s="128"/>
      <c r="F132" s="129"/>
      <c r="G132" s="130">
        <f>SUMIF(AG133:AG139,"&lt;&gt;NOR",G133:G139)</f>
        <v>0</v>
      </c>
      <c r="H132" s="124"/>
      <c r="I132" s="124">
        <f>SUM(I133:I139)</f>
        <v>4609.8100000000004</v>
      </c>
      <c r="J132" s="124"/>
      <c r="K132" s="124">
        <f>SUM(K133:K139)</f>
        <v>3120.85</v>
      </c>
      <c r="L132" s="124"/>
      <c r="M132" s="124">
        <f>SUM(M133:M139)</f>
        <v>0</v>
      </c>
      <c r="N132" s="124"/>
      <c r="O132" s="124">
        <f>SUM(O133:O139)</f>
        <v>0.04</v>
      </c>
      <c r="P132" s="124"/>
      <c r="Q132" s="124">
        <f>SUM(Q133:Q139)</f>
        <v>0</v>
      </c>
      <c r="R132" s="124"/>
      <c r="S132" s="124"/>
      <c r="T132" s="124"/>
      <c r="U132" s="124"/>
      <c r="V132" s="124">
        <f>SUM(V133:V139)</f>
        <v>5.58</v>
      </c>
      <c r="W132" s="124"/>
      <c r="X132" s="124"/>
      <c r="AG132" t="s">
        <v>131</v>
      </c>
    </row>
    <row r="133" spans="1:60" outlineLevel="1" x14ac:dyDescent="0.2">
      <c r="A133" s="131">
        <v>36</v>
      </c>
      <c r="B133" s="132" t="s">
        <v>252</v>
      </c>
      <c r="C133" s="145" t="s">
        <v>253</v>
      </c>
      <c r="D133" s="133" t="s">
        <v>142</v>
      </c>
      <c r="E133" s="134">
        <v>11.196</v>
      </c>
      <c r="F133" s="135"/>
      <c r="G133" s="136">
        <f>ROUND(E133*F133,2)</f>
        <v>0</v>
      </c>
      <c r="H133" s="119">
        <v>318.92</v>
      </c>
      <c r="I133" s="119">
        <f>ROUND(E133*H133,2)</f>
        <v>3570.63</v>
      </c>
      <c r="J133" s="119">
        <v>194.08</v>
      </c>
      <c r="K133" s="119">
        <f>ROUND(E133*J133,2)</f>
        <v>2172.92</v>
      </c>
      <c r="L133" s="119">
        <v>21</v>
      </c>
      <c r="M133" s="119">
        <f>G133*(1+L133/100)</f>
        <v>0</v>
      </c>
      <c r="N133" s="119">
        <v>3.6800000000000001E-3</v>
      </c>
      <c r="O133" s="119">
        <f>ROUND(E133*N133,2)</f>
        <v>0.04</v>
      </c>
      <c r="P133" s="119">
        <v>0</v>
      </c>
      <c r="Q133" s="119">
        <f>ROUND(E133*P133,2)</f>
        <v>0</v>
      </c>
      <c r="R133" s="119"/>
      <c r="S133" s="119" t="s">
        <v>135</v>
      </c>
      <c r="T133" s="119" t="s">
        <v>135</v>
      </c>
      <c r="U133" s="119">
        <v>0.38500000000000001</v>
      </c>
      <c r="V133" s="119">
        <f>ROUND(E133*U133,2)</f>
        <v>4.3099999999999996</v>
      </c>
      <c r="W133" s="119"/>
      <c r="X133" s="119" t="s">
        <v>136</v>
      </c>
      <c r="Y133" s="114"/>
      <c r="Z133" s="114"/>
      <c r="AA133" s="114"/>
      <c r="AB133" s="114"/>
      <c r="AC133" s="114"/>
      <c r="AD133" s="114"/>
      <c r="AE133" s="114"/>
      <c r="AF133" s="114"/>
      <c r="AG133" s="114" t="s">
        <v>137</v>
      </c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</row>
    <row r="134" spans="1:60" outlineLevel="1" x14ac:dyDescent="0.2">
      <c r="A134" s="117"/>
      <c r="B134" s="118"/>
      <c r="C134" s="146" t="s">
        <v>254</v>
      </c>
      <c r="D134" s="120"/>
      <c r="E134" s="121">
        <v>4.1340000000000003</v>
      </c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4"/>
      <c r="Z134" s="114"/>
      <c r="AA134" s="114"/>
      <c r="AB134" s="114"/>
      <c r="AC134" s="114"/>
      <c r="AD134" s="114"/>
      <c r="AE134" s="114"/>
      <c r="AF134" s="114"/>
      <c r="AG134" s="114" t="s">
        <v>145</v>
      </c>
      <c r="AH134" s="114">
        <v>0</v>
      </c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</row>
    <row r="135" spans="1:60" outlineLevel="1" x14ac:dyDescent="0.2">
      <c r="A135" s="117"/>
      <c r="B135" s="118"/>
      <c r="C135" s="146" t="s">
        <v>255</v>
      </c>
      <c r="D135" s="120"/>
      <c r="E135" s="121">
        <v>6.64</v>
      </c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4"/>
      <c r="Z135" s="114"/>
      <c r="AA135" s="114"/>
      <c r="AB135" s="114"/>
      <c r="AC135" s="114"/>
      <c r="AD135" s="114"/>
      <c r="AE135" s="114"/>
      <c r="AF135" s="114"/>
      <c r="AG135" s="114" t="s">
        <v>145</v>
      </c>
      <c r="AH135" s="114">
        <v>0</v>
      </c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</row>
    <row r="136" spans="1:60" outlineLevel="1" x14ac:dyDescent="0.2">
      <c r="A136" s="117"/>
      <c r="B136" s="118"/>
      <c r="C136" s="146" t="s">
        <v>256</v>
      </c>
      <c r="D136" s="120"/>
      <c r="E136" s="121">
        <v>0.42199999999999999</v>
      </c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4"/>
      <c r="Z136" s="114"/>
      <c r="AA136" s="114"/>
      <c r="AB136" s="114"/>
      <c r="AC136" s="114"/>
      <c r="AD136" s="114"/>
      <c r="AE136" s="114"/>
      <c r="AF136" s="114"/>
      <c r="AG136" s="114" t="s">
        <v>145</v>
      </c>
      <c r="AH136" s="114">
        <v>0</v>
      </c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</row>
    <row r="137" spans="1:60" outlineLevel="1" x14ac:dyDescent="0.2">
      <c r="A137" s="131">
        <v>37</v>
      </c>
      <c r="B137" s="132" t="s">
        <v>257</v>
      </c>
      <c r="C137" s="145" t="s">
        <v>258</v>
      </c>
      <c r="D137" s="133" t="s">
        <v>148</v>
      </c>
      <c r="E137" s="134">
        <v>11.54</v>
      </c>
      <c r="F137" s="135"/>
      <c r="G137" s="136">
        <f>ROUND(E137*F137,2)</f>
        <v>0</v>
      </c>
      <c r="H137" s="119">
        <v>90.05</v>
      </c>
      <c r="I137" s="119">
        <f>ROUND(E137*H137,2)</f>
        <v>1039.18</v>
      </c>
      <c r="J137" s="119">
        <v>55.45</v>
      </c>
      <c r="K137" s="119">
        <f>ROUND(E137*J137,2)</f>
        <v>639.89</v>
      </c>
      <c r="L137" s="119">
        <v>21</v>
      </c>
      <c r="M137" s="119">
        <f>G137*(1+L137/100)</f>
        <v>0</v>
      </c>
      <c r="N137" s="119">
        <v>3.2000000000000003E-4</v>
      </c>
      <c r="O137" s="119">
        <f>ROUND(E137*N137,2)</f>
        <v>0</v>
      </c>
      <c r="P137" s="119">
        <v>0</v>
      </c>
      <c r="Q137" s="119">
        <f>ROUND(E137*P137,2)</f>
        <v>0</v>
      </c>
      <c r="R137" s="119"/>
      <c r="S137" s="119" t="s">
        <v>135</v>
      </c>
      <c r="T137" s="119" t="s">
        <v>135</v>
      </c>
      <c r="U137" s="119">
        <v>0.11</v>
      </c>
      <c r="V137" s="119">
        <f>ROUND(E137*U137,2)</f>
        <v>1.27</v>
      </c>
      <c r="W137" s="119"/>
      <c r="X137" s="119" t="s">
        <v>136</v>
      </c>
      <c r="Y137" s="114"/>
      <c r="Z137" s="114"/>
      <c r="AA137" s="114"/>
      <c r="AB137" s="114"/>
      <c r="AC137" s="114"/>
      <c r="AD137" s="114"/>
      <c r="AE137" s="114"/>
      <c r="AF137" s="114"/>
      <c r="AG137" s="114" t="s">
        <v>137</v>
      </c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</row>
    <row r="138" spans="1:60" outlineLevel="1" x14ac:dyDescent="0.2">
      <c r="A138" s="117"/>
      <c r="B138" s="118"/>
      <c r="C138" s="146" t="s">
        <v>259</v>
      </c>
      <c r="D138" s="120"/>
      <c r="E138" s="121">
        <v>11.54</v>
      </c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4"/>
      <c r="Z138" s="114"/>
      <c r="AA138" s="114"/>
      <c r="AB138" s="114"/>
      <c r="AC138" s="114"/>
      <c r="AD138" s="114"/>
      <c r="AE138" s="114"/>
      <c r="AF138" s="114"/>
      <c r="AG138" s="114" t="s">
        <v>145</v>
      </c>
      <c r="AH138" s="114">
        <v>0</v>
      </c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</row>
    <row r="139" spans="1:60" outlineLevel="1" x14ac:dyDescent="0.2">
      <c r="A139" s="137">
        <v>38</v>
      </c>
      <c r="B139" s="138" t="s">
        <v>260</v>
      </c>
      <c r="C139" s="144" t="s">
        <v>261</v>
      </c>
      <c r="D139" s="139" t="s">
        <v>0</v>
      </c>
      <c r="E139" s="140">
        <v>74.226200000000006</v>
      </c>
      <c r="F139" s="141"/>
      <c r="G139" s="142">
        <f>ROUND(E139*F139,2)</f>
        <v>0</v>
      </c>
      <c r="H139" s="119">
        <v>0</v>
      </c>
      <c r="I139" s="119">
        <f>ROUND(E139*H139,2)</f>
        <v>0</v>
      </c>
      <c r="J139" s="119">
        <v>4.1500000000000004</v>
      </c>
      <c r="K139" s="119">
        <f>ROUND(E139*J139,2)</f>
        <v>308.04000000000002</v>
      </c>
      <c r="L139" s="119">
        <v>21</v>
      </c>
      <c r="M139" s="119">
        <f>G139*(1+L139/100)</f>
        <v>0</v>
      </c>
      <c r="N139" s="119">
        <v>0</v>
      </c>
      <c r="O139" s="119">
        <f>ROUND(E139*N139,2)</f>
        <v>0</v>
      </c>
      <c r="P139" s="119">
        <v>0</v>
      </c>
      <c r="Q139" s="119">
        <f>ROUND(E139*P139,2)</f>
        <v>0</v>
      </c>
      <c r="R139" s="119"/>
      <c r="S139" s="119" t="s">
        <v>135</v>
      </c>
      <c r="T139" s="119" t="s">
        <v>135</v>
      </c>
      <c r="U139" s="119">
        <v>0</v>
      </c>
      <c r="V139" s="119">
        <f>ROUND(E139*U139,2)</f>
        <v>0</v>
      </c>
      <c r="W139" s="119"/>
      <c r="X139" s="119" t="s">
        <v>250</v>
      </c>
      <c r="Y139" s="114"/>
      <c r="Z139" s="114"/>
      <c r="AA139" s="114"/>
      <c r="AB139" s="114"/>
      <c r="AC139" s="114"/>
      <c r="AD139" s="114"/>
      <c r="AE139" s="114"/>
      <c r="AF139" s="114"/>
      <c r="AG139" s="114" t="s">
        <v>251</v>
      </c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</row>
    <row r="140" spans="1:60" x14ac:dyDescent="0.2">
      <c r="A140" s="125" t="s">
        <v>130</v>
      </c>
      <c r="B140" s="126" t="s">
        <v>62</v>
      </c>
      <c r="C140" s="143" t="s">
        <v>63</v>
      </c>
      <c r="D140" s="127"/>
      <c r="E140" s="128"/>
      <c r="F140" s="129"/>
      <c r="G140" s="130">
        <f>SUMIF(AG141:AG141,"&lt;&gt;NOR",G141:G141)</f>
        <v>0</v>
      </c>
      <c r="H140" s="124"/>
      <c r="I140" s="124">
        <f>SUM(I141:I141)</f>
        <v>0</v>
      </c>
      <c r="J140" s="124"/>
      <c r="K140" s="124">
        <f>SUM(K141:K141)</f>
        <v>3000</v>
      </c>
      <c r="L140" s="124"/>
      <c r="M140" s="124">
        <f>SUM(M141:M141)</f>
        <v>0</v>
      </c>
      <c r="N140" s="124"/>
      <c r="O140" s="124">
        <f>SUM(O141:O141)</f>
        <v>0</v>
      </c>
      <c r="P140" s="124"/>
      <c r="Q140" s="124">
        <f>SUM(Q141:Q141)</f>
        <v>0</v>
      </c>
      <c r="R140" s="124"/>
      <c r="S140" s="124"/>
      <c r="T140" s="124"/>
      <c r="U140" s="124"/>
      <c r="V140" s="124">
        <f>SUM(V141:V141)</f>
        <v>0.16</v>
      </c>
      <c r="W140" s="124"/>
      <c r="X140" s="124"/>
      <c r="AG140" t="s">
        <v>131</v>
      </c>
    </row>
    <row r="141" spans="1:60" ht="22.5" outlineLevel="1" x14ac:dyDescent="0.2">
      <c r="A141" s="137">
        <v>39</v>
      </c>
      <c r="B141" s="138" t="s">
        <v>262</v>
      </c>
      <c r="C141" s="144" t="s">
        <v>263</v>
      </c>
      <c r="D141" s="139" t="s">
        <v>264</v>
      </c>
      <c r="E141" s="140">
        <v>1</v>
      </c>
      <c r="F141" s="141"/>
      <c r="G141" s="142">
        <f>ROUND(E141*F141,2)</f>
        <v>0</v>
      </c>
      <c r="H141" s="119">
        <v>0</v>
      </c>
      <c r="I141" s="119">
        <f>ROUND(E141*H141,2)</f>
        <v>0</v>
      </c>
      <c r="J141" s="119">
        <v>3000</v>
      </c>
      <c r="K141" s="119">
        <f>ROUND(E141*J141,2)</f>
        <v>3000</v>
      </c>
      <c r="L141" s="119">
        <v>21</v>
      </c>
      <c r="M141" s="119">
        <f>G141*(1+L141/100)</f>
        <v>0</v>
      </c>
      <c r="N141" s="119">
        <v>0</v>
      </c>
      <c r="O141" s="119">
        <f>ROUND(E141*N141,2)</f>
        <v>0</v>
      </c>
      <c r="P141" s="119">
        <v>0</v>
      </c>
      <c r="Q141" s="119">
        <f>ROUND(E141*P141,2)</f>
        <v>0</v>
      </c>
      <c r="R141" s="119"/>
      <c r="S141" s="119" t="s">
        <v>155</v>
      </c>
      <c r="T141" s="119" t="s">
        <v>156</v>
      </c>
      <c r="U141" s="119">
        <v>0.157</v>
      </c>
      <c r="V141" s="119">
        <f>ROUND(E141*U141,2)</f>
        <v>0.16</v>
      </c>
      <c r="W141" s="119"/>
      <c r="X141" s="119" t="s">
        <v>136</v>
      </c>
      <c r="Y141" s="114"/>
      <c r="Z141" s="114"/>
      <c r="AA141" s="114"/>
      <c r="AB141" s="114"/>
      <c r="AC141" s="114"/>
      <c r="AD141" s="114"/>
      <c r="AE141" s="114"/>
      <c r="AF141" s="114"/>
      <c r="AG141" s="114" t="s">
        <v>137</v>
      </c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</row>
    <row r="142" spans="1:60" x14ac:dyDescent="0.2">
      <c r="A142" s="125" t="s">
        <v>130</v>
      </c>
      <c r="B142" s="126" t="s">
        <v>64</v>
      </c>
      <c r="C142" s="143" t="s">
        <v>65</v>
      </c>
      <c r="D142" s="127"/>
      <c r="E142" s="128"/>
      <c r="F142" s="129"/>
      <c r="G142" s="130">
        <f>SUMIF(AG143:AG149,"&lt;&gt;NOR",G143:G149)</f>
        <v>0</v>
      </c>
      <c r="H142" s="124"/>
      <c r="I142" s="124">
        <f>SUM(I143:I149)</f>
        <v>1109.46</v>
      </c>
      <c r="J142" s="124"/>
      <c r="K142" s="124">
        <f>SUM(K143:K149)</f>
        <v>3279.05</v>
      </c>
      <c r="L142" s="124"/>
      <c r="M142" s="124">
        <f>SUM(M143:M149)</f>
        <v>0</v>
      </c>
      <c r="N142" s="124"/>
      <c r="O142" s="124">
        <f>SUM(O143:O149)</f>
        <v>0</v>
      </c>
      <c r="P142" s="124"/>
      <c r="Q142" s="124">
        <f>SUM(Q143:Q149)</f>
        <v>0</v>
      </c>
      <c r="R142" s="124"/>
      <c r="S142" s="124"/>
      <c r="T142" s="124"/>
      <c r="U142" s="124"/>
      <c r="V142" s="124">
        <f>SUM(V143:V149)</f>
        <v>4.54</v>
      </c>
      <c r="W142" s="124"/>
      <c r="X142" s="124"/>
      <c r="AG142" t="s">
        <v>131</v>
      </c>
    </row>
    <row r="143" spans="1:60" outlineLevel="1" x14ac:dyDescent="0.2">
      <c r="A143" s="137">
        <v>40</v>
      </c>
      <c r="B143" s="138" t="s">
        <v>265</v>
      </c>
      <c r="C143" s="144" t="s">
        <v>266</v>
      </c>
      <c r="D143" s="139" t="s">
        <v>148</v>
      </c>
      <c r="E143" s="140">
        <v>6</v>
      </c>
      <c r="F143" s="141"/>
      <c r="G143" s="142">
        <f t="shared" ref="G143:G149" si="0">ROUND(E143*F143,2)</f>
        <v>0</v>
      </c>
      <c r="H143" s="119">
        <v>184.91</v>
      </c>
      <c r="I143" s="119">
        <f t="shared" ref="I143:I149" si="1">ROUND(E143*H143,2)</f>
        <v>1109.46</v>
      </c>
      <c r="J143" s="119">
        <v>266.08999999999997</v>
      </c>
      <c r="K143" s="119">
        <f t="shared" ref="K143:K149" si="2">ROUND(E143*J143,2)</f>
        <v>1596.54</v>
      </c>
      <c r="L143" s="119">
        <v>21</v>
      </c>
      <c r="M143" s="119">
        <f t="shared" ref="M143:M149" si="3">G143*(1+L143/100)</f>
        <v>0</v>
      </c>
      <c r="N143" s="119">
        <v>5.1999999999999995E-4</v>
      </c>
      <c r="O143" s="119">
        <f t="shared" ref="O143:O149" si="4">ROUND(E143*N143,2)</f>
        <v>0</v>
      </c>
      <c r="P143" s="119">
        <v>0</v>
      </c>
      <c r="Q143" s="119">
        <f t="shared" ref="Q143:Q149" si="5">ROUND(E143*P143,2)</f>
        <v>0</v>
      </c>
      <c r="R143" s="119"/>
      <c r="S143" s="119" t="s">
        <v>135</v>
      </c>
      <c r="T143" s="119" t="s">
        <v>135</v>
      </c>
      <c r="U143" s="119">
        <v>0.52900000000000003</v>
      </c>
      <c r="V143" s="119">
        <f t="shared" ref="V143:V149" si="6">ROUND(E143*U143,2)</f>
        <v>3.17</v>
      </c>
      <c r="W143" s="119"/>
      <c r="X143" s="119" t="s">
        <v>136</v>
      </c>
      <c r="Y143" s="114"/>
      <c r="Z143" s="114"/>
      <c r="AA143" s="114"/>
      <c r="AB143" s="114"/>
      <c r="AC143" s="114"/>
      <c r="AD143" s="114"/>
      <c r="AE143" s="114"/>
      <c r="AF143" s="114"/>
      <c r="AG143" s="114" t="s">
        <v>137</v>
      </c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</row>
    <row r="144" spans="1:60" outlineLevel="1" x14ac:dyDescent="0.2">
      <c r="A144" s="137">
        <v>41</v>
      </c>
      <c r="B144" s="138" t="s">
        <v>267</v>
      </c>
      <c r="C144" s="144" t="s">
        <v>268</v>
      </c>
      <c r="D144" s="139" t="s">
        <v>134</v>
      </c>
      <c r="E144" s="140">
        <v>2</v>
      </c>
      <c r="F144" s="141"/>
      <c r="G144" s="142">
        <f t="shared" si="0"/>
        <v>0</v>
      </c>
      <c r="H144" s="119">
        <v>0</v>
      </c>
      <c r="I144" s="119">
        <f t="shared" si="1"/>
        <v>0</v>
      </c>
      <c r="J144" s="119">
        <v>79.2</v>
      </c>
      <c r="K144" s="119">
        <f t="shared" si="2"/>
        <v>158.4</v>
      </c>
      <c r="L144" s="119">
        <v>21</v>
      </c>
      <c r="M144" s="119">
        <f t="shared" si="3"/>
        <v>0</v>
      </c>
      <c r="N144" s="119">
        <v>0</v>
      </c>
      <c r="O144" s="119">
        <f t="shared" si="4"/>
        <v>0</v>
      </c>
      <c r="P144" s="119">
        <v>0</v>
      </c>
      <c r="Q144" s="119">
        <f t="shared" si="5"/>
        <v>0</v>
      </c>
      <c r="R144" s="119"/>
      <c r="S144" s="119" t="s">
        <v>135</v>
      </c>
      <c r="T144" s="119" t="s">
        <v>135</v>
      </c>
      <c r="U144" s="119">
        <v>0.157</v>
      </c>
      <c r="V144" s="119">
        <f t="shared" si="6"/>
        <v>0.31</v>
      </c>
      <c r="W144" s="119"/>
      <c r="X144" s="119" t="s">
        <v>136</v>
      </c>
      <c r="Y144" s="114"/>
      <c r="Z144" s="114"/>
      <c r="AA144" s="114"/>
      <c r="AB144" s="114"/>
      <c r="AC144" s="114"/>
      <c r="AD144" s="114"/>
      <c r="AE144" s="114"/>
      <c r="AF144" s="114"/>
      <c r="AG144" s="114" t="s">
        <v>137</v>
      </c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</row>
    <row r="145" spans="1:60" outlineLevel="1" x14ac:dyDescent="0.2">
      <c r="A145" s="137">
        <v>42</v>
      </c>
      <c r="B145" s="138" t="s">
        <v>269</v>
      </c>
      <c r="C145" s="144" t="s">
        <v>270</v>
      </c>
      <c r="D145" s="139" t="s">
        <v>134</v>
      </c>
      <c r="E145" s="140">
        <v>2</v>
      </c>
      <c r="F145" s="141"/>
      <c r="G145" s="142">
        <f t="shared" si="0"/>
        <v>0</v>
      </c>
      <c r="H145" s="119">
        <v>0</v>
      </c>
      <c r="I145" s="119">
        <f t="shared" si="1"/>
        <v>0</v>
      </c>
      <c r="J145" s="119">
        <v>87.7</v>
      </c>
      <c r="K145" s="119">
        <f t="shared" si="2"/>
        <v>175.4</v>
      </c>
      <c r="L145" s="119">
        <v>21</v>
      </c>
      <c r="M145" s="119">
        <f t="shared" si="3"/>
        <v>0</v>
      </c>
      <c r="N145" s="119">
        <v>0</v>
      </c>
      <c r="O145" s="119">
        <f t="shared" si="4"/>
        <v>0</v>
      </c>
      <c r="P145" s="119">
        <v>0</v>
      </c>
      <c r="Q145" s="119">
        <f t="shared" si="5"/>
        <v>0</v>
      </c>
      <c r="R145" s="119"/>
      <c r="S145" s="119" t="s">
        <v>135</v>
      </c>
      <c r="T145" s="119" t="s">
        <v>135</v>
      </c>
      <c r="U145" s="119">
        <v>0.17399999999999999</v>
      </c>
      <c r="V145" s="119">
        <f t="shared" si="6"/>
        <v>0.35</v>
      </c>
      <c r="W145" s="119"/>
      <c r="X145" s="119" t="s">
        <v>136</v>
      </c>
      <c r="Y145" s="114"/>
      <c r="Z145" s="114"/>
      <c r="AA145" s="114"/>
      <c r="AB145" s="114"/>
      <c r="AC145" s="114"/>
      <c r="AD145" s="114"/>
      <c r="AE145" s="114"/>
      <c r="AF145" s="114"/>
      <c r="AG145" s="114" t="s">
        <v>137</v>
      </c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</row>
    <row r="146" spans="1:60" outlineLevel="1" x14ac:dyDescent="0.2">
      <c r="A146" s="137">
        <v>43</v>
      </c>
      <c r="B146" s="138" t="s">
        <v>271</v>
      </c>
      <c r="C146" s="144" t="s">
        <v>272</v>
      </c>
      <c r="D146" s="139" t="s">
        <v>134</v>
      </c>
      <c r="E146" s="140">
        <v>1</v>
      </c>
      <c r="F146" s="141"/>
      <c r="G146" s="142">
        <f t="shared" si="0"/>
        <v>0</v>
      </c>
      <c r="H146" s="119">
        <v>0</v>
      </c>
      <c r="I146" s="119">
        <f t="shared" si="1"/>
        <v>0</v>
      </c>
      <c r="J146" s="119">
        <v>130.5</v>
      </c>
      <c r="K146" s="119">
        <f t="shared" si="2"/>
        <v>130.5</v>
      </c>
      <c r="L146" s="119">
        <v>21</v>
      </c>
      <c r="M146" s="119">
        <f t="shared" si="3"/>
        <v>0</v>
      </c>
      <c r="N146" s="119">
        <v>0</v>
      </c>
      <c r="O146" s="119">
        <f t="shared" si="4"/>
        <v>0</v>
      </c>
      <c r="P146" s="119">
        <v>0</v>
      </c>
      <c r="Q146" s="119">
        <f t="shared" si="5"/>
        <v>0</v>
      </c>
      <c r="R146" s="119"/>
      <c r="S146" s="119" t="s">
        <v>135</v>
      </c>
      <c r="T146" s="119" t="s">
        <v>135</v>
      </c>
      <c r="U146" s="119">
        <v>0.25900000000000001</v>
      </c>
      <c r="V146" s="119">
        <f t="shared" si="6"/>
        <v>0.26</v>
      </c>
      <c r="W146" s="119"/>
      <c r="X146" s="119" t="s">
        <v>136</v>
      </c>
      <c r="Y146" s="114"/>
      <c r="Z146" s="114"/>
      <c r="AA146" s="114"/>
      <c r="AB146" s="114"/>
      <c r="AC146" s="114"/>
      <c r="AD146" s="114"/>
      <c r="AE146" s="114"/>
      <c r="AF146" s="114"/>
      <c r="AG146" s="114" t="s">
        <v>137</v>
      </c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</row>
    <row r="147" spans="1:60" outlineLevel="1" x14ac:dyDescent="0.2">
      <c r="A147" s="137">
        <v>44</v>
      </c>
      <c r="B147" s="138" t="s">
        <v>273</v>
      </c>
      <c r="C147" s="144" t="s">
        <v>274</v>
      </c>
      <c r="D147" s="139" t="s">
        <v>134</v>
      </c>
      <c r="E147" s="140">
        <v>1</v>
      </c>
      <c r="F147" s="141"/>
      <c r="G147" s="142">
        <f t="shared" si="0"/>
        <v>0</v>
      </c>
      <c r="H147" s="119">
        <v>0</v>
      </c>
      <c r="I147" s="119">
        <f t="shared" si="1"/>
        <v>0</v>
      </c>
      <c r="J147" s="119">
        <v>238.5</v>
      </c>
      <c r="K147" s="119">
        <f t="shared" si="2"/>
        <v>238.5</v>
      </c>
      <c r="L147" s="119">
        <v>21</v>
      </c>
      <c r="M147" s="119">
        <f t="shared" si="3"/>
        <v>0</v>
      </c>
      <c r="N147" s="119">
        <v>0</v>
      </c>
      <c r="O147" s="119">
        <f t="shared" si="4"/>
        <v>0</v>
      </c>
      <c r="P147" s="119">
        <v>0</v>
      </c>
      <c r="Q147" s="119">
        <f t="shared" si="5"/>
        <v>0</v>
      </c>
      <c r="R147" s="119"/>
      <c r="S147" s="119" t="s">
        <v>135</v>
      </c>
      <c r="T147" s="119" t="s">
        <v>143</v>
      </c>
      <c r="U147" s="119">
        <v>0.45</v>
      </c>
      <c r="V147" s="119">
        <f t="shared" si="6"/>
        <v>0.45</v>
      </c>
      <c r="W147" s="119"/>
      <c r="X147" s="119" t="s">
        <v>136</v>
      </c>
      <c r="Y147" s="114"/>
      <c r="Z147" s="114"/>
      <c r="AA147" s="114"/>
      <c r="AB147" s="114"/>
      <c r="AC147" s="114"/>
      <c r="AD147" s="114"/>
      <c r="AE147" s="114"/>
      <c r="AF147" s="114"/>
      <c r="AG147" s="114" t="s">
        <v>137</v>
      </c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</row>
    <row r="148" spans="1:60" ht="22.5" outlineLevel="1" x14ac:dyDescent="0.2">
      <c r="A148" s="137">
        <v>45</v>
      </c>
      <c r="B148" s="138" t="s">
        <v>275</v>
      </c>
      <c r="C148" s="144" t="s">
        <v>276</v>
      </c>
      <c r="D148" s="139" t="s">
        <v>277</v>
      </c>
      <c r="E148" s="140">
        <v>2</v>
      </c>
      <c r="F148" s="141"/>
      <c r="G148" s="142">
        <f t="shared" si="0"/>
        <v>0</v>
      </c>
      <c r="H148" s="119">
        <v>0</v>
      </c>
      <c r="I148" s="119">
        <f t="shared" si="1"/>
        <v>0</v>
      </c>
      <c r="J148" s="119">
        <v>450</v>
      </c>
      <c r="K148" s="119">
        <f t="shared" si="2"/>
        <v>900</v>
      </c>
      <c r="L148" s="119">
        <v>21</v>
      </c>
      <c r="M148" s="119">
        <f t="shared" si="3"/>
        <v>0</v>
      </c>
      <c r="N148" s="119">
        <v>0</v>
      </c>
      <c r="O148" s="119">
        <f t="shared" si="4"/>
        <v>0</v>
      </c>
      <c r="P148" s="119">
        <v>0</v>
      </c>
      <c r="Q148" s="119">
        <f t="shared" si="5"/>
        <v>0</v>
      </c>
      <c r="R148" s="119"/>
      <c r="S148" s="119" t="s">
        <v>155</v>
      </c>
      <c r="T148" s="119" t="s">
        <v>156</v>
      </c>
      <c r="U148" s="119">
        <v>0</v>
      </c>
      <c r="V148" s="119">
        <f t="shared" si="6"/>
        <v>0</v>
      </c>
      <c r="W148" s="119"/>
      <c r="X148" s="119" t="s">
        <v>136</v>
      </c>
      <c r="Y148" s="114"/>
      <c r="Z148" s="114"/>
      <c r="AA148" s="114"/>
      <c r="AB148" s="114"/>
      <c r="AC148" s="114"/>
      <c r="AD148" s="114"/>
      <c r="AE148" s="114"/>
      <c r="AF148" s="114"/>
      <c r="AG148" s="114" t="s">
        <v>137</v>
      </c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</row>
    <row r="149" spans="1:60" outlineLevel="1" x14ac:dyDescent="0.2">
      <c r="A149" s="137">
        <v>46</v>
      </c>
      <c r="B149" s="138" t="s">
        <v>278</v>
      </c>
      <c r="C149" s="144" t="s">
        <v>279</v>
      </c>
      <c r="D149" s="139" t="s">
        <v>0</v>
      </c>
      <c r="E149" s="140">
        <v>43.088000000000001</v>
      </c>
      <c r="F149" s="141"/>
      <c r="G149" s="142">
        <f t="shared" si="0"/>
        <v>0</v>
      </c>
      <c r="H149" s="119">
        <v>0</v>
      </c>
      <c r="I149" s="119">
        <f t="shared" si="1"/>
        <v>0</v>
      </c>
      <c r="J149" s="119">
        <v>1.85</v>
      </c>
      <c r="K149" s="119">
        <f t="shared" si="2"/>
        <v>79.709999999999994</v>
      </c>
      <c r="L149" s="119">
        <v>21</v>
      </c>
      <c r="M149" s="119">
        <f t="shared" si="3"/>
        <v>0</v>
      </c>
      <c r="N149" s="119">
        <v>0</v>
      </c>
      <c r="O149" s="119">
        <f t="shared" si="4"/>
        <v>0</v>
      </c>
      <c r="P149" s="119">
        <v>0</v>
      </c>
      <c r="Q149" s="119">
        <f t="shared" si="5"/>
        <v>0</v>
      </c>
      <c r="R149" s="119"/>
      <c r="S149" s="119" t="s">
        <v>135</v>
      </c>
      <c r="T149" s="119" t="s">
        <v>143</v>
      </c>
      <c r="U149" s="119">
        <v>0</v>
      </c>
      <c r="V149" s="119">
        <f t="shared" si="6"/>
        <v>0</v>
      </c>
      <c r="W149" s="119"/>
      <c r="X149" s="119" t="s">
        <v>250</v>
      </c>
      <c r="Y149" s="114"/>
      <c r="Z149" s="114"/>
      <c r="AA149" s="114"/>
      <c r="AB149" s="114"/>
      <c r="AC149" s="114"/>
      <c r="AD149" s="114"/>
      <c r="AE149" s="114"/>
      <c r="AF149" s="114"/>
      <c r="AG149" s="114" t="s">
        <v>251</v>
      </c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</row>
    <row r="150" spans="1:60" x14ac:dyDescent="0.2">
      <c r="A150" s="125" t="s">
        <v>130</v>
      </c>
      <c r="B150" s="126" t="s">
        <v>66</v>
      </c>
      <c r="C150" s="143" t="s">
        <v>67</v>
      </c>
      <c r="D150" s="127"/>
      <c r="E150" s="128"/>
      <c r="F150" s="129"/>
      <c r="G150" s="130">
        <f>SUMIF(AG151:AG156,"&lt;&gt;NOR",G151:G156)</f>
        <v>0</v>
      </c>
      <c r="H150" s="124"/>
      <c r="I150" s="124">
        <f>SUM(I151:I156)</f>
        <v>2085.9499999999998</v>
      </c>
      <c r="J150" s="124"/>
      <c r="K150" s="124">
        <f>SUM(K151:K156)</f>
        <v>4416.6599999999989</v>
      </c>
      <c r="L150" s="124"/>
      <c r="M150" s="124">
        <f>SUM(M151:M156)</f>
        <v>0</v>
      </c>
      <c r="N150" s="124"/>
      <c r="O150" s="124">
        <f>SUM(O151:O156)</f>
        <v>0.04</v>
      </c>
      <c r="P150" s="124"/>
      <c r="Q150" s="124">
        <f>SUM(Q151:Q156)</f>
        <v>0</v>
      </c>
      <c r="R150" s="124"/>
      <c r="S150" s="124"/>
      <c r="T150" s="124"/>
      <c r="U150" s="124"/>
      <c r="V150" s="124">
        <f>SUM(V151:V156)</f>
        <v>9.370000000000001</v>
      </c>
      <c r="W150" s="124"/>
      <c r="X150" s="124"/>
      <c r="AG150" t="s">
        <v>131</v>
      </c>
    </row>
    <row r="151" spans="1:60" outlineLevel="1" x14ac:dyDescent="0.2">
      <c r="A151" s="137">
        <v>47</v>
      </c>
      <c r="B151" s="138" t="s">
        <v>280</v>
      </c>
      <c r="C151" s="144" t="s">
        <v>281</v>
      </c>
      <c r="D151" s="139" t="s">
        <v>148</v>
      </c>
      <c r="E151" s="140">
        <v>10</v>
      </c>
      <c r="F151" s="141"/>
      <c r="G151" s="142">
        <f t="shared" ref="G151:G156" si="7">ROUND(E151*F151,2)</f>
        <v>0</v>
      </c>
      <c r="H151" s="119">
        <v>78.180000000000007</v>
      </c>
      <c r="I151" s="119">
        <f t="shared" ref="I151:I156" si="8">ROUND(E151*H151,2)</f>
        <v>781.8</v>
      </c>
      <c r="J151" s="119">
        <v>257.82</v>
      </c>
      <c r="K151" s="119">
        <f t="shared" ref="K151:K156" si="9">ROUND(E151*J151,2)</f>
        <v>2578.1999999999998</v>
      </c>
      <c r="L151" s="119">
        <v>21</v>
      </c>
      <c r="M151" s="119">
        <f t="shared" ref="M151:M156" si="10">G151*(1+L151/100)</f>
        <v>0</v>
      </c>
      <c r="N151" s="119">
        <v>3.9899999999999996E-3</v>
      </c>
      <c r="O151" s="119">
        <f t="shared" ref="O151:O156" si="11">ROUND(E151*N151,2)</f>
        <v>0.04</v>
      </c>
      <c r="P151" s="119">
        <v>0</v>
      </c>
      <c r="Q151" s="119">
        <f t="shared" ref="Q151:Q156" si="12">ROUND(E151*P151,2)</f>
        <v>0</v>
      </c>
      <c r="R151" s="119"/>
      <c r="S151" s="119" t="s">
        <v>135</v>
      </c>
      <c r="T151" s="119" t="s">
        <v>135</v>
      </c>
      <c r="U151" s="119">
        <v>0.54290000000000005</v>
      </c>
      <c r="V151" s="119">
        <f t="shared" ref="V151:V156" si="13">ROUND(E151*U151,2)</f>
        <v>5.43</v>
      </c>
      <c r="W151" s="119"/>
      <c r="X151" s="119" t="s">
        <v>136</v>
      </c>
      <c r="Y151" s="114"/>
      <c r="Z151" s="114"/>
      <c r="AA151" s="114"/>
      <c r="AB151" s="114"/>
      <c r="AC151" s="114"/>
      <c r="AD151" s="114"/>
      <c r="AE151" s="114"/>
      <c r="AF151" s="114"/>
      <c r="AG151" s="114" t="s">
        <v>137</v>
      </c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</row>
    <row r="152" spans="1:60" ht="22.5" outlineLevel="1" x14ac:dyDescent="0.2">
      <c r="A152" s="137">
        <v>48</v>
      </c>
      <c r="B152" s="138" t="s">
        <v>282</v>
      </c>
      <c r="C152" s="144" t="s">
        <v>283</v>
      </c>
      <c r="D152" s="139" t="s">
        <v>148</v>
      </c>
      <c r="E152" s="140">
        <v>10</v>
      </c>
      <c r="F152" s="141"/>
      <c r="G152" s="142">
        <f t="shared" si="7"/>
        <v>0</v>
      </c>
      <c r="H152" s="119">
        <v>27.39</v>
      </c>
      <c r="I152" s="119">
        <f t="shared" si="8"/>
        <v>273.89999999999998</v>
      </c>
      <c r="J152" s="119">
        <v>59.31</v>
      </c>
      <c r="K152" s="119">
        <f t="shared" si="9"/>
        <v>593.1</v>
      </c>
      <c r="L152" s="119">
        <v>21</v>
      </c>
      <c r="M152" s="119">
        <f t="shared" si="10"/>
        <v>0</v>
      </c>
      <c r="N152" s="119">
        <v>4.0000000000000003E-5</v>
      </c>
      <c r="O152" s="119">
        <f t="shared" si="11"/>
        <v>0</v>
      </c>
      <c r="P152" s="119">
        <v>0</v>
      </c>
      <c r="Q152" s="119">
        <f t="shared" si="12"/>
        <v>0</v>
      </c>
      <c r="R152" s="119"/>
      <c r="S152" s="119" t="s">
        <v>135</v>
      </c>
      <c r="T152" s="119" t="s">
        <v>135</v>
      </c>
      <c r="U152" s="119">
        <v>0.129</v>
      </c>
      <c r="V152" s="119">
        <f t="shared" si="13"/>
        <v>1.29</v>
      </c>
      <c r="W152" s="119"/>
      <c r="X152" s="119" t="s">
        <v>136</v>
      </c>
      <c r="Y152" s="114"/>
      <c r="Z152" s="114"/>
      <c r="AA152" s="114"/>
      <c r="AB152" s="114"/>
      <c r="AC152" s="114"/>
      <c r="AD152" s="114"/>
      <c r="AE152" s="114"/>
      <c r="AF152" s="114"/>
      <c r="AG152" s="114" t="s">
        <v>137</v>
      </c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</row>
    <row r="153" spans="1:60" outlineLevel="1" x14ac:dyDescent="0.2">
      <c r="A153" s="137">
        <v>49</v>
      </c>
      <c r="B153" s="138" t="s">
        <v>284</v>
      </c>
      <c r="C153" s="144" t="s">
        <v>285</v>
      </c>
      <c r="D153" s="139" t="s">
        <v>134</v>
      </c>
      <c r="E153" s="140">
        <v>3</v>
      </c>
      <c r="F153" s="141"/>
      <c r="G153" s="142">
        <f t="shared" si="7"/>
        <v>0</v>
      </c>
      <c r="H153" s="119">
        <v>112.43</v>
      </c>
      <c r="I153" s="119">
        <f t="shared" si="8"/>
        <v>337.29</v>
      </c>
      <c r="J153" s="119">
        <v>118.57</v>
      </c>
      <c r="K153" s="119">
        <f t="shared" si="9"/>
        <v>355.71</v>
      </c>
      <c r="L153" s="119">
        <v>21</v>
      </c>
      <c r="M153" s="119">
        <f t="shared" si="10"/>
        <v>0</v>
      </c>
      <c r="N153" s="119">
        <v>6.3000000000000003E-4</v>
      </c>
      <c r="O153" s="119">
        <f t="shared" si="11"/>
        <v>0</v>
      </c>
      <c r="P153" s="119">
        <v>0</v>
      </c>
      <c r="Q153" s="119">
        <f t="shared" si="12"/>
        <v>0</v>
      </c>
      <c r="R153" s="119"/>
      <c r="S153" s="119" t="s">
        <v>135</v>
      </c>
      <c r="T153" s="119" t="s">
        <v>135</v>
      </c>
      <c r="U153" s="119">
        <v>0.27200000000000002</v>
      </c>
      <c r="V153" s="119">
        <f t="shared" si="13"/>
        <v>0.82</v>
      </c>
      <c r="W153" s="119"/>
      <c r="X153" s="119" t="s">
        <v>136</v>
      </c>
      <c r="Y153" s="114"/>
      <c r="Z153" s="114"/>
      <c r="AA153" s="114"/>
      <c r="AB153" s="114"/>
      <c r="AC153" s="114"/>
      <c r="AD153" s="114"/>
      <c r="AE153" s="114"/>
      <c r="AF153" s="114"/>
      <c r="AG153" s="114" t="s">
        <v>137</v>
      </c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</row>
    <row r="154" spans="1:60" outlineLevel="1" x14ac:dyDescent="0.2">
      <c r="A154" s="137">
        <v>50</v>
      </c>
      <c r="B154" s="138" t="s">
        <v>286</v>
      </c>
      <c r="C154" s="144" t="s">
        <v>287</v>
      </c>
      <c r="D154" s="139" t="s">
        <v>288</v>
      </c>
      <c r="E154" s="140">
        <v>3</v>
      </c>
      <c r="F154" s="141"/>
      <c r="G154" s="142">
        <f t="shared" si="7"/>
        <v>0</v>
      </c>
      <c r="H154" s="119">
        <v>230.12</v>
      </c>
      <c r="I154" s="119">
        <f t="shared" si="8"/>
        <v>690.36</v>
      </c>
      <c r="J154" s="119">
        <v>235.38</v>
      </c>
      <c r="K154" s="119">
        <f t="shared" si="9"/>
        <v>706.14</v>
      </c>
      <c r="L154" s="119">
        <v>21</v>
      </c>
      <c r="M154" s="119">
        <f t="shared" si="10"/>
        <v>0</v>
      </c>
      <c r="N154" s="119">
        <v>1.48E-3</v>
      </c>
      <c r="O154" s="119">
        <f t="shared" si="11"/>
        <v>0</v>
      </c>
      <c r="P154" s="119">
        <v>0</v>
      </c>
      <c r="Q154" s="119">
        <f t="shared" si="12"/>
        <v>0</v>
      </c>
      <c r="R154" s="119"/>
      <c r="S154" s="119" t="s">
        <v>135</v>
      </c>
      <c r="T154" s="119" t="s">
        <v>135</v>
      </c>
      <c r="U154" s="119">
        <v>0.54</v>
      </c>
      <c r="V154" s="119">
        <f t="shared" si="13"/>
        <v>1.62</v>
      </c>
      <c r="W154" s="119"/>
      <c r="X154" s="119" t="s">
        <v>136</v>
      </c>
      <c r="Y154" s="114"/>
      <c r="Z154" s="114"/>
      <c r="AA154" s="114"/>
      <c r="AB154" s="114"/>
      <c r="AC154" s="114"/>
      <c r="AD154" s="114"/>
      <c r="AE154" s="114"/>
      <c r="AF154" s="114"/>
      <c r="AG154" s="114" t="s">
        <v>137</v>
      </c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</row>
    <row r="155" spans="1:60" outlineLevel="1" x14ac:dyDescent="0.2">
      <c r="A155" s="137">
        <v>51</v>
      </c>
      <c r="B155" s="138" t="s">
        <v>289</v>
      </c>
      <c r="C155" s="144" t="s">
        <v>290</v>
      </c>
      <c r="D155" s="139" t="s">
        <v>148</v>
      </c>
      <c r="E155" s="140">
        <v>10</v>
      </c>
      <c r="F155" s="141"/>
      <c r="G155" s="142">
        <f t="shared" si="7"/>
        <v>0</v>
      </c>
      <c r="H155" s="119">
        <v>0.26</v>
      </c>
      <c r="I155" s="119">
        <f t="shared" si="8"/>
        <v>2.6</v>
      </c>
      <c r="J155" s="119">
        <v>10.64</v>
      </c>
      <c r="K155" s="119">
        <f t="shared" si="9"/>
        <v>106.4</v>
      </c>
      <c r="L155" s="119">
        <v>21</v>
      </c>
      <c r="M155" s="119">
        <f t="shared" si="10"/>
        <v>0</v>
      </c>
      <c r="N155" s="119">
        <v>0</v>
      </c>
      <c r="O155" s="119">
        <f t="shared" si="11"/>
        <v>0</v>
      </c>
      <c r="P155" s="119">
        <v>0</v>
      </c>
      <c r="Q155" s="119">
        <f t="shared" si="12"/>
        <v>0</v>
      </c>
      <c r="R155" s="119"/>
      <c r="S155" s="119" t="s">
        <v>135</v>
      </c>
      <c r="T155" s="119" t="s">
        <v>135</v>
      </c>
      <c r="U155" s="119">
        <v>2.1000000000000001E-2</v>
      </c>
      <c r="V155" s="119">
        <f t="shared" si="13"/>
        <v>0.21</v>
      </c>
      <c r="W155" s="119"/>
      <c r="X155" s="119" t="s">
        <v>136</v>
      </c>
      <c r="Y155" s="114"/>
      <c r="Z155" s="114"/>
      <c r="AA155" s="114"/>
      <c r="AB155" s="114"/>
      <c r="AC155" s="114"/>
      <c r="AD155" s="114"/>
      <c r="AE155" s="114"/>
      <c r="AF155" s="114"/>
      <c r="AG155" s="114" t="s">
        <v>137</v>
      </c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</row>
    <row r="156" spans="1:60" outlineLevel="1" x14ac:dyDescent="0.2">
      <c r="A156" s="137">
        <v>52</v>
      </c>
      <c r="B156" s="138" t="s">
        <v>291</v>
      </c>
      <c r="C156" s="144" t="s">
        <v>292</v>
      </c>
      <c r="D156" s="139" t="s">
        <v>0</v>
      </c>
      <c r="E156" s="140">
        <v>64.254999999999995</v>
      </c>
      <c r="F156" s="141"/>
      <c r="G156" s="142">
        <f t="shared" si="7"/>
        <v>0</v>
      </c>
      <c r="H156" s="119">
        <v>0</v>
      </c>
      <c r="I156" s="119">
        <f t="shared" si="8"/>
        <v>0</v>
      </c>
      <c r="J156" s="119">
        <v>1.2</v>
      </c>
      <c r="K156" s="119">
        <f t="shared" si="9"/>
        <v>77.11</v>
      </c>
      <c r="L156" s="119">
        <v>21</v>
      </c>
      <c r="M156" s="119">
        <f t="shared" si="10"/>
        <v>0</v>
      </c>
      <c r="N156" s="119">
        <v>0</v>
      </c>
      <c r="O156" s="119">
        <f t="shared" si="11"/>
        <v>0</v>
      </c>
      <c r="P156" s="119">
        <v>0</v>
      </c>
      <c r="Q156" s="119">
        <f t="shared" si="12"/>
        <v>0</v>
      </c>
      <c r="R156" s="119"/>
      <c r="S156" s="119" t="s">
        <v>135</v>
      </c>
      <c r="T156" s="119" t="s">
        <v>143</v>
      </c>
      <c r="U156" s="119">
        <v>0</v>
      </c>
      <c r="V156" s="119">
        <f t="shared" si="13"/>
        <v>0</v>
      </c>
      <c r="W156" s="119"/>
      <c r="X156" s="119" t="s">
        <v>250</v>
      </c>
      <c r="Y156" s="114"/>
      <c r="Z156" s="114"/>
      <c r="AA156" s="114"/>
      <c r="AB156" s="114"/>
      <c r="AC156" s="114"/>
      <c r="AD156" s="114"/>
      <c r="AE156" s="114"/>
      <c r="AF156" s="114"/>
      <c r="AG156" s="114" t="s">
        <v>251</v>
      </c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</row>
    <row r="157" spans="1:60" x14ac:dyDescent="0.2">
      <c r="A157" s="125" t="s">
        <v>130</v>
      </c>
      <c r="B157" s="126" t="s">
        <v>68</v>
      </c>
      <c r="C157" s="143" t="s">
        <v>69</v>
      </c>
      <c r="D157" s="127"/>
      <c r="E157" s="128"/>
      <c r="F157" s="129"/>
      <c r="G157" s="130">
        <f>SUMIF(AG158:AG162,"&lt;&gt;NOR",G158:G162)</f>
        <v>0</v>
      </c>
      <c r="H157" s="124"/>
      <c r="I157" s="124">
        <f>SUM(I158:I162)</f>
        <v>2143.71</v>
      </c>
      <c r="J157" s="124"/>
      <c r="K157" s="124">
        <f>SUM(K158:K162)</f>
        <v>4595.2</v>
      </c>
      <c r="L157" s="124"/>
      <c r="M157" s="124">
        <f>SUM(M158:M162)</f>
        <v>0</v>
      </c>
      <c r="N157" s="124"/>
      <c r="O157" s="124">
        <f>SUM(O158:O162)</f>
        <v>0.02</v>
      </c>
      <c r="P157" s="124"/>
      <c r="Q157" s="124">
        <f>SUM(Q158:Q162)</f>
        <v>0</v>
      </c>
      <c r="R157" s="124"/>
      <c r="S157" s="124"/>
      <c r="T157" s="124"/>
      <c r="U157" s="124"/>
      <c r="V157" s="124">
        <f>SUM(V158:V162)</f>
        <v>2.7</v>
      </c>
      <c r="W157" s="124"/>
      <c r="X157" s="124"/>
      <c r="AG157" t="s">
        <v>131</v>
      </c>
    </row>
    <row r="158" spans="1:60" outlineLevel="1" x14ac:dyDescent="0.2">
      <c r="A158" s="137">
        <v>53</v>
      </c>
      <c r="B158" s="138" t="s">
        <v>293</v>
      </c>
      <c r="C158" s="144" t="s">
        <v>294</v>
      </c>
      <c r="D158" s="139" t="s">
        <v>148</v>
      </c>
      <c r="E158" s="140">
        <v>4</v>
      </c>
      <c r="F158" s="141"/>
      <c r="G158" s="142">
        <f>ROUND(E158*F158,2)</f>
        <v>0</v>
      </c>
      <c r="H158" s="119">
        <v>265.29000000000002</v>
      </c>
      <c r="I158" s="119">
        <f>ROUND(E158*H158,2)</f>
        <v>1061.1600000000001</v>
      </c>
      <c r="J158" s="119">
        <v>166.71</v>
      </c>
      <c r="K158" s="119">
        <f>ROUND(E158*J158,2)</f>
        <v>666.84</v>
      </c>
      <c r="L158" s="119">
        <v>21</v>
      </c>
      <c r="M158" s="119">
        <f>G158*(1+L158/100)</f>
        <v>0</v>
      </c>
      <c r="N158" s="119">
        <v>7.9000000000000001E-4</v>
      </c>
      <c r="O158" s="119">
        <f>ROUND(E158*N158,2)</f>
        <v>0</v>
      </c>
      <c r="P158" s="119">
        <v>0</v>
      </c>
      <c r="Q158" s="119">
        <f>ROUND(E158*P158,2)</f>
        <v>0</v>
      </c>
      <c r="R158" s="119"/>
      <c r="S158" s="119" t="s">
        <v>135</v>
      </c>
      <c r="T158" s="119" t="s">
        <v>135</v>
      </c>
      <c r="U158" s="119">
        <v>0.30869000000000002</v>
      </c>
      <c r="V158" s="119">
        <f>ROUND(E158*U158,2)</f>
        <v>1.23</v>
      </c>
      <c r="W158" s="119"/>
      <c r="X158" s="119" t="s">
        <v>136</v>
      </c>
      <c r="Y158" s="114"/>
      <c r="Z158" s="114"/>
      <c r="AA158" s="114"/>
      <c r="AB158" s="114"/>
      <c r="AC158" s="114"/>
      <c r="AD158" s="114"/>
      <c r="AE158" s="114"/>
      <c r="AF158" s="114"/>
      <c r="AG158" s="114" t="s">
        <v>137</v>
      </c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</row>
    <row r="159" spans="1:60" outlineLevel="1" x14ac:dyDescent="0.2">
      <c r="A159" s="137">
        <v>54</v>
      </c>
      <c r="B159" s="138" t="s">
        <v>295</v>
      </c>
      <c r="C159" s="144" t="s">
        <v>296</v>
      </c>
      <c r="D159" s="139" t="s">
        <v>297</v>
      </c>
      <c r="E159" s="140">
        <v>1</v>
      </c>
      <c r="F159" s="141"/>
      <c r="G159" s="142">
        <f>ROUND(E159*F159,2)</f>
        <v>0</v>
      </c>
      <c r="H159" s="119">
        <v>740.83</v>
      </c>
      <c r="I159" s="119">
        <f>ROUND(E159*H159,2)</f>
        <v>740.83</v>
      </c>
      <c r="J159" s="119">
        <v>90.17</v>
      </c>
      <c r="K159" s="119">
        <f>ROUND(E159*J159,2)</f>
        <v>90.17</v>
      </c>
      <c r="L159" s="119">
        <v>21</v>
      </c>
      <c r="M159" s="119">
        <f>G159*(1+L159/100)</f>
        <v>0</v>
      </c>
      <c r="N159" s="119">
        <v>5.0000000000000001E-4</v>
      </c>
      <c r="O159" s="119">
        <f>ROUND(E159*N159,2)</f>
        <v>0</v>
      </c>
      <c r="P159" s="119">
        <v>0</v>
      </c>
      <c r="Q159" s="119">
        <f>ROUND(E159*P159,2)</f>
        <v>0</v>
      </c>
      <c r="R159" s="119"/>
      <c r="S159" s="119" t="s">
        <v>135</v>
      </c>
      <c r="T159" s="119" t="s">
        <v>135</v>
      </c>
      <c r="U159" s="119">
        <v>0.16500000000000001</v>
      </c>
      <c r="V159" s="119">
        <f>ROUND(E159*U159,2)</f>
        <v>0.17</v>
      </c>
      <c r="W159" s="119"/>
      <c r="X159" s="119" t="s">
        <v>136</v>
      </c>
      <c r="Y159" s="114"/>
      <c r="Z159" s="114"/>
      <c r="AA159" s="114"/>
      <c r="AB159" s="114"/>
      <c r="AC159" s="114"/>
      <c r="AD159" s="114"/>
      <c r="AE159" s="114"/>
      <c r="AF159" s="114"/>
      <c r="AG159" s="114" t="s">
        <v>137</v>
      </c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</row>
    <row r="160" spans="1:60" ht="22.5" outlineLevel="1" x14ac:dyDescent="0.2">
      <c r="A160" s="137">
        <v>55</v>
      </c>
      <c r="B160" s="138" t="s">
        <v>298</v>
      </c>
      <c r="C160" s="144" t="s">
        <v>299</v>
      </c>
      <c r="D160" s="139" t="s">
        <v>277</v>
      </c>
      <c r="E160" s="140">
        <v>2</v>
      </c>
      <c r="F160" s="141"/>
      <c r="G160" s="142">
        <f>ROUND(E160*F160,2)</f>
        <v>0</v>
      </c>
      <c r="H160" s="119">
        <v>170.86</v>
      </c>
      <c r="I160" s="119">
        <f>ROUND(E160*H160,2)</f>
        <v>341.72</v>
      </c>
      <c r="J160" s="119">
        <v>379.14</v>
      </c>
      <c r="K160" s="119">
        <f>ROUND(E160*J160,2)</f>
        <v>758.28</v>
      </c>
      <c r="L160" s="119">
        <v>21</v>
      </c>
      <c r="M160" s="119">
        <f>G160*(1+L160/100)</f>
        <v>0</v>
      </c>
      <c r="N160" s="119">
        <v>8.1799999999999998E-3</v>
      </c>
      <c r="O160" s="119">
        <f>ROUND(E160*N160,2)</f>
        <v>0.02</v>
      </c>
      <c r="P160" s="119">
        <v>0</v>
      </c>
      <c r="Q160" s="119">
        <f>ROUND(E160*P160,2)</f>
        <v>0</v>
      </c>
      <c r="R160" s="119"/>
      <c r="S160" s="119" t="s">
        <v>155</v>
      </c>
      <c r="T160" s="119" t="s">
        <v>156</v>
      </c>
      <c r="U160" s="119">
        <v>0.65</v>
      </c>
      <c r="V160" s="119">
        <f>ROUND(E160*U160,2)</f>
        <v>1.3</v>
      </c>
      <c r="W160" s="119"/>
      <c r="X160" s="119" t="s">
        <v>136</v>
      </c>
      <c r="Y160" s="114"/>
      <c r="Z160" s="114"/>
      <c r="AA160" s="114"/>
      <c r="AB160" s="114"/>
      <c r="AC160" s="114"/>
      <c r="AD160" s="114"/>
      <c r="AE160" s="114"/>
      <c r="AF160" s="114"/>
      <c r="AG160" s="114" t="s">
        <v>137</v>
      </c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</row>
    <row r="161" spans="1:60" outlineLevel="1" x14ac:dyDescent="0.2">
      <c r="A161" s="137">
        <v>56</v>
      </c>
      <c r="B161" s="138" t="s">
        <v>300</v>
      </c>
      <c r="C161" s="144" t="s">
        <v>301</v>
      </c>
      <c r="D161" s="139" t="s">
        <v>264</v>
      </c>
      <c r="E161" s="140">
        <v>1</v>
      </c>
      <c r="F161" s="141"/>
      <c r="G161" s="142">
        <f>ROUND(E161*F161,2)</f>
        <v>0</v>
      </c>
      <c r="H161" s="119">
        <v>0</v>
      </c>
      <c r="I161" s="119">
        <f>ROUND(E161*H161,2)</f>
        <v>0</v>
      </c>
      <c r="J161" s="119">
        <v>3000</v>
      </c>
      <c r="K161" s="119">
        <f>ROUND(E161*J161,2)</f>
        <v>3000</v>
      </c>
      <c r="L161" s="119">
        <v>21</v>
      </c>
      <c r="M161" s="119">
        <f>G161*(1+L161/100)</f>
        <v>0</v>
      </c>
      <c r="N161" s="119">
        <v>0</v>
      </c>
      <c r="O161" s="119">
        <f>ROUND(E161*N161,2)</f>
        <v>0</v>
      </c>
      <c r="P161" s="119">
        <v>0</v>
      </c>
      <c r="Q161" s="119">
        <f>ROUND(E161*P161,2)</f>
        <v>0</v>
      </c>
      <c r="R161" s="119"/>
      <c r="S161" s="119" t="s">
        <v>155</v>
      </c>
      <c r="T161" s="119" t="s">
        <v>156</v>
      </c>
      <c r="U161" s="119">
        <v>0</v>
      </c>
      <c r="V161" s="119">
        <f>ROUND(E161*U161,2)</f>
        <v>0</v>
      </c>
      <c r="W161" s="119"/>
      <c r="X161" s="119" t="s">
        <v>136</v>
      </c>
      <c r="Y161" s="114"/>
      <c r="Z161" s="114"/>
      <c r="AA161" s="114"/>
      <c r="AB161" s="114"/>
      <c r="AC161" s="114"/>
      <c r="AD161" s="114"/>
      <c r="AE161" s="114"/>
      <c r="AF161" s="114"/>
      <c r="AG161" s="114" t="s">
        <v>137</v>
      </c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</row>
    <row r="162" spans="1:60" outlineLevel="1" x14ac:dyDescent="0.2">
      <c r="A162" s="137">
        <v>57</v>
      </c>
      <c r="B162" s="138" t="s">
        <v>302</v>
      </c>
      <c r="C162" s="144" t="s">
        <v>303</v>
      </c>
      <c r="D162" s="139" t="s">
        <v>0</v>
      </c>
      <c r="E162" s="140">
        <v>66.59</v>
      </c>
      <c r="F162" s="141"/>
      <c r="G162" s="142">
        <f>ROUND(E162*F162,2)</f>
        <v>0</v>
      </c>
      <c r="H162" s="119">
        <v>0</v>
      </c>
      <c r="I162" s="119">
        <f>ROUND(E162*H162,2)</f>
        <v>0</v>
      </c>
      <c r="J162" s="119">
        <v>1.2</v>
      </c>
      <c r="K162" s="119">
        <f>ROUND(E162*J162,2)</f>
        <v>79.91</v>
      </c>
      <c r="L162" s="119">
        <v>21</v>
      </c>
      <c r="M162" s="119">
        <f>G162*(1+L162/100)</f>
        <v>0</v>
      </c>
      <c r="N162" s="119">
        <v>0</v>
      </c>
      <c r="O162" s="119">
        <f>ROUND(E162*N162,2)</f>
        <v>0</v>
      </c>
      <c r="P162" s="119">
        <v>0</v>
      </c>
      <c r="Q162" s="119">
        <f>ROUND(E162*P162,2)</f>
        <v>0</v>
      </c>
      <c r="R162" s="119"/>
      <c r="S162" s="119" t="s">
        <v>135</v>
      </c>
      <c r="T162" s="119" t="s">
        <v>135</v>
      </c>
      <c r="U162" s="119">
        <v>0</v>
      </c>
      <c r="V162" s="119">
        <f>ROUND(E162*U162,2)</f>
        <v>0</v>
      </c>
      <c r="W162" s="119"/>
      <c r="X162" s="119" t="s">
        <v>250</v>
      </c>
      <c r="Y162" s="114"/>
      <c r="Z162" s="114"/>
      <c r="AA162" s="114"/>
      <c r="AB162" s="114"/>
      <c r="AC162" s="114"/>
      <c r="AD162" s="114"/>
      <c r="AE162" s="114"/>
      <c r="AF162" s="114"/>
      <c r="AG162" s="114" t="s">
        <v>251</v>
      </c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</row>
    <row r="163" spans="1:60" x14ac:dyDescent="0.2">
      <c r="A163" s="125" t="s">
        <v>130</v>
      </c>
      <c r="B163" s="126" t="s">
        <v>70</v>
      </c>
      <c r="C163" s="143" t="s">
        <v>71</v>
      </c>
      <c r="D163" s="127"/>
      <c r="E163" s="128"/>
      <c r="F163" s="129"/>
      <c r="G163" s="130">
        <f>SUMIF(AG164:AG191,"&lt;&gt;NOR",G164:G191)</f>
        <v>0</v>
      </c>
      <c r="H163" s="124"/>
      <c r="I163" s="124">
        <f>SUM(I164:I191)</f>
        <v>20529.25</v>
      </c>
      <c r="J163" s="124"/>
      <c r="K163" s="124">
        <f>SUM(K164:K191)</f>
        <v>6472.64</v>
      </c>
      <c r="L163" s="124"/>
      <c r="M163" s="124">
        <f>SUM(M164:M191)</f>
        <v>0</v>
      </c>
      <c r="N163" s="124"/>
      <c r="O163" s="124">
        <f>SUM(O164:O191)</f>
        <v>0.11</v>
      </c>
      <c r="P163" s="124"/>
      <c r="Q163" s="124">
        <f>SUM(Q164:Q191)</f>
        <v>0.28000000000000003</v>
      </c>
      <c r="R163" s="124"/>
      <c r="S163" s="124"/>
      <c r="T163" s="124"/>
      <c r="U163" s="124"/>
      <c r="V163" s="124">
        <f>SUM(V164:V191)</f>
        <v>12.430000000000001</v>
      </c>
      <c r="W163" s="124"/>
      <c r="X163" s="124"/>
      <c r="AG163" t="s">
        <v>131</v>
      </c>
    </row>
    <row r="164" spans="1:60" outlineLevel="1" x14ac:dyDescent="0.2">
      <c r="A164" s="137">
        <v>58</v>
      </c>
      <c r="B164" s="138" t="s">
        <v>304</v>
      </c>
      <c r="C164" s="144" t="s">
        <v>305</v>
      </c>
      <c r="D164" s="139" t="s">
        <v>297</v>
      </c>
      <c r="E164" s="140">
        <v>1</v>
      </c>
      <c r="F164" s="141"/>
      <c r="G164" s="142">
        <f t="shared" ref="G164:G181" si="14">ROUND(E164*F164,2)</f>
        <v>0</v>
      </c>
      <c r="H164" s="119">
        <v>563.53</v>
      </c>
      <c r="I164" s="119">
        <f t="shared" ref="I164:I181" si="15">ROUND(E164*H164,2)</f>
        <v>563.53</v>
      </c>
      <c r="J164" s="119">
        <v>672.47</v>
      </c>
      <c r="K164" s="119">
        <f t="shared" ref="K164:K181" si="16">ROUND(E164*J164,2)</f>
        <v>672.47</v>
      </c>
      <c r="L164" s="119">
        <v>21</v>
      </c>
      <c r="M164" s="119">
        <f t="shared" ref="M164:M181" si="17">G164*(1+L164/100)</f>
        <v>0</v>
      </c>
      <c r="N164" s="119">
        <v>1.8600000000000001E-3</v>
      </c>
      <c r="O164" s="119">
        <f t="shared" ref="O164:O181" si="18">ROUND(E164*N164,2)</f>
        <v>0</v>
      </c>
      <c r="P164" s="119">
        <v>0</v>
      </c>
      <c r="Q164" s="119">
        <f t="shared" ref="Q164:Q181" si="19">ROUND(E164*P164,2)</f>
        <v>0</v>
      </c>
      <c r="R164" s="119"/>
      <c r="S164" s="119" t="s">
        <v>135</v>
      </c>
      <c r="T164" s="119" t="s">
        <v>135</v>
      </c>
      <c r="U164" s="119">
        <v>1.3340000000000001</v>
      </c>
      <c r="V164" s="119">
        <f t="shared" ref="V164:V181" si="20">ROUND(E164*U164,2)</f>
        <v>1.33</v>
      </c>
      <c r="W164" s="119"/>
      <c r="X164" s="119" t="s">
        <v>136</v>
      </c>
      <c r="Y164" s="114"/>
      <c r="Z164" s="114"/>
      <c r="AA164" s="114"/>
      <c r="AB164" s="114"/>
      <c r="AC164" s="114"/>
      <c r="AD164" s="114"/>
      <c r="AE164" s="114"/>
      <c r="AF164" s="114"/>
      <c r="AG164" s="114" t="s">
        <v>137</v>
      </c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</row>
    <row r="165" spans="1:60" outlineLevel="1" x14ac:dyDescent="0.2">
      <c r="A165" s="137">
        <v>59</v>
      </c>
      <c r="B165" s="138" t="s">
        <v>306</v>
      </c>
      <c r="C165" s="144" t="s">
        <v>307</v>
      </c>
      <c r="D165" s="139" t="s">
        <v>297</v>
      </c>
      <c r="E165" s="140">
        <v>1</v>
      </c>
      <c r="F165" s="141"/>
      <c r="G165" s="142">
        <f t="shared" si="14"/>
        <v>0</v>
      </c>
      <c r="H165" s="119">
        <v>95.29</v>
      </c>
      <c r="I165" s="119">
        <f t="shared" si="15"/>
        <v>95.29</v>
      </c>
      <c r="J165" s="119">
        <v>731.71</v>
      </c>
      <c r="K165" s="119">
        <f t="shared" si="16"/>
        <v>731.71</v>
      </c>
      <c r="L165" s="119">
        <v>21</v>
      </c>
      <c r="M165" s="119">
        <f t="shared" si="17"/>
        <v>0</v>
      </c>
      <c r="N165" s="119">
        <v>1.41E-3</v>
      </c>
      <c r="O165" s="119">
        <f t="shared" si="18"/>
        <v>0</v>
      </c>
      <c r="P165" s="119">
        <v>0</v>
      </c>
      <c r="Q165" s="119">
        <f t="shared" si="19"/>
        <v>0</v>
      </c>
      <c r="R165" s="119"/>
      <c r="S165" s="119" t="s">
        <v>135</v>
      </c>
      <c r="T165" s="119" t="s">
        <v>143</v>
      </c>
      <c r="U165" s="119">
        <v>1.575</v>
      </c>
      <c r="V165" s="119">
        <f t="shared" si="20"/>
        <v>1.58</v>
      </c>
      <c r="W165" s="119"/>
      <c r="X165" s="119" t="s">
        <v>136</v>
      </c>
      <c r="Y165" s="114"/>
      <c r="Z165" s="114"/>
      <c r="AA165" s="114"/>
      <c r="AB165" s="114"/>
      <c r="AC165" s="114"/>
      <c r="AD165" s="114"/>
      <c r="AE165" s="114"/>
      <c r="AF165" s="114"/>
      <c r="AG165" s="114" t="s">
        <v>137</v>
      </c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</row>
    <row r="166" spans="1:60" outlineLevel="1" x14ac:dyDescent="0.2">
      <c r="A166" s="137">
        <v>60</v>
      </c>
      <c r="B166" s="138" t="s">
        <v>308</v>
      </c>
      <c r="C166" s="144" t="s">
        <v>309</v>
      </c>
      <c r="D166" s="139" t="s">
        <v>297</v>
      </c>
      <c r="E166" s="140">
        <v>1</v>
      </c>
      <c r="F166" s="141"/>
      <c r="G166" s="142">
        <f t="shared" si="14"/>
        <v>0</v>
      </c>
      <c r="H166" s="119">
        <v>0</v>
      </c>
      <c r="I166" s="119">
        <f t="shared" si="15"/>
        <v>0</v>
      </c>
      <c r="J166" s="119">
        <v>455.5</v>
      </c>
      <c r="K166" s="119">
        <f t="shared" si="16"/>
        <v>455.5</v>
      </c>
      <c r="L166" s="119">
        <v>21</v>
      </c>
      <c r="M166" s="119">
        <f t="shared" si="17"/>
        <v>0</v>
      </c>
      <c r="N166" s="119">
        <v>0</v>
      </c>
      <c r="O166" s="119">
        <f t="shared" si="18"/>
        <v>0</v>
      </c>
      <c r="P166" s="119">
        <v>0.125</v>
      </c>
      <c r="Q166" s="119">
        <f t="shared" si="19"/>
        <v>0.13</v>
      </c>
      <c r="R166" s="119"/>
      <c r="S166" s="119" t="s">
        <v>135</v>
      </c>
      <c r="T166" s="119" t="s">
        <v>135</v>
      </c>
      <c r="U166" s="119">
        <v>1.1499999999999999</v>
      </c>
      <c r="V166" s="119">
        <f t="shared" si="20"/>
        <v>1.1499999999999999</v>
      </c>
      <c r="W166" s="119"/>
      <c r="X166" s="119" t="s">
        <v>136</v>
      </c>
      <c r="Y166" s="114"/>
      <c r="Z166" s="114"/>
      <c r="AA166" s="114"/>
      <c r="AB166" s="114"/>
      <c r="AC166" s="114"/>
      <c r="AD166" s="114"/>
      <c r="AE166" s="114"/>
      <c r="AF166" s="114"/>
      <c r="AG166" s="114" t="s">
        <v>137</v>
      </c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</row>
    <row r="167" spans="1:60" ht="22.5" outlineLevel="1" x14ac:dyDescent="0.2">
      <c r="A167" s="137">
        <v>61</v>
      </c>
      <c r="B167" s="138" t="s">
        <v>310</v>
      </c>
      <c r="C167" s="144" t="s">
        <v>311</v>
      </c>
      <c r="D167" s="139" t="s">
        <v>297</v>
      </c>
      <c r="E167" s="140">
        <v>1</v>
      </c>
      <c r="F167" s="141"/>
      <c r="G167" s="142">
        <f t="shared" si="14"/>
        <v>0</v>
      </c>
      <c r="H167" s="119">
        <v>23.85</v>
      </c>
      <c r="I167" s="119">
        <f t="shared" si="15"/>
        <v>23.85</v>
      </c>
      <c r="J167" s="119">
        <v>166.15</v>
      </c>
      <c r="K167" s="119">
        <f t="shared" si="16"/>
        <v>166.15</v>
      </c>
      <c r="L167" s="119">
        <v>21</v>
      </c>
      <c r="M167" s="119">
        <f t="shared" si="17"/>
        <v>0</v>
      </c>
      <c r="N167" s="119">
        <v>3.0000000000000001E-5</v>
      </c>
      <c r="O167" s="119">
        <f t="shared" si="18"/>
        <v>0</v>
      </c>
      <c r="P167" s="119">
        <v>0</v>
      </c>
      <c r="Q167" s="119">
        <f t="shared" si="19"/>
        <v>0</v>
      </c>
      <c r="R167" s="119"/>
      <c r="S167" s="119" t="s">
        <v>135</v>
      </c>
      <c r="T167" s="119" t="s">
        <v>135</v>
      </c>
      <c r="U167" s="119">
        <v>0.33</v>
      </c>
      <c r="V167" s="119">
        <f t="shared" si="20"/>
        <v>0.33</v>
      </c>
      <c r="W167" s="119"/>
      <c r="X167" s="119" t="s">
        <v>136</v>
      </c>
      <c r="Y167" s="114"/>
      <c r="Z167" s="114"/>
      <c r="AA167" s="114"/>
      <c r="AB167" s="114"/>
      <c r="AC167" s="114"/>
      <c r="AD167" s="114"/>
      <c r="AE167" s="114"/>
      <c r="AF167" s="114"/>
      <c r="AG167" s="114" t="s">
        <v>137</v>
      </c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</row>
    <row r="168" spans="1:60" outlineLevel="1" x14ac:dyDescent="0.2">
      <c r="A168" s="137">
        <v>62</v>
      </c>
      <c r="B168" s="138" t="s">
        <v>312</v>
      </c>
      <c r="C168" s="144" t="s">
        <v>313</v>
      </c>
      <c r="D168" s="139" t="s">
        <v>134</v>
      </c>
      <c r="E168" s="140">
        <v>1</v>
      </c>
      <c r="F168" s="141"/>
      <c r="G168" s="142">
        <f t="shared" si="14"/>
        <v>0</v>
      </c>
      <c r="H168" s="119">
        <v>422.36</v>
      </c>
      <c r="I168" s="119">
        <f t="shared" si="15"/>
        <v>422.36</v>
      </c>
      <c r="J168" s="119">
        <v>689.64</v>
      </c>
      <c r="K168" s="119">
        <f t="shared" si="16"/>
        <v>689.64</v>
      </c>
      <c r="L168" s="119">
        <v>21</v>
      </c>
      <c r="M168" s="119">
        <f t="shared" si="17"/>
        <v>0</v>
      </c>
      <c r="N168" s="119">
        <v>1.82E-3</v>
      </c>
      <c r="O168" s="119">
        <f t="shared" si="18"/>
        <v>0</v>
      </c>
      <c r="P168" s="119">
        <v>0</v>
      </c>
      <c r="Q168" s="119">
        <f t="shared" si="19"/>
        <v>0</v>
      </c>
      <c r="R168" s="119"/>
      <c r="S168" s="119" t="s">
        <v>135</v>
      </c>
      <c r="T168" s="119" t="s">
        <v>135</v>
      </c>
      <c r="U168" s="119">
        <v>1.262</v>
      </c>
      <c r="V168" s="119">
        <f t="shared" si="20"/>
        <v>1.26</v>
      </c>
      <c r="W168" s="119"/>
      <c r="X168" s="119" t="s">
        <v>136</v>
      </c>
      <c r="Y168" s="114"/>
      <c r="Z168" s="114"/>
      <c r="AA168" s="114"/>
      <c r="AB168" s="114"/>
      <c r="AC168" s="114"/>
      <c r="AD168" s="114"/>
      <c r="AE168" s="114"/>
      <c r="AF168" s="114"/>
      <c r="AG168" s="114" t="s">
        <v>137</v>
      </c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</row>
    <row r="169" spans="1:60" outlineLevel="1" x14ac:dyDescent="0.2">
      <c r="A169" s="137">
        <v>63</v>
      </c>
      <c r="B169" s="138" t="s">
        <v>314</v>
      </c>
      <c r="C169" s="144" t="s">
        <v>315</v>
      </c>
      <c r="D169" s="139" t="s">
        <v>297</v>
      </c>
      <c r="E169" s="140">
        <v>1</v>
      </c>
      <c r="F169" s="141"/>
      <c r="G169" s="142">
        <f t="shared" si="14"/>
        <v>0</v>
      </c>
      <c r="H169" s="119">
        <v>0</v>
      </c>
      <c r="I169" s="119">
        <f t="shared" si="15"/>
        <v>0</v>
      </c>
      <c r="J169" s="119">
        <v>123</v>
      </c>
      <c r="K169" s="119">
        <f t="shared" si="16"/>
        <v>123</v>
      </c>
      <c r="L169" s="119">
        <v>21</v>
      </c>
      <c r="M169" s="119">
        <f t="shared" si="17"/>
        <v>0</v>
      </c>
      <c r="N169" s="119">
        <v>0</v>
      </c>
      <c r="O169" s="119">
        <f t="shared" si="18"/>
        <v>0</v>
      </c>
      <c r="P169" s="119">
        <v>6.7000000000000004E-2</v>
      </c>
      <c r="Q169" s="119">
        <f t="shared" si="19"/>
        <v>7.0000000000000007E-2</v>
      </c>
      <c r="R169" s="119"/>
      <c r="S169" s="119" t="s">
        <v>135</v>
      </c>
      <c r="T169" s="119" t="s">
        <v>135</v>
      </c>
      <c r="U169" s="119">
        <v>0.31</v>
      </c>
      <c r="V169" s="119">
        <f t="shared" si="20"/>
        <v>0.31</v>
      </c>
      <c r="W169" s="119"/>
      <c r="X169" s="119" t="s">
        <v>136</v>
      </c>
      <c r="Y169" s="114"/>
      <c r="Z169" s="114"/>
      <c r="AA169" s="114"/>
      <c r="AB169" s="114"/>
      <c r="AC169" s="114"/>
      <c r="AD169" s="114"/>
      <c r="AE169" s="114"/>
      <c r="AF169" s="114"/>
      <c r="AG169" s="114" t="s">
        <v>137</v>
      </c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</row>
    <row r="170" spans="1:60" outlineLevel="1" x14ac:dyDescent="0.2">
      <c r="A170" s="137">
        <v>64</v>
      </c>
      <c r="B170" s="138" t="s">
        <v>316</v>
      </c>
      <c r="C170" s="144" t="s">
        <v>317</v>
      </c>
      <c r="D170" s="139" t="s">
        <v>297</v>
      </c>
      <c r="E170" s="140">
        <v>7</v>
      </c>
      <c r="F170" s="141"/>
      <c r="G170" s="142">
        <f t="shared" si="14"/>
        <v>0</v>
      </c>
      <c r="H170" s="119">
        <v>129.06</v>
      </c>
      <c r="I170" s="119">
        <f t="shared" si="15"/>
        <v>903.42</v>
      </c>
      <c r="J170" s="119">
        <v>114.44</v>
      </c>
      <c r="K170" s="119">
        <f t="shared" si="16"/>
        <v>801.08</v>
      </c>
      <c r="L170" s="119">
        <v>21</v>
      </c>
      <c r="M170" s="119">
        <f t="shared" si="17"/>
        <v>0</v>
      </c>
      <c r="N170" s="119">
        <v>1.7000000000000001E-4</v>
      </c>
      <c r="O170" s="119">
        <f t="shared" si="18"/>
        <v>0</v>
      </c>
      <c r="P170" s="119">
        <v>0</v>
      </c>
      <c r="Q170" s="119">
        <f t="shared" si="19"/>
        <v>0</v>
      </c>
      <c r="R170" s="119"/>
      <c r="S170" s="119" t="s">
        <v>135</v>
      </c>
      <c r="T170" s="119" t="s">
        <v>135</v>
      </c>
      <c r="U170" s="119">
        <v>0.22700000000000001</v>
      </c>
      <c r="V170" s="119">
        <f t="shared" si="20"/>
        <v>1.59</v>
      </c>
      <c r="W170" s="119"/>
      <c r="X170" s="119" t="s">
        <v>136</v>
      </c>
      <c r="Y170" s="114"/>
      <c r="Z170" s="114"/>
      <c r="AA170" s="114"/>
      <c r="AB170" s="114"/>
      <c r="AC170" s="114"/>
      <c r="AD170" s="114"/>
      <c r="AE170" s="114"/>
      <c r="AF170" s="114"/>
      <c r="AG170" s="114" t="s">
        <v>137</v>
      </c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</row>
    <row r="171" spans="1:60" ht="22.5" outlineLevel="1" x14ac:dyDescent="0.2">
      <c r="A171" s="137">
        <v>65</v>
      </c>
      <c r="B171" s="138" t="s">
        <v>318</v>
      </c>
      <c r="C171" s="144" t="s">
        <v>319</v>
      </c>
      <c r="D171" s="139" t="s">
        <v>297</v>
      </c>
      <c r="E171" s="140">
        <v>2</v>
      </c>
      <c r="F171" s="141"/>
      <c r="G171" s="142">
        <f t="shared" si="14"/>
        <v>0</v>
      </c>
      <c r="H171" s="119">
        <v>196.5</v>
      </c>
      <c r="I171" s="119">
        <f t="shared" si="15"/>
        <v>393</v>
      </c>
      <c r="J171" s="119">
        <v>62.5</v>
      </c>
      <c r="K171" s="119">
        <f t="shared" si="16"/>
        <v>125</v>
      </c>
      <c r="L171" s="119">
        <v>21</v>
      </c>
      <c r="M171" s="119">
        <f t="shared" si="17"/>
        <v>0</v>
      </c>
      <c r="N171" s="119">
        <v>2.4000000000000001E-4</v>
      </c>
      <c r="O171" s="119">
        <f t="shared" si="18"/>
        <v>0</v>
      </c>
      <c r="P171" s="119">
        <v>0</v>
      </c>
      <c r="Q171" s="119">
        <f t="shared" si="19"/>
        <v>0</v>
      </c>
      <c r="R171" s="119"/>
      <c r="S171" s="119" t="s">
        <v>135</v>
      </c>
      <c r="T171" s="119" t="s">
        <v>135</v>
      </c>
      <c r="U171" s="119">
        <v>0.124</v>
      </c>
      <c r="V171" s="119">
        <f t="shared" si="20"/>
        <v>0.25</v>
      </c>
      <c r="W171" s="119"/>
      <c r="X171" s="119" t="s">
        <v>136</v>
      </c>
      <c r="Y171" s="114"/>
      <c r="Z171" s="114"/>
      <c r="AA171" s="114"/>
      <c r="AB171" s="114"/>
      <c r="AC171" s="114"/>
      <c r="AD171" s="114"/>
      <c r="AE171" s="114"/>
      <c r="AF171" s="114"/>
      <c r="AG171" s="114" t="s">
        <v>137</v>
      </c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</row>
    <row r="172" spans="1:60" ht="22.5" outlineLevel="1" x14ac:dyDescent="0.2">
      <c r="A172" s="137">
        <v>66</v>
      </c>
      <c r="B172" s="138" t="s">
        <v>320</v>
      </c>
      <c r="C172" s="144" t="s">
        <v>321</v>
      </c>
      <c r="D172" s="139" t="s">
        <v>134</v>
      </c>
      <c r="E172" s="140">
        <v>1</v>
      </c>
      <c r="F172" s="141"/>
      <c r="G172" s="142">
        <f t="shared" si="14"/>
        <v>0</v>
      </c>
      <c r="H172" s="119">
        <v>1800.68</v>
      </c>
      <c r="I172" s="119">
        <f t="shared" si="15"/>
        <v>1800.68</v>
      </c>
      <c r="J172" s="119">
        <v>224.32</v>
      </c>
      <c r="K172" s="119">
        <f t="shared" si="16"/>
        <v>224.32</v>
      </c>
      <c r="L172" s="119">
        <v>21</v>
      </c>
      <c r="M172" s="119">
        <f t="shared" si="17"/>
        <v>0</v>
      </c>
      <c r="N172" s="119">
        <v>1.64E-3</v>
      </c>
      <c r="O172" s="119">
        <f t="shared" si="18"/>
        <v>0</v>
      </c>
      <c r="P172" s="119">
        <v>0</v>
      </c>
      <c r="Q172" s="119">
        <f t="shared" si="19"/>
        <v>0</v>
      </c>
      <c r="R172" s="119"/>
      <c r="S172" s="119" t="s">
        <v>135</v>
      </c>
      <c r="T172" s="119" t="s">
        <v>135</v>
      </c>
      <c r="U172" s="119">
        <v>0.44500000000000001</v>
      </c>
      <c r="V172" s="119">
        <f t="shared" si="20"/>
        <v>0.45</v>
      </c>
      <c r="W172" s="119"/>
      <c r="X172" s="119" t="s">
        <v>136</v>
      </c>
      <c r="Y172" s="114"/>
      <c r="Z172" s="114"/>
      <c r="AA172" s="114"/>
      <c r="AB172" s="114"/>
      <c r="AC172" s="114"/>
      <c r="AD172" s="114"/>
      <c r="AE172" s="114"/>
      <c r="AF172" s="114"/>
      <c r="AG172" s="114" t="s">
        <v>137</v>
      </c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</row>
    <row r="173" spans="1:60" outlineLevel="1" x14ac:dyDescent="0.2">
      <c r="A173" s="137">
        <v>67</v>
      </c>
      <c r="B173" s="138" t="s">
        <v>322</v>
      </c>
      <c r="C173" s="144" t="s">
        <v>323</v>
      </c>
      <c r="D173" s="139" t="s">
        <v>134</v>
      </c>
      <c r="E173" s="140">
        <v>1</v>
      </c>
      <c r="F173" s="141"/>
      <c r="G173" s="142">
        <f t="shared" si="14"/>
        <v>0</v>
      </c>
      <c r="H173" s="119">
        <v>2038.95</v>
      </c>
      <c r="I173" s="119">
        <f t="shared" si="15"/>
        <v>2038.95</v>
      </c>
      <c r="J173" s="119">
        <v>236.05</v>
      </c>
      <c r="K173" s="119">
        <f t="shared" si="16"/>
        <v>236.05</v>
      </c>
      <c r="L173" s="119">
        <v>21</v>
      </c>
      <c r="M173" s="119">
        <f t="shared" si="17"/>
        <v>0</v>
      </c>
      <c r="N173" s="119">
        <v>8.4999999999999995E-4</v>
      </c>
      <c r="O173" s="119">
        <f t="shared" si="18"/>
        <v>0</v>
      </c>
      <c r="P173" s="119">
        <v>0</v>
      </c>
      <c r="Q173" s="119">
        <f t="shared" si="19"/>
        <v>0</v>
      </c>
      <c r="R173" s="119"/>
      <c r="S173" s="119" t="s">
        <v>135</v>
      </c>
      <c r="T173" s="119" t="s">
        <v>143</v>
      </c>
      <c r="U173" s="119">
        <v>0.48499999999999999</v>
      </c>
      <c r="V173" s="119">
        <f t="shared" si="20"/>
        <v>0.49</v>
      </c>
      <c r="W173" s="119"/>
      <c r="X173" s="119" t="s">
        <v>136</v>
      </c>
      <c r="Y173" s="114"/>
      <c r="Z173" s="114"/>
      <c r="AA173" s="114"/>
      <c r="AB173" s="114"/>
      <c r="AC173" s="114"/>
      <c r="AD173" s="114"/>
      <c r="AE173" s="114"/>
      <c r="AF173" s="114"/>
      <c r="AG173" s="114" t="s">
        <v>137</v>
      </c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</row>
    <row r="174" spans="1:60" outlineLevel="1" x14ac:dyDescent="0.2">
      <c r="A174" s="137">
        <v>68</v>
      </c>
      <c r="B174" s="138" t="s">
        <v>324</v>
      </c>
      <c r="C174" s="144" t="s">
        <v>325</v>
      </c>
      <c r="D174" s="139" t="s">
        <v>134</v>
      </c>
      <c r="E174" s="140">
        <v>2</v>
      </c>
      <c r="F174" s="141"/>
      <c r="G174" s="142">
        <f t="shared" si="14"/>
        <v>0</v>
      </c>
      <c r="H174" s="119">
        <v>7.11</v>
      </c>
      <c r="I174" s="119">
        <f t="shared" si="15"/>
        <v>14.22</v>
      </c>
      <c r="J174" s="119">
        <v>224.39</v>
      </c>
      <c r="K174" s="119">
        <f t="shared" si="16"/>
        <v>448.78</v>
      </c>
      <c r="L174" s="119">
        <v>21</v>
      </c>
      <c r="M174" s="119">
        <f t="shared" si="17"/>
        <v>0</v>
      </c>
      <c r="N174" s="119">
        <v>4.0000000000000003E-5</v>
      </c>
      <c r="O174" s="119">
        <f t="shared" si="18"/>
        <v>0</v>
      </c>
      <c r="P174" s="119">
        <v>0</v>
      </c>
      <c r="Q174" s="119">
        <f t="shared" si="19"/>
        <v>0</v>
      </c>
      <c r="R174" s="119"/>
      <c r="S174" s="119" t="s">
        <v>135</v>
      </c>
      <c r="T174" s="119" t="s">
        <v>135</v>
      </c>
      <c r="U174" s="119">
        <v>0.44500000000000001</v>
      </c>
      <c r="V174" s="119">
        <f t="shared" si="20"/>
        <v>0.89</v>
      </c>
      <c r="W174" s="119"/>
      <c r="X174" s="119" t="s">
        <v>136</v>
      </c>
      <c r="Y174" s="114"/>
      <c r="Z174" s="114"/>
      <c r="AA174" s="114"/>
      <c r="AB174" s="114"/>
      <c r="AC174" s="114"/>
      <c r="AD174" s="114"/>
      <c r="AE174" s="114"/>
      <c r="AF174" s="114"/>
      <c r="AG174" s="114" t="s">
        <v>137</v>
      </c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</row>
    <row r="175" spans="1:60" outlineLevel="1" x14ac:dyDescent="0.2">
      <c r="A175" s="137">
        <v>69</v>
      </c>
      <c r="B175" s="138" t="s">
        <v>326</v>
      </c>
      <c r="C175" s="144" t="s">
        <v>327</v>
      </c>
      <c r="D175" s="139" t="s">
        <v>297</v>
      </c>
      <c r="E175" s="140">
        <v>3</v>
      </c>
      <c r="F175" s="141"/>
      <c r="G175" s="142">
        <f t="shared" si="14"/>
        <v>0</v>
      </c>
      <c r="H175" s="119">
        <v>0</v>
      </c>
      <c r="I175" s="119">
        <f t="shared" si="15"/>
        <v>0</v>
      </c>
      <c r="J175" s="119">
        <v>86</v>
      </c>
      <c r="K175" s="119">
        <f t="shared" si="16"/>
        <v>258</v>
      </c>
      <c r="L175" s="119">
        <v>21</v>
      </c>
      <c r="M175" s="119">
        <f t="shared" si="17"/>
        <v>0</v>
      </c>
      <c r="N175" s="119">
        <v>0</v>
      </c>
      <c r="O175" s="119">
        <f t="shared" si="18"/>
        <v>0</v>
      </c>
      <c r="P175" s="119">
        <v>1.56E-3</v>
      </c>
      <c r="Q175" s="119">
        <f t="shared" si="19"/>
        <v>0</v>
      </c>
      <c r="R175" s="119"/>
      <c r="S175" s="119" t="s">
        <v>135</v>
      </c>
      <c r="T175" s="119" t="s">
        <v>135</v>
      </c>
      <c r="U175" s="119">
        <v>0.217</v>
      </c>
      <c r="V175" s="119">
        <f t="shared" si="20"/>
        <v>0.65</v>
      </c>
      <c r="W175" s="119"/>
      <c r="X175" s="119" t="s">
        <v>136</v>
      </c>
      <c r="Y175" s="114"/>
      <c r="Z175" s="114"/>
      <c r="AA175" s="114"/>
      <c r="AB175" s="114"/>
      <c r="AC175" s="114"/>
      <c r="AD175" s="114"/>
      <c r="AE175" s="114"/>
      <c r="AF175" s="114"/>
      <c r="AG175" s="114" t="s">
        <v>137</v>
      </c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</row>
    <row r="176" spans="1:60" ht="22.5" outlineLevel="1" x14ac:dyDescent="0.2">
      <c r="A176" s="137">
        <v>70</v>
      </c>
      <c r="B176" s="138" t="s">
        <v>328</v>
      </c>
      <c r="C176" s="144" t="s">
        <v>329</v>
      </c>
      <c r="D176" s="139" t="s">
        <v>134</v>
      </c>
      <c r="E176" s="140">
        <v>1</v>
      </c>
      <c r="F176" s="141"/>
      <c r="G176" s="142">
        <f t="shared" si="14"/>
        <v>0</v>
      </c>
      <c r="H176" s="119">
        <v>435.99</v>
      </c>
      <c r="I176" s="119">
        <f t="shared" si="15"/>
        <v>435.99</v>
      </c>
      <c r="J176" s="119">
        <v>124.01</v>
      </c>
      <c r="K176" s="119">
        <f t="shared" si="16"/>
        <v>124.01</v>
      </c>
      <c r="L176" s="119">
        <v>21</v>
      </c>
      <c r="M176" s="119">
        <f t="shared" si="17"/>
        <v>0</v>
      </c>
      <c r="N176" s="119">
        <v>2.0000000000000001E-4</v>
      </c>
      <c r="O176" s="119">
        <f t="shared" si="18"/>
        <v>0</v>
      </c>
      <c r="P176" s="119">
        <v>0</v>
      </c>
      <c r="Q176" s="119">
        <f t="shared" si="19"/>
        <v>0</v>
      </c>
      <c r="R176" s="119"/>
      <c r="S176" s="119" t="s">
        <v>135</v>
      </c>
      <c r="T176" s="119" t="s">
        <v>135</v>
      </c>
      <c r="U176" s="119">
        <v>0.246</v>
      </c>
      <c r="V176" s="119">
        <f t="shared" si="20"/>
        <v>0.25</v>
      </c>
      <c r="W176" s="119"/>
      <c r="X176" s="119" t="s">
        <v>136</v>
      </c>
      <c r="Y176" s="114"/>
      <c r="Z176" s="114"/>
      <c r="AA176" s="114"/>
      <c r="AB176" s="114"/>
      <c r="AC176" s="114"/>
      <c r="AD176" s="114"/>
      <c r="AE176" s="114"/>
      <c r="AF176" s="114"/>
      <c r="AG176" s="114" t="s">
        <v>137</v>
      </c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</row>
    <row r="177" spans="1:60" ht="22.5" outlineLevel="1" x14ac:dyDescent="0.2">
      <c r="A177" s="137">
        <v>71</v>
      </c>
      <c r="B177" s="138" t="s">
        <v>330</v>
      </c>
      <c r="C177" s="144" t="s">
        <v>331</v>
      </c>
      <c r="D177" s="139" t="s">
        <v>134</v>
      </c>
      <c r="E177" s="140">
        <v>1</v>
      </c>
      <c r="F177" s="141"/>
      <c r="G177" s="142">
        <f t="shared" si="14"/>
        <v>0</v>
      </c>
      <c r="H177" s="119">
        <v>308.99</v>
      </c>
      <c r="I177" s="119">
        <f t="shared" si="15"/>
        <v>308.99</v>
      </c>
      <c r="J177" s="119">
        <v>124.01</v>
      </c>
      <c r="K177" s="119">
        <f t="shared" si="16"/>
        <v>124.01</v>
      </c>
      <c r="L177" s="119">
        <v>21</v>
      </c>
      <c r="M177" s="119">
        <f t="shared" si="17"/>
        <v>0</v>
      </c>
      <c r="N177" s="119">
        <v>9.0000000000000006E-5</v>
      </c>
      <c r="O177" s="119">
        <f t="shared" si="18"/>
        <v>0</v>
      </c>
      <c r="P177" s="119">
        <v>0</v>
      </c>
      <c r="Q177" s="119">
        <f t="shared" si="19"/>
        <v>0</v>
      </c>
      <c r="R177" s="119"/>
      <c r="S177" s="119" t="s">
        <v>135</v>
      </c>
      <c r="T177" s="119" t="s">
        <v>135</v>
      </c>
      <c r="U177" s="119">
        <v>0.246</v>
      </c>
      <c r="V177" s="119">
        <f t="shared" si="20"/>
        <v>0.25</v>
      </c>
      <c r="W177" s="119"/>
      <c r="X177" s="119" t="s">
        <v>136</v>
      </c>
      <c r="Y177" s="114"/>
      <c r="Z177" s="114"/>
      <c r="AA177" s="114"/>
      <c r="AB177" s="114"/>
      <c r="AC177" s="114"/>
      <c r="AD177" s="114"/>
      <c r="AE177" s="114"/>
      <c r="AF177" s="114"/>
      <c r="AG177" s="114" t="s">
        <v>137</v>
      </c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</row>
    <row r="178" spans="1:60" outlineLevel="1" x14ac:dyDescent="0.2">
      <c r="A178" s="137">
        <v>72</v>
      </c>
      <c r="B178" s="138" t="s">
        <v>332</v>
      </c>
      <c r="C178" s="144" t="s">
        <v>333</v>
      </c>
      <c r="D178" s="139" t="s">
        <v>134</v>
      </c>
      <c r="E178" s="140">
        <v>1</v>
      </c>
      <c r="F178" s="141"/>
      <c r="G178" s="142">
        <f t="shared" si="14"/>
        <v>0</v>
      </c>
      <c r="H178" s="119">
        <v>358.49</v>
      </c>
      <c r="I178" s="119">
        <f t="shared" si="15"/>
        <v>358.49</v>
      </c>
      <c r="J178" s="119">
        <v>124.01</v>
      </c>
      <c r="K178" s="119">
        <f t="shared" si="16"/>
        <v>124.01</v>
      </c>
      <c r="L178" s="119">
        <v>21</v>
      </c>
      <c r="M178" s="119">
        <f t="shared" si="17"/>
        <v>0</v>
      </c>
      <c r="N178" s="119">
        <v>2.5999999999999998E-4</v>
      </c>
      <c r="O178" s="119">
        <f t="shared" si="18"/>
        <v>0</v>
      </c>
      <c r="P178" s="119">
        <v>0</v>
      </c>
      <c r="Q178" s="119">
        <f t="shared" si="19"/>
        <v>0</v>
      </c>
      <c r="R178" s="119"/>
      <c r="S178" s="119" t="s">
        <v>135</v>
      </c>
      <c r="T178" s="119" t="s">
        <v>135</v>
      </c>
      <c r="U178" s="119">
        <v>0.246</v>
      </c>
      <c r="V178" s="119">
        <f t="shared" si="20"/>
        <v>0.25</v>
      </c>
      <c r="W178" s="119"/>
      <c r="X178" s="119" t="s">
        <v>136</v>
      </c>
      <c r="Y178" s="114"/>
      <c r="Z178" s="114"/>
      <c r="AA178" s="114"/>
      <c r="AB178" s="114"/>
      <c r="AC178" s="114"/>
      <c r="AD178" s="114"/>
      <c r="AE178" s="114"/>
      <c r="AF178" s="114"/>
      <c r="AG178" s="114" t="s">
        <v>137</v>
      </c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</row>
    <row r="179" spans="1:60" outlineLevel="1" x14ac:dyDescent="0.2">
      <c r="A179" s="137">
        <v>73</v>
      </c>
      <c r="B179" s="138" t="s">
        <v>334</v>
      </c>
      <c r="C179" s="144" t="s">
        <v>335</v>
      </c>
      <c r="D179" s="139" t="s">
        <v>134</v>
      </c>
      <c r="E179" s="140">
        <v>1</v>
      </c>
      <c r="F179" s="141"/>
      <c r="G179" s="142">
        <f t="shared" si="14"/>
        <v>0</v>
      </c>
      <c r="H179" s="119">
        <v>243.49</v>
      </c>
      <c r="I179" s="119">
        <f t="shared" si="15"/>
        <v>243.49</v>
      </c>
      <c r="J179" s="119">
        <v>124.01</v>
      </c>
      <c r="K179" s="119">
        <f t="shared" si="16"/>
        <v>124.01</v>
      </c>
      <c r="L179" s="119">
        <v>21</v>
      </c>
      <c r="M179" s="119">
        <f t="shared" si="17"/>
        <v>0</v>
      </c>
      <c r="N179" s="119">
        <v>2.0000000000000001E-4</v>
      </c>
      <c r="O179" s="119">
        <f t="shared" si="18"/>
        <v>0</v>
      </c>
      <c r="P179" s="119">
        <v>0</v>
      </c>
      <c r="Q179" s="119">
        <f t="shared" si="19"/>
        <v>0</v>
      </c>
      <c r="R179" s="119"/>
      <c r="S179" s="119" t="s">
        <v>135</v>
      </c>
      <c r="T179" s="119" t="s">
        <v>135</v>
      </c>
      <c r="U179" s="119">
        <v>0.246</v>
      </c>
      <c r="V179" s="119">
        <f t="shared" si="20"/>
        <v>0.25</v>
      </c>
      <c r="W179" s="119"/>
      <c r="X179" s="119" t="s">
        <v>136</v>
      </c>
      <c r="Y179" s="114"/>
      <c r="Z179" s="114"/>
      <c r="AA179" s="114"/>
      <c r="AB179" s="114"/>
      <c r="AC179" s="114"/>
      <c r="AD179" s="114"/>
      <c r="AE179" s="114"/>
      <c r="AF179" s="114"/>
      <c r="AG179" s="114" t="s">
        <v>137</v>
      </c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</row>
    <row r="180" spans="1:60" outlineLevel="1" x14ac:dyDescent="0.2">
      <c r="A180" s="137">
        <v>74</v>
      </c>
      <c r="B180" s="138" t="s">
        <v>336</v>
      </c>
      <c r="C180" s="144" t="s">
        <v>337</v>
      </c>
      <c r="D180" s="139" t="s">
        <v>134</v>
      </c>
      <c r="E180" s="140">
        <v>1</v>
      </c>
      <c r="F180" s="141"/>
      <c r="G180" s="142">
        <f t="shared" si="14"/>
        <v>0</v>
      </c>
      <c r="H180" s="119">
        <v>2306.71</v>
      </c>
      <c r="I180" s="119">
        <f t="shared" si="15"/>
        <v>2306.71</v>
      </c>
      <c r="J180" s="119">
        <v>318.29000000000002</v>
      </c>
      <c r="K180" s="119">
        <f t="shared" si="16"/>
        <v>318.29000000000002</v>
      </c>
      <c r="L180" s="119">
        <v>21</v>
      </c>
      <c r="M180" s="119">
        <f t="shared" si="17"/>
        <v>0</v>
      </c>
      <c r="N180" s="119">
        <v>4.453E-2</v>
      </c>
      <c r="O180" s="119">
        <f t="shared" si="18"/>
        <v>0.04</v>
      </c>
      <c r="P180" s="119">
        <v>4.2529999999999998E-2</v>
      </c>
      <c r="Q180" s="119">
        <f t="shared" si="19"/>
        <v>0.04</v>
      </c>
      <c r="R180" s="119"/>
      <c r="S180" s="119" t="s">
        <v>135</v>
      </c>
      <c r="T180" s="119" t="s">
        <v>143</v>
      </c>
      <c r="U180" s="119">
        <v>0.65400000000000003</v>
      </c>
      <c r="V180" s="119">
        <f t="shared" si="20"/>
        <v>0.65</v>
      </c>
      <c r="W180" s="119"/>
      <c r="X180" s="119" t="s">
        <v>136</v>
      </c>
      <c r="Y180" s="114"/>
      <c r="Z180" s="114"/>
      <c r="AA180" s="114"/>
      <c r="AB180" s="114"/>
      <c r="AC180" s="114"/>
      <c r="AD180" s="114"/>
      <c r="AE180" s="114"/>
      <c r="AF180" s="114"/>
      <c r="AG180" s="114" t="s">
        <v>137</v>
      </c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</row>
    <row r="181" spans="1:60" outlineLevel="1" x14ac:dyDescent="0.2">
      <c r="A181" s="131">
        <v>75</v>
      </c>
      <c r="B181" s="132" t="s">
        <v>338</v>
      </c>
      <c r="C181" s="145" t="s">
        <v>339</v>
      </c>
      <c r="D181" s="133" t="s">
        <v>142</v>
      </c>
      <c r="E181" s="134">
        <v>0.24</v>
      </c>
      <c r="F181" s="135"/>
      <c r="G181" s="136">
        <f t="shared" si="14"/>
        <v>0</v>
      </c>
      <c r="H181" s="119">
        <v>30.35</v>
      </c>
      <c r="I181" s="119">
        <f t="shared" si="15"/>
        <v>7.28</v>
      </c>
      <c r="J181" s="119">
        <v>1075.6500000000001</v>
      </c>
      <c r="K181" s="119">
        <f t="shared" si="16"/>
        <v>258.16000000000003</v>
      </c>
      <c r="L181" s="119">
        <v>21</v>
      </c>
      <c r="M181" s="119">
        <f t="shared" si="17"/>
        <v>0</v>
      </c>
      <c r="N181" s="119">
        <v>8.0000000000000007E-5</v>
      </c>
      <c r="O181" s="119">
        <f t="shared" si="18"/>
        <v>0</v>
      </c>
      <c r="P181" s="119">
        <v>0</v>
      </c>
      <c r="Q181" s="119">
        <f t="shared" si="19"/>
        <v>0</v>
      </c>
      <c r="R181" s="119"/>
      <c r="S181" s="119" t="s">
        <v>135</v>
      </c>
      <c r="T181" s="119" t="s">
        <v>135</v>
      </c>
      <c r="U181" s="119">
        <v>2.1</v>
      </c>
      <c r="V181" s="119">
        <f t="shared" si="20"/>
        <v>0.5</v>
      </c>
      <c r="W181" s="119"/>
      <c r="X181" s="119" t="s">
        <v>136</v>
      </c>
      <c r="Y181" s="114"/>
      <c r="Z181" s="114"/>
      <c r="AA181" s="114"/>
      <c r="AB181" s="114"/>
      <c r="AC181" s="114"/>
      <c r="AD181" s="114"/>
      <c r="AE181" s="114"/>
      <c r="AF181" s="114"/>
      <c r="AG181" s="114" t="s">
        <v>137</v>
      </c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</row>
    <row r="182" spans="1:60" outlineLevel="1" x14ac:dyDescent="0.2">
      <c r="A182" s="117"/>
      <c r="B182" s="118"/>
      <c r="C182" s="146" t="s">
        <v>340</v>
      </c>
      <c r="D182" s="120"/>
      <c r="E182" s="121">
        <v>0.24</v>
      </c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4"/>
      <c r="Z182" s="114"/>
      <c r="AA182" s="114"/>
      <c r="AB182" s="114"/>
      <c r="AC182" s="114"/>
      <c r="AD182" s="114"/>
      <c r="AE182" s="114"/>
      <c r="AF182" s="114"/>
      <c r="AG182" s="114" t="s">
        <v>145</v>
      </c>
      <c r="AH182" s="114">
        <v>0</v>
      </c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</row>
    <row r="183" spans="1:60" ht="22.5" outlineLevel="1" x14ac:dyDescent="0.2">
      <c r="A183" s="137">
        <v>76</v>
      </c>
      <c r="B183" s="138" t="s">
        <v>341</v>
      </c>
      <c r="C183" s="144" t="s">
        <v>342</v>
      </c>
      <c r="D183" s="139" t="s">
        <v>134</v>
      </c>
      <c r="E183" s="140">
        <v>1</v>
      </c>
      <c r="F183" s="141"/>
      <c r="G183" s="142">
        <f t="shared" ref="G183:G191" si="21">ROUND(E183*F183,2)</f>
        <v>0</v>
      </c>
      <c r="H183" s="119">
        <v>1073</v>
      </c>
      <c r="I183" s="119">
        <f t="shared" ref="I183:I191" si="22">ROUND(E183*H183,2)</f>
        <v>1073</v>
      </c>
      <c r="J183" s="119">
        <v>0</v>
      </c>
      <c r="K183" s="119">
        <f t="shared" ref="K183:K191" si="23">ROUND(E183*J183,2)</f>
        <v>0</v>
      </c>
      <c r="L183" s="119">
        <v>21</v>
      </c>
      <c r="M183" s="119">
        <f t="shared" ref="M183:M191" si="24">G183*(1+L183/100)</f>
        <v>0</v>
      </c>
      <c r="N183" s="119">
        <v>1.2999999999999999E-2</v>
      </c>
      <c r="O183" s="119">
        <f t="shared" ref="O183:O191" si="25">ROUND(E183*N183,2)</f>
        <v>0.01</v>
      </c>
      <c r="P183" s="119">
        <v>0</v>
      </c>
      <c r="Q183" s="119">
        <f t="shared" ref="Q183:Q191" si="26">ROUND(E183*P183,2)</f>
        <v>0</v>
      </c>
      <c r="R183" s="119"/>
      <c r="S183" s="119" t="s">
        <v>135</v>
      </c>
      <c r="T183" s="119" t="s">
        <v>135</v>
      </c>
      <c r="U183" s="119">
        <v>0</v>
      </c>
      <c r="V183" s="119">
        <f t="shared" ref="V183:V191" si="27">ROUND(E183*U183,2)</f>
        <v>0</v>
      </c>
      <c r="W183" s="119"/>
      <c r="X183" s="119" t="s">
        <v>164</v>
      </c>
      <c r="Y183" s="114"/>
      <c r="Z183" s="114"/>
      <c r="AA183" s="114"/>
      <c r="AB183" s="114"/>
      <c r="AC183" s="114"/>
      <c r="AD183" s="114"/>
      <c r="AE183" s="114"/>
      <c r="AF183" s="114"/>
      <c r="AG183" s="114" t="s">
        <v>343</v>
      </c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</row>
    <row r="184" spans="1:60" outlineLevel="1" x14ac:dyDescent="0.2">
      <c r="A184" s="137">
        <v>77</v>
      </c>
      <c r="B184" s="138" t="s">
        <v>344</v>
      </c>
      <c r="C184" s="144" t="s">
        <v>345</v>
      </c>
      <c r="D184" s="139" t="s">
        <v>134</v>
      </c>
      <c r="E184" s="140">
        <v>2</v>
      </c>
      <c r="F184" s="141"/>
      <c r="G184" s="142">
        <f t="shared" si="21"/>
        <v>0</v>
      </c>
      <c r="H184" s="119">
        <v>345</v>
      </c>
      <c r="I184" s="119">
        <f t="shared" si="22"/>
        <v>690</v>
      </c>
      <c r="J184" s="119">
        <v>0</v>
      </c>
      <c r="K184" s="119">
        <f t="shared" si="23"/>
        <v>0</v>
      </c>
      <c r="L184" s="119">
        <v>21</v>
      </c>
      <c r="M184" s="119">
        <f t="shared" si="24"/>
        <v>0</v>
      </c>
      <c r="N184" s="119">
        <v>8.9999999999999998E-4</v>
      </c>
      <c r="O184" s="119">
        <f t="shared" si="25"/>
        <v>0</v>
      </c>
      <c r="P184" s="119">
        <v>0</v>
      </c>
      <c r="Q184" s="119">
        <f t="shared" si="26"/>
        <v>0</v>
      </c>
      <c r="R184" s="119"/>
      <c r="S184" s="119" t="s">
        <v>155</v>
      </c>
      <c r="T184" s="119" t="s">
        <v>156</v>
      </c>
      <c r="U184" s="119">
        <v>0</v>
      </c>
      <c r="V184" s="119">
        <f t="shared" si="27"/>
        <v>0</v>
      </c>
      <c r="W184" s="119"/>
      <c r="X184" s="119" t="s">
        <v>157</v>
      </c>
      <c r="Y184" s="114"/>
      <c r="Z184" s="114"/>
      <c r="AA184" s="114"/>
      <c r="AB184" s="114"/>
      <c r="AC184" s="114"/>
      <c r="AD184" s="114"/>
      <c r="AE184" s="114"/>
      <c r="AF184" s="114"/>
      <c r="AG184" s="114" t="s">
        <v>158</v>
      </c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</row>
    <row r="185" spans="1:60" ht="22.5" outlineLevel="1" x14ac:dyDescent="0.2">
      <c r="A185" s="137">
        <v>78</v>
      </c>
      <c r="B185" s="138" t="s">
        <v>346</v>
      </c>
      <c r="C185" s="144" t="s">
        <v>347</v>
      </c>
      <c r="D185" s="139" t="s">
        <v>134</v>
      </c>
      <c r="E185" s="140">
        <v>1</v>
      </c>
      <c r="F185" s="141"/>
      <c r="G185" s="142">
        <f t="shared" si="21"/>
        <v>0</v>
      </c>
      <c r="H185" s="119">
        <v>1670</v>
      </c>
      <c r="I185" s="119">
        <f t="shared" si="22"/>
        <v>1670</v>
      </c>
      <c r="J185" s="119">
        <v>0</v>
      </c>
      <c r="K185" s="119">
        <f t="shared" si="23"/>
        <v>0</v>
      </c>
      <c r="L185" s="119">
        <v>21</v>
      </c>
      <c r="M185" s="119">
        <f t="shared" si="24"/>
        <v>0</v>
      </c>
      <c r="N185" s="119">
        <v>8.0000000000000004E-4</v>
      </c>
      <c r="O185" s="119">
        <f t="shared" si="25"/>
        <v>0</v>
      </c>
      <c r="P185" s="119">
        <v>0</v>
      </c>
      <c r="Q185" s="119">
        <f t="shared" si="26"/>
        <v>0</v>
      </c>
      <c r="R185" s="119" t="s">
        <v>161</v>
      </c>
      <c r="S185" s="119" t="s">
        <v>135</v>
      </c>
      <c r="T185" s="119" t="s">
        <v>135</v>
      </c>
      <c r="U185" s="119">
        <v>0</v>
      </c>
      <c r="V185" s="119">
        <f t="shared" si="27"/>
        <v>0</v>
      </c>
      <c r="W185" s="119"/>
      <c r="X185" s="119" t="s">
        <v>157</v>
      </c>
      <c r="Y185" s="114"/>
      <c r="Z185" s="114"/>
      <c r="AA185" s="114"/>
      <c r="AB185" s="114"/>
      <c r="AC185" s="114"/>
      <c r="AD185" s="114"/>
      <c r="AE185" s="114"/>
      <c r="AF185" s="114"/>
      <c r="AG185" s="114" t="s">
        <v>158</v>
      </c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</row>
    <row r="186" spans="1:60" outlineLevel="1" x14ac:dyDescent="0.2">
      <c r="A186" s="137">
        <v>79</v>
      </c>
      <c r="B186" s="138" t="s">
        <v>348</v>
      </c>
      <c r="C186" s="144" t="s">
        <v>349</v>
      </c>
      <c r="D186" s="139" t="s">
        <v>134</v>
      </c>
      <c r="E186" s="140">
        <v>1</v>
      </c>
      <c r="F186" s="141"/>
      <c r="G186" s="142">
        <f t="shared" si="21"/>
        <v>0</v>
      </c>
      <c r="H186" s="119">
        <v>480</v>
      </c>
      <c r="I186" s="119">
        <f t="shared" si="22"/>
        <v>480</v>
      </c>
      <c r="J186" s="119">
        <v>0</v>
      </c>
      <c r="K186" s="119">
        <f t="shared" si="23"/>
        <v>0</v>
      </c>
      <c r="L186" s="119">
        <v>21</v>
      </c>
      <c r="M186" s="119">
        <f t="shared" si="24"/>
        <v>0</v>
      </c>
      <c r="N186" s="119">
        <v>2E-3</v>
      </c>
      <c r="O186" s="119">
        <f t="shared" si="25"/>
        <v>0</v>
      </c>
      <c r="P186" s="119">
        <v>0</v>
      </c>
      <c r="Q186" s="119">
        <f t="shared" si="26"/>
        <v>0</v>
      </c>
      <c r="R186" s="119"/>
      <c r="S186" s="119" t="s">
        <v>155</v>
      </c>
      <c r="T186" s="119" t="s">
        <v>156</v>
      </c>
      <c r="U186" s="119">
        <v>0</v>
      </c>
      <c r="V186" s="119">
        <f t="shared" si="27"/>
        <v>0</v>
      </c>
      <c r="W186" s="119"/>
      <c r="X186" s="119" t="s">
        <v>157</v>
      </c>
      <c r="Y186" s="114"/>
      <c r="Z186" s="114"/>
      <c r="AA186" s="114"/>
      <c r="AB186" s="114"/>
      <c r="AC186" s="114"/>
      <c r="AD186" s="114"/>
      <c r="AE186" s="114"/>
      <c r="AF186" s="114"/>
      <c r="AG186" s="114" t="s">
        <v>158</v>
      </c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</row>
    <row r="187" spans="1:60" outlineLevel="1" x14ac:dyDescent="0.2">
      <c r="A187" s="137">
        <v>80</v>
      </c>
      <c r="B187" s="138" t="s">
        <v>350</v>
      </c>
      <c r="C187" s="144" t="s">
        <v>351</v>
      </c>
      <c r="D187" s="139" t="s">
        <v>134</v>
      </c>
      <c r="E187" s="140">
        <v>1</v>
      </c>
      <c r="F187" s="141"/>
      <c r="G187" s="142">
        <f t="shared" si="21"/>
        <v>0</v>
      </c>
      <c r="H187" s="119">
        <v>5850</v>
      </c>
      <c r="I187" s="119">
        <f t="shared" si="22"/>
        <v>5850</v>
      </c>
      <c r="J187" s="119">
        <v>0</v>
      </c>
      <c r="K187" s="119">
        <f t="shared" si="23"/>
        <v>0</v>
      </c>
      <c r="L187" s="119">
        <v>21</v>
      </c>
      <c r="M187" s="119">
        <f t="shared" si="24"/>
        <v>0</v>
      </c>
      <c r="N187" s="119">
        <v>4.5999999999999999E-2</v>
      </c>
      <c r="O187" s="119">
        <f t="shared" si="25"/>
        <v>0.05</v>
      </c>
      <c r="P187" s="119">
        <v>0</v>
      </c>
      <c r="Q187" s="119">
        <f t="shared" si="26"/>
        <v>0</v>
      </c>
      <c r="R187" s="119" t="s">
        <v>161</v>
      </c>
      <c r="S187" s="119" t="s">
        <v>135</v>
      </c>
      <c r="T187" s="119" t="s">
        <v>156</v>
      </c>
      <c r="U187" s="119">
        <v>0</v>
      </c>
      <c r="V187" s="119">
        <f t="shared" si="27"/>
        <v>0</v>
      </c>
      <c r="W187" s="119"/>
      <c r="X187" s="119" t="s">
        <v>157</v>
      </c>
      <c r="Y187" s="114"/>
      <c r="Z187" s="114"/>
      <c r="AA187" s="114"/>
      <c r="AB187" s="114"/>
      <c r="AC187" s="114"/>
      <c r="AD187" s="114"/>
      <c r="AE187" s="114"/>
      <c r="AF187" s="114"/>
      <c r="AG187" s="114" t="s">
        <v>158</v>
      </c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</row>
    <row r="188" spans="1:60" outlineLevel="1" x14ac:dyDescent="0.2">
      <c r="A188" s="137">
        <v>81</v>
      </c>
      <c r="B188" s="138" t="s">
        <v>352</v>
      </c>
      <c r="C188" s="144" t="s">
        <v>353</v>
      </c>
      <c r="D188" s="139" t="s">
        <v>154</v>
      </c>
      <c r="E188" s="140">
        <v>1</v>
      </c>
      <c r="F188" s="141"/>
      <c r="G188" s="142">
        <f t="shared" si="21"/>
        <v>0</v>
      </c>
      <c r="H188" s="119">
        <v>850</v>
      </c>
      <c r="I188" s="119">
        <f t="shared" si="22"/>
        <v>850</v>
      </c>
      <c r="J188" s="119">
        <v>0</v>
      </c>
      <c r="K188" s="119">
        <f t="shared" si="23"/>
        <v>0</v>
      </c>
      <c r="L188" s="119">
        <v>21</v>
      </c>
      <c r="M188" s="119">
        <f t="shared" si="24"/>
        <v>0</v>
      </c>
      <c r="N188" s="119">
        <v>0.01</v>
      </c>
      <c r="O188" s="119">
        <f t="shared" si="25"/>
        <v>0.01</v>
      </c>
      <c r="P188" s="119">
        <v>0</v>
      </c>
      <c r="Q188" s="119">
        <f t="shared" si="26"/>
        <v>0</v>
      </c>
      <c r="R188" s="119" t="s">
        <v>161</v>
      </c>
      <c r="S188" s="119" t="s">
        <v>135</v>
      </c>
      <c r="T188" s="119" t="s">
        <v>156</v>
      </c>
      <c r="U188" s="119">
        <v>0</v>
      </c>
      <c r="V188" s="119">
        <f t="shared" si="27"/>
        <v>0</v>
      </c>
      <c r="W188" s="119"/>
      <c r="X188" s="119" t="s">
        <v>157</v>
      </c>
      <c r="Y188" s="114"/>
      <c r="Z188" s="114"/>
      <c r="AA188" s="114"/>
      <c r="AB188" s="114"/>
      <c r="AC188" s="114"/>
      <c r="AD188" s="114"/>
      <c r="AE188" s="114"/>
      <c r="AF188" s="114"/>
      <c r="AG188" s="114" t="s">
        <v>158</v>
      </c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</row>
    <row r="189" spans="1:60" ht="22.5" outlineLevel="1" x14ac:dyDescent="0.2">
      <c r="A189" s="137">
        <v>82</v>
      </c>
      <c r="B189" s="138" t="s">
        <v>354</v>
      </c>
      <c r="C189" s="144" t="s">
        <v>355</v>
      </c>
      <c r="D189" s="139" t="s">
        <v>297</v>
      </c>
      <c r="E189" s="140">
        <v>1</v>
      </c>
      <c r="F189" s="141"/>
      <c r="G189" s="142">
        <f t="shared" si="21"/>
        <v>0</v>
      </c>
      <c r="H189" s="119">
        <v>0</v>
      </c>
      <c r="I189" s="119">
        <f t="shared" si="22"/>
        <v>0</v>
      </c>
      <c r="J189" s="119">
        <v>233.5</v>
      </c>
      <c r="K189" s="119">
        <f t="shared" si="23"/>
        <v>233.5</v>
      </c>
      <c r="L189" s="119">
        <v>21</v>
      </c>
      <c r="M189" s="119">
        <f t="shared" si="24"/>
        <v>0</v>
      </c>
      <c r="N189" s="119">
        <v>0</v>
      </c>
      <c r="O189" s="119">
        <f t="shared" si="25"/>
        <v>0</v>
      </c>
      <c r="P189" s="119">
        <v>1.933E-2</v>
      </c>
      <c r="Q189" s="119">
        <f t="shared" si="26"/>
        <v>0.02</v>
      </c>
      <c r="R189" s="119"/>
      <c r="S189" s="119" t="s">
        <v>135</v>
      </c>
      <c r="T189" s="119" t="s">
        <v>135</v>
      </c>
      <c r="U189" s="119">
        <v>0</v>
      </c>
      <c r="V189" s="119">
        <f t="shared" si="27"/>
        <v>0</v>
      </c>
      <c r="W189" s="119"/>
      <c r="X189" s="119" t="s">
        <v>164</v>
      </c>
      <c r="Y189" s="114"/>
      <c r="Z189" s="114"/>
      <c r="AA189" s="114"/>
      <c r="AB189" s="114"/>
      <c r="AC189" s="114"/>
      <c r="AD189" s="114"/>
      <c r="AE189" s="114"/>
      <c r="AF189" s="114"/>
      <c r="AG189" s="114" t="s">
        <v>165</v>
      </c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</row>
    <row r="190" spans="1:60" outlineLevel="1" x14ac:dyDescent="0.2">
      <c r="A190" s="137">
        <v>83</v>
      </c>
      <c r="B190" s="138" t="s">
        <v>356</v>
      </c>
      <c r="C190" s="144" t="s">
        <v>357</v>
      </c>
      <c r="D190" s="139" t="s">
        <v>297</v>
      </c>
      <c r="E190" s="140">
        <v>1</v>
      </c>
      <c r="F190" s="141"/>
      <c r="G190" s="142">
        <f t="shared" si="21"/>
        <v>0</v>
      </c>
      <c r="H190" s="119">
        <v>0</v>
      </c>
      <c r="I190" s="119">
        <f t="shared" si="22"/>
        <v>0</v>
      </c>
      <c r="J190" s="119">
        <v>151.5</v>
      </c>
      <c r="K190" s="119">
        <f t="shared" si="23"/>
        <v>151.5</v>
      </c>
      <c r="L190" s="119">
        <v>21</v>
      </c>
      <c r="M190" s="119">
        <f t="shared" si="24"/>
        <v>0</v>
      </c>
      <c r="N190" s="119">
        <v>0</v>
      </c>
      <c r="O190" s="119">
        <f t="shared" si="25"/>
        <v>0</v>
      </c>
      <c r="P190" s="119">
        <v>1.9460000000000002E-2</v>
      </c>
      <c r="Q190" s="119">
        <f t="shared" si="26"/>
        <v>0.02</v>
      </c>
      <c r="R190" s="119"/>
      <c r="S190" s="119" t="s">
        <v>135</v>
      </c>
      <c r="T190" s="119" t="s">
        <v>135</v>
      </c>
      <c r="U190" s="119">
        <v>0</v>
      </c>
      <c r="V190" s="119">
        <f t="shared" si="27"/>
        <v>0</v>
      </c>
      <c r="W190" s="119"/>
      <c r="X190" s="119" t="s">
        <v>164</v>
      </c>
      <c r="Y190" s="114"/>
      <c r="Z190" s="114"/>
      <c r="AA190" s="114"/>
      <c r="AB190" s="114"/>
      <c r="AC190" s="114"/>
      <c r="AD190" s="114"/>
      <c r="AE190" s="114"/>
      <c r="AF190" s="114"/>
      <c r="AG190" s="114" t="s">
        <v>165</v>
      </c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</row>
    <row r="191" spans="1:60" ht="22.5" outlineLevel="1" x14ac:dyDescent="0.2">
      <c r="A191" s="137">
        <v>84</v>
      </c>
      <c r="B191" s="138" t="s">
        <v>358</v>
      </c>
      <c r="C191" s="144" t="s">
        <v>359</v>
      </c>
      <c r="D191" s="139" t="s">
        <v>0</v>
      </c>
      <c r="E191" s="140">
        <v>269.18439999999998</v>
      </c>
      <c r="F191" s="141"/>
      <c r="G191" s="142">
        <f t="shared" si="21"/>
        <v>0</v>
      </c>
      <c r="H191" s="119">
        <v>0</v>
      </c>
      <c r="I191" s="119">
        <f t="shared" si="22"/>
        <v>0</v>
      </c>
      <c r="J191" s="119">
        <v>0.31</v>
      </c>
      <c r="K191" s="119">
        <f t="shared" si="23"/>
        <v>83.45</v>
      </c>
      <c r="L191" s="119">
        <v>21</v>
      </c>
      <c r="M191" s="119">
        <f t="shared" si="24"/>
        <v>0</v>
      </c>
      <c r="N191" s="119">
        <v>0</v>
      </c>
      <c r="O191" s="119">
        <f t="shared" si="25"/>
        <v>0</v>
      </c>
      <c r="P191" s="119">
        <v>0</v>
      </c>
      <c r="Q191" s="119">
        <f t="shared" si="26"/>
        <v>0</v>
      </c>
      <c r="R191" s="119"/>
      <c r="S191" s="119" t="s">
        <v>135</v>
      </c>
      <c r="T191" s="119" t="s">
        <v>143</v>
      </c>
      <c r="U191" s="119">
        <v>0</v>
      </c>
      <c r="V191" s="119">
        <f t="shared" si="27"/>
        <v>0</v>
      </c>
      <c r="W191" s="119"/>
      <c r="X191" s="119" t="s">
        <v>250</v>
      </c>
      <c r="Y191" s="114"/>
      <c r="Z191" s="114"/>
      <c r="AA191" s="114"/>
      <c r="AB191" s="114"/>
      <c r="AC191" s="114"/>
      <c r="AD191" s="114"/>
      <c r="AE191" s="114"/>
      <c r="AF191" s="114"/>
      <c r="AG191" s="114" t="s">
        <v>251</v>
      </c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</row>
    <row r="192" spans="1:60" x14ac:dyDescent="0.2">
      <c r="A192" s="125" t="s">
        <v>130</v>
      </c>
      <c r="B192" s="126" t="s">
        <v>72</v>
      </c>
      <c r="C192" s="143" t="s">
        <v>73</v>
      </c>
      <c r="D192" s="127"/>
      <c r="E192" s="128"/>
      <c r="F192" s="129"/>
      <c r="G192" s="130">
        <f>SUMIF(AG193:AG198,"&lt;&gt;NOR",G193:G198)</f>
        <v>0</v>
      </c>
      <c r="H192" s="124"/>
      <c r="I192" s="124">
        <f>SUM(I193:I198)</f>
        <v>683</v>
      </c>
      <c r="J192" s="124"/>
      <c r="K192" s="124">
        <f>SUM(K193:K198)</f>
        <v>1938.58</v>
      </c>
      <c r="L192" s="124"/>
      <c r="M192" s="124">
        <f>SUM(M193:M198)</f>
        <v>0</v>
      </c>
      <c r="N192" s="124"/>
      <c r="O192" s="124">
        <f>SUM(O193:O198)</f>
        <v>0</v>
      </c>
      <c r="P192" s="124"/>
      <c r="Q192" s="124">
        <f>SUM(Q193:Q198)</f>
        <v>0</v>
      </c>
      <c r="R192" s="124"/>
      <c r="S192" s="124"/>
      <c r="T192" s="124"/>
      <c r="U192" s="124"/>
      <c r="V192" s="124">
        <f>SUM(V193:V198)</f>
        <v>2.75</v>
      </c>
      <c r="W192" s="124"/>
      <c r="X192" s="124"/>
      <c r="AG192" t="s">
        <v>131</v>
      </c>
    </row>
    <row r="193" spans="1:60" outlineLevel="1" x14ac:dyDescent="0.2">
      <c r="A193" s="137">
        <v>85</v>
      </c>
      <c r="B193" s="138" t="s">
        <v>360</v>
      </c>
      <c r="C193" s="144" t="s">
        <v>361</v>
      </c>
      <c r="D193" s="139" t="s">
        <v>134</v>
      </c>
      <c r="E193" s="140">
        <v>1</v>
      </c>
      <c r="F193" s="141"/>
      <c r="G193" s="142">
        <f t="shared" ref="G193:G198" si="28">ROUND(E193*F193,2)</f>
        <v>0</v>
      </c>
      <c r="H193" s="119">
        <v>0</v>
      </c>
      <c r="I193" s="119">
        <f t="shared" ref="I193:I198" si="29">ROUND(E193*H193,2)</f>
        <v>0</v>
      </c>
      <c r="J193" s="119">
        <v>344.5</v>
      </c>
      <c r="K193" s="119">
        <f t="shared" ref="K193:K198" si="30">ROUND(E193*J193,2)</f>
        <v>344.5</v>
      </c>
      <c r="L193" s="119">
        <v>21</v>
      </c>
      <c r="M193" s="119">
        <f t="shared" ref="M193:M198" si="31">G193*(1+L193/100)</f>
        <v>0</v>
      </c>
      <c r="N193" s="119">
        <v>0</v>
      </c>
      <c r="O193" s="119">
        <f t="shared" ref="O193:O198" si="32">ROUND(E193*N193,2)</f>
        <v>0</v>
      </c>
      <c r="P193" s="119">
        <v>0</v>
      </c>
      <c r="Q193" s="119">
        <f t="shared" ref="Q193:Q198" si="33">ROUND(E193*P193,2)</f>
        <v>0</v>
      </c>
      <c r="R193" s="119"/>
      <c r="S193" s="119" t="s">
        <v>135</v>
      </c>
      <c r="T193" s="119" t="s">
        <v>135</v>
      </c>
      <c r="U193" s="119">
        <v>0.75</v>
      </c>
      <c r="V193" s="119">
        <f t="shared" ref="V193:V198" si="34">ROUND(E193*U193,2)</f>
        <v>0.75</v>
      </c>
      <c r="W193" s="119"/>
      <c r="X193" s="119" t="s">
        <v>136</v>
      </c>
      <c r="Y193" s="114"/>
      <c r="Z193" s="114"/>
      <c r="AA193" s="114"/>
      <c r="AB193" s="114"/>
      <c r="AC193" s="114"/>
      <c r="AD193" s="114"/>
      <c r="AE193" s="114"/>
      <c r="AF193" s="114"/>
      <c r="AG193" s="114" t="s">
        <v>137</v>
      </c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</row>
    <row r="194" spans="1:60" ht="22.5" outlineLevel="1" x14ac:dyDescent="0.2">
      <c r="A194" s="137">
        <v>86</v>
      </c>
      <c r="B194" s="138" t="s">
        <v>362</v>
      </c>
      <c r="C194" s="144" t="s">
        <v>363</v>
      </c>
      <c r="D194" s="139" t="s">
        <v>134</v>
      </c>
      <c r="E194" s="140">
        <v>1</v>
      </c>
      <c r="F194" s="141"/>
      <c r="G194" s="142">
        <f t="shared" si="28"/>
        <v>0</v>
      </c>
      <c r="H194" s="119">
        <v>0</v>
      </c>
      <c r="I194" s="119">
        <f t="shared" si="29"/>
        <v>0</v>
      </c>
      <c r="J194" s="119">
        <v>230</v>
      </c>
      <c r="K194" s="119">
        <f t="shared" si="30"/>
        <v>230</v>
      </c>
      <c r="L194" s="119">
        <v>21</v>
      </c>
      <c r="M194" s="119">
        <f t="shared" si="31"/>
        <v>0</v>
      </c>
      <c r="N194" s="119">
        <v>0</v>
      </c>
      <c r="O194" s="119">
        <f t="shared" si="32"/>
        <v>0</v>
      </c>
      <c r="P194" s="119">
        <v>0</v>
      </c>
      <c r="Q194" s="119">
        <f t="shared" si="33"/>
        <v>0</v>
      </c>
      <c r="R194" s="119"/>
      <c r="S194" s="119" t="s">
        <v>135</v>
      </c>
      <c r="T194" s="119" t="s">
        <v>135</v>
      </c>
      <c r="U194" s="119">
        <v>0.5</v>
      </c>
      <c r="V194" s="119">
        <f t="shared" si="34"/>
        <v>0.5</v>
      </c>
      <c r="W194" s="119"/>
      <c r="X194" s="119" t="s">
        <v>136</v>
      </c>
      <c r="Y194" s="114"/>
      <c r="Z194" s="114"/>
      <c r="AA194" s="114"/>
      <c r="AB194" s="114"/>
      <c r="AC194" s="114"/>
      <c r="AD194" s="114"/>
      <c r="AE194" s="114"/>
      <c r="AF194" s="114"/>
      <c r="AG194" s="114" t="s">
        <v>137</v>
      </c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</row>
    <row r="195" spans="1:60" outlineLevel="1" x14ac:dyDescent="0.2">
      <c r="A195" s="137">
        <v>87</v>
      </c>
      <c r="B195" s="138" t="s">
        <v>364</v>
      </c>
      <c r="C195" s="144" t="s">
        <v>365</v>
      </c>
      <c r="D195" s="139" t="s">
        <v>277</v>
      </c>
      <c r="E195" s="140">
        <v>3</v>
      </c>
      <c r="F195" s="141"/>
      <c r="G195" s="142">
        <f t="shared" si="28"/>
        <v>0</v>
      </c>
      <c r="H195" s="119">
        <v>0</v>
      </c>
      <c r="I195" s="119">
        <f t="shared" si="29"/>
        <v>0</v>
      </c>
      <c r="J195" s="119">
        <v>450</v>
      </c>
      <c r="K195" s="119">
        <f t="shared" si="30"/>
        <v>1350</v>
      </c>
      <c r="L195" s="119">
        <v>21</v>
      </c>
      <c r="M195" s="119">
        <f t="shared" si="31"/>
        <v>0</v>
      </c>
      <c r="N195" s="119">
        <v>0</v>
      </c>
      <c r="O195" s="119">
        <f t="shared" si="32"/>
        <v>0</v>
      </c>
      <c r="P195" s="119">
        <v>0</v>
      </c>
      <c r="Q195" s="119">
        <f t="shared" si="33"/>
        <v>0</v>
      </c>
      <c r="R195" s="119"/>
      <c r="S195" s="119" t="s">
        <v>155</v>
      </c>
      <c r="T195" s="119" t="s">
        <v>156</v>
      </c>
      <c r="U195" s="119">
        <v>0.5</v>
      </c>
      <c r="V195" s="119">
        <f t="shared" si="34"/>
        <v>1.5</v>
      </c>
      <c r="W195" s="119"/>
      <c r="X195" s="119" t="s">
        <v>136</v>
      </c>
      <c r="Y195" s="114"/>
      <c r="Z195" s="114"/>
      <c r="AA195" s="114"/>
      <c r="AB195" s="114"/>
      <c r="AC195" s="114"/>
      <c r="AD195" s="114"/>
      <c r="AE195" s="114"/>
      <c r="AF195" s="114"/>
      <c r="AG195" s="114" t="s">
        <v>137</v>
      </c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</row>
    <row r="196" spans="1:60" ht="22.5" outlineLevel="1" x14ac:dyDescent="0.2">
      <c r="A196" s="137">
        <v>88</v>
      </c>
      <c r="B196" s="138" t="s">
        <v>366</v>
      </c>
      <c r="C196" s="144" t="s">
        <v>367</v>
      </c>
      <c r="D196" s="139" t="s">
        <v>134</v>
      </c>
      <c r="E196" s="140">
        <v>1</v>
      </c>
      <c r="F196" s="141"/>
      <c r="G196" s="142">
        <f t="shared" si="28"/>
        <v>0</v>
      </c>
      <c r="H196" s="119">
        <v>544</v>
      </c>
      <c r="I196" s="119">
        <f t="shared" si="29"/>
        <v>544</v>
      </c>
      <c r="J196" s="119">
        <v>0</v>
      </c>
      <c r="K196" s="119">
        <f t="shared" si="30"/>
        <v>0</v>
      </c>
      <c r="L196" s="119">
        <v>21</v>
      </c>
      <c r="M196" s="119">
        <f t="shared" si="31"/>
        <v>0</v>
      </c>
      <c r="N196" s="119">
        <v>5.9000000000000003E-4</v>
      </c>
      <c r="O196" s="119">
        <f t="shared" si="32"/>
        <v>0</v>
      </c>
      <c r="P196" s="119">
        <v>0</v>
      </c>
      <c r="Q196" s="119">
        <f t="shared" si="33"/>
        <v>0</v>
      </c>
      <c r="R196" s="119" t="s">
        <v>161</v>
      </c>
      <c r="S196" s="119" t="s">
        <v>135</v>
      </c>
      <c r="T196" s="119" t="s">
        <v>135</v>
      </c>
      <c r="U196" s="119">
        <v>0</v>
      </c>
      <c r="V196" s="119">
        <f t="shared" si="34"/>
        <v>0</v>
      </c>
      <c r="W196" s="119"/>
      <c r="X196" s="119" t="s">
        <v>157</v>
      </c>
      <c r="Y196" s="114"/>
      <c r="Z196" s="114"/>
      <c r="AA196" s="114"/>
      <c r="AB196" s="114"/>
      <c r="AC196" s="114"/>
      <c r="AD196" s="114"/>
      <c r="AE196" s="114"/>
      <c r="AF196" s="114"/>
      <c r="AG196" s="114" t="s">
        <v>158</v>
      </c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</row>
    <row r="197" spans="1:60" outlineLevel="1" x14ac:dyDescent="0.2">
      <c r="A197" s="137">
        <v>89</v>
      </c>
      <c r="B197" s="138" t="s">
        <v>368</v>
      </c>
      <c r="C197" s="144" t="s">
        <v>369</v>
      </c>
      <c r="D197" s="139" t="s">
        <v>134</v>
      </c>
      <c r="E197" s="140">
        <v>1</v>
      </c>
      <c r="F197" s="141"/>
      <c r="G197" s="142">
        <f t="shared" si="28"/>
        <v>0</v>
      </c>
      <c r="H197" s="119">
        <v>139</v>
      </c>
      <c r="I197" s="119">
        <f t="shared" si="29"/>
        <v>139</v>
      </c>
      <c r="J197" s="119">
        <v>0</v>
      </c>
      <c r="K197" s="119">
        <f t="shared" si="30"/>
        <v>0</v>
      </c>
      <c r="L197" s="119">
        <v>21</v>
      </c>
      <c r="M197" s="119">
        <f t="shared" si="31"/>
        <v>0</v>
      </c>
      <c r="N197" s="119">
        <v>8.0000000000000007E-5</v>
      </c>
      <c r="O197" s="119">
        <f t="shared" si="32"/>
        <v>0</v>
      </c>
      <c r="P197" s="119">
        <v>0</v>
      </c>
      <c r="Q197" s="119">
        <f t="shared" si="33"/>
        <v>0</v>
      </c>
      <c r="R197" s="119"/>
      <c r="S197" s="119" t="s">
        <v>155</v>
      </c>
      <c r="T197" s="119" t="s">
        <v>156</v>
      </c>
      <c r="U197" s="119">
        <v>0</v>
      </c>
      <c r="V197" s="119">
        <f t="shared" si="34"/>
        <v>0</v>
      </c>
      <c r="W197" s="119"/>
      <c r="X197" s="119" t="s">
        <v>157</v>
      </c>
      <c r="Y197" s="114"/>
      <c r="Z197" s="114"/>
      <c r="AA197" s="114"/>
      <c r="AB197" s="114"/>
      <c r="AC197" s="114"/>
      <c r="AD197" s="114"/>
      <c r="AE197" s="114"/>
      <c r="AF197" s="114"/>
      <c r="AG197" s="114" t="s">
        <v>158</v>
      </c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</row>
    <row r="198" spans="1:60" outlineLevel="1" x14ac:dyDescent="0.2">
      <c r="A198" s="137">
        <v>90</v>
      </c>
      <c r="B198" s="138" t="s">
        <v>370</v>
      </c>
      <c r="C198" s="144" t="s">
        <v>371</v>
      </c>
      <c r="D198" s="139" t="s">
        <v>0</v>
      </c>
      <c r="E198" s="140">
        <v>26.074999999999999</v>
      </c>
      <c r="F198" s="141"/>
      <c r="G198" s="142">
        <f t="shared" si="28"/>
        <v>0</v>
      </c>
      <c r="H198" s="119">
        <v>0</v>
      </c>
      <c r="I198" s="119">
        <f t="shared" si="29"/>
        <v>0</v>
      </c>
      <c r="J198" s="119">
        <v>0.54</v>
      </c>
      <c r="K198" s="119">
        <f t="shared" si="30"/>
        <v>14.08</v>
      </c>
      <c r="L198" s="119">
        <v>21</v>
      </c>
      <c r="M198" s="119">
        <f t="shared" si="31"/>
        <v>0</v>
      </c>
      <c r="N198" s="119">
        <v>0</v>
      </c>
      <c r="O198" s="119">
        <f t="shared" si="32"/>
        <v>0</v>
      </c>
      <c r="P198" s="119">
        <v>0</v>
      </c>
      <c r="Q198" s="119">
        <f t="shared" si="33"/>
        <v>0</v>
      </c>
      <c r="R198" s="119"/>
      <c r="S198" s="119" t="s">
        <v>135</v>
      </c>
      <c r="T198" s="119" t="s">
        <v>135</v>
      </c>
      <c r="U198" s="119">
        <v>0</v>
      </c>
      <c r="V198" s="119">
        <f t="shared" si="34"/>
        <v>0</v>
      </c>
      <c r="W198" s="119"/>
      <c r="X198" s="119" t="s">
        <v>250</v>
      </c>
      <c r="Y198" s="114"/>
      <c r="Z198" s="114"/>
      <c r="AA198" s="114"/>
      <c r="AB198" s="114"/>
      <c r="AC198" s="114"/>
      <c r="AD198" s="114"/>
      <c r="AE198" s="114"/>
      <c r="AF198" s="114"/>
      <c r="AG198" s="114" t="s">
        <v>251</v>
      </c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</row>
    <row r="199" spans="1:60" x14ac:dyDescent="0.2">
      <c r="A199" s="125" t="s">
        <v>130</v>
      </c>
      <c r="B199" s="126" t="s">
        <v>74</v>
      </c>
      <c r="C199" s="143" t="s">
        <v>75</v>
      </c>
      <c r="D199" s="127"/>
      <c r="E199" s="128"/>
      <c r="F199" s="129"/>
      <c r="G199" s="130">
        <f>SUMIF(AG200:AG203,"&lt;&gt;NOR",G200:G203)</f>
        <v>0</v>
      </c>
      <c r="H199" s="124"/>
      <c r="I199" s="124">
        <f>SUM(I200:I203)</f>
        <v>0</v>
      </c>
      <c r="J199" s="124"/>
      <c r="K199" s="124">
        <f>SUM(K200:K203)</f>
        <v>702.59</v>
      </c>
      <c r="L199" s="124"/>
      <c r="M199" s="124">
        <f>SUM(M200:M203)</f>
        <v>0</v>
      </c>
      <c r="N199" s="124"/>
      <c r="O199" s="124">
        <f>SUM(O200:O203)</f>
        <v>0</v>
      </c>
      <c r="P199" s="124"/>
      <c r="Q199" s="124">
        <f>SUM(Q200:Q203)</f>
        <v>0.56000000000000005</v>
      </c>
      <c r="R199" s="124"/>
      <c r="S199" s="124"/>
      <c r="T199" s="124"/>
      <c r="U199" s="124"/>
      <c r="V199" s="124">
        <f>SUM(V200:V203)</f>
        <v>1.44</v>
      </c>
      <c r="W199" s="124"/>
      <c r="X199" s="124"/>
      <c r="AG199" t="s">
        <v>131</v>
      </c>
    </row>
    <row r="200" spans="1:60" outlineLevel="1" x14ac:dyDescent="0.2">
      <c r="A200" s="131">
        <v>91</v>
      </c>
      <c r="B200" s="132" t="s">
        <v>372</v>
      </c>
      <c r="C200" s="145" t="s">
        <v>373</v>
      </c>
      <c r="D200" s="133" t="s">
        <v>142</v>
      </c>
      <c r="E200" s="134">
        <v>15.968</v>
      </c>
      <c r="F200" s="135"/>
      <c r="G200" s="136">
        <f>ROUND(E200*F200,2)</f>
        <v>0</v>
      </c>
      <c r="H200" s="119">
        <v>0</v>
      </c>
      <c r="I200" s="119">
        <f>ROUND(E200*H200,2)</f>
        <v>0</v>
      </c>
      <c r="J200" s="119">
        <v>44</v>
      </c>
      <c r="K200" s="119">
        <f>ROUND(E200*J200,2)</f>
        <v>702.59</v>
      </c>
      <c r="L200" s="119">
        <v>21</v>
      </c>
      <c r="M200" s="119">
        <f>G200*(1+L200/100)</f>
        <v>0</v>
      </c>
      <c r="N200" s="119">
        <v>0</v>
      </c>
      <c r="O200" s="119">
        <f>ROUND(E200*N200,2)</f>
        <v>0</v>
      </c>
      <c r="P200" s="119">
        <v>3.5000000000000003E-2</v>
      </c>
      <c r="Q200" s="119">
        <f>ROUND(E200*P200,2)</f>
        <v>0.56000000000000005</v>
      </c>
      <c r="R200" s="119"/>
      <c r="S200" s="119" t="s">
        <v>135</v>
      </c>
      <c r="T200" s="119" t="s">
        <v>135</v>
      </c>
      <c r="U200" s="119">
        <v>0.09</v>
      </c>
      <c r="V200" s="119">
        <f>ROUND(E200*U200,2)</f>
        <v>1.44</v>
      </c>
      <c r="W200" s="119"/>
      <c r="X200" s="119" t="s">
        <v>136</v>
      </c>
      <c r="Y200" s="114"/>
      <c r="Z200" s="114"/>
      <c r="AA200" s="114"/>
      <c r="AB200" s="114"/>
      <c r="AC200" s="114"/>
      <c r="AD200" s="114"/>
      <c r="AE200" s="114"/>
      <c r="AF200" s="114"/>
      <c r="AG200" s="114" t="s">
        <v>137</v>
      </c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</row>
    <row r="201" spans="1:60" outlineLevel="1" x14ac:dyDescent="0.2">
      <c r="A201" s="117"/>
      <c r="B201" s="118"/>
      <c r="C201" s="146" t="s">
        <v>175</v>
      </c>
      <c r="D201" s="120"/>
      <c r="E201" s="121">
        <v>6.44</v>
      </c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4"/>
      <c r="Z201" s="114"/>
      <c r="AA201" s="114"/>
      <c r="AB201" s="114"/>
      <c r="AC201" s="114"/>
      <c r="AD201" s="114"/>
      <c r="AE201" s="114"/>
      <c r="AF201" s="114"/>
      <c r="AG201" s="114" t="s">
        <v>145</v>
      </c>
      <c r="AH201" s="114">
        <v>0</v>
      </c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</row>
    <row r="202" spans="1:60" outlineLevel="1" x14ac:dyDescent="0.2">
      <c r="A202" s="117"/>
      <c r="B202" s="118"/>
      <c r="C202" s="146" t="s">
        <v>176</v>
      </c>
      <c r="D202" s="120"/>
      <c r="E202" s="121">
        <v>1.008</v>
      </c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4"/>
      <c r="Z202" s="114"/>
      <c r="AA202" s="114"/>
      <c r="AB202" s="114"/>
      <c r="AC202" s="114"/>
      <c r="AD202" s="114"/>
      <c r="AE202" s="114"/>
      <c r="AF202" s="114"/>
      <c r="AG202" s="114" t="s">
        <v>145</v>
      </c>
      <c r="AH202" s="114">
        <v>0</v>
      </c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</row>
    <row r="203" spans="1:60" outlineLevel="1" x14ac:dyDescent="0.2">
      <c r="A203" s="117"/>
      <c r="B203" s="118"/>
      <c r="C203" s="146" t="s">
        <v>180</v>
      </c>
      <c r="D203" s="120"/>
      <c r="E203" s="121">
        <v>8.52</v>
      </c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4"/>
      <c r="Z203" s="114"/>
      <c r="AA203" s="114"/>
      <c r="AB203" s="114"/>
      <c r="AC203" s="114"/>
      <c r="AD203" s="114"/>
      <c r="AE203" s="114"/>
      <c r="AF203" s="114"/>
      <c r="AG203" s="114" t="s">
        <v>145</v>
      </c>
      <c r="AH203" s="114">
        <v>0</v>
      </c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</row>
    <row r="204" spans="1:60" x14ac:dyDescent="0.2">
      <c r="A204" s="125" t="s">
        <v>130</v>
      </c>
      <c r="B204" s="126" t="s">
        <v>76</v>
      </c>
      <c r="C204" s="143" t="s">
        <v>77</v>
      </c>
      <c r="D204" s="127"/>
      <c r="E204" s="128"/>
      <c r="F204" s="129"/>
      <c r="G204" s="130">
        <f>SUMIF(AG205:AG208,"&lt;&gt;NOR",G205:G208)</f>
        <v>0</v>
      </c>
      <c r="H204" s="124"/>
      <c r="I204" s="124">
        <f>SUM(I205:I208)</f>
        <v>22359.67</v>
      </c>
      <c r="J204" s="124"/>
      <c r="K204" s="124">
        <f>SUM(K205:K208)</f>
        <v>3189.13</v>
      </c>
      <c r="L204" s="124"/>
      <c r="M204" s="124">
        <f>SUM(M205:M208)</f>
        <v>0</v>
      </c>
      <c r="N204" s="124"/>
      <c r="O204" s="124">
        <f>SUM(O205:O208)</f>
        <v>0.33</v>
      </c>
      <c r="P204" s="124"/>
      <c r="Q204" s="124">
        <f>SUM(Q205:Q208)</f>
        <v>0</v>
      </c>
      <c r="R204" s="124"/>
      <c r="S204" s="124"/>
      <c r="T204" s="124"/>
      <c r="U204" s="124"/>
      <c r="V204" s="124">
        <f>SUM(V205:V208)</f>
        <v>7.41</v>
      </c>
      <c r="W204" s="124"/>
      <c r="X204" s="124"/>
      <c r="AG204" t="s">
        <v>131</v>
      </c>
    </row>
    <row r="205" spans="1:60" ht="33.75" outlineLevel="1" x14ac:dyDescent="0.2">
      <c r="A205" s="131">
        <v>92</v>
      </c>
      <c r="B205" s="132" t="s">
        <v>374</v>
      </c>
      <c r="C205" s="145" t="s">
        <v>375</v>
      </c>
      <c r="D205" s="133" t="s">
        <v>142</v>
      </c>
      <c r="E205" s="134">
        <v>31.936</v>
      </c>
      <c r="F205" s="135"/>
      <c r="G205" s="136">
        <f>ROUND(E205*F205,2)</f>
        <v>0</v>
      </c>
      <c r="H205" s="119">
        <v>700.14</v>
      </c>
      <c r="I205" s="119">
        <f>ROUND(E205*H205,2)</f>
        <v>22359.67</v>
      </c>
      <c r="J205" s="119">
        <v>99.86</v>
      </c>
      <c r="K205" s="119">
        <f>ROUND(E205*J205,2)</f>
        <v>3189.13</v>
      </c>
      <c r="L205" s="119">
        <v>21</v>
      </c>
      <c r="M205" s="119">
        <f>G205*(1+L205/100)</f>
        <v>0</v>
      </c>
      <c r="N205" s="119">
        <v>1.0460000000000001E-2</v>
      </c>
      <c r="O205" s="119">
        <f>ROUND(E205*N205,2)</f>
        <v>0.33</v>
      </c>
      <c r="P205" s="119">
        <v>0</v>
      </c>
      <c r="Q205" s="119">
        <f>ROUND(E205*P205,2)</f>
        <v>0</v>
      </c>
      <c r="R205" s="119"/>
      <c r="S205" s="119" t="s">
        <v>135</v>
      </c>
      <c r="T205" s="119" t="s">
        <v>156</v>
      </c>
      <c r="U205" s="119">
        <v>0.23200000000000001</v>
      </c>
      <c r="V205" s="119">
        <f>ROUND(E205*U205,2)</f>
        <v>7.41</v>
      </c>
      <c r="W205" s="119"/>
      <c r="X205" s="119" t="s">
        <v>136</v>
      </c>
      <c r="Y205" s="114"/>
      <c r="Z205" s="114"/>
      <c r="AA205" s="114"/>
      <c r="AB205" s="114"/>
      <c r="AC205" s="114"/>
      <c r="AD205" s="114"/>
      <c r="AE205" s="114"/>
      <c r="AF205" s="114"/>
      <c r="AG205" s="114" t="s">
        <v>137</v>
      </c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</row>
    <row r="206" spans="1:60" outlineLevel="1" x14ac:dyDescent="0.2">
      <c r="A206" s="117"/>
      <c r="B206" s="118"/>
      <c r="C206" s="146" t="s">
        <v>376</v>
      </c>
      <c r="D206" s="120"/>
      <c r="E206" s="121">
        <v>12.88</v>
      </c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4"/>
      <c r="Z206" s="114"/>
      <c r="AA206" s="114"/>
      <c r="AB206" s="114"/>
      <c r="AC206" s="114"/>
      <c r="AD206" s="114"/>
      <c r="AE206" s="114"/>
      <c r="AF206" s="114"/>
      <c r="AG206" s="114" t="s">
        <v>145</v>
      </c>
      <c r="AH206" s="114">
        <v>0</v>
      </c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</row>
    <row r="207" spans="1:60" outlineLevel="1" x14ac:dyDescent="0.2">
      <c r="A207" s="117"/>
      <c r="B207" s="118"/>
      <c r="C207" s="146" t="s">
        <v>377</v>
      </c>
      <c r="D207" s="120"/>
      <c r="E207" s="121">
        <v>2.016</v>
      </c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4"/>
      <c r="Z207" s="114"/>
      <c r="AA207" s="114"/>
      <c r="AB207" s="114"/>
      <c r="AC207" s="114"/>
      <c r="AD207" s="114"/>
      <c r="AE207" s="114"/>
      <c r="AF207" s="114"/>
      <c r="AG207" s="114" t="s">
        <v>145</v>
      </c>
      <c r="AH207" s="114">
        <v>0</v>
      </c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</row>
    <row r="208" spans="1:60" outlineLevel="1" x14ac:dyDescent="0.2">
      <c r="A208" s="117"/>
      <c r="B208" s="118"/>
      <c r="C208" s="146" t="s">
        <v>378</v>
      </c>
      <c r="D208" s="120"/>
      <c r="E208" s="121">
        <v>17.04</v>
      </c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4"/>
      <c r="Z208" s="114"/>
      <c r="AA208" s="114"/>
      <c r="AB208" s="114"/>
      <c r="AC208" s="114"/>
      <c r="AD208" s="114"/>
      <c r="AE208" s="114"/>
      <c r="AF208" s="114"/>
      <c r="AG208" s="114" t="s">
        <v>145</v>
      </c>
      <c r="AH208" s="114">
        <v>0</v>
      </c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</row>
    <row r="209" spans="1:60" x14ac:dyDescent="0.2">
      <c r="A209" s="125" t="s">
        <v>130</v>
      </c>
      <c r="B209" s="126" t="s">
        <v>78</v>
      </c>
      <c r="C209" s="143" t="s">
        <v>79</v>
      </c>
      <c r="D209" s="127"/>
      <c r="E209" s="128"/>
      <c r="F209" s="129"/>
      <c r="G209" s="130">
        <f>SUMIF(AG210:AG237,"&lt;&gt;NOR",G210:G237)</f>
        <v>0</v>
      </c>
      <c r="H209" s="124"/>
      <c r="I209" s="124">
        <f>SUM(I210:I237)</f>
        <v>21835</v>
      </c>
      <c r="J209" s="124"/>
      <c r="K209" s="124">
        <f>SUM(K210:K237)</f>
        <v>114019.31</v>
      </c>
      <c r="L209" s="124"/>
      <c r="M209" s="124">
        <f>SUM(M210:M237)</f>
        <v>0</v>
      </c>
      <c r="N209" s="124"/>
      <c r="O209" s="124">
        <f>SUM(O210:O237)</f>
        <v>7.0000000000000007E-2</v>
      </c>
      <c r="P209" s="124"/>
      <c r="Q209" s="124">
        <f>SUM(Q210:Q237)</f>
        <v>2.72</v>
      </c>
      <c r="R209" s="124"/>
      <c r="S209" s="124"/>
      <c r="T209" s="124"/>
      <c r="U209" s="124"/>
      <c r="V209" s="124">
        <f>SUM(V210:V237)</f>
        <v>20.060000000000002</v>
      </c>
      <c r="W209" s="124"/>
      <c r="X209" s="124"/>
      <c r="AG209" t="s">
        <v>131</v>
      </c>
    </row>
    <row r="210" spans="1:60" outlineLevel="1" x14ac:dyDescent="0.2">
      <c r="A210" s="137">
        <v>93</v>
      </c>
      <c r="B210" s="138" t="s">
        <v>379</v>
      </c>
      <c r="C210" s="144" t="s">
        <v>380</v>
      </c>
      <c r="D210" s="139" t="s">
        <v>134</v>
      </c>
      <c r="E210" s="140">
        <v>5</v>
      </c>
      <c r="F210" s="141"/>
      <c r="G210" s="142">
        <f t="shared" ref="G210:G224" si="35">ROUND(E210*F210,2)</f>
        <v>0</v>
      </c>
      <c r="H210" s="119">
        <v>0</v>
      </c>
      <c r="I210" s="119">
        <f t="shared" ref="I210:I224" si="36">ROUND(E210*H210,2)</f>
        <v>0</v>
      </c>
      <c r="J210" s="119">
        <v>739</v>
      </c>
      <c r="K210" s="119">
        <f t="shared" ref="K210:K224" si="37">ROUND(E210*J210,2)</f>
        <v>3695</v>
      </c>
      <c r="L210" s="119">
        <v>21</v>
      </c>
      <c r="M210" s="119">
        <f t="shared" ref="M210:M224" si="38">G210*(1+L210/100)</f>
        <v>0</v>
      </c>
      <c r="N210" s="119">
        <v>0</v>
      </c>
      <c r="O210" s="119">
        <f t="shared" ref="O210:O224" si="39">ROUND(E210*N210,2)</f>
        <v>0</v>
      </c>
      <c r="P210" s="119">
        <v>0</v>
      </c>
      <c r="Q210" s="119">
        <f t="shared" ref="Q210:Q224" si="40">ROUND(E210*P210,2)</f>
        <v>0</v>
      </c>
      <c r="R210" s="119"/>
      <c r="S210" s="119" t="s">
        <v>135</v>
      </c>
      <c r="T210" s="119" t="s">
        <v>156</v>
      </c>
      <c r="U210" s="119">
        <v>1.45</v>
      </c>
      <c r="V210" s="119">
        <f t="shared" ref="V210:V224" si="41">ROUND(E210*U210,2)</f>
        <v>7.25</v>
      </c>
      <c r="W210" s="119"/>
      <c r="X210" s="119" t="s">
        <v>136</v>
      </c>
      <c r="Y210" s="114"/>
      <c r="Z210" s="114"/>
      <c r="AA210" s="114"/>
      <c r="AB210" s="114"/>
      <c r="AC210" s="114"/>
      <c r="AD210" s="114"/>
      <c r="AE210" s="114"/>
      <c r="AF210" s="114"/>
      <c r="AG210" s="114" t="s">
        <v>137</v>
      </c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</row>
    <row r="211" spans="1:60" ht="22.5" outlineLevel="1" x14ac:dyDescent="0.2">
      <c r="A211" s="137">
        <v>94</v>
      </c>
      <c r="B211" s="138" t="s">
        <v>381</v>
      </c>
      <c r="C211" s="144" t="s">
        <v>382</v>
      </c>
      <c r="D211" s="139" t="s">
        <v>134</v>
      </c>
      <c r="E211" s="140">
        <v>7</v>
      </c>
      <c r="F211" s="141"/>
      <c r="G211" s="142">
        <f t="shared" si="35"/>
        <v>0</v>
      </c>
      <c r="H211" s="119">
        <v>0</v>
      </c>
      <c r="I211" s="119">
        <f t="shared" si="36"/>
        <v>0</v>
      </c>
      <c r="J211" s="119">
        <v>250</v>
      </c>
      <c r="K211" s="119">
        <f t="shared" si="37"/>
        <v>1750</v>
      </c>
      <c r="L211" s="119">
        <v>21</v>
      </c>
      <c r="M211" s="119">
        <f t="shared" si="38"/>
        <v>0</v>
      </c>
      <c r="N211" s="119">
        <v>0</v>
      </c>
      <c r="O211" s="119">
        <f t="shared" si="39"/>
        <v>0</v>
      </c>
      <c r="P211" s="119">
        <v>0.17399999999999999</v>
      </c>
      <c r="Q211" s="119">
        <f t="shared" si="40"/>
        <v>1.22</v>
      </c>
      <c r="R211" s="119"/>
      <c r="S211" s="119" t="s">
        <v>135</v>
      </c>
      <c r="T211" s="119" t="s">
        <v>156</v>
      </c>
      <c r="U211" s="119">
        <v>0.95</v>
      </c>
      <c r="V211" s="119">
        <f t="shared" si="41"/>
        <v>6.65</v>
      </c>
      <c r="W211" s="119"/>
      <c r="X211" s="119" t="s">
        <v>136</v>
      </c>
      <c r="Y211" s="114"/>
      <c r="Z211" s="114"/>
      <c r="AA211" s="114"/>
      <c r="AB211" s="114"/>
      <c r="AC211" s="114"/>
      <c r="AD211" s="114"/>
      <c r="AE211" s="114"/>
      <c r="AF211" s="114"/>
      <c r="AG211" s="114" t="s">
        <v>137</v>
      </c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</row>
    <row r="212" spans="1:60" outlineLevel="1" x14ac:dyDescent="0.2">
      <c r="A212" s="137">
        <v>95</v>
      </c>
      <c r="B212" s="138" t="s">
        <v>383</v>
      </c>
      <c r="C212" s="144" t="s">
        <v>384</v>
      </c>
      <c r="D212" s="139" t="s">
        <v>134</v>
      </c>
      <c r="E212" s="140">
        <v>1</v>
      </c>
      <c r="F212" s="141"/>
      <c r="G212" s="142">
        <f t="shared" si="35"/>
        <v>0</v>
      </c>
      <c r="H212" s="119">
        <v>0</v>
      </c>
      <c r="I212" s="119">
        <f t="shared" si="36"/>
        <v>0</v>
      </c>
      <c r="J212" s="119">
        <v>211.5</v>
      </c>
      <c r="K212" s="119">
        <f t="shared" si="37"/>
        <v>211.5</v>
      </c>
      <c r="L212" s="119">
        <v>21</v>
      </c>
      <c r="M212" s="119">
        <f t="shared" si="38"/>
        <v>0</v>
      </c>
      <c r="N212" s="119">
        <v>0</v>
      </c>
      <c r="O212" s="119">
        <f t="shared" si="39"/>
        <v>0</v>
      </c>
      <c r="P212" s="119">
        <v>0.1104</v>
      </c>
      <c r="Q212" s="119">
        <f t="shared" si="40"/>
        <v>0.11</v>
      </c>
      <c r="R212" s="119"/>
      <c r="S212" s="119" t="s">
        <v>135</v>
      </c>
      <c r="T212" s="119" t="s">
        <v>135</v>
      </c>
      <c r="U212" s="119">
        <v>0.46</v>
      </c>
      <c r="V212" s="119">
        <f t="shared" si="41"/>
        <v>0.46</v>
      </c>
      <c r="W212" s="119"/>
      <c r="X212" s="119" t="s">
        <v>136</v>
      </c>
      <c r="Y212" s="114"/>
      <c r="Z212" s="114"/>
      <c r="AA212" s="114"/>
      <c r="AB212" s="114"/>
      <c r="AC212" s="114"/>
      <c r="AD212" s="114"/>
      <c r="AE212" s="114"/>
      <c r="AF212" s="114"/>
      <c r="AG212" s="114" t="s">
        <v>137</v>
      </c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</row>
    <row r="213" spans="1:60" ht="45" outlineLevel="1" x14ac:dyDescent="0.2">
      <c r="A213" s="137">
        <v>96</v>
      </c>
      <c r="B213" s="138" t="s">
        <v>385</v>
      </c>
      <c r="C213" s="144" t="s">
        <v>386</v>
      </c>
      <c r="D213" s="139" t="s">
        <v>134</v>
      </c>
      <c r="E213" s="140">
        <v>1</v>
      </c>
      <c r="F213" s="141"/>
      <c r="G213" s="142">
        <f t="shared" si="35"/>
        <v>0</v>
      </c>
      <c r="H213" s="119">
        <v>0</v>
      </c>
      <c r="I213" s="119">
        <f t="shared" si="36"/>
        <v>0</v>
      </c>
      <c r="J213" s="119">
        <v>5279</v>
      </c>
      <c r="K213" s="119">
        <f t="shared" si="37"/>
        <v>5279</v>
      </c>
      <c r="L213" s="119">
        <v>21</v>
      </c>
      <c r="M213" s="119">
        <f t="shared" si="38"/>
        <v>0</v>
      </c>
      <c r="N213" s="119">
        <v>0</v>
      </c>
      <c r="O213" s="119">
        <f t="shared" si="39"/>
        <v>0</v>
      </c>
      <c r="P213" s="119">
        <v>0</v>
      </c>
      <c r="Q213" s="119">
        <f t="shared" si="40"/>
        <v>0</v>
      </c>
      <c r="R213" s="119"/>
      <c r="S213" s="119" t="s">
        <v>155</v>
      </c>
      <c r="T213" s="119" t="s">
        <v>156</v>
      </c>
      <c r="U213" s="119">
        <v>0</v>
      </c>
      <c r="V213" s="119">
        <f t="shared" si="41"/>
        <v>0</v>
      </c>
      <c r="W213" s="119"/>
      <c r="X213" s="119" t="s">
        <v>136</v>
      </c>
      <c r="Y213" s="114"/>
      <c r="Z213" s="114"/>
      <c r="AA213" s="114"/>
      <c r="AB213" s="114"/>
      <c r="AC213" s="114"/>
      <c r="AD213" s="114"/>
      <c r="AE213" s="114"/>
      <c r="AF213" s="114"/>
      <c r="AG213" s="114" t="s">
        <v>137</v>
      </c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</row>
    <row r="214" spans="1:60" ht="45" outlineLevel="1" x14ac:dyDescent="0.2">
      <c r="A214" s="137">
        <v>97</v>
      </c>
      <c r="B214" s="138" t="s">
        <v>387</v>
      </c>
      <c r="C214" s="144" t="s">
        <v>388</v>
      </c>
      <c r="D214" s="139" t="s">
        <v>134</v>
      </c>
      <c r="E214" s="140">
        <v>1</v>
      </c>
      <c r="F214" s="141"/>
      <c r="G214" s="142">
        <f t="shared" si="35"/>
        <v>0</v>
      </c>
      <c r="H214" s="119">
        <v>0</v>
      </c>
      <c r="I214" s="119">
        <f t="shared" si="36"/>
        <v>0</v>
      </c>
      <c r="J214" s="119">
        <v>14225</v>
      </c>
      <c r="K214" s="119">
        <f t="shared" si="37"/>
        <v>14225</v>
      </c>
      <c r="L214" s="119">
        <v>21</v>
      </c>
      <c r="M214" s="119">
        <f t="shared" si="38"/>
        <v>0</v>
      </c>
      <c r="N214" s="119">
        <v>0</v>
      </c>
      <c r="O214" s="119">
        <f t="shared" si="39"/>
        <v>0</v>
      </c>
      <c r="P214" s="119">
        <v>0.17399999999999999</v>
      </c>
      <c r="Q214" s="119">
        <f t="shared" si="40"/>
        <v>0.17</v>
      </c>
      <c r="R214" s="119"/>
      <c r="S214" s="119" t="s">
        <v>155</v>
      </c>
      <c r="T214" s="119" t="s">
        <v>156</v>
      </c>
      <c r="U214" s="119">
        <v>0.95</v>
      </c>
      <c r="V214" s="119">
        <f t="shared" si="41"/>
        <v>0.95</v>
      </c>
      <c r="W214" s="119"/>
      <c r="X214" s="119" t="s">
        <v>136</v>
      </c>
      <c r="Y214" s="114"/>
      <c r="Z214" s="114"/>
      <c r="AA214" s="114"/>
      <c r="AB214" s="114"/>
      <c r="AC214" s="114"/>
      <c r="AD214" s="114"/>
      <c r="AE214" s="114"/>
      <c r="AF214" s="114"/>
      <c r="AG214" s="114" t="s">
        <v>137</v>
      </c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</row>
    <row r="215" spans="1:60" ht="22.5" outlineLevel="1" x14ac:dyDescent="0.2">
      <c r="A215" s="137">
        <v>98</v>
      </c>
      <c r="B215" s="138" t="s">
        <v>389</v>
      </c>
      <c r="C215" s="144" t="s">
        <v>390</v>
      </c>
      <c r="D215" s="139" t="s">
        <v>134</v>
      </c>
      <c r="E215" s="140">
        <v>5</v>
      </c>
      <c r="F215" s="141"/>
      <c r="G215" s="142">
        <f t="shared" si="35"/>
        <v>0</v>
      </c>
      <c r="H215" s="119">
        <v>0</v>
      </c>
      <c r="I215" s="119">
        <f t="shared" si="36"/>
        <v>0</v>
      </c>
      <c r="J215" s="119">
        <v>250</v>
      </c>
      <c r="K215" s="119">
        <f t="shared" si="37"/>
        <v>1250</v>
      </c>
      <c r="L215" s="119">
        <v>21</v>
      </c>
      <c r="M215" s="119">
        <f t="shared" si="38"/>
        <v>0</v>
      </c>
      <c r="N215" s="119">
        <v>0</v>
      </c>
      <c r="O215" s="119">
        <f t="shared" si="39"/>
        <v>0</v>
      </c>
      <c r="P215" s="119">
        <v>0.17399999999999999</v>
      </c>
      <c r="Q215" s="119">
        <f t="shared" si="40"/>
        <v>0.87</v>
      </c>
      <c r="R215" s="119"/>
      <c r="S215" s="119" t="s">
        <v>155</v>
      </c>
      <c r="T215" s="119" t="s">
        <v>156</v>
      </c>
      <c r="U215" s="119">
        <v>0.95</v>
      </c>
      <c r="V215" s="119">
        <f t="shared" si="41"/>
        <v>4.75</v>
      </c>
      <c r="W215" s="119"/>
      <c r="X215" s="119" t="s">
        <v>136</v>
      </c>
      <c r="Y215" s="114"/>
      <c r="Z215" s="114"/>
      <c r="AA215" s="114"/>
      <c r="AB215" s="114"/>
      <c r="AC215" s="114"/>
      <c r="AD215" s="114"/>
      <c r="AE215" s="114"/>
      <c r="AF215" s="114"/>
      <c r="AG215" s="114" t="s">
        <v>137</v>
      </c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</row>
    <row r="216" spans="1:60" ht="22.5" outlineLevel="1" x14ac:dyDescent="0.2">
      <c r="A216" s="137">
        <v>99</v>
      </c>
      <c r="B216" s="138" t="s">
        <v>391</v>
      </c>
      <c r="C216" s="144" t="s">
        <v>392</v>
      </c>
      <c r="D216" s="139" t="s">
        <v>134</v>
      </c>
      <c r="E216" s="140">
        <v>1</v>
      </c>
      <c r="F216" s="141"/>
      <c r="G216" s="142">
        <f t="shared" si="35"/>
        <v>0</v>
      </c>
      <c r="H216" s="119">
        <v>1131</v>
      </c>
      <c r="I216" s="119">
        <f t="shared" si="36"/>
        <v>1131</v>
      </c>
      <c r="J216" s="119">
        <v>0</v>
      </c>
      <c r="K216" s="119">
        <f t="shared" si="37"/>
        <v>0</v>
      </c>
      <c r="L216" s="119">
        <v>21</v>
      </c>
      <c r="M216" s="119">
        <f t="shared" si="38"/>
        <v>0</v>
      </c>
      <c r="N216" s="119">
        <v>1.2999999999999999E-2</v>
      </c>
      <c r="O216" s="119">
        <f t="shared" si="39"/>
        <v>0.01</v>
      </c>
      <c r="P216" s="119">
        <v>0</v>
      </c>
      <c r="Q216" s="119">
        <f t="shared" si="40"/>
        <v>0</v>
      </c>
      <c r="R216" s="119"/>
      <c r="S216" s="119" t="s">
        <v>135</v>
      </c>
      <c r="T216" s="119" t="s">
        <v>135</v>
      </c>
      <c r="U216" s="119">
        <v>0</v>
      </c>
      <c r="V216" s="119">
        <f t="shared" si="41"/>
        <v>0</v>
      </c>
      <c r="W216" s="119"/>
      <c r="X216" s="119" t="s">
        <v>164</v>
      </c>
      <c r="Y216" s="114"/>
      <c r="Z216" s="114"/>
      <c r="AA216" s="114"/>
      <c r="AB216" s="114"/>
      <c r="AC216" s="114"/>
      <c r="AD216" s="114"/>
      <c r="AE216" s="114"/>
      <c r="AF216" s="114"/>
      <c r="AG216" s="114" t="s">
        <v>343</v>
      </c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</row>
    <row r="217" spans="1:60" ht="22.5" outlineLevel="1" x14ac:dyDescent="0.2">
      <c r="A217" s="137">
        <v>100</v>
      </c>
      <c r="B217" s="138" t="s">
        <v>393</v>
      </c>
      <c r="C217" s="144" t="s">
        <v>394</v>
      </c>
      <c r="D217" s="139" t="s">
        <v>134</v>
      </c>
      <c r="E217" s="140">
        <v>1</v>
      </c>
      <c r="F217" s="141"/>
      <c r="G217" s="142">
        <f t="shared" si="35"/>
        <v>0</v>
      </c>
      <c r="H217" s="119">
        <v>1668</v>
      </c>
      <c r="I217" s="119">
        <f t="shared" si="36"/>
        <v>1668</v>
      </c>
      <c r="J217" s="119">
        <v>0</v>
      </c>
      <c r="K217" s="119">
        <f t="shared" si="37"/>
        <v>0</v>
      </c>
      <c r="L217" s="119">
        <v>21</v>
      </c>
      <c r="M217" s="119">
        <f t="shared" si="38"/>
        <v>0</v>
      </c>
      <c r="N217" s="119">
        <v>1.2999999999999999E-2</v>
      </c>
      <c r="O217" s="119">
        <f t="shared" si="39"/>
        <v>0.01</v>
      </c>
      <c r="P217" s="119">
        <v>0</v>
      </c>
      <c r="Q217" s="119">
        <f t="shared" si="40"/>
        <v>0</v>
      </c>
      <c r="R217" s="119" t="s">
        <v>161</v>
      </c>
      <c r="S217" s="119" t="s">
        <v>135</v>
      </c>
      <c r="T217" s="119" t="s">
        <v>156</v>
      </c>
      <c r="U217" s="119">
        <v>0</v>
      </c>
      <c r="V217" s="119">
        <f t="shared" si="41"/>
        <v>0</v>
      </c>
      <c r="W217" s="119"/>
      <c r="X217" s="119" t="s">
        <v>157</v>
      </c>
      <c r="Y217" s="114"/>
      <c r="Z217" s="114"/>
      <c r="AA217" s="114"/>
      <c r="AB217" s="114"/>
      <c r="AC217" s="114"/>
      <c r="AD217" s="114"/>
      <c r="AE217" s="114"/>
      <c r="AF217" s="114"/>
      <c r="AG217" s="114" t="s">
        <v>158</v>
      </c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</row>
    <row r="218" spans="1:60" ht="22.5" outlineLevel="1" x14ac:dyDescent="0.2">
      <c r="A218" s="137">
        <v>101</v>
      </c>
      <c r="B218" s="138" t="s">
        <v>395</v>
      </c>
      <c r="C218" s="144" t="s">
        <v>396</v>
      </c>
      <c r="D218" s="139" t="s">
        <v>134</v>
      </c>
      <c r="E218" s="140">
        <v>2</v>
      </c>
      <c r="F218" s="141"/>
      <c r="G218" s="142">
        <f t="shared" si="35"/>
        <v>0</v>
      </c>
      <c r="H218" s="119">
        <v>1668</v>
      </c>
      <c r="I218" s="119">
        <f t="shared" si="36"/>
        <v>3336</v>
      </c>
      <c r="J218" s="119">
        <v>0</v>
      </c>
      <c r="K218" s="119">
        <f t="shared" si="37"/>
        <v>0</v>
      </c>
      <c r="L218" s="119">
        <v>21</v>
      </c>
      <c r="M218" s="119">
        <f t="shared" si="38"/>
        <v>0</v>
      </c>
      <c r="N218" s="119">
        <v>1.2999999999999999E-2</v>
      </c>
      <c r="O218" s="119">
        <f t="shared" si="39"/>
        <v>0.03</v>
      </c>
      <c r="P218" s="119">
        <v>0</v>
      </c>
      <c r="Q218" s="119">
        <f t="shared" si="40"/>
        <v>0</v>
      </c>
      <c r="R218" s="119"/>
      <c r="S218" s="119" t="s">
        <v>155</v>
      </c>
      <c r="T218" s="119" t="s">
        <v>156</v>
      </c>
      <c r="U218" s="119">
        <v>0</v>
      </c>
      <c r="V218" s="119">
        <f t="shared" si="41"/>
        <v>0</v>
      </c>
      <c r="W218" s="119"/>
      <c r="X218" s="119" t="s">
        <v>157</v>
      </c>
      <c r="Y218" s="114"/>
      <c r="Z218" s="114"/>
      <c r="AA218" s="114"/>
      <c r="AB218" s="114"/>
      <c r="AC218" s="114"/>
      <c r="AD218" s="114"/>
      <c r="AE218" s="114"/>
      <c r="AF218" s="114"/>
      <c r="AG218" s="114" t="s">
        <v>158</v>
      </c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</row>
    <row r="219" spans="1:60" ht="22.5" outlineLevel="1" x14ac:dyDescent="0.2">
      <c r="A219" s="137">
        <v>102</v>
      </c>
      <c r="B219" s="138" t="s">
        <v>397</v>
      </c>
      <c r="C219" s="144" t="s">
        <v>398</v>
      </c>
      <c r="D219" s="139" t="s">
        <v>134</v>
      </c>
      <c r="E219" s="140">
        <v>1</v>
      </c>
      <c r="F219" s="141"/>
      <c r="G219" s="142">
        <f t="shared" si="35"/>
        <v>0</v>
      </c>
      <c r="H219" s="119">
        <v>3250</v>
      </c>
      <c r="I219" s="119">
        <f t="shared" si="36"/>
        <v>3250</v>
      </c>
      <c r="J219" s="119">
        <v>0</v>
      </c>
      <c r="K219" s="119">
        <f t="shared" si="37"/>
        <v>0</v>
      </c>
      <c r="L219" s="119">
        <v>21</v>
      </c>
      <c r="M219" s="119">
        <f t="shared" si="38"/>
        <v>0</v>
      </c>
      <c r="N219" s="119">
        <v>0.02</v>
      </c>
      <c r="O219" s="119">
        <f t="shared" si="39"/>
        <v>0.02</v>
      </c>
      <c r="P219" s="119">
        <v>0</v>
      </c>
      <c r="Q219" s="119">
        <f t="shared" si="40"/>
        <v>0</v>
      </c>
      <c r="R219" s="119"/>
      <c r="S219" s="119" t="s">
        <v>155</v>
      </c>
      <c r="T219" s="119" t="s">
        <v>156</v>
      </c>
      <c r="U219" s="119">
        <v>0</v>
      </c>
      <c r="V219" s="119">
        <f t="shared" si="41"/>
        <v>0</v>
      </c>
      <c r="W219" s="119"/>
      <c r="X219" s="119" t="s">
        <v>157</v>
      </c>
      <c r="Y219" s="114"/>
      <c r="Z219" s="114"/>
      <c r="AA219" s="114"/>
      <c r="AB219" s="114"/>
      <c r="AC219" s="114"/>
      <c r="AD219" s="114"/>
      <c r="AE219" s="114"/>
      <c r="AF219" s="114"/>
      <c r="AG219" s="114" t="s">
        <v>158</v>
      </c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</row>
    <row r="220" spans="1:60" ht="56.25" outlineLevel="1" x14ac:dyDescent="0.2">
      <c r="A220" s="137">
        <v>103</v>
      </c>
      <c r="B220" s="138" t="s">
        <v>399</v>
      </c>
      <c r="C220" s="144" t="s">
        <v>400</v>
      </c>
      <c r="D220" s="139" t="s">
        <v>264</v>
      </c>
      <c r="E220" s="140">
        <v>1</v>
      </c>
      <c r="F220" s="141"/>
      <c r="G220" s="142">
        <f t="shared" si="35"/>
        <v>0</v>
      </c>
      <c r="H220" s="119">
        <v>12450</v>
      </c>
      <c r="I220" s="119">
        <f t="shared" si="36"/>
        <v>12450</v>
      </c>
      <c r="J220" s="119">
        <v>0</v>
      </c>
      <c r="K220" s="119">
        <f t="shared" si="37"/>
        <v>0</v>
      </c>
      <c r="L220" s="119">
        <v>21</v>
      </c>
      <c r="M220" s="119">
        <f t="shared" si="38"/>
        <v>0</v>
      </c>
      <c r="N220" s="119">
        <v>0</v>
      </c>
      <c r="O220" s="119">
        <f t="shared" si="39"/>
        <v>0</v>
      </c>
      <c r="P220" s="119">
        <v>0</v>
      </c>
      <c r="Q220" s="119">
        <f t="shared" si="40"/>
        <v>0</v>
      </c>
      <c r="R220" s="119"/>
      <c r="S220" s="119" t="s">
        <v>155</v>
      </c>
      <c r="T220" s="119" t="s">
        <v>156</v>
      </c>
      <c r="U220" s="119">
        <v>0</v>
      </c>
      <c r="V220" s="119">
        <f t="shared" si="41"/>
        <v>0</v>
      </c>
      <c r="W220" s="119"/>
      <c r="X220" s="119" t="s">
        <v>157</v>
      </c>
      <c r="Y220" s="114"/>
      <c r="Z220" s="114"/>
      <c r="AA220" s="114"/>
      <c r="AB220" s="114"/>
      <c r="AC220" s="114"/>
      <c r="AD220" s="114"/>
      <c r="AE220" s="114"/>
      <c r="AF220" s="114"/>
      <c r="AG220" s="114" t="s">
        <v>158</v>
      </c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</row>
    <row r="221" spans="1:60" ht="22.5" outlineLevel="1" x14ac:dyDescent="0.2">
      <c r="A221" s="137">
        <v>104</v>
      </c>
      <c r="B221" s="138" t="s">
        <v>401</v>
      </c>
      <c r="C221" s="144" t="s">
        <v>402</v>
      </c>
      <c r="D221" s="139" t="s">
        <v>134</v>
      </c>
      <c r="E221" s="140">
        <v>1</v>
      </c>
      <c r="F221" s="141"/>
      <c r="G221" s="142">
        <f t="shared" si="35"/>
        <v>0</v>
      </c>
      <c r="H221" s="119">
        <v>0</v>
      </c>
      <c r="I221" s="119">
        <f t="shared" si="36"/>
        <v>0</v>
      </c>
      <c r="J221" s="119">
        <v>2500</v>
      </c>
      <c r="K221" s="119">
        <f t="shared" si="37"/>
        <v>2500</v>
      </c>
      <c r="L221" s="119">
        <v>21</v>
      </c>
      <c r="M221" s="119">
        <f t="shared" si="38"/>
        <v>0</v>
      </c>
      <c r="N221" s="119">
        <v>0</v>
      </c>
      <c r="O221" s="119">
        <f t="shared" si="39"/>
        <v>0</v>
      </c>
      <c r="P221" s="119">
        <v>0</v>
      </c>
      <c r="Q221" s="119">
        <f t="shared" si="40"/>
        <v>0</v>
      </c>
      <c r="R221" s="119"/>
      <c r="S221" s="119" t="s">
        <v>155</v>
      </c>
      <c r="T221" s="119" t="s">
        <v>156</v>
      </c>
      <c r="U221" s="119">
        <v>0</v>
      </c>
      <c r="V221" s="119">
        <f t="shared" si="41"/>
        <v>0</v>
      </c>
      <c r="W221" s="119"/>
      <c r="X221" s="119" t="s">
        <v>164</v>
      </c>
      <c r="Y221" s="114"/>
      <c r="Z221" s="114"/>
      <c r="AA221" s="114"/>
      <c r="AB221" s="114"/>
      <c r="AC221" s="114"/>
      <c r="AD221" s="114"/>
      <c r="AE221" s="114"/>
      <c r="AF221" s="114"/>
      <c r="AG221" s="114" t="s">
        <v>165</v>
      </c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</row>
    <row r="222" spans="1:60" ht="22.5" outlineLevel="1" x14ac:dyDescent="0.2">
      <c r="A222" s="137">
        <v>105</v>
      </c>
      <c r="B222" s="138" t="s">
        <v>403</v>
      </c>
      <c r="C222" s="144" t="s">
        <v>404</v>
      </c>
      <c r="D222" s="139" t="s">
        <v>264</v>
      </c>
      <c r="E222" s="140">
        <v>1</v>
      </c>
      <c r="F222" s="141"/>
      <c r="G222" s="142">
        <f t="shared" si="35"/>
        <v>0</v>
      </c>
      <c r="H222" s="119">
        <v>0</v>
      </c>
      <c r="I222" s="119">
        <f t="shared" si="36"/>
        <v>0</v>
      </c>
      <c r="J222" s="119">
        <v>4000</v>
      </c>
      <c r="K222" s="119">
        <f t="shared" si="37"/>
        <v>4000</v>
      </c>
      <c r="L222" s="119">
        <v>21</v>
      </c>
      <c r="M222" s="119">
        <f t="shared" si="38"/>
        <v>0</v>
      </c>
      <c r="N222" s="119">
        <v>0</v>
      </c>
      <c r="O222" s="119">
        <f t="shared" si="39"/>
        <v>0</v>
      </c>
      <c r="P222" s="119">
        <v>0</v>
      </c>
      <c r="Q222" s="119">
        <f t="shared" si="40"/>
        <v>0</v>
      </c>
      <c r="R222" s="119"/>
      <c r="S222" s="119" t="s">
        <v>155</v>
      </c>
      <c r="T222" s="119" t="s">
        <v>156</v>
      </c>
      <c r="U222" s="119">
        <v>0</v>
      </c>
      <c r="V222" s="119">
        <f t="shared" si="41"/>
        <v>0</v>
      </c>
      <c r="W222" s="119"/>
      <c r="X222" s="119" t="s">
        <v>164</v>
      </c>
      <c r="Y222" s="114"/>
      <c r="Z222" s="114"/>
      <c r="AA222" s="114"/>
      <c r="AB222" s="114"/>
      <c r="AC222" s="114"/>
      <c r="AD222" s="114"/>
      <c r="AE222" s="114"/>
      <c r="AF222" s="114"/>
      <c r="AG222" s="114" t="s">
        <v>165</v>
      </c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</row>
    <row r="223" spans="1:60" ht="22.5" outlineLevel="1" x14ac:dyDescent="0.2">
      <c r="A223" s="137">
        <v>106</v>
      </c>
      <c r="B223" s="138" t="s">
        <v>405</v>
      </c>
      <c r="C223" s="144" t="s">
        <v>406</v>
      </c>
      <c r="D223" s="139" t="s">
        <v>134</v>
      </c>
      <c r="E223" s="140">
        <v>2</v>
      </c>
      <c r="F223" s="141"/>
      <c r="G223" s="142">
        <f t="shared" si="35"/>
        <v>0</v>
      </c>
      <c r="H223" s="119">
        <v>0</v>
      </c>
      <c r="I223" s="119">
        <f t="shared" si="36"/>
        <v>0</v>
      </c>
      <c r="J223" s="119">
        <v>1100</v>
      </c>
      <c r="K223" s="119">
        <f t="shared" si="37"/>
        <v>2200</v>
      </c>
      <c r="L223" s="119">
        <v>21</v>
      </c>
      <c r="M223" s="119">
        <f t="shared" si="38"/>
        <v>0</v>
      </c>
      <c r="N223" s="119">
        <v>0</v>
      </c>
      <c r="O223" s="119">
        <f t="shared" si="39"/>
        <v>0</v>
      </c>
      <c r="P223" s="119">
        <v>0.17399999999999999</v>
      </c>
      <c r="Q223" s="119">
        <f t="shared" si="40"/>
        <v>0.35</v>
      </c>
      <c r="R223" s="119"/>
      <c r="S223" s="119" t="s">
        <v>155</v>
      </c>
      <c r="T223" s="119" t="s">
        <v>156</v>
      </c>
      <c r="U223" s="119">
        <v>0</v>
      </c>
      <c r="V223" s="119">
        <f t="shared" si="41"/>
        <v>0</v>
      </c>
      <c r="W223" s="119"/>
      <c r="X223" s="119" t="s">
        <v>164</v>
      </c>
      <c r="Y223" s="114"/>
      <c r="Z223" s="114"/>
      <c r="AA223" s="114"/>
      <c r="AB223" s="114"/>
      <c r="AC223" s="114"/>
      <c r="AD223" s="114"/>
      <c r="AE223" s="114"/>
      <c r="AF223" s="114"/>
      <c r="AG223" s="114" t="s">
        <v>165</v>
      </c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</row>
    <row r="224" spans="1:60" ht="22.5" outlineLevel="1" x14ac:dyDescent="0.2">
      <c r="A224" s="131">
        <v>107</v>
      </c>
      <c r="B224" s="132" t="s">
        <v>407</v>
      </c>
      <c r="C224" s="145" t="s">
        <v>408</v>
      </c>
      <c r="D224" s="133" t="s">
        <v>148</v>
      </c>
      <c r="E224" s="134">
        <v>3</v>
      </c>
      <c r="F224" s="135"/>
      <c r="G224" s="136">
        <f t="shared" si="35"/>
        <v>0</v>
      </c>
      <c r="H224" s="119">
        <v>0</v>
      </c>
      <c r="I224" s="119">
        <f t="shared" si="36"/>
        <v>0</v>
      </c>
      <c r="J224" s="119">
        <v>25415</v>
      </c>
      <c r="K224" s="119">
        <f t="shared" si="37"/>
        <v>76245</v>
      </c>
      <c r="L224" s="119">
        <v>21</v>
      </c>
      <c r="M224" s="119">
        <f t="shared" si="38"/>
        <v>0</v>
      </c>
      <c r="N224" s="119">
        <v>0</v>
      </c>
      <c r="O224" s="119">
        <f t="shared" si="39"/>
        <v>0</v>
      </c>
      <c r="P224" s="119">
        <v>0</v>
      </c>
      <c r="Q224" s="119">
        <f t="shared" si="40"/>
        <v>0</v>
      </c>
      <c r="R224" s="119"/>
      <c r="S224" s="119" t="s">
        <v>155</v>
      </c>
      <c r="T224" s="119" t="s">
        <v>156</v>
      </c>
      <c r="U224" s="119">
        <v>0</v>
      </c>
      <c r="V224" s="119">
        <f t="shared" si="41"/>
        <v>0</v>
      </c>
      <c r="W224" s="119"/>
      <c r="X224" s="119" t="s">
        <v>164</v>
      </c>
      <c r="Y224" s="114"/>
      <c r="Z224" s="114"/>
      <c r="AA224" s="114"/>
      <c r="AB224" s="114"/>
      <c r="AC224" s="114"/>
      <c r="AD224" s="114"/>
      <c r="AE224" s="114"/>
      <c r="AF224" s="114"/>
      <c r="AG224" s="114" t="s">
        <v>165</v>
      </c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</row>
    <row r="225" spans="1:60" ht="22.5" outlineLevel="1" x14ac:dyDescent="0.2">
      <c r="A225" s="117"/>
      <c r="B225" s="118"/>
      <c r="C225" s="146" t="s">
        <v>409</v>
      </c>
      <c r="D225" s="120"/>
      <c r="E225" s="121">
        <v>3</v>
      </c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4"/>
      <c r="Z225" s="114"/>
      <c r="AA225" s="114"/>
      <c r="AB225" s="114"/>
      <c r="AC225" s="114"/>
      <c r="AD225" s="114"/>
      <c r="AE225" s="114"/>
      <c r="AF225" s="114"/>
      <c r="AG225" s="114" t="s">
        <v>145</v>
      </c>
      <c r="AH225" s="114">
        <v>0</v>
      </c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</row>
    <row r="226" spans="1:60" outlineLevel="1" x14ac:dyDescent="0.2">
      <c r="A226" s="117"/>
      <c r="B226" s="118"/>
      <c r="C226" s="146" t="s">
        <v>410</v>
      </c>
      <c r="D226" s="120"/>
      <c r="E226" s="121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4"/>
      <c r="Z226" s="114"/>
      <c r="AA226" s="114"/>
      <c r="AB226" s="114"/>
      <c r="AC226" s="114"/>
      <c r="AD226" s="114"/>
      <c r="AE226" s="114"/>
      <c r="AF226" s="114"/>
      <c r="AG226" s="114" t="s">
        <v>145</v>
      </c>
      <c r="AH226" s="114">
        <v>0</v>
      </c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</row>
    <row r="227" spans="1:60" outlineLevel="1" x14ac:dyDescent="0.2">
      <c r="A227" s="117"/>
      <c r="B227" s="118"/>
      <c r="C227" s="146" t="s">
        <v>411</v>
      </c>
      <c r="D227" s="120"/>
      <c r="E227" s="121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4"/>
      <c r="Z227" s="114"/>
      <c r="AA227" s="114"/>
      <c r="AB227" s="114"/>
      <c r="AC227" s="114"/>
      <c r="AD227" s="114"/>
      <c r="AE227" s="114"/>
      <c r="AF227" s="114"/>
      <c r="AG227" s="114" t="s">
        <v>145</v>
      </c>
      <c r="AH227" s="114">
        <v>0</v>
      </c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</row>
    <row r="228" spans="1:60" ht="22.5" outlineLevel="1" x14ac:dyDescent="0.2">
      <c r="A228" s="117"/>
      <c r="B228" s="118"/>
      <c r="C228" s="146" t="s">
        <v>412</v>
      </c>
      <c r="D228" s="120"/>
      <c r="E228" s="121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4"/>
      <c r="Z228" s="114"/>
      <c r="AA228" s="114"/>
      <c r="AB228" s="114"/>
      <c r="AC228" s="114"/>
      <c r="AD228" s="114"/>
      <c r="AE228" s="114"/>
      <c r="AF228" s="114"/>
      <c r="AG228" s="114" t="s">
        <v>145</v>
      </c>
      <c r="AH228" s="114">
        <v>0</v>
      </c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</row>
    <row r="229" spans="1:60" outlineLevel="1" x14ac:dyDescent="0.2">
      <c r="A229" s="117"/>
      <c r="B229" s="118"/>
      <c r="C229" s="146" t="s">
        <v>413</v>
      </c>
      <c r="D229" s="120"/>
      <c r="E229" s="121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4"/>
      <c r="Z229" s="114"/>
      <c r="AA229" s="114"/>
      <c r="AB229" s="114"/>
      <c r="AC229" s="114"/>
      <c r="AD229" s="114"/>
      <c r="AE229" s="114"/>
      <c r="AF229" s="114"/>
      <c r="AG229" s="114" t="s">
        <v>145</v>
      </c>
      <c r="AH229" s="114">
        <v>0</v>
      </c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</row>
    <row r="230" spans="1:60" ht="22.5" outlineLevel="1" x14ac:dyDescent="0.2">
      <c r="A230" s="117"/>
      <c r="B230" s="118"/>
      <c r="C230" s="146" t="s">
        <v>414</v>
      </c>
      <c r="D230" s="120"/>
      <c r="E230" s="121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4"/>
      <c r="Z230" s="114"/>
      <c r="AA230" s="114"/>
      <c r="AB230" s="114"/>
      <c r="AC230" s="114"/>
      <c r="AD230" s="114"/>
      <c r="AE230" s="114"/>
      <c r="AF230" s="114"/>
      <c r="AG230" s="114" t="s">
        <v>145</v>
      </c>
      <c r="AH230" s="114">
        <v>0</v>
      </c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</row>
    <row r="231" spans="1:60" ht="22.5" outlineLevel="1" x14ac:dyDescent="0.2">
      <c r="A231" s="117"/>
      <c r="B231" s="118"/>
      <c r="C231" s="146" t="s">
        <v>415</v>
      </c>
      <c r="D231" s="120"/>
      <c r="E231" s="121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4"/>
      <c r="Z231" s="114"/>
      <c r="AA231" s="114"/>
      <c r="AB231" s="114"/>
      <c r="AC231" s="114"/>
      <c r="AD231" s="114"/>
      <c r="AE231" s="114"/>
      <c r="AF231" s="114"/>
      <c r="AG231" s="114" t="s">
        <v>145</v>
      </c>
      <c r="AH231" s="114">
        <v>0</v>
      </c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</row>
    <row r="232" spans="1:60" outlineLevel="1" x14ac:dyDescent="0.2">
      <c r="A232" s="117"/>
      <c r="B232" s="118"/>
      <c r="C232" s="146" t="s">
        <v>416</v>
      </c>
      <c r="D232" s="120"/>
      <c r="E232" s="121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4"/>
      <c r="Z232" s="114"/>
      <c r="AA232" s="114"/>
      <c r="AB232" s="114"/>
      <c r="AC232" s="114"/>
      <c r="AD232" s="114"/>
      <c r="AE232" s="114"/>
      <c r="AF232" s="114"/>
      <c r="AG232" s="114" t="s">
        <v>145</v>
      </c>
      <c r="AH232" s="114">
        <v>0</v>
      </c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</row>
    <row r="233" spans="1:60" outlineLevel="1" x14ac:dyDescent="0.2">
      <c r="A233" s="117"/>
      <c r="B233" s="118"/>
      <c r="C233" s="146" t="s">
        <v>417</v>
      </c>
      <c r="D233" s="120"/>
      <c r="E233" s="121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4"/>
      <c r="Z233" s="114"/>
      <c r="AA233" s="114"/>
      <c r="AB233" s="114"/>
      <c r="AC233" s="114"/>
      <c r="AD233" s="114"/>
      <c r="AE233" s="114"/>
      <c r="AF233" s="114"/>
      <c r="AG233" s="114" t="s">
        <v>145</v>
      </c>
      <c r="AH233" s="114">
        <v>0</v>
      </c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</row>
    <row r="234" spans="1:60" ht="22.5" outlineLevel="1" x14ac:dyDescent="0.2">
      <c r="A234" s="117"/>
      <c r="B234" s="118"/>
      <c r="C234" s="146" t="s">
        <v>418</v>
      </c>
      <c r="D234" s="120"/>
      <c r="E234" s="121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119"/>
      <c r="X234" s="119"/>
      <c r="Y234" s="114"/>
      <c r="Z234" s="114"/>
      <c r="AA234" s="114"/>
      <c r="AB234" s="114"/>
      <c r="AC234" s="114"/>
      <c r="AD234" s="114"/>
      <c r="AE234" s="114"/>
      <c r="AF234" s="114"/>
      <c r="AG234" s="114" t="s">
        <v>145</v>
      </c>
      <c r="AH234" s="114">
        <v>0</v>
      </c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</row>
    <row r="235" spans="1:60" ht="22.5" outlineLevel="1" x14ac:dyDescent="0.2">
      <c r="A235" s="117"/>
      <c r="B235" s="118"/>
      <c r="C235" s="146" t="s">
        <v>419</v>
      </c>
      <c r="D235" s="120"/>
      <c r="E235" s="121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119"/>
      <c r="X235" s="119"/>
      <c r="Y235" s="114"/>
      <c r="Z235" s="114"/>
      <c r="AA235" s="114"/>
      <c r="AB235" s="114"/>
      <c r="AC235" s="114"/>
      <c r="AD235" s="114"/>
      <c r="AE235" s="114"/>
      <c r="AF235" s="114"/>
      <c r="AG235" s="114" t="s">
        <v>145</v>
      </c>
      <c r="AH235" s="114">
        <v>0</v>
      </c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</row>
    <row r="236" spans="1:60" outlineLevel="1" x14ac:dyDescent="0.2">
      <c r="A236" s="117"/>
      <c r="B236" s="118"/>
      <c r="C236" s="146" t="s">
        <v>420</v>
      </c>
      <c r="D236" s="120"/>
      <c r="E236" s="121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4"/>
      <c r="Z236" s="114"/>
      <c r="AA236" s="114"/>
      <c r="AB236" s="114"/>
      <c r="AC236" s="114"/>
      <c r="AD236" s="114"/>
      <c r="AE236" s="114"/>
      <c r="AF236" s="114"/>
      <c r="AG236" s="114" t="s">
        <v>145</v>
      </c>
      <c r="AH236" s="114">
        <v>0</v>
      </c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</row>
    <row r="237" spans="1:60" outlineLevel="1" x14ac:dyDescent="0.2">
      <c r="A237" s="137">
        <v>108</v>
      </c>
      <c r="B237" s="138" t="s">
        <v>421</v>
      </c>
      <c r="C237" s="144" t="s">
        <v>422</v>
      </c>
      <c r="D237" s="139" t="s">
        <v>0</v>
      </c>
      <c r="E237" s="140">
        <v>1331.905</v>
      </c>
      <c r="F237" s="141"/>
      <c r="G237" s="142">
        <f>ROUND(E237*F237,2)</f>
        <v>0</v>
      </c>
      <c r="H237" s="119">
        <v>0</v>
      </c>
      <c r="I237" s="119">
        <f>ROUND(E237*H237,2)</f>
        <v>0</v>
      </c>
      <c r="J237" s="119">
        <v>2</v>
      </c>
      <c r="K237" s="119">
        <f>ROUND(E237*J237,2)</f>
        <v>2663.81</v>
      </c>
      <c r="L237" s="119">
        <v>21</v>
      </c>
      <c r="M237" s="119">
        <f>G237*(1+L237/100)</f>
        <v>0</v>
      </c>
      <c r="N237" s="119">
        <v>0</v>
      </c>
      <c r="O237" s="119">
        <f>ROUND(E237*N237,2)</f>
        <v>0</v>
      </c>
      <c r="P237" s="119">
        <v>0</v>
      </c>
      <c r="Q237" s="119">
        <f>ROUND(E237*P237,2)</f>
        <v>0</v>
      </c>
      <c r="R237" s="119"/>
      <c r="S237" s="119" t="s">
        <v>135</v>
      </c>
      <c r="T237" s="119" t="s">
        <v>156</v>
      </c>
      <c r="U237" s="119">
        <v>0</v>
      </c>
      <c r="V237" s="119">
        <f>ROUND(E237*U237,2)</f>
        <v>0</v>
      </c>
      <c r="W237" s="119"/>
      <c r="X237" s="119" t="s">
        <v>250</v>
      </c>
      <c r="Y237" s="114"/>
      <c r="Z237" s="114"/>
      <c r="AA237" s="114"/>
      <c r="AB237" s="114"/>
      <c r="AC237" s="114"/>
      <c r="AD237" s="114"/>
      <c r="AE237" s="114"/>
      <c r="AF237" s="114"/>
      <c r="AG237" s="114" t="s">
        <v>251</v>
      </c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</row>
    <row r="238" spans="1:60" x14ac:dyDescent="0.2">
      <c r="A238" s="125" t="s">
        <v>130</v>
      </c>
      <c r="B238" s="126" t="s">
        <v>80</v>
      </c>
      <c r="C238" s="143" t="s">
        <v>81</v>
      </c>
      <c r="D238" s="127"/>
      <c r="E238" s="128"/>
      <c r="F238" s="129"/>
      <c r="G238" s="130">
        <f>SUMIF(AG239:AG241,"&lt;&gt;NOR",G239:G241)</f>
        <v>0</v>
      </c>
      <c r="H238" s="124"/>
      <c r="I238" s="124">
        <f>SUM(I239:I241)</f>
        <v>0</v>
      </c>
      <c r="J238" s="124"/>
      <c r="K238" s="124">
        <f>SUM(K239:K241)</f>
        <v>241.38000000000002</v>
      </c>
      <c r="L238" s="124"/>
      <c r="M238" s="124">
        <f>SUM(M239:M241)</f>
        <v>0</v>
      </c>
      <c r="N238" s="124"/>
      <c r="O238" s="124">
        <f>SUM(O239:O241)</f>
        <v>0</v>
      </c>
      <c r="P238" s="124"/>
      <c r="Q238" s="124">
        <f>SUM(Q239:Q241)</f>
        <v>0.04</v>
      </c>
      <c r="R238" s="124"/>
      <c r="S238" s="124"/>
      <c r="T238" s="124"/>
      <c r="U238" s="124"/>
      <c r="V238" s="124">
        <f>SUM(V239:V241)</f>
        <v>0</v>
      </c>
      <c r="W238" s="124"/>
      <c r="X238" s="124"/>
      <c r="AG238" t="s">
        <v>131</v>
      </c>
    </row>
    <row r="239" spans="1:60" outlineLevel="1" x14ac:dyDescent="0.2">
      <c r="A239" s="131">
        <v>109</v>
      </c>
      <c r="B239" s="132" t="s">
        <v>423</v>
      </c>
      <c r="C239" s="145" t="s">
        <v>424</v>
      </c>
      <c r="D239" s="133" t="s">
        <v>142</v>
      </c>
      <c r="E239" s="134">
        <v>3.62</v>
      </c>
      <c r="F239" s="135"/>
      <c r="G239" s="136">
        <f>ROUND(E239*F239,2)</f>
        <v>0</v>
      </c>
      <c r="H239" s="119">
        <v>0</v>
      </c>
      <c r="I239" s="119">
        <f>ROUND(E239*H239,2)</f>
        <v>0</v>
      </c>
      <c r="J239" s="119">
        <v>65.5</v>
      </c>
      <c r="K239" s="119">
        <f>ROUND(E239*J239,2)</f>
        <v>237.11</v>
      </c>
      <c r="L239" s="119">
        <v>21</v>
      </c>
      <c r="M239" s="119">
        <f>G239*(1+L239/100)</f>
        <v>0</v>
      </c>
      <c r="N239" s="119">
        <v>0</v>
      </c>
      <c r="O239" s="119">
        <f>ROUND(E239*N239,2)</f>
        <v>0</v>
      </c>
      <c r="P239" s="119">
        <v>1.2E-2</v>
      </c>
      <c r="Q239" s="119">
        <f>ROUND(E239*P239,2)</f>
        <v>0.04</v>
      </c>
      <c r="R239" s="119"/>
      <c r="S239" s="119" t="s">
        <v>135</v>
      </c>
      <c r="T239" s="119" t="s">
        <v>135</v>
      </c>
      <c r="U239" s="119">
        <v>0</v>
      </c>
      <c r="V239" s="119">
        <f>ROUND(E239*U239,2)</f>
        <v>0</v>
      </c>
      <c r="W239" s="119"/>
      <c r="X239" s="119" t="s">
        <v>164</v>
      </c>
      <c r="Y239" s="114"/>
      <c r="Z239" s="114"/>
      <c r="AA239" s="114"/>
      <c r="AB239" s="114"/>
      <c r="AC239" s="114"/>
      <c r="AD239" s="114"/>
      <c r="AE239" s="114"/>
      <c r="AF239" s="114"/>
      <c r="AG239" s="114" t="s">
        <v>165</v>
      </c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</row>
    <row r="240" spans="1:60" outlineLevel="1" x14ac:dyDescent="0.2">
      <c r="A240" s="117"/>
      <c r="B240" s="118"/>
      <c r="C240" s="146" t="s">
        <v>425</v>
      </c>
      <c r="D240" s="120"/>
      <c r="E240" s="121">
        <v>3.62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4"/>
      <c r="Z240" s="114"/>
      <c r="AA240" s="114"/>
      <c r="AB240" s="114"/>
      <c r="AC240" s="114"/>
      <c r="AD240" s="114"/>
      <c r="AE240" s="114"/>
      <c r="AF240" s="114"/>
      <c r="AG240" s="114" t="s">
        <v>145</v>
      </c>
      <c r="AH240" s="114">
        <v>0</v>
      </c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</row>
    <row r="241" spans="1:60" outlineLevel="1" x14ac:dyDescent="0.2">
      <c r="A241" s="137">
        <v>110</v>
      </c>
      <c r="B241" s="138" t="s">
        <v>426</v>
      </c>
      <c r="C241" s="144" t="s">
        <v>427</v>
      </c>
      <c r="D241" s="139" t="s">
        <v>0</v>
      </c>
      <c r="E241" s="140">
        <v>2.3711000000000002</v>
      </c>
      <c r="F241" s="141"/>
      <c r="G241" s="142">
        <f>ROUND(E241*F241,2)</f>
        <v>0</v>
      </c>
      <c r="H241" s="119">
        <v>0</v>
      </c>
      <c r="I241" s="119">
        <f>ROUND(E241*H241,2)</f>
        <v>0</v>
      </c>
      <c r="J241" s="119">
        <v>1.8</v>
      </c>
      <c r="K241" s="119">
        <f>ROUND(E241*J241,2)</f>
        <v>4.2699999999999996</v>
      </c>
      <c r="L241" s="119">
        <v>21</v>
      </c>
      <c r="M241" s="119">
        <f>G241*(1+L241/100)</f>
        <v>0</v>
      </c>
      <c r="N241" s="119">
        <v>0</v>
      </c>
      <c r="O241" s="119">
        <f>ROUND(E241*N241,2)</f>
        <v>0</v>
      </c>
      <c r="P241" s="119">
        <v>0</v>
      </c>
      <c r="Q241" s="119">
        <f>ROUND(E241*P241,2)</f>
        <v>0</v>
      </c>
      <c r="R241" s="119"/>
      <c r="S241" s="119" t="s">
        <v>135</v>
      </c>
      <c r="T241" s="119" t="s">
        <v>135</v>
      </c>
      <c r="U241" s="119">
        <v>0</v>
      </c>
      <c r="V241" s="119">
        <f>ROUND(E241*U241,2)</f>
        <v>0</v>
      </c>
      <c r="W241" s="119"/>
      <c r="X241" s="119" t="s">
        <v>250</v>
      </c>
      <c r="Y241" s="114"/>
      <c r="Z241" s="114"/>
      <c r="AA241" s="114"/>
      <c r="AB241" s="114"/>
      <c r="AC241" s="114"/>
      <c r="AD241" s="114"/>
      <c r="AE241" s="114"/>
      <c r="AF241" s="114"/>
      <c r="AG241" s="114" t="s">
        <v>251</v>
      </c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</row>
    <row r="242" spans="1:60" x14ac:dyDescent="0.2">
      <c r="A242" s="125" t="s">
        <v>130</v>
      </c>
      <c r="B242" s="126" t="s">
        <v>82</v>
      </c>
      <c r="C242" s="143" t="s">
        <v>83</v>
      </c>
      <c r="D242" s="127"/>
      <c r="E242" s="128"/>
      <c r="F242" s="129"/>
      <c r="G242" s="130">
        <f>SUMIF(AG243:AG272,"&lt;&gt;NOR",G243:G272)</f>
        <v>0</v>
      </c>
      <c r="H242" s="124"/>
      <c r="I242" s="124">
        <f>SUM(I243:I272)</f>
        <v>4163.8</v>
      </c>
      <c r="J242" s="124"/>
      <c r="K242" s="124">
        <f>SUM(K243:K272)</f>
        <v>4743.2299999999996</v>
      </c>
      <c r="L242" s="124"/>
      <c r="M242" s="124">
        <f>SUM(M243:M272)</f>
        <v>0</v>
      </c>
      <c r="N242" s="124"/>
      <c r="O242" s="124">
        <f>SUM(O243:O272)</f>
        <v>0.04</v>
      </c>
      <c r="P242" s="124"/>
      <c r="Q242" s="124">
        <f>SUM(Q243:Q272)</f>
        <v>0</v>
      </c>
      <c r="R242" s="124"/>
      <c r="S242" s="124"/>
      <c r="T242" s="124"/>
      <c r="U242" s="124"/>
      <c r="V242" s="124">
        <f>SUM(V243:V272)</f>
        <v>8.27</v>
      </c>
      <c r="W242" s="124"/>
      <c r="X242" s="124"/>
      <c r="AG242" t="s">
        <v>131</v>
      </c>
    </row>
    <row r="243" spans="1:60" ht="22.5" outlineLevel="1" x14ac:dyDescent="0.2">
      <c r="A243" s="131">
        <v>111</v>
      </c>
      <c r="B243" s="132" t="s">
        <v>428</v>
      </c>
      <c r="C243" s="145" t="s">
        <v>429</v>
      </c>
      <c r="D243" s="133" t="s">
        <v>142</v>
      </c>
      <c r="E243" s="134">
        <v>5.2965</v>
      </c>
      <c r="F243" s="135"/>
      <c r="G243" s="136">
        <f>ROUND(E243*F243,2)</f>
        <v>0</v>
      </c>
      <c r="H243" s="119">
        <v>0</v>
      </c>
      <c r="I243" s="119">
        <f>ROUND(E243*H243,2)</f>
        <v>0</v>
      </c>
      <c r="J243" s="119">
        <v>7.1</v>
      </c>
      <c r="K243" s="119">
        <f>ROUND(E243*J243,2)</f>
        <v>37.61</v>
      </c>
      <c r="L243" s="119">
        <v>21</v>
      </c>
      <c r="M243" s="119">
        <f>G243*(1+L243/100)</f>
        <v>0</v>
      </c>
      <c r="N243" s="119">
        <v>0</v>
      </c>
      <c r="O243" s="119">
        <f>ROUND(E243*N243,2)</f>
        <v>0</v>
      </c>
      <c r="P243" s="119">
        <v>0</v>
      </c>
      <c r="Q243" s="119">
        <f>ROUND(E243*P243,2)</f>
        <v>0</v>
      </c>
      <c r="R243" s="119"/>
      <c r="S243" s="119" t="s">
        <v>135</v>
      </c>
      <c r="T243" s="119" t="s">
        <v>135</v>
      </c>
      <c r="U243" s="119">
        <v>1.6E-2</v>
      </c>
      <c r="V243" s="119">
        <f>ROUND(E243*U243,2)</f>
        <v>0.08</v>
      </c>
      <c r="W243" s="119"/>
      <c r="X243" s="119" t="s">
        <v>136</v>
      </c>
      <c r="Y243" s="114"/>
      <c r="Z243" s="114"/>
      <c r="AA243" s="114"/>
      <c r="AB243" s="114"/>
      <c r="AC243" s="114"/>
      <c r="AD243" s="114"/>
      <c r="AE243" s="114"/>
      <c r="AF243" s="114"/>
      <c r="AG243" s="114" t="s">
        <v>137</v>
      </c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</row>
    <row r="244" spans="1:60" outlineLevel="1" x14ac:dyDescent="0.2">
      <c r="A244" s="117"/>
      <c r="B244" s="118"/>
      <c r="C244" s="146" t="s">
        <v>211</v>
      </c>
      <c r="D244" s="120"/>
      <c r="E244" s="121">
        <v>4.1340000000000003</v>
      </c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4"/>
      <c r="Z244" s="114"/>
      <c r="AA244" s="114"/>
      <c r="AB244" s="114"/>
      <c r="AC244" s="114"/>
      <c r="AD244" s="114"/>
      <c r="AE244" s="114"/>
      <c r="AF244" s="114"/>
      <c r="AG244" s="114" t="s">
        <v>145</v>
      </c>
      <c r="AH244" s="114">
        <v>0</v>
      </c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</row>
    <row r="245" spans="1:60" outlineLevel="1" x14ac:dyDescent="0.2">
      <c r="A245" s="117"/>
      <c r="B245" s="118"/>
      <c r="C245" s="146" t="s">
        <v>212</v>
      </c>
      <c r="D245" s="120"/>
      <c r="E245" s="121">
        <v>1.1625000000000001</v>
      </c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119"/>
      <c r="X245" s="119"/>
      <c r="Y245" s="114"/>
      <c r="Z245" s="114"/>
      <c r="AA245" s="114"/>
      <c r="AB245" s="114"/>
      <c r="AC245" s="114"/>
      <c r="AD245" s="114"/>
      <c r="AE245" s="114"/>
      <c r="AF245" s="114"/>
      <c r="AG245" s="114" t="s">
        <v>145</v>
      </c>
      <c r="AH245" s="114">
        <v>0</v>
      </c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</row>
    <row r="246" spans="1:60" outlineLevel="1" x14ac:dyDescent="0.2">
      <c r="A246" s="131">
        <v>112</v>
      </c>
      <c r="B246" s="132" t="s">
        <v>430</v>
      </c>
      <c r="C246" s="145" t="s">
        <v>431</v>
      </c>
      <c r="D246" s="133" t="s">
        <v>142</v>
      </c>
      <c r="E246" s="134">
        <v>5.2965</v>
      </c>
      <c r="F246" s="135"/>
      <c r="G246" s="136">
        <f>ROUND(E246*F246,2)</f>
        <v>0</v>
      </c>
      <c r="H246" s="119">
        <v>24.89</v>
      </c>
      <c r="I246" s="119">
        <f>ROUND(E246*H246,2)</f>
        <v>131.83000000000001</v>
      </c>
      <c r="J246" s="119">
        <v>25.21</v>
      </c>
      <c r="K246" s="119">
        <f>ROUND(E246*J246,2)</f>
        <v>133.52000000000001</v>
      </c>
      <c r="L246" s="119">
        <v>21</v>
      </c>
      <c r="M246" s="119">
        <f>G246*(1+L246/100)</f>
        <v>0</v>
      </c>
      <c r="N246" s="119">
        <v>2.1000000000000001E-4</v>
      </c>
      <c r="O246" s="119">
        <f>ROUND(E246*N246,2)</f>
        <v>0</v>
      </c>
      <c r="P246" s="119">
        <v>0</v>
      </c>
      <c r="Q246" s="119">
        <f>ROUND(E246*P246,2)</f>
        <v>0</v>
      </c>
      <c r="R246" s="119"/>
      <c r="S246" s="119" t="s">
        <v>135</v>
      </c>
      <c r="T246" s="119" t="s">
        <v>135</v>
      </c>
      <c r="U246" s="119">
        <v>0.05</v>
      </c>
      <c r="V246" s="119">
        <f>ROUND(E246*U246,2)</f>
        <v>0.26</v>
      </c>
      <c r="W246" s="119"/>
      <c r="X246" s="119" t="s">
        <v>136</v>
      </c>
      <c r="Y246" s="114"/>
      <c r="Z246" s="114"/>
      <c r="AA246" s="114"/>
      <c r="AB246" s="114"/>
      <c r="AC246" s="114"/>
      <c r="AD246" s="114"/>
      <c r="AE246" s="114"/>
      <c r="AF246" s="114"/>
      <c r="AG246" s="114" t="s">
        <v>137</v>
      </c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</row>
    <row r="247" spans="1:60" outlineLevel="1" x14ac:dyDescent="0.2">
      <c r="A247" s="117"/>
      <c r="B247" s="118"/>
      <c r="C247" s="146" t="s">
        <v>211</v>
      </c>
      <c r="D247" s="120"/>
      <c r="E247" s="121">
        <v>4.1340000000000003</v>
      </c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119"/>
      <c r="X247" s="119"/>
      <c r="Y247" s="114"/>
      <c r="Z247" s="114"/>
      <c r="AA247" s="114"/>
      <c r="AB247" s="114"/>
      <c r="AC247" s="114"/>
      <c r="AD247" s="114"/>
      <c r="AE247" s="114"/>
      <c r="AF247" s="114"/>
      <c r="AG247" s="114" t="s">
        <v>145</v>
      </c>
      <c r="AH247" s="114">
        <v>0</v>
      </c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</row>
    <row r="248" spans="1:60" outlineLevel="1" x14ac:dyDescent="0.2">
      <c r="A248" s="117"/>
      <c r="B248" s="118"/>
      <c r="C248" s="146" t="s">
        <v>212</v>
      </c>
      <c r="D248" s="120"/>
      <c r="E248" s="121">
        <v>1.1625000000000001</v>
      </c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4"/>
      <c r="Z248" s="114"/>
      <c r="AA248" s="114"/>
      <c r="AB248" s="114"/>
      <c r="AC248" s="114"/>
      <c r="AD248" s="114"/>
      <c r="AE248" s="114"/>
      <c r="AF248" s="114"/>
      <c r="AG248" s="114" t="s">
        <v>145</v>
      </c>
      <c r="AH248" s="114">
        <v>0</v>
      </c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</row>
    <row r="249" spans="1:60" outlineLevel="1" x14ac:dyDescent="0.2">
      <c r="A249" s="131">
        <v>113</v>
      </c>
      <c r="B249" s="132" t="s">
        <v>432</v>
      </c>
      <c r="C249" s="145" t="s">
        <v>433</v>
      </c>
      <c r="D249" s="133" t="s">
        <v>148</v>
      </c>
      <c r="E249" s="134">
        <v>3.76</v>
      </c>
      <c r="F249" s="135"/>
      <c r="G249" s="136">
        <f>ROUND(E249*F249,2)</f>
        <v>0</v>
      </c>
      <c r="H249" s="119">
        <v>9.8800000000000008</v>
      </c>
      <c r="I249" s="119">
        <f>ROUND(E249*H249,2)</f>
        <v>37.15</v>
      </c>
      <c r="J249" s="119">
        <v>116.12</v>
      </c>
      <c r="K249" s="119">
        <f>ROUND(E249*J249,2)</f>
        <v>436.61</v>
      </c>
      <c r="L249" s="119">
        <v>21</v>
      </c>
      <c r="M249" s="119">
        <f>G249*(1+L249/100)</f>
        <v>0</v>
      </c>
      <c r="N249" s="119">
        <v>3.2000000000000003E-4</v>
      </c>
      <c r="O249" s="119">
        <f>ROUND(E249*N249,2)</f>
        <v>0</v>
      </c>
      <c r="P249" s="119">
        <v>0</v>
      </c>
      <c r="Q249" s="119">
        <f>ROUND(E249*P249,2)</f>
        <v>0</v>
      </c>
      <c r="R249" s="119"/>
      <c r="S249" s="119" t="s">
        <v>135</v>
      </c>
      <c r="T249" s="119" t="s">
        <v>143</v>
      </c>
      <c r="U249" s="119">
        <v>0.23599999999999999</v>
      </c>
      <c r="V249" s="119">
        <f>ROUND(E249*U249,2)</f>
        <v>0.89</v>
      </c>
      <c r="W249" s="119"/>
      <c r="X249" s="119" t="s">
        <v>136</v>
      </c>
      <c r="Y249" s="114"/>
      <c r="Z249" s="114"/>
      <c r="AA249" s="114"/>
      <c r="AB249" s="114"/>
      <c r="AC249" s="114"/>
      <c r="AD249" s="114"/>
      <c r="AE249" s="114"/>
      <c r="AF249" s="114"/>
      <c r="AG249" s="114" t="s">
        <v>137</v>
      </c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</row>
    <row r="250" spans="1:60" outlineLevel="1" x14ac:dyDescent="0.2">
      <c r="A250" s="117"/>
      <c r="B250" s="118"/>
      <c r="C250" s="146" t="s">
        <v>434</v>
      </c>
      <c r="D250" s="120"/>
      <c r="E250" s="121">
        <v>3.76</v>
      </c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4"/>
      <c r="Z250" s="114"/>
      <c r="AA250" s="114"/>
      <c r="AB250" s="114"/>
      <c r="AC250" s="114"/>
      <c r="AD250" s="114"/>
      <c r="AE250" s="114"/>
      <c r="AF250" s="114"/>
      <c r="AG250" s="114" t="s">
        <v>145</v>
      </c>
      <c r="AH250" s="114">
        <v>0</v>
      </c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</row>
    <row r="251" spans="1:60" outlineLevel="1" x14ac:dyDescent="0.2">
      <c r="A251" s="131">
        <v>114</v>
      </c>
      <c r="B251" s="132" t="s">
        <v>435</v>
      </c>
      <c r="C251" s="145" t="s">
        <v>436</v>
      </c>
      <c r="D251" s="133" t="s">
        <v>148</v>
      </c>
      <c r="E251" s="134">
        <v>3.76</v>
      </c>
      <c r="F251" s="135"/>
      <c r="G251" s="136">
        <f>ROUND(E251*F251,2)</f>
        <v>0</v>
      </c>
      <c r="H251" s="119">
        <v>5.42</v>
      </c>
      <c r="I251" s="119">
        <f>ROUND(E251*H251,2)</f>
        <v>20.38</v>
      </c>
      <c r="J251" s="119">
        <v>86.78</v>
      </c>
      <c r="K251" s="119">
        <f>ROUND(E251*J251,2)</f>
        <v>326.29000000000002</v>
      </c>
      <c r="L251" s="119">
        <v>21</v>
      </c>
      <c r="M251" s="119">
        <f>G251*(1+L251/100)</f>
        <v>0</v>
      </c>
      <c r="N251" s="119">
        <v>0</v>
      </c>
      <c r="O251" s="119">
        <f>ROUND(E251*N251,2)</f>
        <v>0</v>
      </c>
      <c r="P251" s="119">
        <v>0</v>
      </c>
      <c r="Q251" s="119">
        <f>ROUND(E251*P251,2)</f>
        <v>0</v>
      </c>
      <c r="R251" s="119"/>
      <c r="S251" s="119" t="s">
        <v>135</v>
      </c>
      <c r="T251" s="119" t="s">
        <v>143</v>
      </c>
      <c r="U251" s="119">
        <v>0.154</v>
      </c>
      <c r="V251" s="119">
        <f>ROUND(E251*U251,2)</f>
        <v>0.57999999999999996</v>
      </c>
      <c r="W251" s="119"/>
      <c r="X251" s="119" t="s">
        <v>136</v>
      </c>
      <c r="Y251" s="114"/>
      <c r="Z251" s="114"/>
      <c r="AA251" s="114"/>
      <c r="AB251" s="114"/>
      <c r="AC251" s="114"/>
      <c r="AD251" s="114"/>
      <c r="AE251" s="114"/>
      <c r="AF251" s="114"/>
      <c r="AG251" s="114" t="s">
        <v>137</v>
      </c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</row>
    <row r="252" spans="1:60" outlineLevel="1" x14ac:dyDescent="0.2">
      <c r="A252" s="117"/>
      <c r="B252" s="118"/>
      <c r="C252" s="146" t="s">
        <v>434</v>
      </c>
      <c r="D252" s="120"/>
      <c r="E252" s="121">
        <v>3.76</v>
      </c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119"/>
      <c r="X252" s="119"/>
      <c r="Y252" s="114"/>
      <c r="Z252" s="114"/>
      <c r="AA252" s="114"/>
      <c r="AB252" s="114"/>
      <c r="AC252" s="114"/>
      <c r="AD252" s="114"/>
      <c r="AE252" s="114"/>
      <c r="AF252" s="114"/>
      <c r="AG252" s="114" t="s">
        <v>145</v>
      </c>
      <c r="AH252" s="114">
        <v>0</v>
      </c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</row>
    <row r="253" spans="1:60" outlineLevel="1" x14ac:dyDescent="0.2">
      <c r="A253" s="131">
        <v>115</v>
      </c>
      <c r="B253" s="132" t="s">
        <v>437</v>
      </c>
      <c r="C253" s="145" t="s">
        <v>438</v>
      </c>
      <c r="D253" s="133" t="s">
        <v>142</v>
      </c>
      <c r="E253" s="134">
        <v>5.2965</v>
      </c>
      <c r="F253" s="135"/>
      <c r="G253" s="136">
        <f>ROUND(E253*F253,2)</f>
        <v>0</v>
      </c>
      <c r="H253" s="119">
        <v>137.32</v>
      </c>
      <c r="I253" s="119">
        <f>ROUND(E253*H253,2)</f>
        <v>727.32</v>
      </c>
      <c r="J253" s="119">
        <v>524.67999999999995</v>
      </c>
      <c r="K253" s="119">
        <f>ROUND(E253*J253,2)</f>
        <v>2778.97</v>
      </c>
      <c r="L253" s="119">
        <v>21</v>
      </c>
      <c r="M253" s="119">
        <f>G253*(1+L253/100)</f>
        <v>0</v>
      </c>
      <c r="N253" s="119">
        <v>5.1500000000000001E-3</v>
      </c>
      <c r="O253" s="119">
        <f>ROUND(E253*N253,2)</f>
        <v>0.03</v>
      </c>
      <c r="P253" s="119">
        <v>0</v>
      </c>
      <c r="Q253" s="119">
        <f>ROUND(E253*P253,2)</f>
        <v>0</v>
      </c>
      <c r="R253" s="119"/>
      <c r="S253" s="119" t="s">
        <v>135</v>
      </c>
      <c r="T253" s="119" t="s">
        <v>135</v>
      </c>
      <c r="U253" s="119">
        <v>1.04</v>
      </c>
      <c r="V253" s="119">
        <f>ROUND(E253*U253,2)</f>
        <v>5.51</v>
      </c>
      <c r="W253" s="119"/>
      <c r="X253" s="119" t="s">
        <v>136</v>
      </c>
      <c r="Y253" s="114"/>
      <c r="Z253" s="114"/>
      <c r="AA253" s="114"/>
      <c r="AB253" s="114"/>
      <c r="AC253" s="114"/>
      <c r="AD253" s="114"/>
      <c r="AE253" s="114"/>
      <c r="AF253" s="114"/>
      <c r="AG253" s="114" t="s">
        <v>137</v>
      </c>
      <c r="AH253" s="114"/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</row>
    <row r="254" spans="1:60" outlineLevel="1" x14ac:dyDescent="0.2">
      <c r="A254" s="117"/>
      <c r="B254" s="118"/>
      <c r="C254" s="146" t="s">
        <v>211</v>
      </c>
      <c r="D254" s="120"/>
      <c r="E254" s="121">
        <v>4.1340000000000003</v>
      </c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4"/>
      <c r="Z254" s="114"/>
      <c r="AA254" s="114"/>
      <c r="AB254" s="114"/>
      <c r="AC254" s="114"/>
      <c r="AD254" s="114"/>
      <c r="AE254" s="114"/>
      <c r="AF254" s="114"/>
      <c r="AG254" s="114" t="s">
        <v>145</v>
      </c>
      <c r="AH254" s="114">
        <v>0</v>
      </c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</row>
    <row r="255" spans="1:60" outlineLevel="1" x14ac:dyDescent="0.2">
      <c r="A255" s="117"/>
      <c r="B255" s="118"/>
      <c r="C255" s="146" t="s">
        <v>212</v>
      </c>
      <c r="D255" s="120"/>
      <c r="E255" s="121">
        <v>1.1625000000000001</v>
      </c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119"/>
      <c r="X255" s="119"/>
      <c r="Y255" s="114"/>
      <c r="Z255" s="114"/>
      <c r="AA255" s="114"/>
      <c r="AB255" s="114"/>
      <c r="AC255" s="114"/>
      <c r="AD255" s="114"/>
      <c r="AE255" s="114"/>
      <c r="AF255" s="114"/>
      <c r="AG255" s="114" t="s">
        <v>145</v>
      </c>
      <c r="AH255" s="114">
        <v>0</v>
      </c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</row>
    <row r="256" spans="1:60" outlineLevel="1" x14ac:dyDescent="0.2">
      <c r="A256" s="131">
        <v>116</v>
      </c>
      <c r="B256" s="132" t="s">
        <v>439</v>
      </c>
      <c r="C256" s="145" t="s">
        <v>440</v>
      </c>
      <c r="D256" s="133" t="s">
        <v>148</v>
      </c>
      <c r="E256" s="134">
        <v>11.3</v>
      </c>
      <c r="F256" s="135"/>
      <c r="G256" s="136">
        <f>ROUND(E256*F256,2)</f>
        <v>0</v>
      </c>
      <c r="H256" s="119">
        <v>21.81</v>
      </c>
      <c r="I256" s="119">
        <f>ROUND(E256*H256,2)</f>
        <v>246.45</v>
      </c>
      <c r="J256" s="119">
        <v>35.29</v>
      </c>
      <c r="K256" s="119">
        <f>ROUND(E256*J256,2)</f>
        <v>398.78</v>
      </c>
      <c r="L256" s="119">
        <v>21</v>
      </c>
      <c r="M256" s="119">
        <f>G256*(1+L256/100)</f>
        <v>0</v>
      </c>
      <c r="N256" s="119">
        <v>4.0000000000000003E-5</v>
      </c>
      <c r="O256" s="119">
        <f>ROUND(E256*N256,2)</f>
        <v>0</v>
      </c>
      <c r="P256" s="119">
        <v>0</v>
      </c>
      <c r="Q256" s="119">
        <f>ROUND(E256*P256,2)</f>
        <v>0</v>
      </c>
      <c r="R256" s="119"/>
      <c r="S256" s="119" t="s">
        <v>135</v>
      </c>
      <c r="T256" s="119" t="s">
        <v>135</v>
      </c>
      <c r="U256" s="119">
        <v>7.0000000000000007E-2</v>
      </c>
      <c r="V256" s="119">
        <f>ROUND(E256*U256,2)</f>
        <v>0.79</v>
      </c>
      <c r="W256" s="119"/>
      <c r="X256" s="119" t="s">
        <v>136</v>
      </c>
      <c r="Y256" s="114"/>
      <c r="Z256" s="114"/>
      <c r="AA256" s="114"/>
      <c r="AB256" s="114"/>
      <c r="AC256" s="114"/>
      <c r="AD256" s="114"/>
      <c r="AE256" s="114"/>
      <c r="AF256" s="114"/>
      <c r="AG256" s="114" t="s">
        <v>137</v>
      </c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</row>
    <row r="257" spans="1:60" outlineLevel="1" x14ac:dyDescent="0.2">
      <c r="A257" s="117"/>
      <c r="B257" s="118"/>
      <c r="C257" s="146" t="s">
        <v>441</v>
      </c>
      <c r="D257" s="120"/>
      <c r="E257" s="121">
        <v>7.54</v>
      </c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4"/>
      <c r="Z257" s="114"/>
      <c r="AA257" s="114"/>
      <c r="AB257" s="114"/>
      <c r="AC257" s="114"/>
      <c r="AD257" s="114"/>
      <c r="AE257" s="114"/>
      <c r="AF257" s="114"/>
      <c r="AG257" s="114" t="s">
        <v>145</v>
      </c>
      <c r="AH257" s="114">
        <v>0</v>
      </c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</row>
    <row r="258" spans="1:60" outlineLevel="1" x14ac:dyDescent="0.2">
      <c r="A258" s="117"/>
      <c r="B258" s="118"/>
      <c r="C258" s="146" t="s">
        <v>434</v>
      </c>
      <c r="D258" s="120"/>
      <c r="E258" s="121">
        <v>3.76</v>
      </c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119"/>
      <c r="X258" s="119"/>
      <c r="Y258" s="114"/>
      <c r="Z258" s="114"/>
      <c r="AA258" s="114"/>
      <c r="AB258" s="114"/>
      <c r="AC258" s="114"/>
      <c r="AD258" s="114"/>
      <c r="AE258" s="114"/>
      <c r="AF258" s="114"/>
      <c r="AG258" s="114" t="s">
        <v>145</v>
      </c>
      <c r="AH258" s="114">
        <v>0</v>
      </c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</row>
    <row r="259" spans="1:60" outlineLevel="1" x14ac:dyDescent="0.2">
      <c r="A259" s="131">
        <v>117</v>
      </c>
      <c r="B259" s="132" t="s">
        <v>442</v>
      </c>
      <c r="C259" s="145" t="s">
        <v>443</v>
      </c>
      <c r="D259" s="133" t="s">
        <v>142</v>
      </c>
      <c r="E259" s="134">
        <v>5.2965</v>
      </c>
      <c r="F259" s="135"/>
      <c r="G259" s="136">
        <f>ROUND(E259*F259,2)</f>
        <v>0</v>
      </c>
      <c r="H259" s="119">
        <v>0</v>
      </c>
      <c r="I259" s="119">
        <f>ROUND(E259*H259,2)</f>
        <v>0</v>
      </c>
      <c r="J259" s="119">
        <v>15.1</v>
      </c>
      <c r="K259" s="119">
        <f>ROUND(E259*J259,2)</f>
        <v>79.98</v>
      </c>
      <c r="L259" s="119">
        <v>21</v>
      </c>
      <c r="M259" s="119">
        <f>G259*(1+L259/100)</f>
        <v>0</v>
      </c>
      <c r="N259" s="119">
        <v>0</v>
      </c>
      <c r="O259" s="119">
        <f>ROUND(E259*N259,2)</f>
        <v>0</v>
      </c>
      <c r="P259" s="119">
        <v>0</v>
      </c>
      <c r="Q259" s="119">
        <f>ROUND(E259*P259,2)</f>
        <v>0</v>
      </c>
      <c r="R259" s="119"/>
      <c r="S259" s="119" t="s">
        <v>135</v>
      </c>
      <c r="T259" s="119" t="s">
        <v>135</v>
      </c>
      <c r="U259" s="119">
        <v>0.03</v>
      </c>
      <c r="V259" s="119">
        <f>ROUND(E259*U259,2)</f>
        <v>0.16</v>
      </c>
      <c r="W259" s="119"/>
      <c r="X259" s="119" t="s">
        <v>136</v>
      </c>
      <c r="Y259" s="114"/>
      <c r="Z259" s="114"/>
      <c r="AA259" s="114"/>
      <c r="AB259" s="114"/>
      <c r="AC259" s="114"/>
      <c r="AD259" s="114"/>
      <c r="AE259" s="114"/>
      <c r="AF259" s="114"/>
      <c r="AG259" s="114" t="s">
        <v>137</v>
      </c>
      <c r="AH259" s="114"/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</row>
    <row r="260" spans="1:60" outlineLevel="1" x14ac:dyDescent="0.2">
      <c r="A260" s="117"/>
      <c r="B260" s="118"/>
      <c r="C260" s="146" t="s">
        <v>211</v>
      </c>
      <c r="D260" s="120"/>
      <c r="E260" s="121">
        <v>4.1340000000000003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4"/>
      <c r="Z260" s="114"/>
      <c r="AA260" s="114"/>
      <c r="AB260" s="114"/>
      <c r="AC260" s="114"/>
      <c r="AD260" s="114"/>
      <c r="AE260" s="114"/>
      <c r="AF260" s="114"/>
      <c r="AG260" s="114" t="s">
        <v>145</v>
      </c>
      <c r="AH260" s="114">
        <v>0</v>
      </c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</row>
    <row r="261" spans="1:60" outlineLevel="1" x14ac:dyDescent="0.2">
      <c r="A261" s="117"/>
      <c r="B261" s="118"/>
      <c r="C261" s="146" t="s">
        <v>212</v>
      </c>
      <c r="D261" s="120"/>
      <c r="E261" s="121">
        <v>1.1625000000000001</v>
      </c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4"/>
      <c r="Z261" s="114"/>
      <c r="AA261" s="114"/>
      <c r="AB261" s="114"/>
      <c r="AC261" s="114"/>
      <c r="AD261" s="114"/>
      <c r="AE261" s="114"/>
      <c r="AF261" s="114"/>
      <c r="AG261" s="114" t="s">
        <v>145</v>
      </c>
      <c r="AH261" s="114">
        <v>0</v>
      </c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</row>
    <row r="262" spans="1:60" outlineLevel="1" x14ac:dyDescent="0.2">
      <c r="A262" s="131">
        <v>118</v>
      </c>
      <c r="B262" s="132" t="s">
        <v>444</v>
      </c>
      <c r="C262" s="145" t="s">
        <v>445</v>
      </c>
      <c r="D262" s="133" t="s">
        <v>142</v>
      </c>
      <c r="E262" s="134">
        <v>5.2965</v>
      </c>
      <c r="F262" s="135"/>
      <c r="G262" s="136">
        <f>ROUND(E262*F262,2)</f>
        <v>0</v>
      </c>
      <c r="H262" s="119">
        <v>12.3</v>
      </c>
      <c r="I262" s="119">
        <f>ROUND(E262*H262,2)</f>
        <v>65.150000000000006</v>
      </c>
      <c r="J262" s="119">
        <v>0</v>
      </c>
      <c r="K262" s="119">
        <f>ROUND(E262*J262,2)</f>
        <v>0</v>
      </c>
      <c r="L262" s="119">
        <v>21</v>
      </c>
      <c r="M262" s="119">
        <f>G262*(1+L262/100)</f>
        <v>0</v>
      </c>
      <c r="N262" s="119">
        <v>1.1999999999999999E-3</v>
      </c>
      <c r="O262" s="119">
        <f>ROUND(E262*N262,2)</f>
        <v>0.01</v>
      </c>
      <c r="P262" s="119">
        <v>0</v>
      </c>
      <c r="Q262" s="119">
        <f>ROUND(E262*P262,2)</f>
        <v>0</v>
      </c>
      <c r="R262" s="119"/>
      <c r="S262" s="119" t="s">
        <v>135</v>
      </c>
      <c r="T262" s="119" t="s">
        <v>135</v>
      </c>
      <c r="U262" s="119">
        <v>0</v>
      </c>
      <c r="V262" s="119">
        <f>ROUND(E262*U262,2)</f>
        <v>0</v>
      </c>
      <c r="W262" s="119"/>
      <c r="X262" s="119" t="s">
        <v>136</v>
      </c>
      <c r="Y262" s="114"/>
      <c r="Z262" s="114"/>
      <c r="AA262" s="114"/>
      <c r="AB262" s="114"/>
      <c r="AC262" s="114"/>
      <c r="AD262" s="114"/>
      <c r="AE262" s="114"/>
      <c r="AF262" s="114"/>
      <c r="AG262" s="114" t="s">
        <v>137</v>
      </c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</row>
    <row r="263" spans="1:60" outlineLevel="1" x14ac:dyDescent="0.2">
      <c r="A263" s="117"/>
      <c r="B263" s="118"/>
      <c r="C263" s="146" t="s">
        <v>211</v>
      </c>
      <c r="D263" s="120"/>
      <c r="E263" s="121">
        <v>4.1340000000000003</v>
      </c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4"/>
      <c r="Z263" s="114"/>
      <c r="AA263" s="114"/>
      <c r="AB263" s="114"/>
      <c r="AC263" s="114"/>
      <c r="AD263" s="114"/>
      <c r="AE263" s="114"/>
      <c r="AF263" s="114"/>
      <c r="AG263" s="114" t="s">
        <v>145</v>
      </c>
      <c r="AH263" s="114">
        <v>0</v>
      </c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</row>
    <row r="264" spans="1:60" outlineLevel="1" x14ac:dyDescent="0.2">
      <c r="A264" s="117"/>
      <c r="B264" s="118"/>
      <c r="C264" s="146" t="s">
        <v>212</v>
      </c>
      <c r="D264" s="120"/>
      <c r="E264" s="121">
        <v>1.1625000000000001</v>
      </c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4"/>
      <c r="Z264" s="114"/>
      <c r="AA264" s="114"/>
      <c r="AB264" s="114"/>
      <c r="AC264" s="114"/>
      <c r="AD264" s="114"/>
      <c r="AE264" s="114"/>
      <c r="AF264" s="114"/>
      <c r="AG264" s="114" t="s">
        <v>145</v>
      </c>
      <c r="AH264" s="114">
        <v>0</v>
      </c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</row>
    <row r="265" spans="1:60" ht="22.5" outlineLevel="1" x14ac:dyDescent="0.2">
      <c r="A265" s="131">
        <v>119</v>
      </c>
      <c r="B265" s="132" t="s">
        <v>446</v>
      </c>
      <c r="C265" s="145" t="s">
        <v>447</v>
      </c>
      <c r="D265" s="133" t="s">
        <v>142</v>
      </c>
      <c r="E265" s="134">
        <v>6.5233800000000004</v>
      </c>
      <c r="F265" s="135"/>
      <c r="G265" s="136">
        <f>ROUND(E265*F265,2)</f>
        <v>0</v>
      </c>
      <c r="H265" s="119">
        <v>450</v>
      </c>
      <c r="I265" s="119">
        <f>ROUND(E265*H265,2)</f>
        <v>2935.52</v>
      </c>
      <c r="J265" s="119">
        <v>0</v>
      </c>
      <c r="K265" s="119">
        <f>ROUND(E265*J265,2)</f>
        <v>0</v>
      </c>
      <c r="L265" s="119">
        <v>21</v>
      </c>
      <c r="M265" s="119">
        <f>G265*(1+L265/100)</f>
        <v>0</v>
      </c>
      <c r="N265" s="119">
        <v>0</v>
      </c>
      <c r="O265" s="119">
        <f>ROUND(E265*N265,2)</f>
        <v>0</v>
      </c>
      <c r="P265" s="119">
        <v>0</v>
      </c>
      <c r="Q265" s="119">
        <f>ROUND(E265*P265,2)</f>
        <v>0</v>
      </c>
      <c r="R265" s="119"/>
      <c r="S265" s="119" t="s">
        <v>155</v>
      </c>
      <c r="T265" s="119" t="s">
        <v>156</v>
      </c>
      <c r="U265" s="119">
        <v>0</v>
      </c>
      <c r="V265" s="119">
        <f>ROUND(E265*U265,2)</f>
        <v>0</v>
      </c>
      <c r="W265" s="119"/>
      <c r="X265" s="119" t="s">
        <v>157</v>
      </c>
      <c r="Y265" s="114"/>
      <c r="Z265" s="114"/>
      <c r="AA265" s="114"/>
      <c r="AB265" s="114"/>
      <c r="AC265" s="114"/>
      <c r="AD265" s="114"/>
      <c r="AE265" s="114"/>
      <c r="AF265" s="114"/>
      <c r="AG265" s="114" t="s">
        <v>158</v>
      </c>
      <c r="AH265" s="114"/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</row>
    <row r="266" spans="1:60" outlineLevel="1" x14ac:dyDescent="0.2">
      <c r="A266" s="117"/>
      <c r="B266" s="118"/>
      <c r="C266" s="147" t="s">
        <v>448</v>
      </c>
      <c r="D266" s="122"/>
      <c r="E266" s="123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4"/>
      <c r="Z266" s="114"/>
      <c r="AA266" s="114"/>
      <c r="AB266" s="114"/>
      <c r="AC266" s="114"/>
      <c r="AD266" s="114"/>
      <c r="AE266" s="114"/>
      <c r="AF266" s="114"/>
      <c r="AG266" s="114" t="s">
        <v>145</v>
      </c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</row>
    <row r="267" spans="1:60" outlineLevel="1" x14ac:dyDescent="0.2">
      <c r="A267" s="117"/>
      <c r="B267" s="118"/>
      <c r="C267" s="148" t="s">
        <v>449</v>
      </c>
      <c r="D267" s="122"/>
      <c r="E267" s="123">
        <v>4.1340000000000003</v>
      </c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4"/>
      <c r="Z267" s="114"/>
      <c r="AA267" s="114"/>
      <c r="AB267" s="114"/>
      <c r="AC267" s="114"/>
      <c r="AD267" s="114"/>
      <c r="AE267" s="114"/>
      <c r="AF267" s="114"/>
      <c r="AG267" s="114" t="s">
        <v>145</v>
      </c>
      <c r="AH267" s="114">
        <v>2</v>
      </c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</row>
    <row r="268" spans="1:60" outlineLevel="1" x14ac:dyDescent="0.2">
      <c r="A268" s="117"/>
      <c r="B268" s="118"/>
      <c r="C268" s="148" t="s">
        <v>450</v>
      </c>
      <c r="D268" s="122"/>
      <c r="E268" s="123">
        <v>1.1625000000000001</v>
      </c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119"/>
      <c r="X268" s="119"/>
      <c r="Y268" s="114"/>
      <c r="Z268" s="114"/>
      <c r="AA268" s="114"/>
      <c r="AB268" s="114"/>
      <c r="AC268" s="114"/>
      <c r="AD268" s="114"/>
      <c r="AE268" s="114"/>
      <c r="AF268" s="114"/>
      <c r="AG268" s="114" t="s">
        <v>145</v>
      </c>
      <c r="AH268" s="114">
        <v>2</v>
      </c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</row>
    <row r="269" spans="1:60" outlineLevel="1" x14ac:dyDescent="0.2">
      <c r="A269" s="117"/>
      <c r="B269" s="118"/>
      <c r="C269" s="148" t="s">
        <v>451</v>
      </c>
      <c r="D269" s="122"/>
      <c r="E269" s="123">
        <v>0.376</v>
      </c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119"/>
      <c r="X269" s="119"/>
      <c r="Y269" s="114"/>
      <c r="Z269" s="114"/>
      <c r="AA269" s="114"/>
      <c r="AB269" s="114"/>
      <c r="AC269" s="114"/>
      <c r="AD269" s="114"/>
      <c r="AE269" s="114"/>
      <c r="AF269" s="114"/>
      <c r="AG269" s="114" t="s">
        <v>145</v>
      </c>
      <c r="AH269" s="114">
        <v>2</v>
      </c>
      <c r="AI269" s="114"/>
      <c r="AJ269" s="114"/>
      <c r="AK269" s="114"/>
      <c r="AL269" s="114"/>
      <c r="AM269" s="114"/>
      <c r="AN269" s="114"/>
      <c r="AO269" s="114"/>
      <c r="AP269" s="114"/>
      <c r="AQ269" s="114"/>
      <c r="AR269" s="114"/>
      <c r="AS269" s="114"/>
      <c r="AT269" s="114"/>
      <c r="AU269" s="114"/>
      <c r="AV269" s="114"/>
      <c r="AW269" s="114"/>
      <c r="AX269" s="114"/>
      <c r="AY269" s="114"/>
      <c r="AZ269" s="114"/>
      <c r="BA269" s="114"/>
      <c r="BB269" s="114"/>
      <c r="BC269" s="114"/>
      <c r="BD269" s="114"/>
      <c r="BE269" s="114"/>
      <c r="BF269" s="114"/>
      <c r="BG269" s="114"/>
      <c r="BH269" s="114"/>
    </row>
    <row r="270" spans="1:60" outlineLevel="1" x14ac:dyDescent="0.2">
      <c r="A270" s="117"/>
      <c r="B270" s="118"/>
      <c r="C270" s="147" t="s">
        <v>452</v>
      </c>
      <c r="D270" s="122"/>
      <c r="E270" s="123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119"/>
      <c r="X270" s="119"/>
      <c r="Y270" s="114"/>
      <c r="Z270" s="114"/>
      <c r="AA270" s="114"/>
      <c r="AB270" s="114"/>
      <c r="AC270" s="114"/>
      <c r="AD270" s="114"/>
      <c r="AE270" s="114"/>
      <c r="AF270" s="114"/>
      <c r="AG270" s="114" t="s">
        <v>145</v>
      </c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</row>
    <row r="271" spans="1:60" outlineLevel="1" x14ac:dyDescent="0.2">
      <c r="A271" s="117"/>
      <c r="B271" s="118"/>
      <c r="C271" s="146" t="s">
        <v>453</v>
      </c>
      <c r="D271" s="120"/>
      <c r="E271" s="121">
        <v>6.5233800000000004</v>
      </c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4"/>
      <c r="Z271" s="114"/>
      <c r="AA271" s="114"/>
      <c r="AB271" s="114"/>
      <c r="AC271" s="114"/>
      <c r="AD271" s="114"/>
      <c r="AE271" s="114"/>
      <c r="AF271" s="114"/>
      <c r="AG271" s="114" t="s">
        <v>145</v>
      </c>
      <c r="AH271" s="114">
        <v>0</v>
      </c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</row>
    <row r="272" spans="1:60" outlineLevel="1" x14ac:dyDescent="0.2">
      <c r="A272" s="137">
        <v>120</v>
      </c>
      <c r="B272" s="138" t="s">
        <v>454</v>
      </c>
      <c r="C272" s="144" t="s">
        <v>455</v>
      </c>
      <c r="D272" s="139" t="s">
        <v>0</v>
      </c>
      <c r="E272" s="140">
        <v>83.555499999999995</v>
      </c>
      <c r="F272" s="141"/>
      <c r="G272" s="142">
        <f>ROUND(E272*F272,2)</f>
        <v>0</v>
      </c>
      <c r="H272" s="119">
        <v>0</v>
      </c>
      <c r="I272" s="119">
        <f>ROUND(E272*H272,2)</f>
        <v>0</v>
      </c>
      <c r="J272" s="119">
        <v>6.6</v>
      </c>
      <c r="K272" s="119">
        <f>ROUND(E272*J272,2)</f>
        <v>551.47</v>
      </c>
      <c r="L272" s="119">
        <v>21</v>
      </c>
      <c r="M272" s="119">
        <f>G272*(1+L272/100)</f>
        <v>0</v>
      </c>
      <c r="N272" s="119">
        <v>0</v>
      </c>
      <c r="O272" s="119">
        <f>ROUND(E272*N272,2)</f>
        <v>0</v>
      </c>
      <c r="P272" s="119">
        <v>0</v>
      </c>
      <c r="Q272" s="119">
        <f>ROUND(E272*P272,2)</f>
        <v>0</v>
      </c>
      <c r="R272" s="119"/>
      <c r="S272" s="119" t="s">
        <v>135</v>
      </c>
      <c r="T272" s="119" t="s">
        <v>143</v>
      </c>
      <c r="U272" s="119">
        <v>0</v>
      </c>
      <c r="V272" s="119">
        <f>ROUND(E272*U272,2)</f>
        <v>0</v>
      </c>
      <c r="W272" s="119"/>
      <c r="X272" s="119" t="s">
        <v>250</v>
      </c>
      <c r="Y272" s="114"/>
      <c r="Z272" s="114"/>
      <c r="AA272" s="114"/>
      <c r="AB272" s="114"/>
      <c r="AC272" s="114"/>
      <c r="AD272" s="114"/>
      <c r="AE272" s="114"/>
      <c r="AF272" s="114"/>
      <c r="AG272" s="114" t="s">
        <v>251</v>
      </c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</row>
    <row r="273" spans="1:60" x14ac:dyDescent="0.2">
      <c r="A273" s="125" t="s">
        <v>130</v>
      </c>
      <c r="B273" s="126" t="s">
        <v>84</v>
      </c>
      <c r="C273" s="143" t="s">
        <v>85</v>
      </c>
      <c r="D273" s="127"/>
      <c r="E273" s="128"/>
      <c r="F273" s="129"/>
      <c r="G273" s="130">
        <f>SUMIF(AG274:AG280,"&lt;&gt;NOR",G274:G280)</f>
        <v>0</v>
      </c>
      <c r="H273" s="124"/>
      <c r="I273" s="124">
        <f>SUM(I274:I280)</f>
        <v>3873.08</v>
      </c>
      <c r="J273" s="124"/>
      <c r="K273" s="124">
        <f>SUM(K274:K280)</f>
        <v>8368.9700000000012</v>
      </c>
      <c r="L273" s="124"/>
      <c r="M273" s="124">
        <f>SUM(M274:M280)</f>
        <v>0</v>
      </c>
      <c r="N273" s="124"/>
      <c r="O273" s="124">
        <f>SUM(O274:O280)</f>
        <v>0.01</v>
      </c>
      <c r="P273" s="124"/>
      <c r="Q273" s="124">
        <f>SUM(Q274:Q280)</f>
        <v>0</v>
      </c>
      <c r="R273" s="124"/>
      <c r="S273" s="124"/>
      <c r="T273" s="124"/>
      <c r="U273" s="124"/>
      <c r="V273" s="124">
        <f>SUM(V274:V280)</f>
        <v>15.24</v>
      </c>
      <c r="W273" s="124"/>
      <c r="X273" s="124"/>
      <c r="AG273" t="s">
        <v>131</v>
      </c>
    </row>
    <row r="274" spans="1:60" ht="22.5" outlineLevel="1" x14ac:dyDescent="0.2">
      <c r="A274" s="131">
        <v>121</v>
      </c>
      <c r="B274" s="132" t="s">
        <v>456</v>
      </c>
      <c r="C274" s="145" t="s">
        <v>457</v>
      </c>
      <c r="D274" s="133" t="s">
        <v>142</v>
      </c>
      <c r="E274" s="134">
        <v>16.463000000000001</v>
      </c>
      <c r="F274" s="135"/>
      <c r="G274" s="136">
        <f>ROUND(E274*F274,2)</f>
        <v>0</v>
      </c>
      <c r="H274" s="119">
        <v>0</v>
      </c>
      <c r="I274" s="119">
        <f>ROUND(E274*H274,2)</f>
        <v>0</v>
      </c>
      <c r="J274" s="119">
        <v>6.9</v>
      </c>
      <c r="K274" s="119">
        <f>ROUND(E274*J274,2)</f>
        <v>113.59</v>
      </c>
      <c r="L274" s="119">
        <v>21</v>
      </c>
      <c r="M274" s="119">
        <f>G274*(1+L274/100)</f>
        <v>0</v>
      </c>
      <c r="N274" s="119">
        <v>0</v>
      </c>
      <c r="O274" s="119">
        <f>ROUND(E274*N274,2)</f>
        <v>0</v>
      </c>
      <c r="P274" s="119">
        <v>0</v>
      </c>
      <c r="Q274" s="119">
        <f>ROUND(E274*P274,2)</f>
        <v>0</v>
      </c>
      <c r="R274" s="119"/>
      <c r="S274" s="119" t="s">
        <v>135</v>
      </c>
      <c r="T274" s="119" t="s">
        <v>458</v>
      </c>
      <c r="U274" s="119">
        <v>1.6E-2</v>
      </c>
      <c r="V274" s="119">
        <f>ROUND(E274*U274,2)</f>
        <v>0.26</v>
      </c>
      <c r="W274" s="119"/>
      <c r="X274" s="119" t="s">
        <v>136</v>
      </c>
      <c r="Y274" s="114"/>
      <c r="Z274" s="114"/>
      <c r="AA274" s="114"/>
      <c r="AB274" s="114"/>
      <c r="AC274" s="114"/>
      <c r="AD274" s="114"/>
      <c r="AE274" s="114"/>
      <c r="AF274" s="114"/>
      <c r="AG274" s="114" t="s">
        <v>137</v>
      </c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</row>
    <row r="275" spans="1:60" outlineLevel="1" x14ac:dyDescent="0.2">
      <c r="A275" s="117"/>
      <c r="B275" s="118"/>
      <c r="C275" s="146" t="s">
        <v>459</v>
      </c>
      <c r="D275" s="120"/>
      <c r="E275" s="121">
        <v>16.463000000000001</v>
      </c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4"/>
      <c r="Z275" s="114"/>
      <c r="AA275" s="114"/>
      <c r="AB275" s="114"/>
      <c r="AC275" s="114"/>
      <c r="AD275" s="114"/>
      <c r="AE275" s="114"/>
      <c r="AF275" s="114"/>
      <c r="AG275" s="114" t="s">
        <v>145</v>
      </c>
      <c r="AH275" s="114">
        <v>0</v>
      </c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</row>
    <row r="276" spans="1:60" outlineLevel="1" x14ac:dyDescent="0.2">
      <c r="A276" s="131">
        <v>122</v>
      </c>
      <c r="B276" s="132" t="s">
        <v>460</v>
      </c>
      <c r="C276" s="145" t="s">
        <v>461</v>
      </c>
      <c r="D276" s="133" t="s">
        <v>142</v>
      </c>
      <c r="E276" s="134">
        <v>16.463000000000001</v>
      </c>
      <c r="F276" s="135"/>
      <c r="G276" s="136">
        <f>ROUND(E276*F276,2)</f>
        <v>0</v>
      </c>
      <c r="H276" s="119">
        <v>21.28</v>
      </c>
      <c r="I276" s="119">
        <f>ROUND(E276*H276,2)</f>
        <v>350.33</v>
      </c>
      <c r="J276" s="119">
        <v>203.72</v>
      </c>
      <c r="K276" s="119">
        <f>ROUND(E276*J276,2)</f>
        <v>3353.84</v>
      </c>
      <c r="L276" s="119">
        <v>21</v>
      </c>
      <c r="M276" s="119">
        <f>G276*(1+L276/100)</f>
        <v>0</v>
      </c>
      <c r="N276" s="119">
        <v>1.0000000000000001E-5</v>
      </c>
      <c r="O276" s="119">
        <f>ROUND(E276*N276,2)</f>
        <v>0</v>
      </c>
      <c r="P276" s="119">
        <v>0</v>
      </c>
      <c r="Q276" s="119">
        <f>ROUND(E276*P276,2)</f>
        <v>0</v>
      </c>
      <c r="R276" s="119"/>
      <c r="S276" s="119" t="s">
        <v>135</v>
      </c>
      <c r="T276" s="119" t="s">
        <v>135</v>
      </c>
      <c r="U276" s="119">
        <v>0.34</v>
      </c>
      <c r="V276" s="119">
        <f>ROUND(E276*U276,2)</f>
        <v>5.6</v>
      </c>
      <c r="W276" s="119"/>
      <c r="X276" s="119" t="s">
        <v>136</v>
      </c>
      <c r="Y276" s="114"/>
      <c r="Z276" s="114"/>
      <c r="AA276" s="114"/>
      <c r="AB276" s="114"/>
      <c r="AC276" s="114"/>
      <c r="AD276" s="114"/>
      <c r="AE276" s="114"/>
      <c r="AF276" s="114"/>
      <c r="AG276" s="114" t="s">
        <v>137</v>
      </c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</row>
    <row r="277" spans="1:60" outlineLevel="1" x14ac:dyDescent="0.2">
      <c r="A277" s="117"/>
      <c r="B277" s="118"/>
      <c r="C277" s="146" t="s">
        <v>459</v>
      </c>
      <c r="D277" s="120"/>
      <c r="E277" s="121">
        <v>16.463000000000001</v>
      </c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119"/>
      <c r="X277" s="119"/>
      <c r="Y277" s="114"/>
      <c r="Z277" s="114"/>
      <c r="AA277" s="114"/>
      <c r="AB277" s="114"/>
      <c r="AC277" s="114"/>
      <c r="AD277" s="114"/>
      <c r="AE277" s="114"/>
      <c r="AF277" s="114"/>
      <c r="AG277" s="114" t="s">
        <v>145</v>
      </c>
      <c r="AH277" s="114">
        <v>0</v>
      </c>
      <c r="AI277" s="114"/>
      <c r="AJ277" s="114"/>
      <c r="AK277" s="114"/>
      <c r="AL277" s="114"/>
      <c r="AM277" s="114"/>
      <c r="AN277" s="114"/>
      <c r="AO277" s="114"/>
      <c r="AP277" s="114"/>
      <c r="AQ277" s="114"/>
      <c r="AR277" s="114"/>
      <c r="AS277" s="114"/>
      <c r="AT277" s="114"/>
      <c r="AU277" s="114"/>
      <c r="AV277" s="114"/>
      <c r="AW277" s="114"/>
      <c r="AX277" s="114"/>
      <c r="AY277" s="114"/>
      <c r="AZ277" s="114"/>
      <c r="BA277" s="114"/>
      <c r="BB277" s="114"/>
      <c r="BC277" s="114"/>
      <c r="BD277" s="114"/>
      <c r="BE277" s="114"/>
      <c r="BF277" s="114"/>
      <c r="BG277" s="114"/>
      <c r="BH277" s="114"/>
    </row>
    <row r="278" spans="1:60" outlineLevel="1" x14ac:dyDescent="0.2">
      <c r="A278" s="131">
        <v>123</v>
      </c>
      <c r="B278" s="132" t="s">
        <v>462</v>
      </c>
      <c r="C278" s="145" t="s">
        <v>463</v>
      </c>
      <c r="D278" s="133" t="s">
        <v>142</v>
      </c>
      <c r="E278" s="134">
        <v>16.463000000000001</v>
      </c>
      <c r="F278" s="135"/>
      <c r="G278" s="136">
        <f>ROUND(E278*F278,2)</f>
        <v>0</v>
      </c>
      <c r="H278" s="119">
        <v>213.98</v>
      </c>
      <c r="I278" s="119">
        <f>ROUND(E278*H278,2)</f>
        <v>3522.75</v>
      </c>
      <c r="J278" s="119">
        <v>286.02</v>
      </c>
      <c r="K278" s="119">
        <f>ROUND(E278*J278,2)</f>
        <v>4708.75</v>
      </c>
      <c r="L278" s="119">
        <v>21</v>
      </c>
      <c r="M278" s="119">
        <f>G278*(1+L278/100)</f>
        <v>0</v>
      </c>
      <c r="N278" s="119">
        <v>3.5E-4</v>
      </c>
      <c r="O278" s="119">
        <f>ROUND(E278*N278,2)</f>
        <v>0.01</v>
      </c>
      <c r="P278" s="119">
        <v>0</v>
      </c>
      <c r="Q278" s="119">
        <f>ROUND(E278*P278,2)</f>
        <v>0</v>
      </c>
      <c r="R278" s="119"/>
      <c r="S278" s="119" t="s">
        <v>135</v>
      </c>
      <c r="T278" s="119" t="s">
        <v>156</v>
      </c>
      <c r="U278" s="119">
        <v>0.56999999999999995</v>
      </c>
      <c r="V278" s="119">
        <f>ROUND(E278*U278,2)</f>
        <v>9.3800000000000008</v>
      </c>
      <c r="W278" s="119"/>
      <c r="X278" s="119" t="s">
        <v>136</v>
      </c>
      <c r="Y278" s="114"/>
      <c r="Z278" s="114"/>
      <c r="AA278" s="114"/>
      <c r="AB278" s="114"/>
      <c r="AC278" s="114"/>
      <c r="AD278" s="114"/>
      <c r="AE278" s="114"/>
      <c r="AF278" s="114"/>
      <c r="AG278" s="114" t="s">
        <v>137</v>
      </c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</row>
    <row r="279" spans="1:60" outlineLevel="1" x14ac:dyDescent="0.2">
      <c r="A279" s="117"/>
      <c r="B279" s="118"/>
      <c r="C279" s="146" t="s">
        <v>459</v>
      </c>
      <c r="D279" s="120"/>
      <c r="E279" s="121">
        <v>16.463000000000001</v>
      </c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4"/>
      <c r="Z279" s="114"/>
      <c r="AA279" s="114"/>
      <c r="AB279" s="114"/>
      <c r="AC279" s="114"/>
      <c r="AD279" s="114"/>
      <c r="AE279" s="114"/>
      <c r="AF279" s="114"/>
      <c r="AG279" s="114" t="s">
        <v>145</v>
      </c>
      <c r="AH279" s="114">
        <v>0</v>
      </c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</row>
    <row r="280" spans="1:60" outlineLevel="1" x14ac:dyDescent="0.2">
      <c r="A280" s="137">
        <v>124</v>
      </c>
      <c r="B280" s="138" t="s">
        <v>464</v>
      </c>
      <c r="C280" s="144" t="s">
        <v>465</v>
      </c>
      <c r="D280" s="139" t="s">
        <v>0</v>
      </c>
      <c r="E280" s="140">
        <v>120.4927</v>
      </c>
      <c r="F280" s="141"/>
      <c r="G280" s="142">
        <f>ROUND(E280*F280,2)</f>
        <v>0</v>
      </c>
      <c r="H280" s="119">
        <v>0</v>
      </c>
      <c r="I280" s="119">
        <f>ROUND(E280*H280,2)</f>
        <v>0</v>
      </c>
      <c r="J280" s="119">
        <v>1.6</v>
      </c>
      <c r="K280" s="119">
        <f>ROUND(E280*J280,2)</f>
        <v>192.79</v>
      </c>
      <c r="L280" s="119">
        <v>21</v>
      </c>
      <c r="M280" s="119">
        <f>G280*(1+L280/100)</f>
        <v>0</v>
      </c>
      <c r="N280" s="119">
        <v>0</v>
      </c>
      <c r="O280" s="119">
        <f>ROUND(E280*N280,2)</f>
        <v>0</v>
      </c>
      <c r="P280" s="119">
        <v>0</v>
      </c>
      <c r="Q280" s="119">
        <f>ROUND(E280*P280,2)</f>
        <v>0</v>
      </c>
      <c r="R280" s="119"/>
      <c r="S280" s="119" t="s">
        <v>135</v>
      </c>
      <c r="T280" s="119" t="s">
        <v>135</v>
      </c>
      <c r="U280" s="119">
        <v>0</v>
      </c>
      <c r="V280" s="119">
        <f>ROUND(E280*U280,2)</f>
        <v>0</v>
      </c>
      <c r="W280" s="119"/>
      <c r="X280" s="119" t="s">
        <v>250</v>
      </c>
      <c r="Y280" s="114"/>
      <c r="Z280" s="114"/>
      <c r="AA280" s="114"/>
      <c r="AB280" s="114"/>
      <c r="AC280" s="114"/>
      <c r="AD280" s="114"/>
      <c r="AE280" s="114"/>
      <c r="AF280" s="114"/>
      <c r="AG280" s="114" t="s">
        <v>251</v>
      </c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</row>
    <row r="281" spans="1:60" x14ac:dyDescent="0.2">
      <c r="A281" s="125" t="s">
        <v>130</v>
      </c>
      <c r="B281" s="126" t="s">
        <v>86</v>
      </c>
      <c r="C281" s="143" t="s">
        <v>87</v>
      </c>
      <c r="D281" s="127"/>
      <c r="E281" s="128"/>
      <c r="F281" s="129"/>
      <c r="G281" s="130">
        <f>SUMIF(AG282:AG310,"&lt;&gt;NOR",G282:G310)</f>
        <v>0</v>
      </c>
      <c r="H281" s="124"/>
      <c r="I281" s="124">
        <f>SUM(I282:I310)</f>
        <v>7677.09</v>
      </c>
      <c r="J281" s="124"/>
      <c r="K281" s="124">
        <f>SUM(K282:K310)</f>
        <v>7267.92</v>
      </c>
      <c r="L281" s="124"/>
      <c r="M281" s="124">
        <f>SUM(M282:M310)</f>
        <v>0</v>
      </c>
      <c r="N281" s="124"/>
      <c r="O281" s="124">
        <f>SUM(O282:O310)</f>
        <v>0.06</v>
      </c>
      <c r="P281" s="124"/>
      <c r="Q281" s="124">
        <f>SUM(Q282:Q310)</f>
        <v>0.02</v>
      </c>
      <c r="R281" s="124"/>
      <c r="S281" s="124"/>
      <c r="T281" s="124"/>
      <c r="U281" s="124"/>
      <c r="V281" s="124">
        <f>SUM(V282:V310)</f>
        <v>15.41</v>
      </c>
      <c r="W281" s="124"/>
      <c r="X281" s="124"/>
      <c r="AG281" t="s">
        <v>131</v>
      </c>
    </row>
    <row r="282" spans="1:60" ht="22.5" outlineLevel="1" x14ac:dyDescent="0.2">
      <c r="A282" s="131">
        <v>125</v>
      </c>
      <c r="B282" s="132" t="s">
        <v>466</v>
      </c>
      <c r="C282" s="145" t="s">
        <v>467</v>
      </c>
      <c r="D282" s="133" t="s">
        <v>142</v>
      </c>
      <c r="E282" s="134">
        <v>15.968</v>
      </c>
      <c r="F282" s="135"/>
      <c r="G282" s="136">
        <f>ROUND(E282*F282,2)</f>
        <v>0</v>
      </c>
      <c r="H282" s="119">
        <v>0</v>
      </c>
      <c r="I282" s="119">
        <f>ROUND(E282*H282,2)</f>
        <v>0</v>
      </c>
      <c r="J282" s="119">
        <v>6.8</v>
      </c>
      <c r="K282" s="119">
        <f>ROUND(E282*J282,2)</f>
        <v>108.58</v>
      </c>
      <c r="L282" s="119">
        <v>21</v>
      </c>
      <c r="M282" s="119">
        <f>G282*(1+L282/100)</f>
        <v>0</v>
      </c>
      <c r="N282" s="119">
        <v>0</v>
      </c>
      <c r="O282" s="119">
        <f>ROUND(E282*N282,2)</f>
        <v>0</v>
      </c>
      <c r="P282" s="119">
        <v>0</v>
      </c>
      <c r="Q282" s="119">
        <f>ROUND(E282*P282,2)</f>
        <v>0</v>
      </c>
      <c r="R282" s="119"/>
      <c r="S282" s="119" t="s">
        <v>135</v>
      </c>
      <c r="T282" s="119" t="s">
        <v>143</v>
      </c>
      <c r="U282" s="119">
        <v>1.6E-2</v>
      </c>
      <c r="V282" s="119">
        <f>ROUND(E282*U282,2)</f>
        <v>0.26</v>
      </c>
      <c r="W282" s="119"/>
      <c r="X282" s="119" t="s">
        <v>136</v>
      </c>
      <c r="Y282" s="114"/>
      <c r="Z282" s="114"/>
      <c r="AA282" s="114"/>
      <c r="AB282" s="114"/>
      <c r="AC282" s="114"/>
      <c r="AD282" s="114"/>
      <c r="AE282" s="114"/>
      <c r="AF282" s="114"/>
      <c r="AG282" s="114" t="s">
        <v>137</v>
      </c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</row>
    <row r="283" spans="1:60" outlineLevel="1" x14ac:dyDescent="0.2">
      <c r="A283" s="117"/>
      <c r="B283" s="118"/>
      <c r="C283" s="146" t="s">
        <v>175</v>
      </c>
      <c r="D283" s="120"/>
      <c r="E283" s="121">
        <v>6.44</v>
      </c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4"/>
      <c r="Z283" s="114"/>
      <c r="AA283" s="114"/>
      <c r="AB283" s="114"/>
      <c r="AC283" s="114"/>
      <c r="AD283" s="114"/>
      <c r="AE283" s="114"/>
      <c r="AF283" s="114"/>
      <c r="AG283" s="114" t="s">
        <v>145</v>
      </c>
      <c r="AH283" s="114">
        <v>0</v>
      </c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</row>
    <row r="284" spans="1:60" outlineLevel="1" x14ac:dyDescent="0.2">
      <c r="A284" s="117"/>
      <c r="B284" s="118"/>
      <c r="C284" s="146" t="s">
        <v>176</v>
      </c>
      <c r="D284" s="120"/>
      <c r="E284" s="121">
        <v>1.008</v>
      </c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4"/>
      <c r="Z284" s="114"/>
      <c r="AA284" s="114"/>
      <c r="AB284" s="114"/>
      <c r="AC284" s="114"/>
      <c r="AD284" s="114"/>
      <c r="AE284" s="114"/>
      <c r="AF284" s="114"/>
      <c r="AG284" s="114" t="s">
        <v>145</v>
      </c>
      <c r="AH284" s="114">
        <v>0</v>
      </c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</row>
    <row r="285" spans="1:60" outlineLevel="1" x14ac:dyDescent="0.2">
      <c r="A285" s="117"/>
      <c r="B285" s="118"/>
      <c r="C285" s="146" t="s">
        <v>180</v>
      </c>
      <c r="D285" s="120"/>
      <c r="E285" s="121">
        <v>8.52</v>
      </c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4"/>
      <c r="Z285" s="114"/>
      <c r="AA285" s="114"/>
      <c r="AB285" s="114"/>
      <c r="AC285" s="114"/>
      <c r="AD285" s="114"/>
      <c r="AE285" s="114"/>
      <c r="AF285" s="114"/>
      <c r="AG285" s="114" t="s">
        <v>145</v>
      </c>
      <c r="AH285" s="114">
        <v>0</v>
      </c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</row>
    <row r="286" spans="1:60" ht="22.5" outlineLevel="1" x14ac:dyDescent="0.2">
      <c r="A286" s="131">
        <v>126</v>
      </c>
      <c r="B286" s="132" t="s">
        <v>468</v>
      </c>
      <c r="C286" s="145" t="s">
        <v>469</v>
      </c>
      <c r="D286" s="133" t="s">
        <v>148</v>
      </c>
      <c r="E286" s="134">
        <v>22.67</v>
      </c>
      <c r="F286" s="135"/>
      <c r="G286" s="136">
        <f>ROUND(E286*F286,2)</f>
        <v>0</v>
      </c>
      <c r="H286" s="119">
        <v>0</v>
      </c>
      <c r="I286" s="119">
        <f>ROUND(E286*H286,2)</f>
        <v>0</v>
      </c>
      <c r="J286" s="119">
        <v>13.9</v>
      </c>
      <c r="K286" s="119">
        <f>ROUND(E286*J286,2)</f>
        <v>315.11</v>
      </c>
      <c r="L286" s="119">
        <v>21</v>
      </c>
      <c r="M286" s="119">
        <f>G286*(1+L286/100)</f>
        <v>0</v>
      </c>
      <c r="N286" s="119">
        <v>0</v>
      </c>
      <c r="O286" s="119">
        <f>ROUND(E286*N286,2)</f>
        <v>0</v>
      </c>
      <c r="P286" s="119">
        <v>8.0000000000000007E-5</v>
      </c>
      <c r="Q286" s="119">
        <f>ROUND(E286*P286,2)</f>
        <v>0</v>
      </c>
      <c r="R286" s="119"/>
      <c r="S286" s="119" t="s">
        <v>135</v>
      </c>
      <c r="T286" s="119" t="s">
        <v>135</v>
      </c>
      <c r="U286" s="119">
        <v>3.5000000000000003E-2</v>
      </c>
      <c r="V286" s="119">
        <f>ROUND(E286*U286,2)</f>
        <v>0.79</v>
      </c>
      <c r="W286" s="119"/>
      <c r="X286" s="119" t="s">
        <v>136</v>
      </c>
      <c r="Y286" s="114"/>
      <c r="Z286" s="114"/>
      <c r="AA286" s="114"/>
      <c r="AB286" s="114"/>
      <c r="AC286" s="114"/>
      <c r="AD286" s="114"/>
      <c r="AE286" s="114"/>
      <c r="AF286" s="114"/>
      <c r="AG286" s="114" t="s">
        <v>137</v>
      </c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</row>
    <row r="287" spans="1:60" outlineLevel="1" x14ac:dyDescent="0.2">
      <c r="A287" s="117"/>
      <c r="B287" s="118"/>
      <c r="C287" s="146" t="s">
        <v>470</v>
      </c>
      <c r="D287" s="120"/>
      <c r="E287" s="121">
        <v>3.64</v>
      </c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4"/>
      <c r="Z287" s="114"/>
      <c r="AA287" s="114"/>
      <c r="AB287" s="114"/>
      <c r="AC287" s="114"/>
      <c r="AD287" s="114"/>
      <c r="AE287" s="114"/>
      <c r="AF287" s="114"/>
      <c r="AG287" s="114" t="s">
        <v>145</v>
      </c>
      <c r="AH287" s="114">
        <v>0</v>
      </c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</row>
    <row r="288" spans="1:60" outlineLevel="1" x14ac:dyDescent="0.2">
      <c r="A288" s="117"/>
      <c r="B288" s="118"/>
      <c r="C288" s="146" t="s">
        <v>471</v>
      </c>
      <c r="D288" s="120"/>
      <c r="E288" s="121">
        <v>8.15</v>
      </c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4"/>
      <c r="Z288" s="114"/>
      <c r="AA288" s="114"/>
      <c r="AB288" s="114"/>
      <c r="AC288" s="114"/>
      <c r="AD288" s="114"/>
      <c r="AE288" s="114"/>
      <c r="AF288" s="114"/>
      <c r="AG288" s="114" t="s">
        <v>145</v>
      </c>
      <c r="AH288" s="114">
        <v>0</v>
      </c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</row>
    <row r="289" spans="1:60" outlineLevel="1" x14ac:dyDescent="0.2">
      <c r="A289" s="117"/>
      <c r="B289" s="118"/>
      <c r="C289" s="146" t="s">
        <v>472</v>
      </c>
      <c r="D289" s="120"/>
      <c r="E289" s="121">
        <v>10.88</v>
      </c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4"/>
      <c r="Z289" s="114"/>
      <c r="AA289" s="114"/>
      <c r="AB289" s="114"/>
      <c r="AC289" s="114"/>
      <c r="AD289" s="114"/>
      <c r="AE289" s="114"/>
      <c r="AF289" s="114"/>
      <c r="AG289" s="114" t="s">
        <v>145</v>
      </c>
      <c r="AH289" s="114">
        <v>0</v>
      </c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</row>
    <row r="290" spans="1:60" ht="22.5" outlineLevel="1" x14ac:dyDescent="0.2">
      <c r="A290" s="131">
        <v>127</v>
      </c>
      <c r="B290" s="132" t="s">
        <v>473</v>
      </c>
      <c r="C290" s="145" t="s">
        <v>474</v>
      </c>
      <c r="D290" s="133" t="s">
        <v>148</v>
      </c>
      <c r="E290" s="134">
        <v>22.67</v>
      </c>
      <c r="F290" s="135"/>
      <c r="G290" s="136">
        <f>ROUND(E290*F290,2)</f>
        <v>0</v>
      </c>
      <c r="H290" s="119">
        <v>31.22</v>
      </c>
      <c r="I290" s="119">
        <f>ROUND(E290*H290,2)</f>
        <v>707.76</v>
      </c>
      <c r="J290" s="119">
        <v>66.78</v>
      </c>
      <c r="K290" s="119">
        <f>ROUND(E290*J290,2)</f>
        <v>1513.9</v>
      </c>
      <c r="L290" s="119">
        <v>21</v>
      </c>
      <c r="M290" s="119">
        <f>G290*(1+L290/100)</f>
        <v>0</v>
      </c>
      <c r="N290" s="119">
        <v>8.0000000000000007E-5</v>
      </c>
      <c r="O290" s="119">
        <f>ROUND(E290*N290,2)</f>
        <v>0</v>
      </c>
      <c r="P290" s="119">
        <v>0</v>
      </c>
      <c r="Q290" s="119">
        <f>ROUND(E290*P290,2)</f>
        <v>0</v>
      </c>
      <c r="R290" s="119"/>
      <c r="S290" s="119" t="s">
        <v>135</v>
      </c>
      <c r="T290" s="119" t="s">
        <v>143</v>
      </c>
      <c r="U290" s="119">
        <v>0.13719999999999999</v>
      </c>
      <c r="V290" s="119">
        <f>ROUND(E290*U290,2)</f>
        <v>3.11</v>
      </c>
      <c r="W290" s="119"/>
      <c r="X290" s="119" t="s">
        <v>136</v>
      </c>
      <c r="Y290" s="114"/>
      <c r="Z290" s="114"/>
      <c r="AA290" s="114"/>
      <c r="AB290" s="114"/>
      <c r="AC290" s="114"/>
      <c r="AD290" s="114"/>
      <c r="AE290" s="114"/>
      <c r="AF290" s="114"/>
      <c r="AG290" s="114" t="s">
        <v>137</v>
      </c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</row>
    <row r="291" spans="1:60" outlineLevel="1" x14ac:dyDescent="0.2">
      <c r="A291" s="117"/>
      <c r="B291" s="118"/>
      <c r="C291" s="146" t="s">
        <v>475</v>
      </c>
      <c r="D291" s="120"/>
      <c r="E291" s="121">
        <v>8.15</v>
      </c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4"/>
      <c r="Z291" s="114"/>
      <c r="AA291" s="114"/>
      <c r="AB291" s="114"/>
      <c r="AC291" s="114"/>
      <c r="AD291" s="114"/>
      <c r="AE291" s="114"/>
      <c r="AF291" s="114"/>
      <c r="AG291" s="114" t="s">
        <v>145</v>
      </c>
      <c r="AH291" s="114">
        <v>0</v>
      </c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</row>
    <row r="292" spans="1:60" outlineLevel="1" x14ac:dyDescent="0.2">
      <c r="A292" s="117"/>
      <c r="B292" s="118"/>
      <c r="C292" s="146" t="s">
        <v>476</v>
      </c>
      <c r="D292" s="120"/>
      <c r="E292" s="121">
        <v>3.64</v>
      </c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4"/>
      <c r="Z292" s="114"/>
      <c r="AA292" s="114"/>
      <c r="AB292" s="114"/>
      <c r="AC292" s="114"/>
      <c r="AD292" s="114"/>
      <c r="AE292" s="114"/>
      <c r="AF292" s="114"/>
      <c r="AG292" s="114" t="s">
        <v>145</v>
      </c>
      <c r="AH292" s="114">
        <v>0</v>
      </c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</row>
    <row r="293" spans="1:60" outlineLevel="1" x14ac:dyDescent="0.2">
      <c r="A293" s="117"/>
      <c r="B293" s="118"/>
      <c r="C293" s="146" t="s">
        <v>477</v>
      </c>
      <c r="D293" s="120"/>
      <c r="E293" s="121">
        <v>10.88</v>
      </c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4"/>
      <c r="Z293" s="114"/>
      <c r="AA293" s="114"/>
      <c r="AB293" s="114"/>
      <c r="AC293" s="114"/>
      <c r="AD293" s="114"/>
      <c r="AE293" s="114"/>
      <c r="AF293" s="114"/>
      <c r="AG293" s="114" t="s">
        <v>145</v>
      </c>
      <c r="AH293" s="114">
        <v>0</v>
      </c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</row>
    <row r="294" spans="1:60" outlineLevel="1" x14ac:dyDescent="0.2">
      <c r="A294" s="131">
        <v>128</v>
      </c>
      <c r="B294" s="132" t="s">
        <v>478</v>
      </c>
      <c r="C294" s="145" t="s">
        <v>479</v>
      </c>
      <c r="D294" s="133" t="s">
        <v>142</v>
      </c>
      <c r="E294" s="134">
        <v>15.968</v>
      </c>
      <c r="F294" s="135"/>
      <c r="G294" s="136">
        <f>ROUND(E294*F294,2)</f>
        <v>0</v>
      </c>
      <c r="H294" s="119">
        <v>0</v>
      </c>
      <c r="I294" s="119">
        <f>ROUND(E294*H294,2)</f>
        <v>0</v>
      </c>
      <c r="J294" s="119">
        <v>101</v>
      </c>
      <c r="K294" s="119">
        <f>ROUND(E294*J294,2)</f>
        <v>1612.77</v>
      </c>
      <c r="L294" s="119">
        <v>21</v>
      </c>
      <c r="M294" s="119">
        <f>G294*(1+L294/100)</f>
        <v>0</v>
      </c>
      <c r="N294" s="119">
        <v>0</v>
      </c>
      <c r="O294" s="119">
        <f>ROUND(E294*N294,2)</f>
        <v>0</v>
      </c>
      <c r="P294" s="119">
        <v>1E-3</v>
      </c>
      <c r="Q294" s="119">
        <f>ROUND(E294*P294,2)</f>
        <v>0.02</v>
      </c>
      <c r="R294" s="119"/>
      <c r="S294" s="119" t="s">
        <v>135</v>
      </c>
      <c r="T294" s="119" t="s">
        <v>135</v>
      </c>
      <c r="U294" s="119">
        <v>0.255</v>
      </c>
      <c r="V294" s="119">
        <f>ROUND(E294*U294,2)</f>
        <v>4.07</v>
      </c>
      <c r="W294" s="119"/>
      <c r="X294" s="119" t="s">
        <v>136</v>
      </c>
      <c r="Y294" s="114"/>
      <c r="Z294" s="114"/>
      <c r="AA294" s="114"/>
      <c r="AB294" s="114"/>
      <c r="AC294" s="114"/>
      <c r="AD294" s="114"/>
      <c r="AE294" s="114"/>
      <c r="AF294" s="114"/>
      <c r="AG294" s="114" t="s">
        <v>137</v>
      </c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</row>
    <row r="295" spans="1:60" outlineLevel="1" x14ac:dyDescent="0.2">
      <c r="A295" s="117"/>
      <c r="B295" s="118"/>
      <c r="C295" s="146" t="s">
        <v>176</v>
      </c>
      <c r="D295" s="120"/>
      <c r="E295" s="121">
        <v>1.008</v>
      </c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4"/>
      <c r="Z295" s="114"/>
      <c r="AA295" s="114"/>
      <c r="AB295" s="114"/>
      <c r="AC295" s="114"/>
      <c r="AD295" s="114"/>
      <c r="AE295" s="114"/>
      <c r="AF295" s="114"/>
      <c r="AG295" s="114" t="s">
        <v>145</v>
      </c>
      <c r="AH295" s="114">
        <v>0</v>
      </c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</row>
    <row r="296" spans="1:60" outlineLevel="1" x14ac:dyDescent="0.2">
      <c r="A296" s="117"/>
      <c r="B296" s="118"/>
      <c r="C296" s="146" t="s">
        <v>175</v>
      </c>
      <c r="D296" s="120"/>
      <c r="E296" s="121">
        <v>6.44</v>
      </c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4"/>
      <c r="Z296" s="114"/>
      <c r="AA296" s="114"/>
      <c r="AB296" s="114"/>
      <c r="AC296" s="114"/>
      <c r="AD296" s="114"/>
      <c r="AE296" s="114"/>
      <c r="AF296" s="114"/>
      <c r="AG296" s="114" t="s">
        <v>145</v>
      </c>
      <c r="AH296" s="114">
        <v>0</v>
      </c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</row>
    <row r="297" spans="1:60" outlineLevel="1" x14ac:dyDescent="0.2">
      <c r="A297" s="117"/>
      <c r="B297" s="118"/>
      <c r="C297" s="146" t="s">
        <v>180</v>
      </c>
      <c r="D297" s="120"/>
      <c r="E297" s="121">
        <v>8.52</v>
      </c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4"/>
      <c r="Z297" s="114"/>
      <c r="AA297" s="114"/>
      <c r="AB297" s="114"/>
      <c r="AC297" s="114"/>
      <c r="AD297" s="114"/>
      <c r="AE297" s="114"/>
      <c r="AF297" s="114"/>
      <c r="AG297" s="114" t="s">
        <v>145</v>
      </c>
      <c r="AH297" s="114">
        <v>0</v>
      </c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</row>
    <row r="298" spans="1:60" ht="22.5" outlineLevel="1" x14ac:dyDescent="0.2">
      <c r="A298" s="131">
        <v>129</v>
      </c>
      <c r="B298" s="132" t="s">
        <v>480</v>
      </c>
      <c r="C298" s="145" t="s">
        <v>481</v>
      </c>
      <c r="D298" s="133" t="s">
        <v>142</v>
      </c>
      <c r="E298" s="134">
        <v>15.968</v>
      </c>
      <c r="F298" s="135"/>
      <c r="G298" s="136">
        <f>ROUND(E298*F298,2)</f>
        <v>0</v>
      </c>
      <c r="H298" s="119">
        <v>387.44</v>
      </c>
      <c r="I298" s="119">
        <f>ROUND(E298*H298,2)</f>
        <v>6186.64</v>
      </c>
      <c r="J298" s="119">
        <v>191.56</v>
      </c>
      <c r="K298" s="119">
        <f>ROUND(E298*J298,2)</f>
        <v>3058.83</v>
      </c>
      <c r="L298" s="119">
        <v>21</v>
      </c>
      <c r="M298" s="119">
        <f>G298*(1+L298/100)</f>
        <v>0</v>
      </c>
      <c r="N298" s="119">
        <v>3.63E-3</v>
      </c>
      <c r="O298" s="119">
        <f>ROUND(E298*N298,2)</f>
        <v>0.06</v>
      </c>
      <c r="P298" s="119">
        <v>0</v>
      </c>
      <c r="Q298" s="119">
        <f>ROUND(E298*P298,2)</f>
        <v>0</v>
      </c>
      <c r="R298" s="119"/>
      <c r="S298" s="119" t="s">
        <v>135</v>
      </c>
      <c r="T298" s="119" t="s">
        <v>135</v>
      </c>
      <c r="U298" s="119">
        <v>0.38</v>
      </c>
      <c r="V298" s="119">
        <f>ROUND(E298*U298,2)</f>
        <v>6.07</v>
      </c>
      <c r="W298" s="119"/>
      <c r="X298" s="119" t="s">
        <v>136</v>
      </c>
      <c r="Y298" s="114"/>
      <c r="Z298" s="114"/>
      <c r="AA298" s="114"/>
      <c r="AB298" s="114"/>
      <c r="AC298" s="114"/>
      <c r="AD298" s="114"/>
      <c r="AE298" s="114"/>
      <c r="AF298" s="114"/>
      <c r="AG298" s="114" t="s">
        <v>137</v>
      </c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</row>
    <row r="299" spans="1:60" outlineLevel="1" x14ac:dyDescent="0.2">
      <c r="A299" s="117"/>
      <c r="B299" s="118"/>
      <c r="C299" s="146" t="s">
        <v>175</v>
      </c>
      <c r="D299" s="120"/>
      <c r="E299" s="121">
        <v>6.44</v>
      </c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4"/>
      <c r="Z299" s="114"/>
      <c r="AA299" s="114"/>
      <c r="AB299" s="114"/>
      <c r="AC299" s="114"/>
      <c r="AD299" s="114"/>
      <c r="AE299" s="114"/>
      <c r="AF299" s="114"/>
      <c r="AG299" s="114" t="s">
        <v>145</v>
      </c>
      <c r="AH299" s="114">
        <v>0</v>
      </c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</row>
    <row r="300" spans="1:60" outlineLevel="1" x14ac:dyDescent="0.2">
      <c r="A300" s="117"/>
      <c r="B300" s="118"/>
      <c r="C300" s="146" t="s">
        <v>176</v>
      </c>
      <c r="D300" s="120"/>
      <c r="E300" s="121">
        <v>1.008</v>
      </c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119"/>
      <c r="X300" s="119"/>
      <c r="Y300" s="114"/>
      <c r="Z300" s="114"/>
      <c r="AA300" s="114"/>
      <c r="AB300" s="114"/>
      <c r="AC300" s="114"/>
      <c r="AD300" s="114"/>
      <c r="AE300" s="114"/>
      <c r="AF300" s="114"/>
      <c r="AG300" s="114" t="s">
        <v>145</v>
      </c>
      <c r="AH300" s="114">
        <v>0</v>
      </c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</row>
    <row r="301" spans="1:60" outlineLevel="1" x14ac:dyDescent="0.2">
      <c r="A301" s="117"/>
      <c r="B301" s="118"/>
      <c r="C301" s="146" t="s">
        <v>180</v>
      </c>
      <c r="D301" s="120"/>
      <c r="E301" s="121">
        <v>8.52</v>
      </c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4"/>
      <c r="Z301" s="114"/>
      <c r="AA301" s="114"/>
      <c r="AB301" s="114"/>
      <c r="AC301" s="114"/>
      <c r="AD301" s="114"/>
      <c r="AE301" s="114"/>
      <c r="AF301" s="114"/>
      <c r="AG301" s="114" t="s">
        <v>145</v>
      </c>
      <c r="AH301" s="114">
        <v>0</v>
      </c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</row>
    <row r="302" spans="1:60" outlineLevel="1" x14ac:dyDescent="0.2">
      <c r="A302" s="131">
        <v>130</v>
      </c>
      <c r="B302" s="132" t="s">
        <v>482</v>
      </c>
      <c r="C302" s="145" t="s">
        <v>483</v>
      </c>
      <c r="D302" s="133" t="s">
        <v>148</v>
      </c>
      <c r="E302" s="134">
        <v>3.25</v>
      </c>
      <c r="F302" s="135"/>
      <c r="G302" s="136">
        <f>ROUND(E302*F302,2)</f>
        <v>0</v>
      </c>
      <c r="H302" s="119">
        <v>0</v>
      </c>
      <c r="I302" s="119">
        <f>ROUND(E302*H302,2)</f>
        <v>0</v>
      </c>
      <c r="J302" s="119">
        <v>74</v>
      </c>
      <c r="K302" s="119">
        <f>ROUND(E302*J302,2)</f>
        <v>240.5</v>
      </c>
      <c r="L302" s="119">
        <v>21</v>
      </c>
      <c r="M302" s="119">
        <f>G302*(1+L302/100)</f>
        <v>0</v>
      </c>
      <c r="N302" s="119">
        <v>0</v>
      </c>
      <c r="O302" s="119">
        <f>ROUND(E302*N302,2)</f>
        <v>0</v>
      </c>
      <c r="P302" s="119">
        <v>0</v>
      </c>
      <c r="Q302" s="119">
        <f>ROUND(E302*P302,2)</f>
        <v>0</v>
      </c>
      <c r="R302" s="119"/>
      <c r="S302" s="119" t="s">
        <v>135</v>
      </c>
      <c r="T302" s="119" t="s">
        <v>143</v>
      </c>
      <c r="U302" s="119">
        <v>0.152</v>
      </c>
      <c r="V302" s="119">
        <f>ROUND(E302*U302,2)</f>
        <v>0.49</v>
      </c>
      <c r="W302" s="119"/>
      <c r="X302" s="119" t="s">
        <v>136</v>
      </c>
      <c r="Y302" s="114"/>
      <c r="Z302" s="114"/>
      <c r="AA302" s="114"/>
      <c r="AB302" s="114"/>
      <c r="AC302" s="114"/>
      <c r="AD302" s="114"/>
      <c r="AE302" s="114"/>
      <c r="AF302" s="114"/>
      <c r="AG302" s="114" t="s">
        <v>137</v>
      </c>
      <c r="AH302" s="114"/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</row>
    <row r="303" spans="1:60" outlineLevel="1" x14ac:dyDescent="0.2">
      <c r="A303" s="117"/>
      <c r="B303" s="118"/>
      <c r="C303" s="146" t="s">
        <v>484</v>
      </c>
      <c r="D303" s="120"/>
      <c r="E303" s="121">
        <v>3.25</v>
      </c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4"/>
      <c r="Z303" s="114"/>
      <c r="AA303" s="114"/>
      <c r="AB303" s="114"/>
      <c r="AC303" s="114"/>
      <c r="AD303" s="114"/>
      <c r="AE303" s="114"/>
      <c r="AF303" s="114"/>
      <c r="AG303" s="114" t="s">
        <v>145</v>
      </c>
      <c r="AH303" s="114">
        <v>0</v>
      </c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</row>
    <row r="304" spans="1:60" ht="22.5" outlineLevel="1" x14ac:dyDescent="0.2">
      <c r="A304" s="131">
        <v>131</v>
      </c>
      <c r="B304" s="132" t="s">
        <v>485</v>
      </c>
      <c r="C304" s="145" t="s">
        <v>486</v>
      </c>
      <c r="D304" s="133" t="s">
        <v>148</v>
      </c>
      <c r="E304" s="134">
        <v>7.984</v>
      </c>
      <c r="F304" s="135"/>
      <c r="G304" s="136">
        <f>ROUND(E304*F304,2)</f>
        <v>0</v>
      </c>
      <c r="H304" s="119">
        <v>10.42</v>
      </c>
      <c r="I304" s="119">
        <f>ROUND(E304*H304,2)</f>
        <v>83.19</v>
      </c>
      <c r="J304" s="119">
        <v>38.08</v>
      </c>
      <c r="K304" s="119">
        <f>ROUND(E304*J304,2)</f>
        <v>304.02999999999997</v>
      </c>
      <c r="L304" s="119">
        <v>21</v>
      </c>
      <c r="M304" s="119">
        <f>G304*(1+L304/100)</f>
        <v>0</v>
      </c>
      <c r="N304" s="119">
        <v>4.0000000000000003E-5</v>
      </c>
      <c r="O304" s="119">
        <f>ROUND(E304*N304,2)</f>
        <v>0</v>
      </c>
      <c r="P304" s="119">
        <v>0</v>
      </c>
      <c r="Q304" s="119">
        <f>ROUND(E304*P304,2)</f>
        <v>0</v>
      </c>
      <c r="R304" s="119"/>
      <c r="S304" s="119" t="s">
        <v>135</v>
      </c>
      <c r="T304" s="119" t="s">
        <v>143</v>
      </c>
      <c r="U304" s="119">
        <v>7.8200000000000006E-2</v>
      </c>
      <c r="V304" s="119">
        <f>ROUND(E304*U304,2)</f>
        <v>0.62</v>
      </c>
      <c r="W304" s="119"/>
      <c r="X304" s="119" t="s">
        <v>136</v>
      </c>
      <c r="Y304" s="114"/>
      <c r="Z304" s="114"/>
      <c r="AA304" s="114"/>
      <c r="AB304" s="114"/>
      <c r="AC304" s="114"/>
      <c r="AD304" s="114"/>
      <c r="AE304" s="114"/>
      <c r="AF304" s="114"/>
      <c r="AG304" s="114" t="s">
        <v>137</v>
      </c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</row>
    <row r="305" spans="1:60" outlineLevel="1" x14ac:dyDescent="0.2">
      <c r="A305" s="117"/>
      <c r="B305" s="118"/>
      <c r="C305" s="146" t="s">
        <v>487</v>
      </c>
      <c r="D305" s="120"/>
      <c r="E305" s="121">
        <v>3.22</v>
      </c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119"/>
      <c r="X305" s="119"/>
      <c r="Y305" s="114"/>
      <c r="Z305" s="114"/>
      <c r="AA305" s="114"/>
      <c r="AB305" s="114"/>
      <c r="AC305" s="114"/>
      <c r="AD305" s="114"/>
      <c r="AE305" s="114"/>
      <c r="AF305" s="114"/>
      <c r="AG305" s="114" t="s">
        <v>145</v>
      </c>
      <c r="AH305" s="114">
        <v>0</v>
      </c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</row>
    <row r="306" spans="1:60" outlineLevel="1" x14ac:dyDescent="0.2">
      <c r="A306" s="117"/>
      <c r="B306" s="118"/>
      <c r="C306" s="146" t="s">
        <v>488</v>
      </c>
      <c r="D306" s="120"/>
      <c r="E306" s="121">
        <v>0.504</v>
      </c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4"/>
      <c r="Z306" s="114"/>
      <c r="AA306" s="114"/>
      <c r="AB306" s="114"/>
      <c r="AC306" s="114"/>
      <c r="AD306" s="114"/>
      <c r="AE306" s="114"/>
      <c r="AF306" s="114"/>
      <c r="AG306" s="114" t="s">
        <v>145</v>
      </c>
      <c r="AH306" s="114">
        <v>0</v>
      </c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</row>
    <row r="307" spans="1:60" outlineLevel="1" x14ac:dyDescent="0.2">
      <c r="A307" s="117"/>
      <c r="B307" s="118"/>
      <c r="C307" s="146" t="s">
        <v>489</v>
      </c>
      <c r="D307" s="120"/>
      <c r="E307" s="121">
        <v>4.26</v>
      </c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119"/>
      <c r="X307" s="119"/>
      <c r="Y307" s="114"/>
      <c r="Z307" s="114"/>
      <c r="AA307" s="114"/>
      <c r="AB307" s="114"/>
      <c r="AC307" s="114"/>
      <c r="AD307" s="114"/>
      <c r="AE307" s="114"/>
      <c r="AF307" s="114"/>
      <c r="AG307" s="114" t="s">
        <v>145</v>
      </c>
      <c r="AH307" s="114">
        <v>0</v>
      </c>
      <c r="AI307" s="114"/>
      <c r="AJ307" s="114"/>
      <c r="AK307" s="114"/>
      <c r="AL307" s="114"/>
      <c r="AM307" s="114"/>
      <c r="AN307" s="114"/>
      <c r="AO307" s="114"/>
      <c r="AP307" s="114"/>
      <c r="AQ307" s="114"/>
      <c r="AR307" s="114"/>
      <c r="AS307" s="114"/>
      <c r="AT307" s="114"/>
      <c r="AU307" s="114"/>
      <c r="AV307" s="114"/>
      <c r="AW307" s="114"/>
      <c r="AX307" s="114"/>
      <c r="AY307" s="114"/>
      <c r="AZ307" s="114"/>
      <c r="BA307" s="114"/>
      <c r="BB307" s="114"/>
      <c r="BC307" s="114"/>
      <c r="BD307" s="114"/>
      <c r="BE307" s="114"/>
      <c r="BF307" s="114"/>
      <c r="BG307" s="114"/>
      <c r="BH307" s="114"/>
    </row>
    <row r="308" spans="1:60" ht="22.5" outlineLevel="1" x14ac:dyDescent="0.2">
      <c r="A308" s="137">
        <v>132</v>
      </c>
      <c r="B308" s="138" t="s">
        <v>490</v>
      </c>
      <c r="C308" s="144" t="s">
        <v>491</v>
      </c>
      <c r="D308" s="139" t="s">
        <v>134</v>
      </c>
      <c r="E308" s="140">
        <v>3</v>
      </c>
      <c r="F308" s="141"/>
      <c r="G308" s="142">
        <f>ROUND(E308*F308,2)</f>
        <v>0</v>
      </c>
      <c r="H308" s="119">
        <v>131.5</v>
      </c>
      <c r="I308" s="119">
        <f>ROUND(E308*H308,2)</f>
        <v>394.5</v>
      </c>
      <c r="J308" s="119">
        <v>0</v>
      </c>
      <c r="K308" s="119">
        <f>ROUND(E308*J308,2)</f>
        <v>0</v>
      </c>
      <c r="L308" s="119">
        <v>21</v>
      </c>
      <c r="M308" s="119">
        <f>G308*(1+L308/100)</f>
        <v>0</v>
      </c>
      <c r="N308" s="119">
        <v>1.3999999999999999E-4</v>
      </c>
      <c r="O308" s="119">
        <f>ROUND(E308*N308,2)</f>
        <v>0</v>
      </c>
      <c r="P308" s="119">
        <v>0</v>
      </c>
      <c r="Q308" s="119">
        <f>ROUND(E308*P308,2)</f>
        <v>0</v>
      </c>
      <c r="R308" s="119" t="s">
        <v>161</v>
      </c>
      <c r="S308" s="119" t="s">
        <v>135</v>
      </c>
      <c r="T308" s="119" t="s">
        <v>135</v>
      </c>
      <c r="U308" s="119">
        <v>0</v>
      </c>
      <c r="V308" s="119">
        <f>ROUND(E308*U308,2)</f>
        <v>0</v>
      </c>
      <c r="W308" s="119"/>
      <c r="X308" s="119" t="s">
        <v>157</v>
      </c>
      <c r="Y308" s="114"/>
      <c r="Z308" s="114"/>
      <c r="AA308" s="114"/>
      <c r="AB308" s="114"/>
      <c r="AC308" s="114"/>
      <c r="AD308" s="114"/>
      <c r="AE308" s="114"/>
      <c r="AF308" s="114"/>
      <c r="AG308" s="114" t="s">
        <v>158</v>
      </c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</row>
    <row r="309" spans="1:60" ht="22.5" outlineLevel="1" x14ac:dyDescent="0.2">
      <c r="A309" s="137">
        <v>133</v>
      </c>
      <c r="B309" s="138" t="s">
        <v>492</v>
      </c>
      <c r="C309" s="144" t="s">
        <v>493</v>
      </c>
      <c r="D309" s="139" t="s">
        <v>134</v>
      </c>
      <c r="E309" s="140">
        <v>1</v>
      </c>
      <c r="F309" s="141"/>
      <c r="G309" s="142">
        <f>ROUND(E309*F309,2)</f>
        <v>0</v>
      </c>
      <c r="H309" s="119">
        <v>305</v>
      </c>
      <c r="I309" s="119">
        <f>ROUND(E309*H309,2)</f>
        <v>305</v>
      </c>
      <c r="J309" s="119">
        <v>0</v>
      </c>
      <c r="K309" s="119">
        <f>ROUND(E309*J309,2)</f>
        <v>0</v>
      </c>
      <c r="L309" s="119">
        <v>21</v>
      </c>
      <c r="M309" s="119">
        <f>G309*(1+L309/100)</f>
        <v>0</v>
      </c>
      <c r="N309" s="119">
        <v>4.2000000000000002E-4</v>
      </c>
      <c r="O309" s="119">
        <f>ROUND(E309*N309,2)</f>
        <v>0</v>
      </c>
      <c r="P309" s="119">
        <v>0</v>
      </c>
      <c r="Q309" s="119">
        <f>ROUND(E309*P309,2)</f>
        <v>0</v>
      </c>
      <c r="R309" s="119" t="s">
        <v>161</v>
      </c>
      <c r="S309" s="119" t="s">
        <v>135</v>
      </c>
      <c r="T309" s="119" t="s">
        <v>135</v>
      </c>
      <c r="U309" s="119">
        <v>0</v>
      </c>
      <c r="V309" s="119">
        <f>ROUND(E309*U309,2)</f>
        <v>0</v>
      </c>
      <c r="W309" s="119"/>
      <c r="X309" s="119" t="s">
        <v>157</v>
      </c>
      <c r="Y309" s="114"/>
      <c r="Z309" s="114"/>
      <c r="AA309" s="114"/>
      <c r="AB309" s="114"/>
      <c r="AC309" s="114"/>
      <c r="AD309" s="114"/>
      <c r="AE309" s="114"/>
      <c r="AF309" s="114"/>
      <c r="AG309" s="114" t="s">
        <v>158</v>
      </c>
      <c r="AH309" s="114"/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/>
    </row>
    <row r="310" spans="1:60" outlineLevel="1" x14ac:dyDescent="0.2">
      <c r="A310" s="137">
        <v>134</v>
      </c>
      <c r="B310" s="138" t="s">
        <v>494</v>
      </c>
      <c r="C310" s="144" t="s">
        <v>495</v>
      </c>
      <c r="D310" s="139" t="s">
        <v>0</v>
      </c>
      <c r="E310" s="140">
        <v>148.3081</v>
      </c>
      <c r="F310" s="141"/>
      <c r="G310" s="142">
        <f>ROUND(E310*F310,2)</f>
        <v>0</v>
      </c>
      <c r="H310" s="119">
        <v>0</v>
      </c>
      <c r="I310" s="119">
        <f>ROUND(E310*H310,2)</f>
        <v>0</v>
      </c>
      <c r="J310" s="119">
        <v>0.77</v>
      </c>
      <c r="K310" s="119">
        <f>ROUND(E310*J310,2)</f>
        <v>114.2</v>
      </c>
      <c r="L310" s="119">
        <v>21</v>
      </c>
      <c r="M310" s="119">
        <f>G310*(1+L310/100)</f>
        <v>0</v>
      </c>
      <c r="N310" s="119">
        <v>0</v>
      </c>
      <c r="O310" s="119">
        <f>ROUND(E310*N310,2)</f>
        <v>0</v>
      </c>
      <c r="P310" s="119">
        <v>0</v>
      </c>
      <c r="Q310" s="119">
        <f>ROUND(E310*P310,2)</f>
        <v>0</v>
      </c>
      <c r="R310" s="119"/>
      <c r="S310" s="119" t="s">
        <v>135</v>
      </c>
      <c r="T310" s="119" t="s">
        <v>143</v>
      </c>
      <c r="U310" s="119">
        <v>0</v>
      </c>
      <c r="V310" s="119">
        <f>ROUND(E310*U310,2)</f>
        <v>0</v>
      </c>
      <c r="W310" s="119"/>
      <c r="X310" s="119" t="s">
        <v>250</v>
      </c>
      <c r="Y310" s="114"/>
      <c r="Z310" s="114"/>
      <c r="AA310" s="114"/>
      <c r="AB310" s="114"/>
      <c r="AC310" s="114"/>
      <c r="AD310" s="114"/>
      <c r="AE310" s="114"/>
      <c r="AF310" s="114"/>
      <c r="AG310" s="114" t="s">
        <v>251</v>
      </c>
      <c r="AH310" s="114"/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</row>
    <row r="311" spans="1:60" x14ac:dyDescent="0.2">
      <c r="A311" s="125" t="s">
        <v>130</v>
      </c>
      <c r="B311" s="126" t="s">
        <v>88</v>
      </c>
      <c r="C311" s="143" t="s">
        <v>89</v>
      </c>
      <c r="D311" s="127"/>
      <c r="E311" s="128"/>
      <c r="F311" s="129"/>
      <c r="G311" s="130">
        <f>SUMIF(AG312:AG338,"&lt;&gt;NOR",G312:G338)</f>
        <v>0</v>
      </c>
      <c r="H311" s="124"/>
      <c r="I311" s="124">
        <f>SUM(I312:I338)</f>
        <v>12712.27</v>
      </c>
      <c r="J311" s="124"/>
      <c r="K311" s="124">
        <f>SUM(K312:K338)</f>
        <v>15067.7</v>
      </c>
      <c r="L311" s="124"/>
      <c r="M311" s="124">
        <f>SUM(M312:M338)</f>
        <v>0</v>
      </c>
      <c r="N311" s="124"/>
      <c r="O311" s="124">
        <f>SUM(O312:O338)</f>
        <v>0.12000000000000001</v>
      </c>
      <c r="P311" s="124"/>
      <c r="Q311" s="124">
        <f>SUM(Q312:Q338)</f>
        <v>0</v>
      </c>
      <c r="R311" s="124"/>
      <c r="S311" s="124"/>
      <c r="T311" s="124"/>
      <c r="U311" s="124"/>
      <c r="V311" s="124">
        <f>SUM(V312:V338)</f>
        <v>27.84</v>
      </c>
      <c r="W311" s="124"/>
      <c r="X311" s="124"/>
      <c r="AG311" t="s">
        <v>131</v>
      </c>
    </row>
    <row r="312" spans="1:60" outlineLevel="1" x14ac:dyDescent="0.2">
      <c r="A312" s="131">
        <v>135</v>
      </c>
      <c r="B312" s="132" t="s">
        <v>496</v>
      </c>
      <c r="C312" s="145" t="s">
        <v>497</v>
      </c>
      <c r="D312" s="133" t="s">
        <v>142</v>
      </c>
      <c r="E312" s="134">
        <v>18.597999999999999</v>
      </c>
      <c r="F312" s="135"/>
      <c r="G312" s="136">
        <f>ROUND(E312*F312,2)</f>
        <v>0</v>
      </c>
      <c r="H312" s="119">
        <v>24.89</v>
      </c>
      <c r="I312" s="119">
        <f>ROUND(E312*H312,2)</f>
        <v>462.9</v>
      </c>
      <c r="J312" s="119">
        <v>25.21</v>
      </c>
      <c r="K312" s="119">
        <f>ROUND(E312*J312,2)</f>
        <v>468.86</v>
      </c>
      <c r="L312" s="119">
        <v>21</v>
      </c>
      <c r="M312" s="119">
        <f>G312*(1+L312/100)</f>
        <v>0</v>
      </c>
      <c r="N312" s="119">
        <v>2.1000000000000001E-4</v>
      </c>
      <c r="O312" s="119">
        <f>ROUND(E312*N312,2)</f>
        <v>0</v>
      </c>
      <c r="P312" s="119">
        <v>0</v>
      </c>
      <c r="Q312" s="119">
        <f>ROUND(E312*P312,2)</f>
        <v>0</v>
      </c>
      <c r="R312" s="119"/>
      <c r="S312" s="119" t="s">
        <v>135</v>
      </c>
      <c r="T312" s="119" t="s">
        <v>135</v>
      </c>
      <c r="U312" s="119">
        <v>0.05</v>
      </c>
      <c r="V312" s="119">
        <f>ROUND(E312*U312,2)</f>
        <v>0.93</v>
      </c>
      <c r="W312" s="119"/>
      <c r="X312" s="119" t="s">
        <v>136</v>
      </c>
      <c r="Y312" s="114"/>
      <c r="Z312" s="114"/>
      <c r="AA312" s="114"/>
      <c r="AB312" s="114"/>
      <c r="AC312" s="114"/>
      <c r="AD312" s="114"/>
      <c r="AE312" s="114"/>
      <c r="AF312" s="114"/>
      <c r="AG312" s="114" t="s">
        <v>137</v>
      </c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</row>
    <row r="313" spans="1:60" outlineLevel="1" x14ac:dyDescent="0.2">
      <c r="A313" s="117"/>
      <c r="B313" s="118"/>
      <c r="C313" s="146" t="s">
        <v>202</v>
      </c>
      <c r="D313" s="120"/>
      <c r="E313" s="121">
        <v>16.28</v>
      </c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4"/>
      <c r="Z313" s="114"/>
      <c r="AA313" s="114"/>
      <c r="AB313" s="114"/>
      <c r="AC313" s="114"/>
      <c r="AD313" s="114"/>
      <c r="AE313" s="114"/>
      <c r="AF313" s="114"/>
      <c r="AG313" s="114" t="s">
        <v>145</v>
      </c>
      <c r="AH313" s="114">
        <v>0</v>
      </c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</row>
    <row r="314" spans="1:60" outlineLevel="1" x14ac:dyDescent="0.2">
      <c r="A314" s="117"/>
      <c r="B314" s="118"/>
      <c r="C314" s="146" t="s">
        <v>188</v>
      </c>
      <c r="D314" s="120"/>
      <c r="E314" s="121">
        <v>-1.1819999999999999</v>
      </c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4"/>
      <c r="Z314" s="114"/>
      <c r="AA314" s="114"/>
      <c r="AB314" s="114"/>
      <c r="AC314" s="114"/>
      <c r="AD314" s="114"/>
      <c r="AE314" s="114"/>
      <c r="AF314" s="114"/>
      <c r="AG314" s="114" t="s">
        <v>145</v>
      </c>
      <c r="AH314" s="114">
        <v>0</v>
      </c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</row>
    <row r="315" spans="1:60" outlineLevel="1" x14ac:dyDescent="0.2">
      <c r="A315" s="117"/>
      <c r="B315" s="118"/>
      <c r="C315" s="146" t="s">
        <v>203</v>
      </c>
      <c r="D315" s="120"/>
      <c r="E315" s="121">
        <v>3.5</v>
      </c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4"/>
      <c r="Z315" s="114"/>
      <c r="AA315" s="114"/>
      <c r="AB315" s="114"/>
      <c r="AC315" s="114"/>
      <c r="AD315" s="114"/>
      <c r="AE315" s="114"/>
      <c r="AF315" s="114"/>
      <c r="AG315" s="114" t="s">
        <v>145</v>
      </c>
      <c r="AH315" s="114">
        <v>0</v>
      </c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</row>
    <row r="316" spans="1:60" outlineLevel="1" x14ac:dyDescent="0.2">
      <c r="A316" s="131">
        <v>136</v>
      </c>
      <c r="B316" s="132" t="s">
        <v>498</v>
      </c>
      <c r="C316" s="145" t="s">
        <v>499</v>
      </c>
      <c r="D316" s="133" t="s">
        <v>142</v>
      </c>
      <c r="E316" s="134">
        <v>18.597999999999999</v>
      </c>
      <c r="F316" s="135"/>
      <c r="G316" s="136">
        <f>ROUND(E316*F316,2)</f>
        <v>0</v>
      </c>
      <c r="H316" s="119">
        <v>0</v>
      </c>
      <c r="I316" s="119">
        <f>ROUND(E316*H316,2)</f>
        <v>0</v>
      </c>
      <c r="J316" s="119">
        <v>49.1</v>
      </c>
      <c r="K316" s="119">
        <f>ROUND(E316*J316,2)</f>
        <v>913.16</v>
      </c>
      <c r="L316" s="119">
        <v>21</v>
      </c>
      <c r="M316" s="119">
        <f>G316*(1+L316/100)</f>
        <v>0</v>
      </c>
      <c r="N316" s="119">
        <v>0</v>
      </c>
      <c r="O316" s="119">
        <f>ROUND(E316*N316,2)</f>
        <v>0</v>
      </c>
      <c r="P316" s="119">
        <v>0</v>
      </c>
      <c r="Q316" s="119">
        <f>ROUND(E316*P316,2)</f>
        <v>0</v>
      </c>
      <c r="R316" s="119"/>
      <c r="S316" s="119" t="s">
        <v>135</v>
      </c>
      <c r="T316" s="119" t="s">
        <v>143</v>
      </c>
      <c r="U316" s="119">
        <v>0.1</v>
      </c>
      <c r="V316" s="119">
        <f>ROUND(E316*U316,2)</f>
        <v>1.86</v>
      </c>
      <c r="W316" s="119"/>
      <c r="X316" s="119" t="s">
        <v>136</v>
      </c>
      <c r="Y316" s="114"/>
      <c r="Z316" s="114"/>
      <c r="AA316" s="114"/>
      <c r="AB316" s="114"/>
      <c r="AC316" s="114"/>
      <c r="AD316" s="114"/>
      <c r="AE316" s="114"/>
      <c r="AF316" s="114"/>
      <c r="AG316" s="114" t="s">
        <v>137</v>
      </c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</row>
    <row r="317" spans="1:60" outlineLevel="1" x14ac:dyDescent="0.2">
      <c r="A317" s="117"/>
      <c r="B317" s="118"/>
      <c r="C317" s="146" t="s">
        <v>202</v>
      </c>
      <c r="D317" s="120"/>
      <c r="E317" s="121">
        <v>16.28</v>
      </c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4"/>
      <c r="Z317" s="114"/>
      <c r="AA317" s="114"/>
      <c r="AB317" s="114"/>
      <c r="AC317" s="114"/>
      <c r="AD317" s="114"/>
      <c r="AE317" s="114"/>
      <c r="AF317" s="114"/>
      <c r="AG317" s="114" t="s">
        <v>145</v>
      </c>
      <c r="AH317" s="114">
        <v>0</v>
      </c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</row>
    <row r="318" spans="1:60" outlineLevel="1" x14ac:dyDescent="0.2">
      <c r="A318" s="117"/>
      <c r="B318" s="118"/>
      <c r="C318" s="146" t="s">
        <v>188</v>
      </c>
      <c r="D318" s="120"/>
      <c r="E318" s="121">
        <v>-1.1819999999999999</v>
      </c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4"/>
      <c r="Z318" s="114"/>
      <c r="AA318" s="114"/>
      <c r="AB318" s="114"/>
      <c r="AC318" s="114"/>
      <c r="AD318" s="114"/>
      <c r="AE318" s="114"/>
      <c r="AF318" s="114"/>
      <c r="AG318" s="114" t="s">
        <v>145</v>
      </c>
      <c r="AH318" s="114">
        <v>0</v>
      </c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</row>
    <row r="319" spans="1:60" outlineLevel="1" x14ac:dyDescent="0.2">
      <c r="A319" s="117"/>
      <c r="B319" s="118"/>
      <c r="C319" s="146" t="s">
        <v>203</v>
      </c>
      <c r="D319" s="120"/>
      <c r="E319" s="121">
        <v>3.5</v>
      </c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4"/>
      <c r="Z319" s="114"/>
      <c r="AA319" s="114"/>
      <c r="AB319" s="114"/>
      <c r="AC319" s="114"/>
      <c r="AD319" s="114"/>
      <c r="AE319" s="114"/>
      <c r="AF319" s="114"/>
      <c r="AG319" s="114" t="s">
        <v>145</v>
      </c>
      <c r="AH319" s="114">
        <v>0</v>
      </c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</row>
    <row r="320" spans="1:60" outlineLevel="1" x14ac:dyDescent="0.2">
      <c r="A320" s="131">
        <v>137</v>
      </c>
      <c r="B320" s="132" t="s">
        <v>500</v>
      </c>
      <c r="C320" s="145" t="s">
        <v>501</v>
      </c>
      <c r="D320" s="133" t="s">
        <v>142</v>
      </c>
      <c r="E320" s="134">
        <v>18.597999999999999</v>
      </c>
      <c r="F320" s="135"/>
      <c r="G320" s="136">
        <f>ROUND(E320*F320,2)</f>
        <v>0</v>
      </c>
      <c r="H320" s="119">
        <v>142.66</v>
      </c>
      <c r="I320" s="119">
        <f>ROUND(E320*H320,2)</f>
        <v>2653.19</v>
      </c>
      <c r="J320" s="119">
        <v>653.34</v>
      </c>
      <c r="K320" s="119">
        <f>ROUND(E320*J320,2)</f>
        <v>12150.82</v>
      </c>
      <c r="L320" s="119">
        <v>21</v>
      </c>
      <c r="M320" s="119">
        <f>G320*(1+L320/100)</f>
        <v>0</v>
      </c>
      <c r="N320" s="119">
        <v>5.3499999999999997E-3</v>
      </c>
      <c r="O320" s="119">
        <f>ROUND(E320*N320,2)</f>
        <v>0.1</v>
      </c>
      <c r="P320" s="119">
        <v>0</v>
      </c>
      <c r="Q320" s="119">
        <f>ROUND(E320*P320,2)</f>
        <v>0</v>
      </c>
      <c r="R320" s="119"/>
      <c r="S320" s="119" t="s">
        <v>135</v>
      </c>
      <c r="T320" s="119" t="s">
        <v>135</v>
      </c>
      <c r="U320" s="119">
        <v>1.288</v>
      </c>
      <c r="V320" s="119">
        <f>ROUND(E320*U320,2)</f>
        <v>23.95</v>
      </c>
      <c r="W320" s="119"/>
      <c r="X320" s="119" t="s">
        <v>136</v>
      </c>
      <c r="Y320" s="114"/>
      <c r="Z320" s="114"/>
      <c r="AA320" s="114"/>
      <c r="AB320" s="114"/>
      <c r="AC320" s="114"/>
      <c r="AD320" s="114"/>
      <c r="AE320" s="114"/>
      <c r="AF320" s="114"/>
      <c r="AG320" s="114" t="s">
        <v>137</v>
      </c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</row>
    <row r="321" spans="1:60" outlineLevel="1" x14ac:dyDescent="0.2">
      <c r="A321" s="117"/>
      <c r="B321" s="118"/>
      <c r="C321" s="146" t="s">
        <v>202</v>
      </c>
      <c r="D321" s="120"/>
      <c r="E321" s="121">
        <v>16.28</v>
      </c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4"/>
      <c r="Z321" s="114"/>
      <c r="AA321" s="114"/>
      <c r="AB321" s="114"/>
      <c r="AC321" s="114"/>
      <c r="AD321" s="114"/>
      <c r="AE321" s="114"/>
      <c r="AF321" s="114"/>
      <c r="AG321" s="114" t="s">
        <v>145</v>
      </c>
      <c r="AH321" s="114">
        <v>0</v>
      </c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</row>
    <row r="322" spans="1:60" outlineLevel="1" x14ac:dyDescent="0.2">
      <c r="A322" s="117"/>
      <c r="B322" s="118"/>
      <c r="C322" s="146" t="s">
        <v>188</v>
      </c>
      <c r="D322" s="120"/>
      <c r="E322" s="121">
        <v>-1.1819999999999999</v>
      </c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4"/>
      <c r="Z322" s="114"/>
      <c r="AA322" s="114"/>
      <c r="AB322" s="114"/>
      <c r="AC322" s="114"/>
      <c r="AD322" s="114"/>
      <c r="AE322" s="114"/>
      <c r="AF322" s="114"/>
      <c r="AG322" s="114" t="s">
        <v>145</v>
      </c>
      <c r="AH322" s="114">
        <v>0</v>
      </c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</row>
    <row r="323" spans="1:60" outlineLevel="1" x14ac:dyDescent="0.2">
      <c r="A323" s="117"/>
      <c r="B323" s="118"/>
      <c r="C323" s="146" t="s">
        <v>203</v>
      </c>
      <c r="D323" s="120"/>
      <c r="E323" s="121">
        <v>3.5</v>
      </c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4"/>
      <c r="Z323" s="114"/>
      <c r="AA323" s="114"/>
      <c r="AB323" s="114"/>
      <c r="AC323" s="114"/>
      <c r="AD323" s="114"/>
      <c r="AE323" s="114"/>
      <c r="AF323" s="114"/>
      <c r="AG323" s="114" t="s">
        <v>145</v>
      </c>
      <c r="AH323" s="114">
        <v>0</v>
      </c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</row>
    <row r="324" spans="1:60" outlineLevel="1" x14ac:dyDescent="0.2">
      <c r="A324" s="131">
        <v>138</v>
      </c>
      <c r="B324" s="132" t="s">
        <v>502</v>
      </c>
      <c r="C324" s="145" t="s">
        <v>503</v>
      </c>
      <c r="D324" s="133" t="s">
        <v>142</v>
      </c>
      <c r="E324" s="134">
        <v>18.597999999999999</v>
      </c>
      <c r="F324" s="135"/>
      <c r="G324" s="136">
        <f>ROUND(E324*F324,2)</f>
        <v>0</v>
      </c>
      <c r="H324" s="119">
        <v>9.1999999999999993</v>
      </c>
      <c r="I324" s="119">
        <f>ROUND(E324*H324,2)</f>
        <v>171.1</v>
      </c>
      <c r="J324" s="119">
        <v>0</v>
      </c>
      <c r="K324" s="119">
        <f>ROUND(E324*J324,2)</f>
        <v>0</v>
      </c>
      <c r="L324" s="119">
        <v>21</v>
      </c>
      <c r="M324" s="119">
        <f>G324*(1+L324/100)</f>
        <v>0</v>
      </c>
      <c r="N324" s="119">
        <v>8.9999999999999998E-4</v>
      </c>
      <c r="O324" s="119">
        <f>ROUND(E324*N324,2)</f>
        <v>0.02</v>
      </c>
      <c r="P324" s="119">
        <v>0</v>
      </c>
      <c r="Q324" s="119">
        <f>ROUND(E324*P324,2)</f>
        <v>0</v>
      </c>
      <c r="R324" s="119"/>
      <c r="S324" s="119" t="s">
        <v>135</v>
      </c>
      <c r="T324" s="119" t="s">
        <v>135</v>
      </c>
      <c r="U324" s="119">
        <v>0</v>
      </c>
      <c r="V324" s="119">
        <f>ROUND(E324*U324,2)</f>
        <v>0</v>
      </c>
      <c r="W324" s="119"/>
      <c r="X324" s="119" t="s">
        <v>136</v>
      </c>
      <c r="Y324" s="114"/>
      <c r="Z324" s="114"/>
      <c r="AA324" s="114"/>
      <c r="AB324" s="114"/>
      <c r="AC324" s="114"/>
      <c r="AD324" s="114"/>
      <c r="AE324" s="114"/>
      <c r="AF324" s="114"/>
      <c r="AG324" s="114" t="s">
        <v>137</v>
      </c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</row>
    <row r="325" spans="1:60" outlineLevel="1" x14ac:dyDescent="0.2">
      <c r="A325" s="117"/>
      <c r="B325" s="118"/>
      <c r="C325" s="146" t="s">
        <v>202</v>
      </c>
      <c r="D325" s="120"/>
      <c r="E325" s="121">
        <v>16.28</v>
      </c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4"/>
      <c r="Z325" s="114"/>
      <c r="AA325" s="114"/>
      <c r="AB325" s="114"/>
      <c r="AC325" s="114"/>
      <c r="AD325" s="114"/>
      <c r="AE325" s="114"/>
      <c r="AF325" s="114"/>
      <c r="AG325" s="114" t="s">
        <v>145</v>
      </c>
      <c r="AH325" s="114">
        <v>0</v>
      </c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</row>
    <row r="326" spans="1:60" outlineLevel="1" x14ac:dyDescent="0.2">
      <c r="A326" s="117"/>
      <c r="B326" s="118"/>
      <c r="C326" s="146" t="s">
        <v>188</v>
      </c>
      <c r="D326" s="120"/>
      <c r="E326" s="121">
        <v>-1.1819999999999999</v>
      </c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4"/>
      <c r="Z326" s="114"/>
      <c r="AA326" s="114"/>
      <c r="AB326" s="114"/>
      <c r="AC326" s="114"/>
      <c r="AD326" s="114"/>
      <c r="AE326" s="114"/>
      <c r="AF326" s="114"/>
      <c r="AG326" s="114" t="s">
        <v>145</v>
      </c>
      <c r="AH326" s="114">
        <v>0</v>
      </c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</row>
    <row r="327" spans="1:60" outlineLevel="1" x14ac:dyDescent="0.2">
      <c r="A327" s="117"/>
      <c r="B327" s="118"/>
      <c r="C327" s="146" t="s">
        <v>203</v>
      </c>
      <c r="D327" s="120"/>
      <c r="E327" s="121">
        <v>3.5</v>
      </c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119"/>
      <c r="U327" s="119"/>
      <c r="V327" s="119"/>
      <c r="W327" s="119"/>
      <c r="X327" s="119"/>
      <c r="Y327" s="114"/>
      <c r="Z327" s="114"/>
      <c r="AA327" s="114"/>
      <c r="AB327" s="114"/>
      <c r="AC327" s="114"/>
      <c r="AD327" s="114"/>
      <c r="AE327" s="114"/>
      <c r="AF327" s="114"/>
      <c r="AG327" s="114" t="s">
        <v>145</v>
      </c>
      <c r="AH327" s="114">
        <v>0</v>
      </c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</row>
    <row r="328" spans="1:60" ht="22.5" outlineLevel="1" x14ac:dyDescent="0.2">
      <c r="A328" s="131">
        <v>139</v>
      </c>
      <c r="B328" s="132" t="s">
        <v>504</v>
      </c>
      <c r="C328" s="145" t="s">
        <v>505</v>
      </c>
      <c r="D328" s="133" t="s">
        <v>148</v>
      </c>
      <c r="E328" s="134">
        <v>9.1999999999999993</v>
      </c>
      <c r="F328" s="135"/>
      <c r="G328" s="136">
        <f>ROUND(E328*F328,2)</f>
        <v>0</v>
      </c>
      <c r="H328" s="119">
        <v>0</v>
      </c>
      <c r="I328" s="119">
        <f>ROUND(E328*H328,2)</f>
        <v>0</v>
      </c>
      <c r="J328" s="119">
        <v>60.5</v>
      </c>
      <c r="K328" s="119">
        <f>ROUND(E328*J328,2)</f>
        <v>556.6</v>
      </c>
      <c r="L328" s="119">
        <v>21</v>
      </c>
      <c r="M328" s="119">
        <f>G328*(1+L328/100)</f>
        <v>0</v>
      </c>
      <c r="N328" s="119">
        <v>0</v>
      </c>
      <c r="O328" s="119">
        <f>ROUND(E328*N328,2)</f>
        <v>0</v>
      </c>
      <c r="P328" s="119">
        <v>0</v>
      </c>
      <c r="Q328" s="119">
        <f>ROUND(E328*P328,2)</f>
        <v>0</v>
      </c>
      <c r="R328" s="119"/>
      <c r="S328" s="119" t="s">
        <v>135</v>
      </c>
      <c r="T328" s="119" t="s">
        <v>135</v>
      </c>
      <c r="U328" s="119">
        <v>0.12</v>
      </c>
      <c r="V328" s="119">
        <f>ROUND(E328*U328,2)</f>
        <v>1.1000000000000001</v>
      </c>
      <c r="W328" s="119"/>
      <c r="X328" s="119" t="s">
        <v>136</v>
      </c>
      <c r="Y328" s="114"/>
      <c r="Z328" s="114"/>
      <c r="AA328" s="114"/>
      <c r="AB328" s="114"/>
      <c r="AC328" s="114"/>
      <c r="AD328" s="114"/>
      <c r="AE328" s="114"/>
      <c r="AF328" s="114"/>
      <c r="AG328" s="114" t="s">
        <v>137</v>
      </c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</row>
    <row r="329" spans="1:60" outlineLevel="1" x14ac:dyDescent="0.2">
      <c r="A329" s="117"/>
      <c r="B329" s="118"/>
      <c r="C329" s="146" t="s">
        <v>506</v>
      </c>
      <c r="D329" s="120"/>
      <c r="E329" s="121">
        <v>9.1999999999999993</v>
      </c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4"/>
      <c r="Z329" s="114"/>
      <c r="AA329" s="114"/>
      <c r="AB329" s="114"/>
      <c r="AC329" s="114"/>
      <c r="AD329" s="114"/>
      <c r="AE329" s="114"/>
      <c r="AF329" s="114"/>
      <c r="AG329" s="114" t="s">
        <v>145</v>
      </c>
      <c r="AH329" s="114">
        <v>0</v>
      </c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</row>
    <row r="330" spans="1:60" ht="22.5" outlineLevel="1" x14ac:dyDescent="0.2">
      <c r="A330" s="131">
        <v>140</v>
      </c>
      <c r="B330" s="132" t="s">
        <v>507</v>
      </c>
      <c r="C330" s="145" t="s">
        <v>508</v>
      </c>
      <c r="D330" s="133" t="s">
        <v>142</v>
      </c>
      <c r="E330" s="134">
        <v>21.387699999999999</v>
      </c>
      <c r="F330" s="135"/>
      <c r="G330" s="136">
        <f>ROUND(E330*F330,2)</f>
        <v>0</v>
      </c>
      <c r="H330" s="119">
        <v>400</v>
      </c>
      <c r="I330" s="119">
        <f>ROUND(E330*H330,2)</f>
        <v>8555.08</v>
      </c>
      <c r="J330" s="119">
        <v>0</v>
      </c>
      <c r="K330" s="119">
        <f>ROUND(E330*J330,2)</f>
        <v>0</v>
      </c>
      <c r="L330" s="119">
        <v>21</v>
      </c>
      <c r="M330" s="119">
        <f>G330*(1+L330/100)</f>
        <v>0</v>
      </c>
      <c r="N330" s="119">
        <v>0</v>
      </c>
      <c r="O330" s="119">
        <f>ROUND(E330*N330,2)</f>
        <v>0</v>
      </c>
      <c r="P330" s="119">
        <v>0</v>
      </c>
      <c r="Q330" s="119">
        <f>ROUND(E330*P330,2)</f>
        <v>0</v>
      </c>
      <c r="R330" s="119"/>
      <c r="S330" s="119" t="s">
        <v>155</v>
      </c>
      <c r="T330" s="119" t="s">
        <v>156</v>
      </c>
      <c r="U330" s="119">
        <v>0</v>
      </c>
      <c r="V330" s="119">
        <f>ROUND(E330*U330,2)</f>
        <v>0</v>
      </c>
      <c r="W330" s="119"/>
      <c r="X330" s="119" t="s">
        <v>164</v>
      </c>
      <c r="Y330" s="114"/>
      <c r="Z330" s="114"/>
      <c r="AA330" s="114"/>
      <c r="AB330" s="114"/>
      <c r="AC330" s="114"/>
      <c r="AD330" s="114"/>
      <c r="AE330" s="114"/>
      <c r="AF330" s="114"/>
      <c r="AG330" s="114" t="s">
        <v>343</v>
      </c>
      <c r="AH330" s="114"/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</row>
    <row r="331" spans="1:60" outlineLevel="1" x14ac:dyDescent="0.2">
      <c r="A331" s="117"/>
      <c r="B331" s="118"/>
      <c r="C331" s="147" t="s">
        <v>448</v>
      </c>
      <c r="D331" s="122"/>
      <c r="E331" s="123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4"/>
      <c r="Z331" s="114"/>
      <c r="AA331" s="114"/>
      <c r="AB331" s="114"/>
      <c r="AC331" s="114"/>
      <c r="AD331" s="114"/>
      <c r="AE331" s="114"/>
      <c r="AF331" s="114"/>
      <c r="AG331" s="114" t="s">
        <v>145</v>
      </c>
      <c r="AH331" s="114"/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</row>
    <row r="332" spans="1:60" outlineLevel="1" x14ac:dyDescent="0.2">
      <c r="A332" s="117"/>
      <c r="B332" s="118"/>
      <c r="C332" s="148" t="s">
        <v>509</v>
      </c>
      <c r="D332" s="122"/>
      <c r="E332" s="123">
        <v>16.28</v>
      </c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4"/>
      <c r="Z332" s="114"/>
      <c r="AA332" s="114"/>
      <c r="AB332" s="114"/>
      <c r="AC332" s="114"/>
      <c r="AD332" s="114"/>
      <c r="AE332" s="114"/>
      <c r="AF332" s="114"/>
      <c r="AG332" s="114" t="s">
        <v>145</v>
      </c>
      <c r="AH332" s="114">
        <v>2</v>
      </c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</row>
    <row r="333" spans="1:60" outlineLevel="1" x14ac:dyDescent="0.2">
      <c r="A333" s="117"/>
      <c r="B333" s="118"/>
      <c r="C333" s="148" t="s">
        <v>510</v>
      </c>
      <c r="D333" s="122"/>
      <c r="E333" s="123">
        <v>-1.1819999999999999</v>
      </c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4"/>
      <c r="Z333" s="114"/>
      <c r="AA333" s="114"/>
      <c r="AB333" s="114"/>
      <c r="AC333" s="114"/>
      <c r="AD333" s="114"/>
      <c r="AE333" s="114"/>
      <c r="AF333" s="114"/>
      <c r="AG333" s="114" t="s">
        <v>145</v>
      </c>
      <c r="AH333" s="114">
        <v>2</v>
      </c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</row>
    <row r="334" spans="1:60" outlineLevel="1" x14ac:dyDescent="0.2">
      <c r="A334" s="117"/>
      <c r="B334" s="118"/>
      <c r="C334" s="148" t="s">
        <v>511</v>
      </c>
      <c r="D334" s="122"/>
      <c r="E334" s="123">
        <v>3.5</v>
      </c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14"/>
      <c r="Z334" s="114"/>
      <c r="AA334" s="114"/>
      <c r="AB334" s="114"/>
      <c r="AC334" s="114"/>
      <c r="AD334" s="114"/>
      <c r="AE334" s="114"/>
      <c r="AF334" s="114"/>
      <c r="AG334" s="114" t="s">
        <v>145</v>
      </c>
      <c r="AH334" s="114">
        <v>2</v>
      </c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</row>
    <row r="335" spans="1:60" outlineLevel="1" x14ac:dyDescent="0.2">
      <c r="A335" s="117"/>
      <c r="B335" s="118"/>
      <c r="C335" s="147" t="s">
        <v>452</v>
      </c>
      <c r="D335" s="122"/>
      <c r="E335" s="123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119"/>
      <c r="U335" s="119"/>
      <c r="V335" s="119"/>
      <c r="W335" s="119"/>
      <c r="X335" s="119"/>
      <c r="Y335" s="114"/>
      <c r="Z335" s="114"/>
      <c r="AA335" s="114"/>
      <c r="AB335" s="114"/>
      <c r="AC335" s="114"/>
      <c r="AD335" s="114"/>
      <c r="AE335" s="114"/>
      <c r="AF335" s="114"/>
      <c r="AG335" s="114" t="s">
        <v>145</v>
      </c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</row>
    <row r="336" spans="1:60" outlineLevel="1" x14ac:dyDescent="0.2">
      <c r="A336" s="117"/>
      <c r="B336" s="118"/>
      <c r="C336" s="146" t="s">
        <v>512</v>
      </c>
      <c r="D336" s="120"/>
      <c r="E336" s="121">
        <v>21.387699999999999</v>
      </c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119"/>
      <c r="U336" s="119"/>
      <c r="V336" s="119"/>
      <c r="W336" s="119"/>
      <c r="X336" s="119"/>
      <c r="Y336" s="114"/>
      <c r="Z336" s="114"/>
      <c r="AA336" s="114"/>
      <c r="AB336" s="114"/>
      <c r="AC336" s="114"/>
      <c r="AD336" s="114"/>
      <c r="AE336" s="114"/>
      <c r="AF336" s="114"/>
      <c r="AG336" s="114" t="s">
        <v>145</v>
      </c>
      <c r="AH336" s="114">
        <v>0</v>
      </c>
      <c r="AI336" s="114"/>
      <c r="AJ336" s="114"/>
      <c r="AK336" s="114"/>
      <c r="AL336" s="114"/>
      <c r="AM336" s="114"/>
      <c r="AN336" s="114"/>
      <c r="AO336" s="114"/>
      <c r="AP336" s="114"/>
      <c r="AQ336" s="114"/>
      <c r="AR336" s="114"/>
      <c r="AS336" s="114"/>
      <c r="AT336" s="114"/>
      <c r="AU336" s="114"/>
      <c r="AV336" s="114"/>
      <c r="AW336" s="114"/>
      <c r="AX336" s="114"/>
      <c r="AY336" s="114"/>
      <c r="AZ336" s="114"/>
      <c r="BA336" s="114"/>
      <c r="BB336" s="114"/>
      <c r="BC336" s="114"/>
      <c r="BD336" s="114"/>
      <c r="BE336" s="114"/>
      <c r="BF336" s="114"/>
      <c r="BG336" s="114"/>
      <c r="BH336" s="114"/>
    </row>
    <row r="337" spans="1:60" outlineLevel="1" x14ac:dyDescent="0.2">
      <c r="A337" s="137">
        <v>141</v>
      </c>
      <c r="B337" s="138" t="s">
        <v>513</v>
      </c>
      <c r="C337" s="144" t="s">
        <v>514</v>
      </c>
      <c r="D337" s="139" t="s">
        <v>148</v>
      </c>
      <c r="E337" s="140">
        <v>10</v>
      </c>
      <c r="F337" s="141"/>
      <c r="G337" s="142">
        <f>ROUND(E337*F337,2)</f>
        <v>0</v>
      </c>
      <c r="H337" s="119">
        <v>87</v>
      </c>
      <c r="I337" s="119">
        <f>ROUND(E337*H337,2)</f>
        <v>870</v>
      </c>
      <c r="J337" s="119">
        <v>0</v>
      </c>
      <c r="K337" s="119">
        <f>ROUND(E337*J337,2)</f>
        <v>0</v>
      </c>
      <c r="L337" s="119">
        <v>21</v>
      </c>
      <c r="M337" s="119">
        <f>G337*(1+L337/100)</f>
        <v>0</v>
      </c>
      <c r="N337" s="119">
        <v>2.2000000000000001E-4</v>
      </c>
      <c r="O337" s="119">
        <f>ROUND(E337*N337,2)</f>
        <v>0</v>
      </c>
      <c r="P337" s="119">
        <v>0</v>
      </c>
      <c r="Q337" s="119">
        <f>ROUND(E337*P337,2)</f>
        <v>0</v>
      </c>
      <c r="R337" s="119"/>
      <c r="S337" s="119" t="s">
        <v>155</v>
      </c>
      <c r="T337" s="119" t="s">
        <v>156</v>
      </c>
      <c r="U337" s="119">
        <v>0</v>
      </c>
      <c r="V337" s="119">
        <f>ROUND(E337*U337,2)</f>
        <v>0</v>
      </c>
      <c r="W337" s="119"/>
      <c r="X337" s="119" t="s">
        <v>164</v>
      </c>
      <c r="Y337" s="114"/>
      <c r="Z337" s="114"/>
      <c r="AA337" s="114"/>
      <c r="AB337" s="114"/>
      <c r="AC337" s="114"/>
      <c r="AD337" s="114"/>
      <c r="AE337" s="114"/>
      <c r="AF337" s="114"/>
      <c r="AG337" s="114" t="s">
        <v>343</v>
      </c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</row>
    <row r="338" spans="1:60" outlineLevel="1" x14ac:dyDescent="0.2">
      <c r="A338" s="137">
        <v>142</v>
      </c>
      <c r="B338" s="138" t="s">
        <v>515</v>
      </c>
      <c r="C338" s="144" t="s">
        <v>516</v>
      </c>
      <c r="D338" s="139" t="s">
        <v>0</v>
      </c>
      <c r="E338" s="140">
        <v>268.01710000000003</v>
      </c>
      <c r="F338" s="141"/>
      <c r="G338" s="142">
        <f>ROUND(E338*F338,2)</f>
        <v>0</v>
      </c>
      <c r="H338" s="119">
        <v>0</v>
      </c>
      <c r="I338" s="119">
        <f>ROUND(E338*H338,2)</f>
        <v>0</v>
      </c>
      <c r="J338" s="119">
        <v>3.65</v>
      </c>
      <c r="K338" s="119">
        <f>ROUND(E338*J338,2)</f>
        <v>978.26</v>
      </c>
      <c r="L338" s="119">
        <v>21</v>
      </c>
      <c r="M338" s="119">
        <f>G338*(1+L338/100)</f>
        <v>0</v>
      </c>
      <c r="N338" s="119">
        <v>0</v>
      </c>
      <c r="O338" s="119">
        <f>ROUND(E338*N338,2)</f>
        <v>0</v>
      </c>
      <c r="P338" s="119">
        <v>0</v>
      </c>
      <c r="Q338" s="119">
        <f>ROUND(E338*P338,2)</f>
        <v>0</v>
      </c>
      <c r="R338" s="119"/>
      <c r="S338" s="119" t="s">
        <v>135</v>
      </c>
      <c r="T338" s="119" t="s">
        <v>143</v>
      </c>
      <c r="U338" s="119">
        <v>0</v>
      </c>
      <c r="V338" s="119">
        <f>ROUND(E338*U338,2)</f>
        <v>0</v>
      </c>
      <c r="W338" s="119"/>
      <c r="X338" s="119" t="s">
        <v>250</v>
      </c>
      <c r="Y338" s="114"/>
      <c r="Z338" s="114"/>
      <c r="AA338" s="114"/>
      <c r="AB338" s="114"/>
      <c r="AC338" s="114"/>
      <c r="AD338" s="114"/>
      <c r="AE338" s="114"/>
      <c r="AF338" s="114"/>
      <c r="AG338" s="114" t="s">
        <v>251</v>
      </c>
      <c r="AH338" s="114"/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</row>
    <row r="339" spans="1:60" x14ac:dyDescent="0.2">
      <c r="A339" s="125" t="s">
        <v>130</v>
      </c>
      <c r="B339" s="126" t="s">
        <v>90</v>
      </c>
      <c r="C339" s="143" t="s">
        <v>91</v>
      </c>
      <c r="D339" s="127"/>
      <c r="E339" s="128"/>
      <c r="F339" s="129"/>
      <c r="G339" s="130">
        <f>SUMIF(AG340:AG347,"&lt;&gt;NOR",G340:G347)</f>
        <v>0</v>
      </c>
      <c r="H339" s="124"/>
      <c r="I339" s="124">
        <f>SUM(I340:I347)</f>
        <v>1378.0700000000002</v>
      </c>
      <c r="J339" s="124"/>
      <c r="K339" s="124">
        <f>SUM(K340:K347)</f>
        <v>2902.57</v>
      </c>
      <c r="L339" s="124"/>
      <c r="M339" s="124">
        <f>SUM(M340:M347)</f>
        <v>0</v>
      </c>
      <c r="N339" s="124"/>
      <c r="O339" s="124">
        <f>SUM(O340:O347)</f>
        <v>0</v>
      </c>
      <c r="P339" s="124"/>
      <c r="Q339" s="124">
        <f>SUM(Q340:Q347)</f>
        <v>0</v>
      </c>
      <c r="R339" s="124"/>
      <c r="S339" s="124"/>
      <c r="T339" s="124"/>
      <c r="U339" s="124"/>
      <c r="V339" s="124">
        <f>SUM(V340:V347)</f>
        <v>5.99</v>
      </c>
      <c r="W339" s="124"/>
      <c r="X339" s="124"/>
      <c r="AG339" t="s">
        <v>131</v>
      </c>
    </row>
    <row r="340" spans="1:60" outlineLevel="1" x14ac:dyDescent="0.2">
      <c r="A340" s="131">
        <v>143</v>
      </c>
      <c r="B340" s="132" t="s">
        <v>517</v>
      </c>
      <c r="C340" s="145" t="s">
        <v>518</v>
      </c>
      <c r="D340" s="133" t="s">
        <v>142</v>
      </c>
      <c r="E340" s="134">
        <v>11.97</v>
      </c>
      <c r="F340" s="135"/>
      <c r="G340" s="136">
        <f>ROUND(E340*F340,2)</f>
        <v>0</v>
      </c>
      <c r="H340" s="119">
        <v>70.86</v>
      </c>
      <c r="I340" s="119">
        <f>ROUND(E340*H340,2)</f>
        <v>848.19</v>
      </c>
      <c r="J340" s="119">
        <v>67.64</v>
      </c>
      <c r="K340" s="119">
        <f>ROUND(E340*J340,2)</f>
        <v>809.65</v>
      </c>
      <c r="L340" s="119">
        <v>21</v>
      </c>
      <c r="M340" s="119">
        <f>G340*(1+L340/100)</f>
        <v>0</v>
      </c>
      <c r="N340" s="119">
        <v>3.6999999999999999E-4</v>
      </c>
      <c r="O340" s="119">
        <f>ROUND(E340*N340,2)</f>
        <v>0</v>
      </c>
      <c r="P340" s="119">
        <v>0</v>
      </c>
      <c r="Q340" s="119">
        <f>ROUND(E340*P340,2)</f>
        <v>0</v>
      </c>
      <c r="R340" s="119"/>
      <c r="S340" s="119" t="s">
        <v>135</v>
      </c>
      <c r="T340" s="119" t="s">
        <v>143</v>
      </c>
      <c r="U340" s="119">
        <v>0.13900000000000001</v>
      </c>
      <c r="V340" s="119">
        <f>ROUND(E340*U340,2)</f>
        <v>1.66</v>
      </c>
      <c r="W340" s="119"/>
      <c r="X340" s="119" t="s">
        <v>136</v>
      </c>
      <c r="Y340" s="114"/>
      <c r="Z340" s="114"/>
      <c r="AA340" s="114"/>
      <c r="AB340" s="114"/>
      <c r="AC340" s="114"/>
      <c r="AD340" s="114"/>
      <c r="AE340" s="114"/>
      <c r="AF340" s="114"/>
      <c r="AG340" s="114" t="s">
        <v>137</v>
      </c>
      <c r="AH340" s="114"/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</row>
    <row r="341" spans="1:60" outlineLevel="1" x14ac:dyDescent="0.2">
      <c r="A341" s="117"/>
      <c r="B341" s="118"/>
      <c r="C341" s="146" t="s">
        <v>519</v>
      </c>
      <c r="D341" s="120"/>
      <c r="E341" s="121">
        <v>11.97</v>
      </c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  <c r="T341" s="119"/>
      <c r="U341" s="119"/>
      <c r="V341" s="119"/>
      <c r="W341" s="119"/>
      <c r="X341" s="119"/>
      <c r="Y341" s="114"/>
      <c r="Z341" s="114"/>
      <c r="AA341" s="114"/>
      <c r="AB341" s="114"/>
      <c r="AC341" s="114"/>
      <c r="AD341" s="114"/>
      <c r="AE341" s="114"/>
      <c r="AF341" s="114"/>
      <c r="AG341" s="114" t="s">
        <v>145</v>
      </c>
      <c r="AH341" s="114">
        <v>0</v>
      </c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</row>
    <row r="342" spans="1:60" outlineLevel="1" x14ac:dyDescent="0.2">
      <c r="A342" s="131">
        <v>144</v>
      </c>
      <c r="B342" s="132" t="s">
        <v>520</v>
      </c>
      <c r="C342" s="145" t="s">
        <v>521</v>
      </c>
      <c r="D342" s="133" t="s">
        <v>148</v>
      </c>
      <c r="E342" s="134">
        <v>10.8</v>
      </c>
      <c r="F342" s="135"/>
      <c r="G342" s="136">
        <f>ROUND(E342*F342,2)</f>
        <v>0</v>
      </c>
      <c r="H342" s="119">
        <v>16.11</v>
      </c>
      <c r="I342" s="119">
        <f>ROUND(E342*H342,2)</f>
        <v>173.99</v>
      </c>
      <c r="J342" s="119">
        <v>58.49</v>
      </c>
      <c r="K342" s="119">
        <f>ROUND(E342*J342,2)</f>
        <v>631.69000000000005</v>
      </c>
      <c r="L342" s="119">
        <v>21</v>
      </c>
      <c r="M342" s="119">
        <f>G342*(1+L342/100)</f>
        <v>0</v>
      </c>
      <c r="N342" s="119">
        <v>9.0000000000000006E-5</v>
      </c>
      <c r="O342" s="119">
        <f>ROUND(E342*N342,2)</f>
        <v>0</v>
      </c>
      <c r="P342" s="119">
        <v>0</v>
      </c>
      <c r="Q342" s="119">
        <f>ROUND(E342*P342,2)</f>
        <v>0</v>
      </c>
      <c r="R342" s="119"/>
      <c r="S342" s="119" t="s">
        <v>135</v>
      </c>
      <c r="T342" s="119" t="s">
        <v>135</v>
      </c>
      <c r="U342" s="119">
        <v>0.11600000000000001</v>
      </c>
      <c r="V342" s="119">
        <f>ROUND(E342*U342,2)</f>
        <v>1.25</v>
      </c>
      <c r="W342" s="119"/>
      <c r="X342" s="119" t="s">
        <v>136</v>
      </c>
      <c r="Y342" s="114"/>
      <c r="Z342" s="114"/>
      <c r="AA342" s="114"/>
      <c r="AB342" s="114"/>
      <c r="AC342" s="114"/>
      <c r="AD342" s="114"/>
      <c r="AE342" s="114"/>
      <c r="AF342" s="114"/>
      <c r="AG342" s="114" t="s">
        <v>137</v>
      </c>
      <c r="AH342" s="114"/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</row>
    <row r="343" spans="1:60" outlineLevel="1" x14ac:dyDescent="0.2">
      <c r="A343" s="117"/>
      <c r="B343" s="118"/>
      <c r="C343" s="146" t="s">
        <v>522</v>
      </c>
      <c r="D343" s="120"/>
      <c r="E343" s="121">
        <v>10.8</v>
      </c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4"/>
      <c r="Z343" s="114"/>
      <c r="AA343" s="114"/>
      <c r="AB343" s="114"/>
      <c r="AC343" s="114"/>
      <c r="AD343" s="114"/>
      <c r="AE343" s="114"/>
      <c r="AF343" s="114"/>
      <c r="AG343" s="114" t="s">
        <v>145</v>
      </c>
      <c r="AH343" s="114">
        <v>0</v>
      </c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</row>
    <row r="344" spans="1:60" outlineLevel="1" x14ac:dyDescent="0.2">
      <c r="A344" s="131">
        <v>145</v>
      </c>
      <c r="B344" s="132" t="s">
        <v>523</v>
      </c>
      <c r="C344" s="145" t="s">
        <v>524</v>
      </c>
      <c r="D344" s="133" t="s">
        <v>142</v>
      </c>
      <c r="E344" s="134">
        <v>7.4625000000000004</v>
      </c>
      <c r="F344" s="135"/>
      <c r="G344" s="136">
        <f>ROUND(E344*F344,2)</f>
        <v>0</v>
      </c>
      <c r="H344" s="119">
        <v>47.69</v>
      </c>
      <c r="I344" s="119">
        <f>ROUND(E344*H344,2)</f>
        <v>355.89</v>
      </c>
      <c r="J344" s="119">
        <v>195.81</v>
      </c>
      <c r="K344" s="119">
        <f>ROUND(E344*J344,2)</f>
        <v>1461.23</v>
      </c>
      <c r="L344" s="119">
        <v>21</v>
      </c>
      <c r="M344" s="119">
        <f>G344*(1+L344/100)</f>
        <v>0</v>
      </c>
      <c r="N344" s="119">
        <v>3.6000000000000002E-4</v>
      </c>
      <c r="O344" s="119">
        <f>ROUND(E344*N344,2)</f>
        <v>0</v>
      </c>
      <c r="P344" s="119">
        <v>0</v>
      </c>
      <c r="Q344" s="119">
        <f>ROUND(E344*P344,2)</f>
        <v>0</v>
      </c>
      <c r="R344" s="119"/>
      <c r="S344" s="119" t="s">
        <v>155</v>
      </c>
      <c r="T344" s="119" t="s">
        <v>156</v>
      </c>
      <c r="U344" s="119">
        <v>0.41299999999999998</v>
      </c>
      <c r="V344" s="119">
        <f>ROUND(E344*U344,2)</f>
        <v>3.08</v>
      </c>
      <c r="W344" s="119"/>
      <c r="X344" s="119" t="s">
        <v>136</v>
      </c>
      <c r="Y344" s="114"/>
      <c r="Z344" s="114"/>
      <c r="AA344" s="114"/>
      <c r="AB344" s="114"/>
      <c r="AC344" s="114"/>
      <c r="AD344" s="114"/>
      <c r="AE344" s="114"/>
      <c r="AF344" s="114"/>
      <c r="AG344" s="114" t="s">
        <v>137</v>
      </c>
      <c r="AH344" s="114"/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</row>
    <row r="345" spans="1:60" outlineLevel="1" x14ac:dyDescent="0.2">
      <c r="A345" s="117"/>
      <c r="B345" s="118"/>
      <c r="C345" s="146" t="s">
        <v>525</v>
      </c>
      <c r="D345" s="120"/>
      <c r="E345" s="121">
        <v>2.5</v>
      </c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  <c r="T345" s="119"/>
      <c r="U345" s="119"/>
      <c r="V345" s="119"/>
      <c r="W345" s="119"/>
      <c r="X345" s="119"/>
      <c r="Y345" s="114"/>
      <c r="Z345" s="114"/>
      <c r="AA345" s="114"/>
      <c r="AB345" s="114"/>
      <c r="AC345" s="114"/>
      <c r="AD345" s="114"/>
      <c r="AE345" s="114"/>
      <c r="AF345" s="114"/>
      <c r="AG345" s="114" t="s">
        <v>145</v>
      </c>
      <c r="AH345" s="114">
        <v>0</v>
      </c>
      <c r="AI345" s="114"/>
      <c r="AJ345" s="114"/>
      <c r="AK345" s="114"/>
      <c r="AL345" s="114"/>
      <c r="AM345" s="114"/>
      <c r="AN345" s="114"/>
      <c r="AO345" s="114"/>
      <c r="AP345" s="114"/>
      <c r="AQ345" s="114"/>
      <c r="AR345" s="114"/>
      <c r="AS345" s="114"/>
      <c r="AT345" s="114"/>
      <c r="AU345" s="114"/>
      <c r="AV345" s="114"/>
      <c r="AW345" s="114"/>
      <c r="AX345" s="114"/>
      <c r="AY345" s="114"/>
      <c r="AZ345" s="114"/>
      <c r="BA345" s="114"/>
      <c r="BB345" s="114"/>
      <c r="BC345" s="114"/>
      <c r="BD345" s="114"/>
      <c r="BE345" s="114"/>
      <c r="BF345" s="114"/>
      <c r="BG345" s="114"/>
      <c r="BH345" s="114"/>
    </row>
    <row r="346" spans="1:60" outlineLevel="1" x14ac:dyDescent="0.2">
      <c r="A346" s="117"/>
      <c r="B346" s="118"/>
      <c r="C346" s="146" t="s">
        <v>526</v>
      </c>
      <c r="D346" s="120"/>
      <c r="E346" s="121">
        <v>3.6</v>
      </c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  <c r="T346" s="119"/>
      <c r="U346" s="119"/>
      <c r="V346" s="119"/>
      <c r="W346" s="119"/>
      <c r="X346" s="119"/>
      <c r="Y346" s="114"/>
      <c r="Z346" s="114"/>
      <c r="AA346" s="114"/>
      <c r="AB346" s="114"/>
      <c r="AC346" s="114"/>
      <c r="AD346" s="114"/>
      <c r="AE346" s="114"/>
      <c r="AF346" s="114"/>
      <c r="AG346" s="114" t="s">
        <v>145</v>
      </c>
      <c r="AH346" s="114">
        <v>0</v>
      </c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</row>
    <row r="347" spans="1:60" outlineLevel="1" x14ac:dyDescent="0.2">
      <c r="A347" s="117"/>
      <c r="B347" s="118"/>
      <c r="C347" s="146" t="s">
        <v>527</v>
      </c>
      <c r="D347" s="120"/>
      <c r="E347" s="121">
        <v>1.3625</v>
      </c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4"/>
      <c r="Z347" s="114"/>
      <c r="AA347" s="114"/>
      <c r="AB347" s="114"/>
      <c r="AC347" s="114"/>
      <c r="AD347" s="114"/>
      <c r="AE347" s="114"/>
      <c r="AF347" s="114"/>
      <c r="AG347" s="114" t="s">
        <v>145</v>
      </c>
      <c r="AH347" s="114">
        <v>0</v>
      </c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</row>
    <row r="348" spans="1:60" x14ac:dyDescent="0.2">
      <c r="A348" s="125" t="s">
        <v>130</v>
      </c>
      <c r="B348" s="126" t="s">
        <v>92</v>
      </c>
      <c r="C348" s="143" t="s">
        <v>93</v>
      </c>
      <c r="D348" s="127"/>
      <c r="E348" s="128"/>
      <c r="F348" s="129"/>
      <c r="G348" s="130">
        <f>SUMIF(AG349:AG385,"&lt;&gt;NOR",G349:G385)</f>
        <v>0</v>
      </c>
      <c r="H348" s="124"/>
      <c r="I348" s="124">
        <f>SUM(I349:I385)</f>
        <v>1021.0300000000001</v>
      </c>
      <c r="J348" s="124"/>
      <c r="K348" s="124">
        <f>SUM(K349:K385)</f>
        <v>12080.77</v>
      </c>
      <c r="L348" s="124"/>
      <c r="M348" s="124">
        <f>SUM(M349:M385)</f>
        <v>0</v>
      </c>
      <c r="N348" s="124"/>
      <c r="O348" s="124">
        <f>SUM(O349:O385)</f>
        <v>0.03</v>
      </c>
      <c r="P348" s="124"/>
      <c r="Q348" s="124">
        <f>SUM(Q349:Q385)</f>
        <v>0</v>
      </c>
      <c r="R348" s="124"/>
      <c r="S348" s="124"/>
      <c r="T348" s="124"/>
      <c r="U348" s="124"/>
      <c r="V348" s="124">
        <f>SUM(V349:V385)</f>
        <v>24.790000000000003</v>
      </c>
      <c r="W348" s="124"/>
      <c r="X348" s="124"/>
      <c r="AG348" t="s">
        <v>131</v>
      </c>
    </row>
    <row r="349" spans="1:60" outlineLevel="1" x14ac:dyDescent="0.2">
      <c r="A349" s="131">
        <v>146</v>
      </c>
      <c r="B349" s="132" t="s">
        <v>528</v>
      </c>
      <c r="C349" s="145" t="s">
        <v>529</v>
      </c>
      <c r="D349" s="133" t="s">
        <v>142</v>
      </c>
      <c r="E349" s="134">
        <v>167.33349999999999</v>
      </c>
      <c r="F349" s="135"/>
      <c r="G349" s="136">
        <f>ROUND(E349*F349,2)</f>
        <v>0</v>
      </c>
      <c r="H349" s="119">
        <v>0.1</v>
      </c>
      <c r="I349" s="119">
        <f>ROUND(E349*H349,2)</f>
        <v>16.73</v>
      </c>
      <c r="J349" s="119">
        <v>21.1</v>
      </c>
      <c r="K349" s="119">
        <f>ROUND(E349*J349,2)</f>
        <v>3530.74</v>
      </c>
      <c r="L349" s="119">
        <v>21</v>
      </c>
      <c r="M349" s="119">
        <f>G349*(1+L349/100)</f>
        <v>0</v>
      </c>
      <c r="N349" s="119">
        <v>0</v>
      </c>
      <c r="O349" s="119">
        <f>ROUND(E349*N349,2)</f>
        <v>0</v>
      </c>
      <c r="P349" s="119">
        <v>0</v>
      </c>
      <c r="Q349" s="119">
        <f>ROUND(E349*P349,2)</f>
        <v>0</v>
      </c>
      <c r="R349" s="119"/>
      <c r="S349" s="119" t="s">
        <v>135</v>
      </c>
      <c r="T349" s="119" t="s">
        <v>135</v>
      </c>
      <c r="U349" s="119">
        <v>4.3220000000000001E-2</v>
      </c>
      <c r="V349" s="119">
        <f>ROUND(E349*U349,2)</f>
        <v>7.23</v>
      </c>
      <c r="W349" s="119"/>
      <c r="X349" s="119" t="s">
        <v>136</v>
      </c>
      <c r="Y349" s="114"/>
      <c r="Z349" s="114"/>
      <c r="AA349" s="114"/>
      <c r="AB349" s="114"/>
      <c r="AC349" s="114"/>
      <c r="AD349" s="114"/>
      <c r="AE349" s="114"/>
      <c r="AF349" s="114"/>
      <c r="AG349" s="114" t="s">
        <v>137</v>
      </c>
      <c r="AH349" s="114"/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</row>
    <row r="350" spans="1:60" outlineLevel="1" x14ac:dyDescent="0.2">
      <c r="A350" s="117"/>
      <c r="B350" s="118"/>
      <c r="C350" s="146" t="s">
        <v>530</v>
      </c>
      <c r="D350" s="120"/>
      <c r="E350" s="121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4"/>
      <c r="Z350" s="114"/>
      <c r="AA350" s="114"/>
      <c r="AB350" s="114"/>
      <c r="AC350" s="114"/>
      <c r="AD350" s="114"/>
      <c r="AE350" s="114"/>
      <c r="AF350" s="114"/>
      <c r="AG350" s="114" t="s">
        <v>145</v>
      </c>
      <c r="AH350" s="114">
        <v>0</v>
      </c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</row>
    <row r="351" spans="1:60" outlineLevel="1" x14ac:dyDescent="0.2">
      <c r="A351" s="117"/>
      <c r="B351" s="118"/>
      <c r="C351" s="146" t="s">
        <v>183</v>
      </c>
      <c r="D351" s="120"/>
      <c r="E351" s="121">
        <v>31.2</v>
      </c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4"/>
      <c r="Z351" s="114"/>
      <c r="AA351" s="114"/>
      <c r="AB351" s="114"/>
      <c r="AC351" s="114"/>
      <c r="AD351" s="114"/>
      <c r="AE351" s="114"/>
      <c r="AF351" s="114"/>
      <c r="AG351" s="114" t="s">
        <v>145</v>
      </c>
      <c r="AH351" s="114">
        <v>0</v>
      </c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</row>
    <row r="352" spans="1:60" outlineLevel="1" x14ac:dyDescent="0.2">
      <c r="A352" s="117"/>
      <c r="B352" s="118"/>
      <c r="C352" s="146" t="s">
        <v>187</v>
      </c>
      <c r="D352" s="120"/>
      <c r="E352" s="121">
        <v>11.023999999999999</v>
      </c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4"/>
      <c r="Z352" s="114"/>
      <c r="AA352" s="114"/>
      <c r="AB352" s="114"/>
      <c r="AC352" s="114"/>
      <c r="AD352" s="114"/>
      <c r="AE352" s="114"/>
      <c r="AF352" s="114"/>
      <c r="AG352" s="114" t="s">
        <v>145</v>
      </c>
      <c r="AH352" s="114">
        <v>0</v>
      </c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</row>
    <row r="353" spans="1:60" outlineLevel="1" x14ac:dyDescent="0.2">
      <c r="A353" s="117"/>
      <c r="B353" s="118"/>
      <c r="C353" s="146" t="s">
        <v>189</v>
      </c>
      <c r="D353" s="120"/>
      <c r="E353" s="121">
        <v>4.8840000000000003</v>
      </c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4"/>
      <c r="Z353" s="114"/>
      <c r="AA353" s="114"/>
      <c r="AB353" s="114"/>
      <c r="AC353" s="114"/>
      <c r="AD353" s="114"/>
      <c r="AE353" s="114"/>
      <c r="AF353" s="114"/>
      <c r="AG353" s="114" t="s">
        <v>145</v>
      </c>
      <c r="AH353" s="114">
        <v>0</v>
      </c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</row>
    <row r="354" spans="1:60" outlineLevel="1" x14ac:dyDescent="0.2">
      <c r="A354" s="117"/>
      <c r="B354" s="118"/>
      <c r="C354" s="146" t="s">
        <v>190</v>
      </c>
      <c r="D354" s="120"/>
      <c r="E354" s="121">
        <v>8.9179999999999993</v>
      </c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4"/>
      <c r="Z354" s="114"/>
      <c r="AA354" s="114"/>
      <c r="AB354" s="114"/>
      <c r="AC354" s="114"/>
      <c r="AD354" s="114"/>
      <c r="AE354" s="114"/>
      <c r="AF354" s="114"/>
      <c r="AG354" s="114" t="s">
        <v>145</v>
      </c>
      <c r="AH354" s="114">
        <v>0</v>
      </c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</row>
    <row r="355" spans="1:60" outlineLevel="1" x14ac:dyDescent="0.2">
      <c r="A355" s="117"/>
      <c r="B355" s="118"/>
      <c r="C355" s="146" t="s">
        <v>191</v>
      </c>
      <c r="D355" s="120"/>
      <c r="E355" s="121">
        <v>43.212000000000003</v>
      </c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4"/>
      <c r="Z355" s="114"/>
      <c r="AA355" s="114"/>
      <c r="AB355" s="114"/>
      <c r="AC355" s="114"/>
      <c r="AD355" s="114"/>
      <c r="AE355" s="114"/>
      <c r="AF355" s="114"/>
      <c r="AG355" s="114" t="s">
        <v>145</v>
      </c>
      <c r="AH355" s="114">
        <v>0</v>
      </c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</row>
    <row r="356" spans="1:60" outlineLevel="1" x14ac:dyDescent="0.2">
      <c r="A356" s="117"/>
      <c r="B356" s="118"/>
      <c r="C356" s="146" t="s">
        <v>193</v>
      </c>
      <c r="D356" s="120"/>
      <c r="E356" s="121">
        <v>30.367999999999999</v>
      </c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4"/>
      <c r="Z356" s="114"/>
      <c r="AA356" s="114"/>
      <c r="AB356" s="114"/>
      <c r="AC356" s="114"/>
      <c r="AD356" s="114"/>
      <c r="AE356" s="114"/>
      <c r="AF356" s="114"/>
      <c r="AG356" s="114" t="s">
        <v>145</v>
      </c>
      <c r="AH356" s="114">
        <v>0</v>
      </c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</row>
    <row r="357" spans="1:60" outlineLevel="1" x14ac:dyDescent="0.2">
      <c r="A357" s="117"/>
      <c r="B357" s="118"/>
      <c r="C357" s="146" t="s">
        <v>531</v>
      </c>
      <c r="D357" s="120"/>
      <c r="E357" s="121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4"/>
      <c r="Z357" s="114"/>
      <c r="AA357" s="114"/>
      <c r="AB357" s="114"/>
      <c r="AC357" s="114"/>
      <c r="AD357" s="114"/>
      <c r="AE357" s="114"/>
      <c r="AF357" s="114"/>
      <c r="AG357" s="114" t="s">
        <v>145</v>
      </c>
      <c r="AH357" s="114">
        <v>0</v>
      </c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</row>
    <row r="358" spans="1:60" outlineLevel="1" x14ac:dyDescent="0.2">
      <c r="A358" s="117"/>
      <c r="B358" s="118"/>
      <c r="C358" s="146" t="s">
        <v>175</v>
      </c>
      <c r="D358" s="120"/>
      <c r="E358" s="121">
        <v>6.44</v>
      </c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4"/>
      <c r="Z358" s="114"/>
      <c r="AA358" s="114"/>
      <c r="AB358" s="114"/>
      <c r="AC358" s="114"/>
      <c r="AD358" s="114"/>
      <c r="AE358" s="114"/>
      <c r="AF358" s="114"/>
      <c r="AG358" s="114" t="s">
        <v>145</v>
      </c>
      <c r="AH358" s="114">
        <v>0</v>
      </c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</row>
    <row r="359" spans="1:60" outlineLevel="1" x14ac:dyDescent="0.2">
      <c r="A359" s="117"/>
      <c r="B359" s="118"/>
      <c r="C359" s="146" t="s">
        <v>176</v>
      </c>
      <c r="D359" s="120"/>
      <c r="E359" s="121">
        <v>1.008</v>
      </c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4"/>
      <c r="Z359" s="114"/>
      <c r="AA359" s="114"/>
      <c r="AB359" s="114"/>
      <c r="AC359" s="114"/>
      <c r="AD359" s="114"/>
      <c r="AE359" s="114"/>
      <c r="AF359" s="114"/>
      <c r="AG359" s="114" t="s">
        <v>145</v>
      </c>
      <c r="AH359" s="114">
        <v>0</v>
      </c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</row>
    <row r="360" spans="1:60" outlineLevel="1" x14ac:dyDescent="0.2">
      <c r="A360" s="117"/>
      <c r="B360" s="118"/>
      <c r="C360" s="146" t="s">
        <v>177</v>
      </c>
      <c r="D360" s="120"/>
      <c r="E360" s="121">
        <v>4.1340000000000003</v>
      </c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4"/>
      <c r="Z360" s="114"/>
      <c r="AA360" s="114"/>
      <c r="AB360" s="114"/>
      <c r="AC360" s="114"/>
      <c r="AD360" s="114"/>
      <c r="AE360" s="114"/>
      <c r="AF360" s="114"/>
      <c r="AG360" s="114" t="s">
        <v>145</v>
      </c>
      <c r="AH360" s="114">
        <v>0</v>
      </c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</row>
    <row r="361" spans="1:60" outlineLevel="1" x14ac:dyDescent="0.2">
      <c r="A361" s="117"/>
      <c r="B361" s="118"/>
      <c r="C361" s="146" t="s">
        <v>178</v>
      </c>
      <c r="D361" s="120"/>
      <c r="E361" s="121">
        <v>1.1625000000000001</v>
      </c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  <c r="T361" s="119"/>
      <c r="U361" s="119"/>
      <c r="V361" s="119"/>
      <c r="W361" s="119"/>
      <c r="X361" s="119"/>
      <c r="Y361" s="114"/>
      <c r="Z361" s="114"/>
      <c r="AA361" s="114"/>
      <c r="AB361" s="114"/>
      <c r="AC361" s="114"/>
      <c r="AD361" s="114"/>
      <c r="AE361" s="114"/>
      <c r="AF361" s="114"/>
      <c r="AG361" s="114" t="s">
        <v>145</v>
      </c>
      <c r="AH361" s="114">
        <v>0</v>
      </c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</row>
    <row r="362" spans="1:60" outlineLevel="1" x14ac:dyDescent="0.2">
      <c r="A362" s="117"/>
      <c r="B362" s="118"/>
      <c r="C362" s="146" t="s">
        <v>179</v>
      </c>
      <c r="D362" s="120"/>
      <c r="E362" s="121">
        <v>16.463000000000001</v>
      </c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4"/>
      <c r="Z362" s="114"/>
      <c r="AA362" s="114"/>
      <c r="AB362" s="114"/>
      <c r="AC362" s="114"/>
      <c r="AD362" s="114"/>
      <c r="AE362" s="114"/>
      <c r="AF362" s="114"/>
      <c r="AG362" s="114" t="s">
        <v>145</v>
      </c>
      <c r="AH362" s="114">
        <v>0</v>
      </c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</row>
    <row r="363" spans="1:60" outlineLevel="1" x14ac:dyDescent="0.2">
      <c r="A363" s="117"/>
      <c r="B363" s="118"/>
      <c r="C363" s="146" t="s">
        <v>180</v>
      </c>
      <c r="D363" s="120"/>
      <c r="E363" s="121">
        <v>8.52</v>
      </c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4"/>
      <c r="Z363" s="114"/>
      <c r="AA363" s="114"/>
      <c r="AB363" s="114"/>
      <c r="AC363" s="114"/>
      <c r="AD363" s="114"/>
      <c r="AE363" s="114"/>
      <c r="AF363" s="114"/>
      <c r="AG363" s="114" t="s">
        <v>145</v>
      </c>
      <c r="AH363" s="114">
        <v>0</v>
      </c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</row>
    <row r="364" spans="1:60" outlineLevel="1" x14ac:dyDescent="0.2">
      <c r="A364" s="131">
        <v>147</v>
      </c>
      <c r="B364" s="132" t="s">
        <v>532</v>
      </c>
      <c r="C364" s="145" t="s">
        <v>533</v>
      </c>
      <c r="D364" s="133" t="s">
        <v>142</v>
      </c>
      <c r="E364" s="134">
        <v>167.33349999999999</v>
      </c>
      <c r="F364" s="135"/>
      <c r="G364" s="136">
        <f>ROUND(E364*F364,2)</f>
        <v>0</v>
      </c>
      <c r="H364" s="119">
        <v>3.79</v>
      </c>
      <c r="I364" s="119">
        <f>ROUND(E364*H364,2)</f>
        <v>634.19000000000005</v>
      </c>
      <c r="J364" s="119">
        <v>49.61</v>
      </c>
      <c r="K364" s="119">
        <f>ROUND(E364*J364,2)</f>
        <v>8301.41</v>
      </c>
      <c r="L364" s="119">
        <v>21</v>
      </c>
      <c r="M364" s="119">
        <f>G364*(1+L364/100)</f>
        <v>0</v>
      </c>
      <c r="N364" s="119">
        <v>1.3999999999999999E-4</v>
      </c>
      <c r="O364" s="119">
        <f>ROUND(E364*N364,2)</f>
        <v>0.02</v>
      </c>
      <c r="P364" s="119">
        <v>0</v>
      </c>
      <c r="Q364" s="119">
        <f>ROUND(E364*P364,2)</f>
        <v>0</v>
      </c>
      <c r="R364" s="119"/>
      <c r="S364" s="119" t="s">
        <v>135</v>
      </c>
      <c r="T364" s="119" t="s">
        <v>143</v>
      </c>
      <c r="U364" s="119">
        <v>0.10191</v>
      </c>
      <c r="V364" s="119">
        <f>ROUND(E364*U364,2)</f>
        <v>17.05</v>
      </c>
      <c r="W364" s="119"/>
      <c r="X364" s="119" t="s">
        <v>136</v>
      </c>
      <c r="Y364" s="114"/>
      <c r="Z364" s="114"/>
      <c r="AA364" s="114"/>
      <c r="AB364" s="114"/>
      <c r="AC364" s="114"/>
      <c r="AD364" s="114"/>
      <c r="AE364" s="114"/>
      <c r="AF364" s="114"/>
      <c r="AG364" s="114" t="s">
        <v>137</v>
      </c>
      <c r="AH364" s="114"/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</row>
    <row r="365" spans="1:60" outlineLevel="1" x14ac:dyDescent="0.2">
      <c r="A365" s="117"/>
      <c r="B365" s="118"/>
      <c r="C365" s="146" t="s">
        <v>530</v>
      </c>
      <c r="D365" s="120"/>
      <c r="E365" s="121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4"/>
      <c r="Z365" s="114"/>
      <c r="AA365" s="114"/>
      <c r="AB365" s="114"/>
      <c r="AC365" s="114"/>
      <c r="AD365" s="114"/>
      <c r="AE365" s="114"/>
      <c r="AF365" s="114"/>
      <c r="AG365" s="114" t="s">
        <v>145</v>
      </c>
      <c r="AH365" s="114">
        <v>0</v>
      </c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</row>
    <row r="366" spans="1:60" outlineLevel="1" x14ac:dyDescent="0.2">
      <c r="A366" s="117"/>
      <c r="B366" s="118"/>
      <c r="C366" s="146" t="s">
        <v>183</v>
      </c>
      <c r="D366" s="120"/>
      <c r="E366" s="121">
        <v>31.2</v>
      </c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4"/>
      <c r="Z366" s="114"/>
      <c r="AA366" s="114"/>
      <c r="AB366" s="114"/>
      <c r="AC366" s="114"/>
      <c r="AD366" s="114"/>
      <c r="AE366" s="114"/>
      <c r="AF366" s="114"/>
      <c r="AG366" s="114" t="s">
        <v>145</v>
      </c>
      <c r="AH366" s="114">
        <v>0</v>
      </c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</row>
    <row r="367" spans="1:60" outlineLevel="1" x14ac:dyDescent="0.2">
      <c r="A367" s="117"/>
      <c r="B367" s="118"/>
      <c r="C367" s="146" t="s">
        <v>187</v>
      </c>
      <c r="D367" s="120"/>
      <c r="E367" s="121">
        <v>11.023999999999999</v>
      </c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4"/>
      <c r="Z367" s="114"/>
      <c r="AA367" s="114"/>
      <c r="AB367" s="114"/>
      <c r="AC367" s="114"/>
      <c r="AD367" s="114"/>
      <c r="AE367" s="114"/>
      <c r="AF367" s="114"/>
      <c r="AG367" s="114" t="s">
        <v>145</v>
      </c>
      <c r="AH367" s="114">
        <v>0</v>
      </c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</row>
    <row r="368" spans="1:60" outlineLevel="1" x14ac:dyDescent="0.2">
      <c r="A368" s="117"/>
      <c r="B368" s="118"/>
      <c r="C368" s="146" t="s">
        <v>189</v>
      </c>
      <c r="D368" s="120"/>
      <c r="E368" s="121">
        <v>4.8840000000000003</v>
      </c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4"/>
      <c r="Z368" s="114"/>
      <c r="AA368" s="114"/>
      <c r="AB368" s="114"/>
      <c r="AC368" s="114"/>
      <c r="AD368" s="114"/>
      <c r="AE368" s="114"/>
      <c r="AF368" s="114"/>
      <c r="AG368" s="114" t="s">
        <v>145</v>
      </c>
      <c r="AH368" s="114">
        <v>0</v>
      </c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</row>
    <row r="369" spans="1:60" outlineLevel="1" x14ac:dyDescent="0.2">
      <c r="A369" s="117"/>
      <c r="B369" s="118"/>
      <c r="C369" s="146" t="s">
        <v>190</v>
      </c>
      <c r="D369" s="120"/>
      <c r="E369" s="121">
        <v>8.9179999999999993</v>
      </c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4"/>
      <c r="Z369" s="114"/>
      <c r="AA369" s="114"/>
      <c r="AB369" s="114"/>
      <c r="AC369" s="114"/>
      <c r="AD369" s="114"/>
      <c r="AE369" s="114"/>
      <c r="AF369" s="114"/>
      <c r="AG369" s="114" t="s">
        <v>145</v>
      </c>
      <c r="AH369" s="114">
        <v>0</v>
      </c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</row>
    <row r="370" spans="1:60" outlineLevel="1" x14ac:dyDescent="0.2">
      <c r="A370" s="117"/>
      <c r="B370" s="118"/>
      <c r="C370" s="146" t="s">
        <v>191</v>
      </c>
      <c r="D370" s="120"/>
      <c r="E370" s="121">
        <v>43.212000000000003</v>
      </c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4"/>
      <c r="Z370" s="114"/>
      <c r="AA370" s="114"/>
      <c r="AB370" s="114"/>
      <c r="AC370" s="114"/>
      <c r="AD370" s="114"/>
      <c r="AE370" s="114"/>
      <c r="AF370" s="114"/>
      <c r="AG370" s="114" t="s">
        <v>145</v>
      </c>
      <c r="AH370" s="114">
        <v>0</v>
      </c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</row>
    <row r="371" spans="1:60" outlineLevel="1" x14ac:dyDescent="0.2">
      <c r="A371" s="117"/>
      <c r="B371" s="118"/>
      <c r="C371" s="146" t="s">
        <v>193</v>
      </c>
      <c r="D371" s="120"/>
      <c r="E371" s="121">
        <v>30.367999999999999</v>
      </c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4"/>
      <c r="Z371" s="114"/>
      <c r="AA371" s="114"/>
      <c r="AB371" s="114"/>
      <c r="AC371" s="114"/>
      <c r="AD371" s="114"/>
      <c r="AE371" s="114"/>
      <c r="AF371" s="114"/>
      <c r="AG371" s="114" t="s">
        <v>145</v>
      </c>
      <c r="AH371" s="114">
        <v>0</v>
      </c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</row>
    <row r="372" spans="1:60" outlineLevel="1" x14ac:dyDescent="0.2">
      <c r="A372" s="117"/>
      <c r="B372" s="118"/>
      <c r="C372" s="146" t="s">
        <v>531</v>
      </c>
      <c r="D372" s="120"/>
      <c r="E372" s="121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4"/>
      <c r="Z372" s="114"/>
      <c r="AA372" s="114"/>
      <c r="AB372" s="114"/>
      <c r="AC372" s="114"/>
      <c r="AD372" s="114"/>
      <c r="AE372" s="114"/>
      <c r="AF372" s="114"/>
      <c r="AG372" s="114" t="s">
        <v>145</v>
      </c>
      <c r="AH372" s="114">
        <v>0</v>
      </c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</row>
    <row r="373" spans="1:60" outlineLevel="1" x14ac:dyDescent="0.2">
      <c r="A373" s="117"/>
      <c r="B373" s="118"/>
      <c r="C373" s="146" t="s">
        <v>175</v>
      </c>
      <c r="D373" s="120"/>
      <c r="E373" s="121">
        <v>6.44</v>
      </c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4"/>
      <c r="Z373" s="114"/>
      <c r="AA373" s="114"/>
      <c r="AB373" s="114"/>
      <c r="AC373" s="114"/>
      <c r="AD373" s="114"/>
      <c r="AE373" s="114"/>
      <c r="AF373" s="114"/>
      <c r="AG373" s="114" t="s">
        <v>145</v>
      </c>
      <c r="AH373" s="114">
        <v>0</v>
      </c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</row>
    <row r="374" spans="1:60" outlineLevel="1" x14ac:dyDescent="0.2">
      <c r="A374" s="117"/>
      <c r="B374" s="118"/>
      <c r="C374" s="146" t="s">
        <v>176</v>
      </c>
      <c r="D374" s="120"/>
      <c r="E374" s="121">
        <v>1.008</v>
      </c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4"/>
      <c r="Z374" s="114"/>
      <c r="AA374" s="114"/>
      <c r="AB374" s="114"/>
      <c r="AC374" s="114"/>
      <c r="AD374" s="114"/>
      <c r="AE374" s="114"/>
      <c r="AF374" s="114"/>
      <c r="AG374" s="114" t="s">
        <v>145</v>
      </c>
      <c r="AH374" s="114">
        <v>0</v>
      </c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</row>
    <row r="375" spans="1:60" outlineLevel="1" x14ac:dyDescent="0.2">
      <c r="A375" s="117"/>
      <c r="B375" s="118"/>
      <c r="C375" s="146" t="s">
        <v>177</v>
      </c>
      <c r="D375" s="120"/>
      <c r="E375" s="121">
        <v>4.1340000000000003</v>
      </c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4"/>
      <c r="Z375" s="114"/>
      <c r="AA375" s="114"/>
      <c r="AB375" s="114"/>
      <c r="AC375" s="114"/>
      <c r="AD375" s="114"/>
      <c r="AE375" s="114"/>
      <c r="AF375" s="114"/>
      <c r="AG375" s="114" t="s">
        <v>145</v>
      </c>
      <c r="AH375" s="114">
        <v>0</v>
      </c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</row>
    <row r="376" spans="1:60" outlineLevel="1" x14ac:dyDescent="0.2">
      <c r="A376" s="117"/>
      <c r="B376" s="118"/>
      <c r="C376" s="146" t="s">
        <v>178</v>
      </c>
      <c r="D376" s="120"/>
      <c r="E376" s="121">
        <v>1.1625000000000001</v>
      </c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  <c r="T376" s="119"/>
      <c r="U376" s="119"/>
      <c r="V376" s="119"/>
      <c r="W376" s="119"/>
      <c r="X376" s="119"/>
      <c r="Y376" s="114"/>
      <c r="Z376" s="114"/>
      <c r="AA376" s="114"/>
      <c r="AB376" s="114"/>
      <c r="AC376" s="114"/>
      <c r="AD376" s="114"/>
      <c r="AE376" s="114"/>
      <c r="AF376" s="114"/>
      <c r="AG376" s="114" t="s">
        <v>145</v>
      </c>
      <c r="AH376" s="114">
        <v>0</v>
      </c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</row>
    <row r="377" spans="1:60" outlineLevel="1" x14ac:dyDescent="0.2">
      <c r="A377" s="117"/>
      <c r="B377" s="118"/>
      <c r="C377" s="146" t="s">
        <v>179</v>
      </c>
      <c r="D377" s="120"/>
      <c r="E377" s="121">
        <v>16.463000000000001</v>
      </c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4"/>
      <c r="Z377" s="114"/>
      <c r="AA377" s="114"/>
      <c r="AB377" s="114"/>
      <c r="AC377" s="114"/>
      <c r="AD377" s="114"/>
      <c r="AE377" s="114"/>
      <c r="AF377" s="114"/>
      <c r="AG377" s="114" t="s">
        <v>145</v>
      </c>
      <c r="AH377" s="114">
        <v>0</v>
      </c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</row>
    <row r="378" spans="1:60" outlineLevel="1" x14ac:dyDescent="0.2">
      <c r="A378" s="117"/>
      <c r="B378" s="118"/>
      <c r="C378" s="146" t="s">
        <v>180</v>
      </c>
      <c r="D378" s="120"/>
      <c r="E378" s="121">
        <v>8.52</v>
      </c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4"/>
      <c r="Z378" s="114"/>
      <c r="AA378" s="114"/>
      <c r="AB378" s="114"/>
      <c r="AC378" s="114"/>
      <c r="AD378" s="114"/>
      <c r="AE378" s="114"/>
      <c r="AF378" s="114"/>
      <c r="AG378" s="114" t="s">
        <v>145</v>
      </c>
      <c r="AH378" s="114">
        <v>0</v>
      </c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</row>
    <row r="379" spans="1:60" outlineLevel="1" x14ac:dyDescent="0.2">
      <c r="A379" s="131">
        <v>148</v>
      </c>
      <c r="B379" s="132" t="s">
        <v>534</v>
      </c>
      <c r="C379" s="145" t="s">
        <v>535</v>
      </c>
      <c r="D379" s="133" t="s">
        <v>142</v>
      </c>
      <c r="E379" s="134">
        <v>37.727499999999999</v>
      </c>
      <c r="F379" s="135"/>
      <c r="G379" s="136">
        <f>ROUND(E379*F379,2)</f>
        <v>0</v>
      </c>
      <c r="H379" s="119">
        <v>9.81</v>
      </c>
      <c r="I379" s="119">
        <f>ROUND(E379*H379,2)</f>
        <v>370.11</v>
      </c>
      <c r="J379" s="119">
        <v>6.59</v>
      </c>
      <c r="K379" s="119">
        <f>ROUND(E379*J379,2)</f>
        <v>248.62</v>
      </c>
      <c r="L379" s="119">
        <v>21</v>
      </c>
      <c r="M379" s="119">
        <f>G379*(1+L379/100)</f>
        <v>0</v>
      </c>
      <c r="N379" s="119">
        <v>3.5E-4</v>
      </c>
      <c r="O379" s="119">
        <f>ROUND(E379*N379,2)</f>
        <v>0.01</v>
      </c>
      <c r="P379" s="119">
        <v>0</v>
      </c>
      <c r="Q379" s="119">
        <f>ROUND(E379*P379,2)</f>
        <v>0</v>
      </c>
      <c r="R379" s="119"/>
      <c r="S379" s="119" t="s">
        <v>135</v>
      </c>
      <c r="T379" s="119" t="s">
        <v>135</v>
      </c>
      <c r="U379" s="119">
        <v>1.35E-2</v>
      </c>
      <c r="V379" s="119">
        <f>ROUND(E379*U379,2)</f>
        <v>0.51</v>
      </c>
      <c r="W379" s="119"/>
      <c r="X379" s="119" t="s">
        <v>136</v>
      </c>
      <c r="Y379" s="114"/>
      <c r="Z379" s="114"/>
      <c r="AA379" s="114"/>
      <c r="AB379" s="114"/>
      <c r="AC379" s="114"/>
      <c r="AD379" s="114"/>
      <c r="AE379" s="114"/>
      <c r="AF379" s="114"/>
      <c r="AG379" s="114" t="s">
        <v>137</v>
      </c>
      <c r="AH379" s="114"/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</row>
    <row r="380" spans="1:60" outlineLevel="1" x14ac:dyDescent="0.2">
      <c r="A380" s="117"/>
      <c r="B380" s="118"/>
      <c r="C380" s="146" t="s">
        <v>175</v>
      </c>
      <c r="D380" s="120"/>
      <c r="E380" s="121">
        <v>6.44</v>
      </c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4"/>
      <c r="Z380" s="114"/>
      <c r="AA380" s="114"/>
      <c r="AB380" s="114"/>
      <c r="AC380" s="114"/>
      <c r="AD380" s="114"/>
      <c r="AE380" s="114"/>
      <c r="AF380" s="114"/>
      <c r="AG380" s="114" t="s">
        <v>145</v>
      </c>
      <c r="AH380" s="114">
        <v>0</v>
      </c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</row>
    <row r="381" spans="1:60" outlineLevel="1" x14ac:dyDescent="0.2">
      <c r="A381" s="117"/>
      <c r="B381" s="118"/>
      <c r="C381" s="146" t="s">
        <v>176</v>
      </c>
      <c r="D381" s="120"/>
      <c r="E381" s="121">
        <v>1.008</v>
      </c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4"/>
      <c r="Z381" s="114"/>
      <c r="AA381" s="114"/>
      <c r="AB381" s="114"/>
      <c r="AC381" s="114"/>
      <c r="AD381" s="114"/>
      <c r="AE381" s="114"/>
      <c r="AF381" s="114"/>
      <c r="AG381" s="114" t="s">
        <v>145</v>
      </c>
      <c r="AH381" s="114">
        <v>0</v>
      </c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</row>
    <row r="382" spans="1:60" outlineLevel="1" x14ac:dyDescent="0.2">
      <c r="A382" s="117"/>
      <c r="B382" s="118"/>
      <c r="C382" s="146" t="s">
        <v>177</v>
      </c>
      <c r="D382" s="120"/>
      <c r="E382" s="121">
        <v>4.1340000000000003</v>
      </c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4"/>
      <c r="Z382" s="114"/>
      <c r="AA382" s="114"/>
      <c r="AB382" s="114"/>
      <c r="AC382" s="114"/>
      <c r="AD382" s="114"/>
      <c r="AE382" s="114"/>
      <c r="AF382" s="114"/>
      <c r="AG382" s="114" t="s">
        <v>145</v>
      </c>
      <c r="AH382" s="114">
        <v>0</v>
      </c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</row>
    <row r="383" spans="1:60" outlineLevel="1" x14ac:dyDescent="0.2">
      <c r="A383" s="117"/>
      <c r="B383" s="118"/>
      <c r="C383" s="146" t="s">
        <v>178</v>
      </c>
      <c r="D383" s="120"/>
      <c r="E383" s="121">
        <v>1.1625000000000001</v>
      </c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  <c r="T383" s="119"/>
      <c r="U383" s="119"/>
      <c r="V383" s="119"/>
      <c r="W383" s="119"/>
      <c r="X383" s="119"/>
      <c r="Y383" s="114"/>
      <c r="Z383" s="114"/>
      <c r="AA383" s="114"/>
      <c r="AB383" s="114"/>
      <c r="AC383" s="114"/>
      <c r="AD383" s="114"/>
      <c r="AE383" s="114"/>
      <c r="AF383" s="114"/>
      <c r="AG383" s="114" t="s">
        <v>145</v>
      </c>
      <c r="AH383" s="114">
        <v>0</v>
      </c>
      <c r="AI383" s="114"/>
      <c r="AJ383" s="114"/>
      <c r="AK383" s="114"/>
      <c r="AL383" s="114"/>
      <c r="AM383" s="114"/>
      <c r="AN383" s="114"/>
      <c r="AO383" s="114"/>
      <c r="AP383" s="114"/>
      <c r="AQ383" s="114"/>
      <c r="AR383" s="114"/>
      <c r="AS383" s="114"/>
      <c r="AT383" s="114"/>
      <c r="AU383" s="114"/>
      <c r="AV383" s="114"/>
      <c r="AW383" s="114"/>
      <c r="AX383" s="114"/>
      <c r="AY383" s="114"/>
      <c r="AZ383" s="114"/>
      <c r="BA383" s="114"/>
      <c r="BB383" s="114"/>
      <c r="BC383" s="114"/>
      <c r="BD383" s="114"/>
      <c r="BE383" s="114"/>
      <c r="BF383" s="114"/>
      <c r="BG383" s="114"/>
      <c r="BH383" s="114"/>
    </row>
    <row r="384" spans="1:60" outlineLevel="1" x14ac:dyDescent="0.2">
      <c r="A384" s="117"/>
      <c r="B384" s="118"/>
      <c r="C384" s="146" t="s">
        <v>179</v>
      </c>
      <c r="D384" s="120"/>
      <c r="E384" s="121">
        <v>16.463000000000001</v>
      </c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  <c r="T384" s="119"/>
      <c r="U384" s="119"/>
      <c r="V384" s="119"/>
      <c r="W384" s="119"/>
      <c r="X384" s="119"/>
      <c r="Y384" s="114"/>
      <c r="Z384" s="114"/>
      <c r="AA384" s="114"/>
      <c r="AB384" s="114"/>
      <c r="AC384" s="114"/>
      <c r="AD384" s="114"/>
      <c r="AE384" s="114"/>
      <c r="AF384" s="114"/>
      <c r="AG384" s="114" t="s">
        <v>145</v>
      </c>
      <c r="AH384" s="114">
        <v>0</v>
      </c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</row>
    <row r="385" spans="1:60" outlineLevel="1" x14ac:dyDescent="0.2">
      <c r="A385" s="117"/>
      <c r="B385" s="118"/>
      <c r="C385" s="146" t="s">
        <v>180</v>
      </c>
      <c r="D385" s="120"/>
      <c r="E385" s="121">
        <v>8.52</v>
      </c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4"/>
      <c r="Z385" s="114"/>
      <c r="AA385" s="114"/>
      <c r="AB385" s="114"/>
      <c r="AC385" s="114"/>
      <c r="AD385" s="114"/>
      <c r="AE385" s="114"/>
      <c r="AF385" s="114"/>
      <c r="AG385" s="114" t="s">
        <v>145</v>
      </c>
      <c r="AH385" s="114">
        <v>0</v>
      </c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</row>
    <row r="386" spans="1:60" x14ac:dyDescent="0.2">
      <c r="A386" s="125" t="s">
        <v>130</v>
      </c>
      <c r="B386" s="126" t="s">
        <v>94</v>
      </c>
      <c r="C386" s="143" t="s">
        <v>95</v>
      </c>
      <c r="D386" s="127"/>
      <c r="E386" s="128"/>
      <c r="F386" s="129"/>
      <c r="G386" s="130">
        <f>SUMIF(AG387:AG389,"&lt;&gt;NOR",G387:G389)</f>
        <v>0</v>
      </c>
      <c r="H386" s="124"/>
      <c r="I386" s="124">
        <f>SUM(I387:I389)</f>
        <v>0</v>
      </c>
      <c r="J386" s="124"/>
      <c r="K386" s="124">
        <f>SUM(K387:K389)</f>
        <v>407.46</v>
      </c>
      <c r="L386" s="124"/>
      <c r="M386" s="124">
        <f>SUM(M387:M389)</f>
        <v>0</v>
      </c>
      <c r="N386" s="124"/>
      <c r="O386" s="124">
        <f>SUM(O387:O389)</f>
        <v>0</v>
      </c>
      <c r="P386" s="124"/>
      <c r="Q386" s="124">
        <f>SUM(Q387:Q389)</f>
        <v>0</v>
      </c>
      <c r="R386" s="124"/>
      <c r="S386" s="124"/>
      <c r="T386" s="124"/>
      <c r="U386" s="124"/>
      <c r="V386" s="124">
        <f>SUM(V387:V389)</f>
        <v>0.89</v>
      </c>
      <c r="W386" s="124"/>
      <c r="X386" s="124"/>
      <c r="AG386" t="s">
        <v>131</v>
      </c>
    </row>
    <row r="387" spans="1:60" outlineLevel="1" x14ac:dyDescent="0.2">
      <c r="A387" s="131">
        <v>149</v>
      </c>
      <c r="B387" s="132" t="s">
        <v>536</v>
      </c>
      <c r="C387" s="145" t="s">
        <v>537</v>
      </c>
      <c r="D387" s="133" t="s">
        <v>142</v>
      </c>
      <c r="E387" s="134">
        <v>9.8420000000000005</v>
      </c>
      <c r="F387" s="135"/>
      <c r="G387" s="136">
        <f>ROUND(E387*F387,2)</f>
        <v>0</v>
      </c>
      <c r="H387" s="119">
        <v>0</v>
      </c>
      <c r="I387" s="119">
        <f>ROUND(E387*H387,2)</f>
        <v>0</v>
      </c>
      <c r="J387" s="119">
        <v>41.4</v>
      </c>
      <c r="K387" s="119">
        <f>ROUND(E387*J387,2)</f>
        <v>407.46</v>
      </c>
      <c r="L387" s="119">
        <v>21</v>
      </c>
      <c r="M387" s="119">
        <f>G387*(1+L387/100)</f>
        <v>0</v>
      </c>
      <c r="N387" s="119">
        <v>0</v>
      </c>
      <c r="O387" s="119">
        <f>ROUND(E387*N387,2)</f>
        <v>0</v>
      </c>
      <c r="P387" s="119">
        <v>0</v>
      </c>
      <c r="Q387" s="119">
        <f>ROUND(E387*P387,2)</f>
        <v>0</v>
      </c>
      <c r="R387" s="119"/>
      <c r="S387" s="119" t="s">
        <v>135</v>
      </c>
      <c r="T387" s="119" t="s">
        <v>135</v>
      </c>
      <c r="U387" s="119">
        <v>0.09</v>
      </c>
      <c r="V387" s="119">
        <f>ROUND(E387*U387,2)</f>
        <v>0.89</v>
      </c>
      <c r="W387" s="119"/>
      <c r="X387" s="119" t="s">
        <v>136</v>
      </c>
      <c r="Y387" s="114"/>
      <c r="Z387" s="114"/>
      <c r="AA387" s="114"/>
      <c r="AB387" s="114"/>
      <c r="AC387" s="114"/>
      <c r="AD387" s="114"/>
      <c r="AE387" s="114"/>
      <c r="AF387" s="114"/>
      <c r="AG387" s="114" t="s">
        <v>137</v>
      </c>
      <c r="AH387" s="114"/>
      <c r="AI387" s="114"/>
      <c r="AJ387" s="114"/>
      <c r="AK387" s="114"/>
      <c r="AL387" s="114"/>
      <c r="AM387" s="114"/>
      <c r="AN387" s="114"/>
      <c r="AO387" s="114"/>
      <c r="AP387" s="114"/>
      <c r="AQ387" s="114"/>
      <c r="AR387" s="114"/>
      <c r="AS387" s="114"/>
      <c r="AT387" s="114"/>
      <c r="AU387" s="114"/>
      <c r="AV387" s="114"/>
      <c r="AW387" s="114"/>
      <c r="AX387" s="114"/>
      <c r="AY387" s="114"/>
      <c r="AZ387" s="114"/>
      <c r="BA387" s="114"/>
      <c r="BB387" s="114"/>
      <c r="BC387" s="114"/>
      <c r="BD387" s="114"/>
      <c r="BE387" s="114"/>
      <c r="BF387" s="114"/>
      <c r="BG387" s="114"/>
      <c r="BH387" s="114"/>
    </row>
    <row r="388" spans="1:60" outlineLevel="1" x14ac:dyDescent="0.2">
      <c r="A388" s="117"/>
      <c r="B388" s="118"/>
      <c r="C388" s="146" t="s">
        <v>187</v>
      </c>
      <c r="D388" s="120"/>
      <c r="E388" s="121">
        <v>11.023999999999999</v>
      </c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  <c r="T388" s="119"/>
      <c r="U388" s="119"/>
      <c r="V388" s="119"/>
      <c r="W388" s="119"/>
      <c r="X388" s="119"/>
      <c r="Y388" s="114"/>
      <c r="Z388" s="114"/>
      <c r="AA388" s="114"/>
      <c r="AB388" s="114"/>
      <c r="AC388" s="114"/>
      <c r="AD388" s="114"/>
      <c r="AE388" s="114"/>
      <c r="AF388" s="114"/>
      <c r="AG388" s="114" t="s">
        <v>145</v>
      </c>
      <c r="AH388" s="114">
        <v>0</v>
      </c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</row>
    <row r="389" spans="1:60" outlineLevel="1" x14ac:dyDescent="0.2">
      <c r="A389" s="117"/>
      <c r="B389" s="118"/>
      <c r="C389" s="146" t="s">
        <v>188</v>
      </c>
      <c r="D389" s="120"/>
      <c r="E389" s="121">
        <v>-1.1819999999999999</v>
      </c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  <c r="T389" s="119"/>
      <c r="U389" s="119"/>
      <c r="V389" s="119"/>
      <c r="W389" s="119"/>
      <c r="X389" s="119"/>
      <c r="Y389" s="114"/>
      <c r="Z389" s="114"/>
      <c r="AA389" s="114"/>
      <c r="AB389" s="114"/>
      <c r="AC389" s="114"/>
      <c r="AD389" s="114"/>
      <c r="AE389" s="114"/>
      <c r="AF389" s="114"/>
      <c r="AG389" s="114" t="s">
        <v>145</v>
      </c>
      <c r="AH389" s="114">
        <v>0</v>
      </c>
      <c r="AI389" s="114"/>
      <c r="AJ389" s="114"/>
      <c r="AK389" s="114"/>
      <c r="AL389" s="114"/>
      <c r="AM389" s="114"/>
      <c r="AN389" s="114"/>
      <c r="AO389" s="114"/>
      <c r="AP389" s="114"/>
      <c r="AQ389" s="114"/>
      <c r="AR389" s="114"/>
      <c r="AS389" s="114"/>
      <c r="AT389" s="114"/>
      <c r="AU389" s="114"/>
      <c r="AV389" s="114"/>
      <c r="AW389" s="114"/>
      <c r="AX389" s="114"/>
      <c r="AY389" s="114"/>
      <c r="AZ389" s="114"/>
      <c r="BA389" s="114"/>
      <c r="BB389" s="114"/>
      <c r="BC389" s="114"/>
      <c r="BD389" s="114"/>
      <c r="BE389" s="114"/>
      <c r="BF389" s="114"/>
      <c r="BG389" s="114"/>
      <c r="BH389" s="114"/>
    </row>
    <row r="390" spans="1:60" x14ac:dyDescent="0.2">
      <c r="A390" s="125" t="s">
        <v>130</v>
      </c>
      <c r="B390" s="126" t="s">
        <v>96</v>
      </c>
      <c r="C390" s="143" t="s">
        <v>97</v>
      </c>
      <c r="D390" s="127"/>
      <c r="E390" s="128"/>
      <c r="F390" s="129"/>
      <c r="G390" s="130">
        <f>SUMIF(AG391:AG391,"&lt;&gt;NOR",G391:G391)</f>
        <v>0</v>
      </c>
      <c r="H390" s="124"/>
      <c r="I390" s="124">
        <f>SUM(I391:I391)</f>
        <v>0</v>
      </c>
      <c r="J390" s="124"/>
      <c r="K390" s="124">
        <f>SUM(K391:K391)</f>
        <v>178</v>
      </c>
      <c r="L390" s="124"/>
      <c r="M390" s="124">
        <f>SUM(M391:M391)</f>
        <v>0</v>
      </c>
      <c r="N390" s="124"/>
      <c r="O390" s="124">
        <f>SUM(O391:O391)</f>
        <v>0</v>
      </c>
      <c r="P390" s="124"/>
      <c r="Q390" s="124">
        <f>SUM(Q391:Q391)</f>
        <v>0.03</v>
      </c>
      <c r="R390" s="124"/>
      <c r="S390" s="124"/>
      <c r="T390" s="124"/>
      <c r="U390" s="124"/>
      <c r="V390" s="124">
        <f>SUM(V391:V391)</f>
        <v>1.27</v>
      </c>
      <c r="W390" s="124"/>
      <c r="X390" s="124"/>
      <c r="AG390" t="s">
        <v>131</v>
      </c>
    </row>
    <row r="391" spans="1:60" outlineLevel="1" x14ac:dyDescent="0.2">
      <c r="A391" s="137">
        <v>150</v>
      </c>
      <c r="B391" s="138" t="s">
        <v>538</v>
      </c>
      <c r="C391" s="144" t="s">
        <v>539</v>
      </c>
      <c r="D391" s="139" t="s">
        <v>134</v>
      </c>
      <c r="E391" s="140">
        <v>2</v>
      </c>
      <c r="F391" s="141"/>
      <c r="G391" s="142">
        <f>ROUND(E391*F391,2)</f>
        <v>0</v>
      </c>
      <c r="H391" s="119">
        <v>0</v>
      </c>
      <c r="I391" s="119">
        <f>ROUND(E391*H391,2)</f>
        <v>0</v>
      </c>
      <c r="J391" s="119">
        <v>89</v>
      </c>
      <c r="K391" s="119">
        <f>ROUND(E391*J391,2)</f>
        <v>178</v>
      </c>
      <c r="L391" s="119">
        <v>21</v>
      </c>
      <c r="M391" s="119">
        <f>G391*(1+L391/100)</f>
        <v>0</v>
      </c>
      <c r="N391" s="119">
        <v>0</v>
      </c>
      <c r="O391" s="119">
        <f>ROUND(E391*N391,2)</f>
        <v>0</v>
      </c>
      <c r="P391" s="119">
        <v>1.6E-2</v>
      </c>
      <c r="Q391" s="119">
        <f>ROUND(E391*P391,2)</f>
        <v>0.03</v>
      </c>
      <c r="R391" s="119"/>
      <c r="S391" s="119" t="s">
        <v>155</v>
      </c>
      <c r="T391" s="119" t="s">
        <v>156</v>
      </c>
      <c r="U391" s="119">
        <v>0.63390000000000002</v>
      </c>
      <c r="V391" s="119">
        <f>ROUND(E391*U391,2)</f>
        <v>1.27</v>
      </c>
      <c r="W391" s="119"/>
      <c r="X391" s="119" t="s">
        <v>136</v>
      </c>
      <c r="Y391" s="114"/>
      <c r="Z391" s="114"/>
      <c r="AA391" s="114"/>
      <c r="AB391" s="114"/>
      <c r="AC391" s="114"/>
      <c r="AD391" s="114"/>
      <c r="AE391" s="114"/>
      <c r="AF391" s="114"/>
      <c r="AG391" s="114" t="s">
        <v>137</v>
      </c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</row>
    <row r="392" spans="1:60" x14ac:dyDescent="0.2">
      <c r="A392" s="125" t="s">
        <v>130</v>
      </c>
      <c r="B392" s="126" t="s">
        <v>98</v>
      </c>
      <c r="C392" s="143" t="s">
        <v>99</v>
      </c>
      <c r="D392" s="127"/>
      <c r="E392" s="128"/>
      <c r="F392" s="129"/>
      <c r="G392" s="130">
        <f>SUMIF(AG393:AG429,"&lt;&gt;NOR",G393:G429)</f>
        <v>0</v>
      </c>
      <c r="H392" s="124"/>
      <c r="I392" s="124">
        <f>SUM(I393:I429)</f>
        <v>22089.559999999998</v>
      </c>
      <c r="J392" s="124"/>
      <c r="K392" s="124">
        <f>SUM(K393:K429)</f>
        <v>30013.439999999999</v>
      </c>
      <c r="L392" s="124"/>
      <c r="M392" s="124">
        <f>SUM(M393:M429)</f>
        <v>0</v>
      </c>
      <c r="N392" s="124"/>
      <c r="O392" s="124">
        <f>SUM(O393:O429)</f>
        <v>30.1</v>
      </c>
      <c r="P392" s="124"/>
      <c r="Q392" s="124">
        <f>SUM(Q393:Q429)</f>
        <v>0</v>
      </c>
      <c r="R392" s="124"/>
      <c r="S392" s="124"/>
      <c r="T392" s="124"/>
      <c r="U392" s="124"/>
      <c r="V392" s="124">
        <f>SUM(V393:V429)</f>
        <v>36.220000000000006</v>
      </c>
      <c r="W392" s="124"/>
      <c r="X392" s="124"/>
      <c r="AG392" t="s">
        <v>131</v>
      </c>
    </row>
    <row r="393" spans="1:60" outlineLevel="1" x14ac:dyDescent="0.2">
      <c r="A393" s="137">
        <v>151</v>
      </c>
      <c r="B393" s="138" t="s">
        <v>540</v>
      </c>
      <c r="C393" s="144" t="s">
        <v>541</v>
      </c>
      <c r="D393" s="139" t="s">
        <v>134</v>
      </c>
      <c r="E393" s="140">
        <v>6</v>
      </c>
      <c r="F393" s="141"/>
      <c r="G393" s="142">
        <f t="shared" ref="G393:G429" si="42">ROUND(E393*F393,2)</f>
        <v>0</v>
      </c>
      <c r="H393" s="119">
        <v>0</v>
      </c>
      <c r="I393" s="119">
        <f t="shared" ref="I393:I429" si="43">ROUND(E393*H393,2)</f>
        <v>0</v>
      </c>
      <c r="J393" s="119">
        <v>28</v>
      </c>
      <c r="K393" s="119">
        <f t="shared" ref="K393:K429" si="44">ROUND(E393*J393,2)</f>
        <v>168</v>
      </c>
      <c r="L393" s="119">
        <v>21</v>
      </c>
      <c r="M393" s="119">
        <f t="shared" ref="M393:M429" si="45">G393*(1+L393/100)</f>
        <v>0</v>
      </c>
      <c r="N393" s="119">
        <v>0</v>
      </c>
      <c r="O393" s="119">
        <f t="shared" ref="O393:O429" si="46">ROUND(E393*N393,2)</f>
        <v>0</v>
      </c>
      <c r="P393" s="119">
        <v>0</v>
      </c>
      <c r="Q393" s="119">
        <f t="shared" ref="Q393:Q429" si="47">ROUND(E393*P393,2)</f>
        <v>0</v>
      </c>
      <c r="R393" s="119"/>
      <c r="S393" s="119" t="s">
        <v>135</v>
      </c>
      <c r="T393" s="119" t="s">
        <v>156</v>
      </c>
      <c r="U393" s="119">
        <v>5.0500000000000003E-2</v>
      </c>
      <c r="V393" s="119">
        <f t="shared" ref="V393:V429" si="48">ROUND(E393*U393,2)</f>
        <v>0.3</v>
      </c>
      <c r="W393" s="119"/>
      <c r="X393" s="119" t="s">
        <v>136</v>
      </c>
      <c r="Y393" s="114"/>
      <c r="Z393" s="114"/>
      <c r="AA393" s="114"/>
      <c r="AB393" s="114"/>
      <c r="AC393" s="114"/>
      <c r="AD393" s="114"/>
      <c r="AE393" s="114"/>
      <c r="AF393" s="114"/>
      <c r="AG393" s="114" t="s">
        <v>137</v>
      </c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</row>
    <row r="394" spans="1:60" outlineLevel="1" x14ac:dyDescent="0.2">
      <c r="A394" s="137">
        <v>152</v>
      </c>
      <c r="B394" s="138" t="s">
        <v>542</v>
      </c>
      <c r="C394" s="144" t="s">
        <v>543</v>
      </c>
      <c r="D394" s="139" t="s">
        <v>134</v>
      </c>
      <c r="E394" s="140">
        <v>1</v>
      </c>
      <c r="F394" s="141"/>
      <c r="G394" s="142">
        <f t="shared" si="42"/>
        <v>0</v>
      </c>
      <c r="H394" s="119">
        <v>0</v>
      </c>
      <c r="I394" s="119">
        <f t="shared" si="43"/>
        <v>0</v>
      </c>
      <c r="J394" s="119">
        <v>33</v>
      </c>
      <c r="K394" s="119">
        <f t="shared" si="44"/>
        <v>33</v>
      </c>
      <c r="L394" s="119">
        <v>21</v>
      </c>
      <c r="M394" s="119">
        <f t="shared" si="45"/>
        <v>0</v>
      </c>
      <c r="N394" s="119">
        <v>0</v>
      </c>
      <c r="O394" s="119">
        <f t="shared" si="46"/>
        <v>0</v>
      </c>
      <c r="P394" s="119">
        <v>0</v>
      </c>
      <c r="Q394" s="119">
        <f t="shared" si="47"/>
        <v>0</v>
      </c>
      <c r="R394" s="119"/>
      <c r="S394" s="119" t="s">
        <v>135</v>
      </c>
      <c r="T394" s="119" t="s">
        <v>156</v>
      </c>
      <c r="U394" s="119">
        <v>0.06</v>
      </c>
      <c r="V394" s="119">
        <f t="shared" si="48"/>
        <v>0.06</v>
      </c>
      <c r="W394" s="119"/>
      <c r="X394" s="119" t="s">
        <v>136</v>
      </c>
      <c r="Y394" s="114"/>
      <c r="Z394" s="114"/>
      <c r="AA394" s="114"/>
      <c r="AB394" s="114"/>
      <c r="AC394" s="114"/>
      <c r="AD394" s="114"/>
      <c r="AE394" s="114"/>
      <c r="AF394" s="114"/>
      <c r="AG394" s="114" t="s">
        <v>137</v>
      </c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</row>
    <row r="395" spans="1:60" outlineLevel="1" x14ac:dyDescent="0.2">
      <c r="A395" s="137">
        <v>153</v>
      </c>
      <c r="B395" s="138" t="s">
        <v>544</v>
      </c>
      <c r="C395" s="144" t="s">
        <v>545</v>
      </c>
      <c r="D395" s="139" t="s">
        <v>134</v>
      </c>
      <c r="E395" s="140">
        <v>8</v>
      </c>
      <c r="F395" s="141"/>
      <c r="G395" s="142">
        <f t="shared" si="42"/>
        <v>0</v>
      </c>
      <c r="H395" s="119">
        <v>0</v>
      </c>
      <c r="I395" s="119">
        <f t="shared" si="43"/>
        <v>0</v>
      </c>
      <c r="J395" s="119">
        <v>167</v>
      </c>
      <c r="K395" s="119">
        <f t="shared" si="44"/>
        <v>1336</v>
      </c>
      <c r="L395" s="119">
        <v>21</v>
      </c>
      <c r="M395" s="119">
        <f t="shared" si="45"/>
        <v>0</v>
      </c>
      <c r="N395" s="119">
        <v>0</v>
      </c>
      <c r="O395" s="119">
        <f t="shared" si="46"/>
        <v>0</v>
      </c>
      <c r="P395" s="119">
        <v>0</v>
      </c>
      <c r="Q395" s="119">
        <f t="shared" si="47"/>
        <v>0</v>
      </c>
      <c r="R395" s="119"/>
      <c r="S395" s="119" t="s">
        <v>135</v>
      </c>
      <c r="T395" s="119" t="s">
        <v>156</v>
      </c>
      <c r="U395" s="119">
        <v>0.30567</v>
      </c>
      <c r="V395" s="119">
        <f t="shared" si="48"/>
        <v>2.4500000000000002</v>
      </c>
      <c r="W395" s="119"/>
      <c r="X395" s="119" t="s">
        <v>136</v>
      </c>
      <c r="Y395" s="114"/>
      <c r="Z395" s="114"/>
      <c r="AA395" s="114"/>
      <c r="AB395" s="114"/>
      <c r="AC395" s="114"/>
      <c r="AD395" s="114"/>
      <c r="AE395" s="114"/>
      <c r="AF395" s="114"/>
      <c r="AG395" s="114" t="s">
        <v>137</v>
      </c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</row>
    <row r="396" spans="1:60" ht="22.5" outlineLevel="1" x14ac:dyDescent="0.2">
      <c r="A396" s="137">
        <v>154</v>
      </c>
      <c r="B396" s="138" t="s">
        <v>546</v>
      </c>
      <c r="C396" s="144" t="s">
        <v>547</v>
      </c>
      <c r="D396" s="139" t="s">
        <v>134</v>
      </c>
      <c r="E396" s="140">
        <v>1</v>
      </c>
      <c r="F396" s="141"/>
      <c r="G396" s="142">
        <f t="shared" si="42"/>
        <v>0</v>
      </c>
      <c r="H396" s="119">
        <v>200.76</v>
      </c>
      <c r="I396" s="119">
        <f t="shared" si="43"/>
        <v>200.76</v>
      </c>
      <c r="J396" s="119">
        <v>149.24</v>
      </c>
      <c r="K396" s="119">
        <f t="shared" si="44"/>
        <v>149.24</v>
      </c>
      <c r="L396" s="119">
        <v>21</v>
      </c>
      <c r="M396" s="119">
        <f t="shared" si="45"/>
        <v>0</v>
      </c>
      <c r="N396" s="119">
        <v>9.0000000000000006E-5</v>
      </c>
      <c r="O396" s="119">
        <f t="shared" si="46"/>
        <v>0</v>
      </c>
      <c r="P396" s="119">
        <v>0</v>
      </c>
      <c r="Q396" s="119">
        <f t="shared" si="47"/>
        <v>0</v>
      </c>
      <c r="R396" s="119"/>
      <c r="S396" s="119" t="s">
        <v>135</v>
      </c>
      <c r="T396" s="119" t="s">
        <v>156</v>
      </c>
      <c r="U396" s="119">
        <v>0.2475</v>
      </c>
      <c r="V396" s="119">
        <f t="shared" si="48"/>
        <v>0.25</v>
      </c>
      <c r="W396" s="119"/>
      <c r="X396" s="119" t="s">
        <v>136</v>
      </c>
      <c r="Y396" s="114"/>
      <c r="Z396" s="114"/>
      <c r="AA396" s="114"/>
      <c r="AB396" s="114"/>
      <c r="AC396" s="114"/>
      <c r="AD396" s="114"/>
      <c r="AE396" s="114"/>
      <c r="AF396" s="114"/>
      <c r="AG396" s="114" t="s">
        <v>137</v>
      </c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4"/>
      <c r="BH396" s="114"/>
    </row>
    <row r="397" spans="1:60" ht="33.75" outlineLevel="1" x14ac:dyDescent="0.2">
      <c r="A397" s="137">
        <v>155</v>
      </c>
      <c r="B397" s="138" t="s">
        <v>548</v>
      </c>
      <c r="C397" s="144" t="s">
        <v>549</v>
      </c>
      <c r="D397" s="139" t="s">
        <v>134</v>
      </c>
      <c r="E397" s="140">
        <v>14</v>
      </c>
      <c r="F397" s="141"/>
      <c r="G397" s="142">
        <f t="shared" si="42"/>
        <v>0</v>
      </c>
      <c r="H397" s="119">
        <v>256.45</v>
      </c>
      <c r="I397" s="119">
        <f t="shared" si="43"/>
        <v>3590.3</v>
      </c>
      <c r="J397" s="119">
        <v>151.55000000000001</v>
      </c>
      <c r="K397" s="119">
        <f t="shared" si="44"/>
        <v>2121.6999999999998</v>
      </c>
      <c r="L397" s="119">
        <v>21</v>
      </c>
      <c r="M397" s="119">
        <f t="shared" si="45"/>
        <v>0</v>
      </c>
      <c r="N397" s="119">
        <v>1E-4</v>
      </c>
      <c r="O397" s="119">
        <f t="shared" si="46"/>
        <v>0</v>
      </c>
      <c r="P397" s="119">
        <v>0</v>
      </c>
      <c r="Q397" s="119">
        <f t="shared" si="47"/>
        <v>0</v>
      </c>
      <c r="R397" s="119"/>
      <c r="S397" s="119" t="s">
        <v>135</v>
      </c>
      <c r="T397" s="119" t="s">
        <v>156</v>
      </c>
      <c r="U397" s="119">
        <v>0.249</v>
      </c>
      <c r="V397" s="119">
        <f t="shared" si="48"/>
        <v>3.49</v>
      </c>
      <c r="W397" s="119"/>
      <c r="X397" s="119" t="s">
        <v>136</v>
      </c>
      <c r="Y397" s="114"/>
      <c r="Z397" s="114"/>
      <c r="AA397" s="114"/>
      <c r="AB397" s="114"/>
      <c r="AC397" s="114"/>
      <c r="AD397" s="114"/>
      <c r="AE397" s="114"/>
      <c r="AF397" s="114"/>
      <c r="AG397" s="114" t="s">
        <v>137</v>
      </c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</row>
    <row r="398" spans="1:60" outlineLevel="1" x14ac:dyDescent="0.2">
      <c r="A398" s="137">
        <v>156</v>
      </c>
      <c r="B398" s="138" t="s">
        <v>550</v>
      </c>
      <c r="C398" s="144" t="s">
        <v>551</v>
      </c>
      <c r="D398" s="139" t="s">
        <v>134</v>
      </c>
      <c r="E398" s="140">
        <v>8</v>
      </c>
      <c r="F398" s="141"/>
      <c r="G398" s="142">
        <f t="shared" si="42"/>
        <v>0</v>
      </c>
      <c r="H398" s="119">
        <v>0</v>
      </c>
      <c r="I398" s="119">
        <f t="shared" si="43"/>
        <v>0</v>
      </c>
      <c r="J398" s="119">
        <v>186</v>
      </c>
      <c r="K398" s="119">
        <f t="shared" si="44"/>
        <v>1488</v>
      </c>
      <c r="L398" s="119">
        <v>21</v>
      </c>
      <c r="M398" s="119">
        <f t="shared" si="45"/>
        <v>0</v>
      </c>
      <c r="N398" s="119">
        <v>0</v>
      </c>
      <c r="O398" s="119">
        <f t="shared" si="46"/>
        <v>0</v>
      </c>
      <c r="P398" s="119">
        <v>0</v>
      </c>
      <c r="Q398" s="119">
        <f t="shared" si="47"/>
        <v>0</v>
      </c>
      <c r="R398" s="119"/>
      <c r="S398" s="119" t="s">
        <v>135</v>
      </c>
      <c r="T398" s="119" t="s">
        <v>156</v>
      </c>
      <c r="U398" s="119">
        <v>0.34</v>
      </c>
      <c r="V398" s="119">
        <f t="shared" si="48"/>
        <v>2.72</v>
      </c>
      <c r="W398" s="119"/>
      <c r="X398" s="119" t="s">
        <v>136</v>
      </c>
      <c r="Y398" s="114"/>
      <c r="Z398" s="114"/>
      <c r="AA398" s="114"/>
      <c r="AB398" s="114"/>
      <c r="AC398" s="114"/>
      <c r="AD398" s="114"/>
      <c r="AE398" s="114"/>
      <c r="AF398" s="114"/>
      <c r="AG398" s="114" t="s">
        <v>137</v>
      </c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/>
      <c r="BF398" s="114"/>
      <c r="BG398" s="114"/>
      <c r="BH398" s="114"/>
    </row>
    <row r="399" spans="1:60" outlineLevel="1" x14ac:dyDescent="0.2">
      <c r="A399" s="137">
        <v>157</v>
      </c>
      <c r="B399" s="138" t="s">
        <v>552</v>
      </c>
      <c r="C399" s="144" t="s">
        <v>553</v>
      </c>
      <c r="D399" s="139" t="s">
        <v>134</v>
      </c>
      <c r="E399" s="140">
        <v>1</v>
      </c>
      <c r="F399" s="141"/>
      <c r="G399" s="142">
        <f t="shared" si="42"/>
        <v>0</v>
      </c>
      <c r="H399" s="119">
        <v>0</v>
      </c>
      <c r="I399" s="119">
        <f t="shared" si="43"/>
        <v>0</v>
      </c>
      <c r="J399" s="119">
        <v>223.5</v>
      </c>
      <c r="K399" s="119">
        <f t="shared" si="44"/>
        <v>223.5</v>
      </c>
      <c r="L399" s="119">
        <v>21</v>
      </c>
      <c r="M399" s="119">
        <f t="shared" si="45"/>
        <v>0</v>
      </c>
      <c r="N399" s="119">
        <v>0</v>
      </c>
      <c r="O399" s="119">
        <f t="shared" si="46"/>
        <v>0</v>
      </c>
      <c r="P399" s="119">
        <v>0</v>
      </c>
      <c r="Q399" s="119">
        <f t="shared" si="47"/>
        <v>0</v>
      </c>
      <c r="R399" s="119"/>
      <c r="S399" s="119" t="s">
        <v>135</v>
      </c>
      <c r="T399" s="119" t="s">
        <v>135</v>
      </c>
      <c r="U399" s="119">
        <v>0.45350000000000001</v>
      </c>
      <c r="V399" s="119">
        <f t="shared" si="48"/>
        <v>0.45</v>
      </c>
      <c r="W399" s="119"/>
      <c r="X399" s="119" t="s">
        <v>136</v>
      </c>
      <c r="Y399" s="114"/>
      <c r="Z399" s="114"/>
      <c r="AA399" s="114"/>
      <c r="AB399" s="114"/>
      <c r="AC399" s="114"/>
      <c r="AD399" s="114"/>
      <c r="AE399" s="114"/>
      <c r="AF399" s="114"/>
      <c r="AG399" s="114" t="s">
        <v>137</v>
      </c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</row>
    <row r="400" spans="1:60" outlineLevel="1" x14ac:dyDescent="0.2">
      <c r="A400" s="137">
        <v>158</v>
      </c>
      <c r="B400" s="138" t="s">
        <v>554</v>
      </c>
      <c r="C400" s="144" t="s">
        <v>555</v>
      </c>
      <c r="D400" s="139" t="s">
        <v>134</v>
      </c>
      <c r="E400" s="140">
        <v>1</v>
      </c>
      <c r="F400" s="141"/>
      <c r="G400" s="142">
        <f t="shared" si="42"/>
        <v>0</v>
      </c>
      <c r="H400" s="119">
        <v>0</v>
      </c>
      <c r="I400" s="119">
        <f t="shared" si="43"/>
        <v>0</v>
      </c>
      <c r="J400" s="119">
        <v>198</v>
      </c>
      <c r="K400" s="119">
        <f t="shared" si="44"/>
        <v>198</v>
      </c>
      <c r="L400" s="119">
        <v>21</v>
      </c>
      <c r="M400" s="119">
        <f t="shared" si="45"/>
        <v>0</v>
      </c>
      <c r="N400" s="119">
        <v>0</v>
      </c>
      <c r="O400" s="119">
        <f t="shared" si="46"/>
        <v>0</v>
      </c>
      <c r="P400" s="119">
        <v>0</v>
      </c>
      <c r="Q400" s="119">
        <f t="shared" si="47"/>
        <v>0</v>
      </c>
      <c r="R400" s="119"/>
      <c r="S400" s="119" t="s">
        <v>135</v>
      </c>
      <c r="T400" s="119" t="s">
        <v>156</v>
      </c>
      <c r="U400" s="119">
        <v>0.36199999999999999</v>
      </c>
      <c r="V400" s="119">
        <f t="shared" si="48"/>
        <v>0.36</v>
      </c>
      <c r="W400" s="119"/>
      <c r="X400" s="119" t="s">
        <v>136</v>
      </c>
      <c r="Y400" s="114"/>
      <c r="Z400" s="114"/>
      <c r="AA400" s="114"/>
      <c r="AB400" s="114"/>
      <c r="AC400" s="114"/>
      <c r="AD400" s="114"/>
      <c r="AE400" s="114"/>
      <c r="AF400" s="114"/>
      <c r="AG400" s="114" t="s">
        <v>137</v>
      </c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</row>
    <row r="401" spans="1:60" outlineLevel="1" x14ac:dyDescent="0.2">
      <c r="A401" s="137">
        <v>159</v>
      </c>
      <c r="B401" s="138" t="s">
        <v>556</v>
      </c>
      <c r="C401" s="144" t="s">
        <v>557</v>
      </c>
      <c r="D401" s="139" t="s">
        <v>134</v>
      </c>
      <c r="E401" s="140">
        <v>7</v>
      </c>
      <c r="F401" s="141"/>
      <c r="G401" s="142">
        <f t="shared" si="42"/>
        <v>0</v>
      </c>
      <c r="H401" s="119">
        <v>0</v>
      </c>
      <c r="I401" s="119">
        <f t="shared" si="43"/>
        <v>0</v>
      </c>
      <c r="J401" s="119">
        <v>212</v>
      </c>
      <c r="K401" s="119">
        <f t="shared" si="44"/>
        <v>1484</v>
      </c>
      <c r="L401" s="119">
        <v>21</v>
      </c>
      <c r="M401" s="119">
        <f t="shared" si="45"/>
        <v>0</v>
      </c>
      <c r="N401" s="119">
        <v>0</v>
      </c>
      <c r="O401" s="119">
        <f t="shared" si="46"/>
        <v>0</v>
      </c>
      <c r="P401" s="119">
        <v>0</v>
      </c>
      <c r="Q401" s="119">
        <f t="shared" si="47"/>
        <v>0</v>
      </c>
      <c r="R401" s="119"/>
      <c r="S401" s="119" t="s">
        <v>135</v>
      </c>
      <c r="T401" s="119" t="s">
        <v>135</v>
      </c>
      <c r="U401" s="119">
        <v>0.43</v>
      </c>
      <c r="V401" s="119">
        <f t="shared" si="48"/>
        <v>3.01</v>
      </c>
      <c r="W401" s="119"/>
      <c r="X401" s="119" t="s">
        <v>136</v>
      </c>
      <c r="Y401" s="114"/>
      <c r="Z401" s="114"/>
      <c r="AA401" s="114"/>
      <c r="AB401" s="114"/>
      <c r="AC401" s="114"/>
      <c r="AD401" s="114"/>
      <c r="AE401" s="114"/>
      <c r="AF401" s="114"/>
      <c r="AG401" s="114" t="s">
        <v>137</v>
      </c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4"/>
      <c r="BH401" s="114"/>
    </row>
    <row r="402" spans="1:60" outlineLevel="1" x14ac:dyDescent="0.2">
      <c r="A402" s="137">
        <v>160</v>
      </c>
      <c r="B402" s="138" t="s">
        <v>558</v>
      </c>
      <c r="C402" s="144" t="s">
        <v>559</v>
      </c>
      <c r="D402" s="139" t="s">
        <v>148</v>
      </c>
      <c r="E402" s="140">
        <v>10</v>
      </c>
      <c r="F402" s="141"/>
      <c r="G402" s="142">
        <f t="shared" si="42"/>
        <v>0</v>
      </c>
      <c r="H402" s="119">
        <v>0</v>
      </c>
      <c r="I402" s="119">
        <f t="shared" si="43"/>
        <v>0</v>
      </c>
      <c r="J402" s="119">
        <v>35</v>
      </c>
      <c r="K402" s="119">
        <f t="shared" si="44"/>
        <v>350</v>
      </c>
      <c r="L402" s="119">
        <v>21</v>
      </c>
      <c r="M402" s="119">
        <f t="shared" si="45"/>
        <v>0</v>
      </c>
      <c r="N402" s="119">
        <v>0</v>
      </c>
      <c r="O402" s="119">
        <f t="shared" si="46"/>
        <v>0</v>
      </c>
      <c r="P402" s="119">
        <v>0</v>
      </c>
      <c r="Q402" s="119">
        <f t="shared" si="47"/>
        <v>0</v>
      </c>
      <c r="R402" s="119"/>
      <c r="S402" s="119" t="s">
        <v>135</v>
      </c>
      <c r="T402" s="119" t="s">
        <v>156</v>
      </c>
      <c r="U402" s="119">
        <v>6.4149999999999999E-2</v>
      </c>
      <c r="V402" s="119">
        <f t="shared" si="48"/>
        <v>0.64</v>
      </c>
      <c r="W402" s="119"/>
      <c r="X402" s="119" t="s">
        <v>136</v>
      </c>
      <c r="Y402" s="114"/>
      <c r="Z402" s="114"/>
      <c r="AA402" s="114"/>
      <c r="AB402" s="114"/>
      <c r="AC402" s="114"/>
      <c r="AD402" s="114"/>
      <c r="AE402" s="114"/>
      <c r="AF402" s="114"/>
      <c r="AG402" s="114" t="s">
        <v>137</v>
      </c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4"/>
      <c r="BH402" s="114"/>
    </row>
    <row r="403" spans="1:60" outlineLevel="1" x14ac:dyDescent="0.2">
      <c r="A403" s="137">
        <v>161</v>
      </c>
      <c r="B403" s="138" t="s">
        <v>560</v>
      </c>
      <c r="C403" s="144" t="s">
        <v>561</v>
      </c>
      <c r="D403" s="139" t="s">
        <v>148</v>
      </c>
      <c r="E403" s="140">
        <v>1</v>
      </c>
      <c r="F403" s="141"/>
      <c r="G403" s="142">
        <f t="shared" si="42"/>
        <v>0</v>
      </c>
      <c r="H403" s="119">
        <v>0</v>
      </c>
      <c r="I403" s="119">
        <f t="shared" si="43"/>
        <v>0</v>
      </c>
      <c r="J403" s="119">
        <v>81</v>
      </c>
      <c r="K403" s="119">
        <f t="shared" si="44"/>
        <v>81</v>
      </c>
      <c r="L403" s="119">
        <v>21</v>
      </c>
      <c r="M403" s="119">
        <f t="shared" si="45"/>
        <v>0</v>
      </c>
      <c r="N403" s="119">
        <v>0</v>
      </c>
      <c r="O403" s="119">
        <f t="shared" si="46"/>
        <v>0</v>
      </c>
      <c r="P403" s="119">
        <v>0</v>
      </c>
      <c r="Q403" s="119">
        <f t="shared" si="47"/>
        <v>0</v>
      </c>
      <c r="R403" s="119"/>
      <c r="S403" s="119" t="s">
        <v>135</v>
      </c>
      <c r="T403" s="119" t="s">
        <v>156</v>
      </c>
      <c r="U403" s="119">
        <v>0.14868000000000001</v>
      </c>
      <c r="V403" s="119">
        <f t="shared" si="48"/>
        <v>0.15</v>
      </c>
      <c r="W403" s="119"/>
      <c r="X403" s="119" t="s">
        <v>136</v>
      </c>
      <c r="Y403" s="114"/>
      <c r="Z403" s="114"/>
      <c r="AA403" s="114"/>
      <c r="AB403" s="114"/>
      <c r="AC403" s="114"/>
      <c r="AD403" s="114"/>
      <c r="AE403" s="114"/>
      <c r="AF403" s="114"/>
      <c r="AG403" s="114" t="s">
        <v>137</v>
      </c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</row>
    <row r="404" spans="1:60" ht="22.5" outlineLevel="1" x14ac:dyDescent="0.2">
      <c r="A404" s="137">
        <v>162</v>
      </c>
      <c r="B404" s="138" t="s">
        <v>562</v>
      </c>
      <c r="C404" s="144" t="s">
        <v>563</v>
      </c>
      <c r="D404" s="139" t="s">
        <v>148</v>
      </c>
      <c r="E404" s="140">
        <v>100</v>
      </c>
      <c r="F404" s="141"/>
      <c r="G404" s="142">
        <f t="shared" si="42"/>
        <v>0</v>
      </c>
      <c r="H404" s="119">
        <v>15.04</v>
      </c>
      <c r="I404" s="119">
        <f t="shared" si="43"/>
        <v>1504</v>
      </c>
      <c r="J404" s="119">
        <v>39.96</v>
      </c>
      <c r="K404" s="119">
        <f t="shared" si="44"/>
        <v>3996</v>
      </c>
      <c r="L404" s="119">
        <v>21</v>
      </c>
      <c r="M404" s="119">
        <f t="shared" si="45"/>
        <v>0</v>
      </c>
      <c r="N404" s="119">
        <v>1.6000000000000001E-4</v>
      </c>
      <c r="O404" s="119">
        <f t="shared" si="46"/>
        <v>0.02</v>
      </c>
      <c r="P404" s="119">
        <v>0</v>
      </c>
      <c r="Q404" s="119">
        <f t="shared" si="47"/>
        <v>0</v>
      </c>
      <c r="R404" s="119"/>
      <c r="S404" s="119" t="s">
        <v>135</v>
      </c>
      <c r="T404" s="119" t="s">
        <v>156</v>
      </c>
      <c r="U404" s="119">
        <v>7.0000000000000007E-2</v>
      </c>
      <c r="V404" s="119">
        <f t="shared" si="48"/>
        <v>7</v>
      </c>
      <c r="W404" s="119"/>
      <c r="X404" s="119" t="s">
        <v>136</v>
      </c>
      <c r="Y404" s="114"/>
      <c r="Z404" s="114"/>
      <c r="AA404" s="114"/>
      <c r="AB404" s="114"/>
      <c r="AC404" s="114"/>
      <c r="AD404" s="114"/>
      <c r="AE404" s="114"/>
      <c r="AF404" s="114"/>
      <c r="AG404" s="114" t="s">
        <v>137</v>
      </c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</row>
    <row r="405" spans="1:60" ht="22.5" outlineLevel="1" x14ac:dyDescent="0.2">
      <c r="A405" s="137">
        <v>163</v>
      </c>
      <c r="B405" s="138" t="s">
        <v>564</v>
      </c>
      <c r="C405" s="144" t="s">
        <v>565</v>
      </c>
      <c r="D405" s="139" t="s">
        <v>148</v>
      </c>
      <c r="E405" s="140">
        <v>90</v>
      </c>
      <c r="F405" s="141"/>
      <c r="G405" s="142">
        <f t="shared" si="42"/>
        <v>0</v>
      </c>
      <c r="H405" s="119">
        <v>24.99</v>
      </c>
      <c r="I405" s="119">
        <f t="shared" si="43"/>
        <v>2249.1</v>
      </c>
      <c r="J405" s="119">
        <v>41.01</v>
      </c>
      <c r="K405" s="119">
        <f t="shared" si="44"/>
        <v>3690.9</v>
      </c>
      <c r="L405" s="119">
        <v>21</v>
      </c>
      <c r="M405" s="119">
        <f t="shared" si="45"/>
        <v>0</v>
      </c>
      <c r="N405" s="119">
        <v>2.1000000000000001E-4</v>
      </c>
      <c r="O405" s="119">
        <f t="shared" si="46"/>
        <v>0.02</v>
      </c>
      <c r="P405" s="119">
        <v>0</v>
      </c>
      <c r="Q405" s="119">
        <f t="shared" si="47"/>
        <v>0</v>
      </c>
      <c r="R405" s="119"/>
      <c r="S405" s="119" t="s">
        <v>135</v>
      </c>
      <c r="T405" s="119" t="s">
        <v>156</v>
      </c>
      <c r="U405" s="119">
        <v>7.0000000000000007E-2</v>
      </c>
      <c r="V405" s="119">
        <f t="shared" si="48"/>
        <v>6.3</v>
      </c>
      <c r="W405" s="119"/>
      <c r="X405" s="119" t="s">
        <v>136</v>
      </c>
      <c r="Y405" s="114"/>
      <c r="Z405" s="114"/>
      <c r="AA405" s="114"/>
      <c r="AB405" s="114"/>
      <c r="AC405" s="114"/>
      <c r="AD405" s="114"/>
      <c r="AE405" s="114"/>
      <c r="AF405" s="114"/>
      <c r="AG405" s="114" t="s">
        <v>137</v>
      </c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</row>
    <row r="406" spans="1:60" ht="22.5" outlineLevel="1" x14ac:dyDescent="0.2">
      <c r="A406" s="137">
        <v>164</v>
      </c>
      <c r="B406" s="138" t="s">
        <v>566</v>
      </c>
      <c r="C406" s="144" t="s">
        <v>567</v>
      </c>
      <c r="D406" s="139" t="s">
        <v>148</v>
      </c>
      <c r="E406" s="140">
        <v>15</v>
      </c>
      <c r="F406" s="141"/>
      <c r="G406" s="142">
        <f t="shared" si="42"/>
        <v>0</v>
      </c>
      <c r="H406" s="119">
        <v>45.56</v>
      </c>
      <c r="I406" s="119">
        <f t="shared" si="43"/>
        <v>683.4</v>
      </c>
      <c r="J406" s="119">
        <v>35.74</v>
      </c>
      <c r="K406" s="119">
        <f t="shared" si="44"/>
        <v>536.1</v>
      </c>
      <c r="L406" s="119">
        <v>21</v>
      </c>
      <c r="M406" s="119">
        <f t="shared" si="45"/>
        <v>0</v>
      </c>
      <c r="N406" s="119">
        <v>3.2000000000000003E-4</v>
      </c>
      <c r="O406" s="119">
        <f t="shared" si="46"/>
        <v>0</v>
      </c>
      <c r="P406" s="119">
        <v>0</v>
      </c>
      <c r="Q406" s="119">
        <f t="shared" si="47"/>
        <v>0</v>
      </c>
      <c r="R406" s="119"/>
      <c r="S406" s="119" t="s">
        <v>135</v>
      </c>
      <c r="T406" s="119" t="s">
        <v>135</v>
      </c>
      <c r="U406" s="119">
        <v>7.2459999999999997E-2</v>
      </c>
      <c r="V406" s="119">
        <f t="shared" si="48"/>
        <v>1.0900000000000001</v>
      </c>
      <c r="W406" s="119"/>
      <c r="X406" s="119" t="s">
        <v>136</v>
      </c>
      <c r="Y406" s="114"/>
      <c r="Z406" s="114"/>
      <c r="AA406" s="114"/>
      <c r="AB406" s="114"/>
      <c r="AC406" s="114"/>
      <c r="AD406" s="114"/>
      <c r="AE406" s="114"/>
      <c r="AF406" s="114"/>
      <c r="AG406" s="114" t="s">
        <v>137</v>
      </c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</row>
    <row r="407" spans="1:60" outlineLevel="1" x14ac:dyDescent="0.2">
      <c r="A407" s="137">
        <v>165</v>
      </c>
      <c r="B407" s="138" t="s">
        <v>568</v>
      </c>
      <c r="C407" s="144" t="s">
        <v>569</v>
      </c>
      <c r="D407" s="139" t="s">
        <v>134</v>
      </c>
      <c r="E407" s="140">
        <v>23</v>
      </c>
      <c r="F407" s="141"/>
      <c r="G407" s="142">
        <f t="shared" si="42"/>
        <v>0</v>
      </c>
      <c r="H407" s="119">
        <v>0</v>
      </c>
      <c r="I407" s="119">
        <f t="shared" si="43"/>
        <v>0</v>
      </c>
      <c r="J407" s="119">
        <v>181</v>
      </c>
      <c r="K407" s="119">
        <f t="shared" si="44"/>
        <v>4163</v>
      </c>
      <c r="L407" s="119">
        <v>21</v>
      </c>
      <c r="M407" s="119">
        <f t="shared" si="45"/>
        <v>0</v>
      </c>
      <c r="N407" s="119">
        <v>0</v>
      </c>
      <c r="O407" s="119">
        <f t="shared" si="46"/>
        <v>0</v>
      </c>
      <c r="P407" s="119">
        <v>0</v>
      </c>
      <c r="Q407" s="119">
        <f t="shared" si="47"/>
        <v>0</v>
      </c>
      <c r="R407" s="119"/>
      <c r="S407" s="119" t="s">
        <v>135</v>
      </c>
      <c r="T407" s="119" t="s">
        <v>156</v>
      </c>
      <c r="U407" s="119">
        <v>0.33050000000000002</v>
      </c>
      <c r="V407" s="119">
        <f t="shared" si="48"/>
        <v>7.6</v>
      </c>
      <c r="W407" s="119"/>
      <c r="X407" s="119" t="s">
        <v>136</v>
      </c>
      <c r="Y407" s="114"/>
      <c r="Z407" s="114"/>
      <c r="AA407" s="114"/>
      <c r="AB407" s="114"/>
      <c r="AC407" s="114"/>
      <c r="AD407" s="114"/>
      <c r="AE407" s="114"/>
      <c r="AF407" s="114"/>
      <c r="AG407" s="114" t="s">
        <v>137</v>
      </c>
      <c r="AH407" s="114"/>
      <c r="AI407" s="114"/>
      <c r="AJ407" s="114"/>
      <c r="AK407" s="114"/>
      <c r="AL407" s="114"/>
      <c r="AM407" s="114"/>
      <c r="AN407" s="114"/>
      <c r="AO407" s="114"/>
      <c r="AP407" s="114"/>
      <c r="AQ407" s="114"/>
      <c r="AR407" s="114"/>
      <c r="AS407" s="114"/>
      <c r="AT407" s="114"/>
      <c r="AU407" s="114"/>
      <c r="AV407" s="114"/>
      <c r="AW407" s="114"/>
      <c r="AX407" s="114"/>
      <c r="AY407" s="114"/>
      <c r="AZ407" s="114"/>
      <c r="BA407" s="114"/>
      <c r="BB407" s="114"/>
      <c r="BC407" s="114"/>
      <c r="BD407" s="114"/>
      <c r="BE407" s="114"/>
      <c r="BF407" s="114"/>
      <c r="BG407" s="114"/>
      <c r="BH407" s="114"/>
    </row>
    <row r="408" spans="1:60" outlineLevel="1" x14ac:dyDescent="0.2">
      <c r="A408" s="137">
        <v>166</v>
      </c>
      <c r="B408" s="138" t="s">
        <v>570</v>
      </c>
      <c r="C408" s="144" t="s">
        <v>571</v>
      </c>
      <c r="D408" s="139" t="s">
        <v>134</v>
      </c>
      <c r="E408" s="140">
        <v>1</v>
      </c>
      <c r="F408" s="141"/>
      <c r="G408" s="142">
        <f t="shared" si="42"/>
        <v>0</v>
      </c>
      <c r="H408" s="119">
        <v>0</v>
      </c>
      <c r="I408" s="119">
        <f t="shared" si="43"/>
        <v>0</v>
      </c>
      <c r="J408" s="119">
        <v>191</v>
      </c>
      <c r="K408" s="119">
        <f t="shared" si="44"/>
        <v>191</v>
      </c>
      <c r="L408" s="119">
        <v>21</v>
      </c>
      <c r="M408" s="119">
        <f t="shared" si="45"/>
        <v>0</v>
      </c>
      <c r="N408" s="119">
        <v>0</v>
      </c>
      <c r="O408" s="119">
        <f t="shared" si="46"/>
        <v>0</v>
      </c>
      <c r="P408" s="119">
        <v>0</v>
      </c>
      <c r="Q408" s="119">
        <f t="shared" si="47"/>
        <v>0</v>
      </c>
      <c r="R408" s="119"/>
      <c r="S408" s="119" t="s">
        <v>135</v>
      </c>
      <c r="T408" s="119" t="s">
        <v>156</v>
      </c>
      <c r="U408" s="119">
        <v>0.35</v>
      </c>
      <c r="V408" s="119">
        <f t="shared" si="48"/>
        <v>0.35</v>
      </c>
      <c r="W408" s="119"/>
      <c r="X408" s="119" t="s">
        <v>136</v>
      </c>
      <c r="Y408" s="114"/>
      <c r="Z408" s="114"/>
      <c r="AA408" s="114"/>
      <c r="AB408" s="114"/>
      <c r="AC408" s="114"/>
      <c r="AD408" s="114"/>
      <c r="AE408" s="114"/>
      <c r="AF408" s="114"/>
      <c r="AG408" s="114" t="s">
        <v>137</v>
      </c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</row>
    <row r="409" spans="1:60" outlineLevel="1" x14ac:dyDescent="0.2">
      <c r="A409" s="137">
        <v>167</v>
      </c>
      <c r="B409" s="138" t="s">
        <v>572</v>
      </c>
      <c r="C409" s="144" t="s">
        <v>573</v>
      </c>
      <c r="D409" s="139" t="s">
        <v>264</v>
      </c>
      <c r="E409" s="140">
        <v>1</v>
      </c>
      <c r="F409" s="141"/>
      <c r="G409" s="142">
        <f t="shared" si="42"/>
        <v>0</v>
      </c>
      <c r="H409" s="119">
        <v>0</v>
      </c>
      <c r="I409" s="119">
        <f t="shared" si="43"/>
        <v>0</v>
      </c>
      <c r="J409" s="119">
        <v>1500</v>
      </c>
      <c r="K409" s="119">
        <f t="shared" si="44"/>
        <v>1500</v>
      </c>
      <c r="L409" s="119">
        <v>21</v>
      </c>
      <c r="M409" s="119">
        <f t="shared" si="45"/>
        <v>0</v>
      </c>
      <c r="N409" s="119">
        <v>0</v>
      </c>
      <c r="O409" s="119">
        <f t="shared" si="46"/>
        <v>0</v>
      </c>
      <c r="P409" s="119">
        <v>0</v>
      </c>
      <c r="Q409" s="119">
        <f t="shared" si="47"/>
        <v>0</v>
      </c>
      <c r="R409" s="119"/>
      <c r="S409" s="119" t="s">
        <v>155</v>
      </c>
      <c r="T409" s="119" t="s">
        <v>156</v>
      </c>
      <c r="U409" s="119">
        <v>0</v>
      </c>
      <c r="V409" s="119">
        <f t="shared" si="48"/>
        <v>0</v>
      </c>
      <c r="W409" s="119"/>
      <c r="X409" s="119" t="s">
        <v>136</v>
      </c>
      <c r="Y409" s="114"/>
      <c r="Z409" s="114"/>
      <c r="AA409" s="114"/>
      <c r="AB409" s="114"/>
      <c r="AC409" s="114"/>
      <c r="AD409" s="114"/>
      <c r="AE409" s="114"/>
      <c r="AF409" s="114"/>
      <c r="AG409" s="114" t="s">
        <v>137</v>
      </c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/>
      <c r="BE409" s="114"/>
      <c r="BF409" s="114"/>
      <c r="BG409" s="114"/>
      <c r="BH409" s="114"/>
    </row>
    <row r="410" spans="1:60" outlineLevel="1" x14ac:dyDescent="0.2">
      <c r="A410" s="137">
        <v>168</v>
      </c>
      <c r="B410" s="138" t="s">
        <v>574</v>
      </c>
      <c r="C410" s="144" t="s">
        <v>575</v>
      </c>
      <c r="D410" s="139" t="s">
        <v>277</v>
      </c>
      <c r="E410" s="140">
        <v>3</v>
      </c>
      <c r="F410" s="141"/>
      <c r="G410" s="142">
        <f t="shared" si="42"/>
        <v>0</v>
      </c>
      <c r="H410" s="119">
        <v>0</v>
      </c>
      <c r="I410" s="119">
        <f t="shared" si="43"/>
        <v>0</v>
      </c>
      <c r="J410" s="119">
        <v>518</v>
      </c>
      <c r="K410" s="119">
        <f t="shared" si="44"/>
        <v>1554</v>
      </c>
      <c r="L410" s="119">
        <v>21</v>
      </c>
      <c r="M410" s="119">
        <f t="shared" si="45"/>
        <v>0</v>
      </c>
      <c r="N410" s="119">
        <v>0</v>
      </c>
      <c r="O410" s="119">
        <f t="shared" si="46"/>
        <v>0</v>
      </c>
      <c r="P410" s="119">
        <v>0</v>
      </c>
      <c r="Q410" s="119">
        <f t="shared" si="47"/>
        <v>0</v>
      </c>
      <c r="R410" s="119"/>
      <c r="S410" s="119" t="s">
        <v>155</v>
      </c>
      <c r="T410" s="119" t="s">
        <v>156</v>
      </c>
      <c r="U410" s="119">
        <v>0</v>
      </c>
      <c r="V410" s="119">
        <f t="shared" si="48"/>
        <v>0</v>
      </c>
      <c r="W410" s="119"/>
      <c r="X410" s="119" t="s">
        <v>136</v>
      </c>
      <c r="Y410" s="114"/>
      <c r="Z410" s="114"/>
      <c r="AA410" s="114"/>
      <c r="AB410" s="114"/>
      <c r="AC410" s="114"/>
      <c r="AD410" s="114"/>
      <c r="AE410" s="114"/>
      <c r="AF410" s="114"/>
      <c r="AG410" s="114" t="s">
        <v>137</v>
      </c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/>
      <c r="BE410" s="114"/>
      <c r="BF410" s="114"/>
      <c r="BG410" s="114"/>
      <c r="BH410" s="114"/>
    </row>
    <row r="411" spans="1:60" outlineLevel="1" x14ac:dyDescent="0.2">
      <c r="A411" s="137">
        <v>169</v>
      </c>
      <c r="B411" s="138" t="s">
        <v>576</v>
      </c>
      <c r="C411" s="144" t="s">
        <v>577</v>
      </c>
      <c r="D411" s="139" t="s">
        <v>277</v>
      </c>
      <c r="E411" s="140">
        <v>5</v>
      </c>
      <c r="F411" s="141"/>
      <c r="G411" s="142">
        <f t="shared" si="42"/>
        <v>0</v>
      </c>
      <c r="H411" s="119">
        <v>0</v>
      </c>
      <c r="I411" s="119">
        <f t="shared" si="43"/>
        <v>0</v>
      </c>
      <c r="J411" s="119">
        <v>350</v>
      </c>
      <c r="K411" s="119">
        <f t="shared" si="44"/>
        <v>1750</v>
      </c>
      <c r="L411" s="119">
        <v>21</v>
      </c>
      <c r="M411" s="119">
        <f t="shared" si="45"/>
        <v>0</v>
      </c>
      <c r="N411" s="119">
        <v>0</v>
      </c>
      <c r="O411" s="119">
        <f t="shared" si="46"/>
        <v>0</v>
      </c>
      <c r="P411" s="119">
        <v>0</v>
      </c>
      <c r="Q411" s="119">
        <f t="shared" si="47"/>
        <v>0</v>
      </c>
      <c r="R411" s="119"/>
      <c r="S411" s="119" t="s">
        <v>155</v>
      </c>
      <c r="T411" s="119" t="s">
        <v>156</v>
      </c>
      <c r="U411" s="119">
        <v>0</v>
      </c>
      <c r="V411" s="119">
        <f t="shared" si="48"/>
        <v>0</v>
      </c>
      <c r="W411" s="119"/>
      <c r="X411" s="119" t="s">
        <v>136</v>
      </c>
      <c r="Y411" s="114"/>
      <c r="Z411" s="114"/>
      <c r="AA411" s="114"/>
      <c r="AB411" s="114"/>
      <c r="AC411" s="114"/>
      <c r="AD411" s="114"/>
      <c r="AE411" s="114"/>
      <c r="AF411" s="114"/>
      <c r="AG411" s="114" t="s">
        <v>137</v>
      </c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</row>
    <row r="412" spans="1:60" outlineLevel="1" x14ac:dyDescent="0.2">
      <c r="A412" s="137">
        <v>170</v>
      </c>
      <c r="B412" s="138" t="s">
        <v>578</v>
      </c>
      <c r="C412" s="144" t="s">
        <v>579</v>
      </c>
      <c r="D412" s="139" t="s">
        <v>264</v>
      </c>
      <c r="E412" s="140">
        <v>1</v>
      </c>
      <c r="F412" s="141"/>
      <c r="G412" s="142">
        <f t="shared" si="42"/>
        <v>0</v>
      </c>
      <c r="H412" s="119">
        <v>0</v>
      </c>
      <c r="I412" s="119">
        <f t="shared" si="43"/>
        <v>0</v>
      </c>
      <c r="J412" s="119">
        <v>5000</v>
      </c>
      <c r="K412" s="119">
        <f t="shared" si="44"/>
        <v>5000</v>
      </c>
      <c r="L412" s="119">
        <v>21</v>
      </c>
      <c r="M412" s="119">
        <f t="shared" si="45"/>
        <v>0</v>
      </c>
      <c r="N412" s="119">
        <v>0</v>
      </c>
      <c r="O412" s="119">
        <f t="shared" si="46"/>
        <v>0</v>
      </c>
      <c r="P412" s="119">
        <v>0</v>
      </c>
      <c r="Q412" s="119">
        <f t="shared" si="47"/>
        <v>0</v>
      </c>
      <c r="R412" s="119"/>
      <c r="S412" s="119" t="s">
        <v>155</v>
      </c>
      <c r="T412" s="119" t="s">
        <v>156</v>
      </c>
      <c r="U412" s="119">
        <v>0</v>
      </c>
      <c r="V412" s="119">
        <f t="shared" si="48"/>
        <v>0</v>
      </c>
      <c r="W412" s="119"/>
      <c r="X412" s="119" t="s">
        <v>136</v>
      </c>
      <c r="Y412" s="114"/>
      <c r="Z412" s="114"/>
      <c r="AA412" s="114"/>
      <c r="AB412" s="114"/>
      <c r="AC412" s="114"/>
      <c r="AD412" s="114"/>
      <c r="AE412" s="114"/>
      <c r="AF412" s="114"/>
      <c r="AG412" s="114" t="s">
        <v>137</v>
      </c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</row>
    <row r="413" spans="1:60" outlineLevel="1" x14ac:dyDescent="0.2">
      <c r="A413" s="137">
        <v>171</v>
      </c>
      <c r="B413" s="138" t="s">
        <v>580</v>
      </c>
      <c r="C413" s="144" t="s">
        <v>581</v>
      </c>
      <c r="D413" s="139" t="s">
        <v>148</v>
      </c>
      <c r="E413" s="140">
        <v>10</v>
      </c>
      <c r="F413" s="141"/>
      <c r="G413" s="142">
        <f t="shared" si="42"/>
        <v>0</v>
      </c>
      <c r="H413" s="119">
        <v>16</v>
      </c>
      <c r="I413" s="119">
        <f t="shared" si="43"/>
        <v>160</v>
      </c>
      <c r="J413" s="119">
        <v>0</v>
      </c>
      <c r="K413" s="119">
        <f t="shared" si="44"/>
        <v>0</v>
      </c>
      <c r="L413" s="119">
        <v>21</v>
      </c>
      <c r="M413" s="119">
        <f t="shared" si="45"/>
        <v>0</v>
      </c>
      <c r="N413" s="119">
        <v>8.0000000000000007E-5</v>
      </c>
      <c r="O413" s="119">
        <f t="shared" si="46"/>
        <v>0</v>
      </c>
      <c r="P413" s="119">
        <v>0</v>
      </c>
      <c r="Q413" s="119">
        <f t="shared" si="47"/>
        <v>0</v>
      </c>
      <c r="R413" s="119" t="s">
        <v>161</v>
      </c>
      <c r="S413" s="119" t="s">
        <v>135</v>
      </c>
      <c r="T413" s="119" t="s">
        <v>156</v>
      </c>
      <c r="U413" s="119">
        <v>0</v>
      </c>
      <c r="V413" s="119">
        <f t="shared" si="48"/>
        <v>0</v>
      </c>
      <c r="W413" s="119"/>
      <c r="X413" s="119" t="s">
        <v>157</v>
      </c>
      <c r="Y413" s="114"/>
      <c r="Z413" s="114"/>
      <c r="AA413" s="114"/>
      <c r="AB413" s="114"/>
      <c r="AC413" s="114"/>
      <c r="AD413" s="114"/>
      <c r="AE413" s="114"/>
      <c r="AF413" s="114"/>
      <c r="AG413" s="114" t="s">
        <v>158</v>
      </c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/>
      <c r="BG413" s="114"/>
      <c r="BH413" s="114"/>
    </row>
    <row r="414" spans="1:60" outlineLevel="1" x14ac:dyDescent="0.2">
      <c r="A414" s="137">
        <v>172</v>
      </c>
      <c r="B414" s="138" t="s">
        <v>582</v>
      </c>
      <c r="C414" s="144" t="s">
        <v>583</v>
      </c>
      <c r="D414" s="139" t="s">
        <v>148</v>
      </c>
      <c r="E414" s="140">
        <v>1</v>
      </c>
      <c r="F414" s="141"/>
      <c r="G414" s="142">
        <f t="shared" si="42"/>
        <v>0</v>
      </c>
      <c r="H414" s="119">
        <v>17</v>
      </c>
      <c r="I414" s="119">
        <f t="shared" si="43"/>
        <v>17</v>
      </c>
      <c r="J414" s="119">
        <v>0</v>
      </c>
      <c r="K414" s="119">
        <f t="shared" si="44"/>
        <v>0</v>
      </c>
      <c r="L414" s="119">
        <v>21</v>
      </c>
      <c r="M414" s="119">
        <f t="shared" si="45"/>
        <v>0</v>
      </c>
      <c r="N414" s="119">
        <v>6.0000000000000002E-5</v>
      </c>
      <c r="O414" s="119">
        <f t="shared" si="46"/>
        <v>0</v>
      </c>
      <c r="P414" s="119">
        <v>0</v>
      </c>
      <c r="Q414" s="119">
        <f t="shared" si="47"/>
        <v>0</v>
      </c>
      <c r="R414" s="119" t="s">
        <v>161</v>
      </c>
      <c r="S414" s="119" t="s">
        <v>135</v>
      </c>
      <c r="T414" s="119" t="s">
        <v>156</v>
      </c>
      <c r="U414" s="119">
        <v>0</v>
      </c>
      <c r="V414" s="119">
        <f t="shared" si="48"/>
        <v>0</v>
      </c>
      <c r="W414" s="119"/>
      <c r="X414" s="119" t="s">
        <v>157</v>
      </c>
      <c r="Y414" s="114"/>
      <c r="Z414" s="114"/>
      <c r="AA414" s="114"/>
      <c r="AB414" s="114"/>
      <c r="AC414" s="114"/>
      <c r="AD414" s="114"/>
      <c r="AE414" s="114"/>
      <c r="AF414" s="114"/>
      <c r="AG414" s="114" t="s">
        <v>158</v>
      </c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</row>
    <row r="415" spans="1:60" ht="22.5" outlineLevel="1" x14ac:dyDescent="0.2">
      <c r="A415" s="137">
        <v>173</v>
      </c>
      <c r="B415" s="138" t="s">
        <v>584</v>
      </c>
      <c r="C415" s="144" t="s">
        <v>585</v>
      </c>
      <c r="D415" s="139" t="s">
        <v>134</v>
      </c>
      <c r="E415" s="140">
        <v>8</v>
      </c>
      <c r="F415" s="141"/>
      <c r="G415" s="142">
        <f t="shared" si="42"/>
        <v>0</v>
      </c>
      <c r="H415" s="119">
        <v>152</v>
      </c>
      <c r="I415" s="119">
        <f t="shared" si="43"/>
        <v>1216</v>
      </c>
      <c r="J415" s="119">
        <v>0</v>
      </c>
      <c r="K415" s="119">
        <f t="shared" si="44"/>
        <v>0</v>
      </c>
      <c r="L415" s="119">
        <v>21</v>
      </c>
      <c r="M415" s="119">
        <f t="shared" si="45"/>
        <v>0</v>
      </c>
      <c r="N415" s="119">
        <v>1.0000000000000001E-5</v>
      </c>
      <c r="O415" s="119">
        <f t="shared" si="46"/>
        <v>0</v>
      </c>
      <c r="P415" s="119">
        <v>0</v>
      </c>
      <c r="Q415" s="119">
        <f t="shared" si="47"/>
        <v>0</v>
      </c>
      <c r="R415" s="119" t="s">
        <v>161</v>
      </c>
      <c r="S415" s="119" t="s">
        <v>135</v>
      </c>
      <c r="T415" s="119" t="s">
        <v>156</v>
      </c>
      <c r="U415" s="119">
        <v>0</v>
      </c>
      <c r="V415" s="119">
        <f t="shared" si="48"/>
        <v>0</v>
      </c>
      <c r="W415" s="119"/>
      <c r="X415" s="119" t="s">
        <v>157</v>
      </c>
      <c r="Y415" s="114"/>
      <c r="Z415" s="114"/>
      <c r="AA415" s="114"/>
      <c r="AB415" s="114"/>
      <c r="AC415" s="114"/>
      <c r="AD415" s="114"/>
      <c r="AE415" s="114"/>
      <c r="AF415" s="114"/>
      <c r="AG415" s="114" t="s">
        <v>158</v>
      </c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</row>
    <row r="416" spans="1:60" outlineLevel="1" x14ac:dyDescent="0.2">
      <c r="A416" s="137">
        <v>174</v>
      </c>
      <c r="B416" s="138" t="s">
        <v>586</v>
      </c>
      <c r="C416" s="144" t="s">
        <v>587</v>
      </c>
      <c r="D416" s="139" t="s">
        <v>134</v>
      </c>
      <c r="E416" s="140">
        <v>1</v>
      </c>
      <c r="F416" s="141"/>
      <c r="G416" s="142">
        <f t="shared" si="42"/>
        <v>0</v>
      </c>
      <c r="H416" s="119">
        <v>557</v>
      </c>
      <c r="I416" s="119">
        <f t="shared" si="43"/>
        <v>557</v>
      </c>
      <c r="J416" s="119">
        <v>0</v>
      </c>
      <c r="K416" s="119">
        <f t="shared" si="44"/>
        <v>0</v>
      </c>
      <c r="L416" s="119">
        <v>21</v>
      </c>
      <c r="M416" s="119">
        <f t="shared" si="45"/>
        <v>0</v>
      </c>
      <c r="N416" s="119">
        <v>2.4000000000000001E-4</v>
      </c>
      <c r="O416" s="119">
        <f t="shared" si="46"/>
        <v>0</v>
      </c>
      <c r="P416" s="119">
        <v>0</v>
      </c>
      <c r="Q416" s="119">
        <f t="shared" si="47"/>
        <v>0</v>
      </c>
      <c r="R416" s="119" t="s">
        <v>161</v>
      </c>
      <c r="S416" s="119" t="s">
        <v>135</v>
      </c>
      <c r="T416" s="119" t="s">
        <v>135</v>
      </c>
      <c r="U416" s="119">
        <v>0</v>
      </c>
      <c r="V416" s="119">
        <f t="shared" si="48"/>
        <v>0</v>
      </c>
      <c r="W416" s="119"/>
      <c r="X416" s="119" t="s">
        <v>157</v>
      </c>
      <c r="Y416" s="114"/>
      <c r="Z416" s="114"/>
      <c r="AA416" s="114"/>
      <c r="AB416" s="114"/>
      <c r="AC416" s="114"/>
      <c r="AD416" s="114"/>
      <c r="AE416" s="114"/>
      <c r="AF416" s="114"/>
      <c r="AG416" s="114" t="s">
        <v>158</v>
      </c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</row>
    <row r="417" spans="1:60" outlineLevel="1" x14ac:dyDescent="0.2">
      <c r="A417" s="137">
        <v>175</v>
      </c>
      <c r="B417" s="138" t="s">
        <v>588</v>
      </c>
      <c r="C417" s="144" t="s">
        <v>589</v>
      </c>
      <c r="D417" s="139" t="s">
        <v>134</v>
      </c>
      <c r="E417" s="140">
        <v>1</v>
      </c>
      <c r="F417" s="141"/>
      <c r="G417" s="142">
        <f t="shared" si="42"/>
        <v>0</v>
      </c>
      <c r="H417" s="119">
        <v>865</v>
      </c>
      <c r="I417" s="119">
        <f t="shared" si="43"/>
        <v>865</v>
      </c>
      <c r="J417" s="119">
        <v>0</v>
      </c>
      <c r="K417" s="119">
        <f t="shared" si="44"/>
        <v>0</v>
      </c>
      <c r="L417" s="119">
        <v>21</v>
      </c>
      <c r="M417" s="119">
        <f t="shared" si="45"/>
        <v>0</v>
      </c>
      <c r="N417" s="119">
        <v>3.8999999999999999E-4</v>
      </c>
      <c r="O417" s="119">
        <f t="shared" si="46"/>
        <v>0</v>
      </c>
      <c r="P417" s="119">
        <v>0</v>
      </c>
      <c r="Q417" s="119">
        <f t="shared" si="47"/>
        <v>0</v>
      </c>
      <c r="R417" s="119" t="s">
        <v>161</v>
      </c>
      <c r="S417" s="119" t="s">
        <v>135</v>
      </c>
      <c r="T417" s="119" t="s">
        <v>156</v>
      </c>
      <c r="U417" s="119">
        <v>0</v>
      </c>
      <c r="V417" s="119">
        <f t="shared" si="48"/>
        <v>0</v>
      </c>
      <c r="W417" s="119"/>
      <c r="X417" s="119" t="s">
        <v>157</v>
      </c>
      <c r="Y417" s="114"/>
      <c r="Z417" s="114"/>
      <c r="AA417" s="114"/>
      <c r="AB417" s="114"/>
      <c r="AC417" s="114"/>
      <c r="AD417" s="114"/>
      <c r="AE417" s="114"/>
      <c r="AF417" s="114"/>
      <c r="AG417" s="114" t="s">
        <v>158</v>
      </c>
      <c r="AH417" s="114"/>
      <c r="AI417" s="114"/>
      <c r="AJ417" s="114"/>
      <c r="AK417" s="114"/>
      <c r="AL417" s="114"/>
      <c r="AM417" s="114"/>
      <c r="AN417" s="114"/>
      <c r="AO417" s="114"/>
      <c r="AP417" s="114"/>
      <c r="AQ417" s="114"/>
      <c r="AR417" s="114"/>
      <c r="AS417" s="114"/>
      <c r="AT417" s="114"/>
      <c r="AU417" s="114"/>
      <c r="AV417" s="114"/>
      <c r="AW417" s="114"/>
      <c r="AX417" s="114"/>
      <c r="AY417" s="114"/>
      <c r="AZ417" s="114"/>
      <c r="BA417" s="114"/>
      <c r="BB417" s="114"/>
      <c r="BC417" s="114"/>
      <c r="BD417" s="114"/>
      <c r="BE417" s="114"/>
      <c r="BF417" s="114"/>
      <c r="BG417" s="114"/>
      <c r="BH417" s="114"/>
    </row>
    <row r="418" spans="1:60" outlineLevel="1" x14ac:dyDescent="0.2">
      <c r="A418" s="137">
        <v>176</v>
      </c>
      <c r="B418" s="138" t="s">
        <v>590</v>
      </c>
      <c r="C418" s="144" t="s">
        <v>591</v>
      </c>
      <c r="D418" s="139" t="s">
        <v>134</v>
      </c>
      <c r="E418" s="140">
        <v>8</v>
      </c>
      <c r="F418" s="141"/>
      <c r="G418" s="142">
        <f t="shared" si="42"/>
        <v>0</v>
      </c>
      <c r="H418" s="119">
        <v>54</v>
      </c>
      <c r="I418" s="119">
        <f t="shared" si="43"/>
        <v>432</v>
      </c>
      <c r="J418" s="119">
        <v>0</v>
      </c>
      <c r="K418" s="119">
        <f t="shared" si="44"/>
        <v>0</v>
      </c>
      <c r="L418" s="119">
        <v>21</v>
      </c>
      <c r="M418" s="119">
        <f t="shared" si="45"/>
        <v>0</v>
      </c>
      <c r="N418" s="119">
        <v>1.0000000000000001E-5</v>
      </c>
      <c r="O418" s="119">
        <f t="shared" si="46"/>
        <v>0</v>
      </c>
      <c r="P418" s="119">
        <v>0</v>
      </c>
      <c r="Q418" s="119">
        <f t="shared" si="47"/>
        <v>0</v>
      </c>
      <c r="R418" s="119" t="s">
        <v>161</v>
      </c>
      <c r="S418" s="119" t="s">
        <v>135</v>
      </c>
      <c r="T418" s="119" t="s">
        <v>156</v>
      </c>
      <c r="U418" s="119">
        <v>0</v>
      </c>
      <c r="V418" s="119">
        <f t="shared" si="48"/>
        <v>0</v>
      </c>
      <c r="W418" s="119"/>
      <c r="X418" s="119" t="s">
        <v>157</v>
      </c>
      <c r="Y418" s="114"/>
      <c r="Z418" s="114"/>
      <c r="AA418" s="114"/>
      <c r="AB418" s="114"/>
      <c r="AC418" s="114"/>
      <c r="AD418" s="114"/>
      <c r="AE418" s="114"/>
      <c r="AF418" s="114"/>
      <c r="AG418" s="114" t="s">
        <v>158</v>
      </c>
      <c r="AH418" s="114"/>
      <c r="AI418" s="114"/>
      <c r="AJ418" s="114"/>
      <c r="AK418" s="114"/>
      <c r="AL418" s="114"/>
      <c r="AM418" s="114"/>
      <c r="AN418" s="114"/>
      <c r="AO418" s="114"/>
      <c r="AP418" s="114"/>
      <c r="AQ418" s="114"/>
      <c r="AR418" s="114"/>
      <c r="AS418" s="114"/>
      <c r="AT418" s="114"/>
      <c r="AU418" s="114"/>
      <c r="AV418" s="114"/>
      <c r="AW418" s="114"/>
      <c r="AX418" s="114"/>
      <c r="AY418" s="114"/>
      <c r="AZ418" s="114"/>
      <c r="BA418" s="114"/>
      <c r="BB418" s="114"/>
      <c r="BC418" s="114"/>
      <c r="BD418" s="114"/>
      <c r="BE418" s="114"/>
      <c r="BF418" s="114"/>
      <c r="BG418" s="114"/>
      <c r="BH418" s="114"/>
    </row>
    <row r="419" spans="1:60" outlineLevel="1" x14ac:dyDescent="0.2">
      <c r="A419" s="137">
        <v>177</v>
      </c>
      <c r="B419" s="138" t="s">
        <v>592</v>
      </c>
      <c r="C419" s="144" t="s">
        <v>593</v>
      </c>
      <c r="D419" s="139" t="s">
        <v>134</v>
      </c>
      <c r="E419" s="140">
        <v>8</v>
      </c>
      <c r="F419" s="141"/>
      <c r="G419" s="142">
        <f t="shared" si="42"/>
        <v>0</v>
      </c>
      <c r="H419" s="119">
        <v>34</v>
      </c>
      <c r="I419" s="119">
        <f t="shared" si="43"/>
        <v>272</v>
      </c>
      <c r="J419" s="119">
        <v>0</v>
      </c>
      <c r="K419" s="119">
        <f t="shared" si="44"/>
        <v>0</v>
      </c>
      <c r="L419" s="119">
        <v>21</v>
      </c>
      <c r="M419" s="119">
        <f t="shared" si="45"/>
        <v>0</v>
      </c>
      <c r="N419" s="119">
        <v>5.0000000000000002E-5</v>
      </c>
      <c r="O419" s="119">
        <f t="shared" si="46"/>
        <v>0</v>
      </c>
      <c r="P419" s="119">
        <v>0</v>
      </c>
      <c r="Q419" s="119">
        <f t="shared" si="47"/>
        <v>0</v>
      </c>
      <c r="R419" s="119" t="s">
        <v>161</v>
      </c>
      <c r="S419" s="119" t="s">
        <v>135</v>
      </c>
      <c r="T419" s="119" t="s">
        <v>156</v>
      </c>
      <c r="U419" s="119">
        <v>0</v>
      </c>
      <c r="V419" s="119">
        <f t="shared" si="48"/>
        <v>0</v>
      </c>
      <c r="W419" s="119"/>
      <c r="X419" s="119" t="s">
        <v>157</v>
      </c>
      <c r="Y419" s="114"/>
      <c r="Z419" s="114"/>
      <c r="AA419" s="114"/>
      <c r="AB419" s="114"/>
      <c r="AC419" s="114"/>
      <c r="AD419" s="114"/>
      <c r="AE419" s="114"/>
      <c r="AF419" s="114"/>
      <c r="AG419" s="114" t="s">
        <v>158</v>
      </c>
      <c r="AH419" s="114"/>
      <c r="AI419" s="114"/>
      <c r="AJ419" s="114"/>
      <c r="AK419" s="114"/>
      <c r="AL419" s="114"/>
      <c r="AM419" s="114"/>
      <c r="AN419" s="114"/>
      <c r="AO419" s="114"/>
      <c r="AP419" s="114"/>
      <c r="AQ419" s="114"/>
      <c r="AR419" s="114"/>
      <c r="AS419" s="114"/>
      <c r="AT419" s="114"/>
      <c r="AU419" s="114"/>
      <c r="AV419" s="114"/>
      <c r="AW419" s="114"/>
      <c r="AX419" s="114"/>
      <c r="AY419" s="114"/>
      <c r="AZ419" s="114"/>
      <c r="BA419" s="114"/>
      <c r="BB419" s="114"/>
      <c r="BC419" s="114"/>
      <c r="BD419" s="114"/>
      <c r="BE419" s="114"/>
      <c r="BF419" s="114"/>
      <c r="BG419" s="114"/>
      <c r="BH419" s="114"/>
    </row>
    <row r="420" spans="1:60" outlineLevel="1" x14ac:dyDescent="0.2">
      <c r="A420" s="137">
        <v>178</v>
      </c>
      <c r="B420" s="138" t="s">
        <v>594</v>
      </c>
      <c r="C420" s="144" t="s">
        <v>595</v>
      </c>
      <c r="D420" s="139" t="s">
        <v>134</v>
      </c>
      <c r="E420" s="140">
        <v>1</v>
      </c>
      <c r="F420" s="141"/>
      <c r="G420" s="142">
        <f t="shared" si="42"/>
        <v>0</v>
      </c>
      <c r="H420" s="119">
        <v>45</v>
      </c>
      <c r="I420" s="119">
        <f t="shared" si="43"/>
        <v>45</v>
      </c>
      <c r="J420" s="119">
        <v>0</v>
      </c>
      <c r="K420" s="119">
        <f t="shared" si="44"/>
        <v>0</v>
      </c>
      <c r="L420" s="119">
        <v>21</v>
      </c>
      <c r="M420" s="119">
        <f t="shared" si="45"/>
        <v>0</v>
      </c>
      <c r="N420" s="119">
        <v>0</v>
      </c>
      <c r="O420" s="119">
        <f t="shared" si="46"/>
        <v>0</v>
      </c>
      <c r="P420" s="119">
        <v>0</v>
      </c>
      <c r="Q420" s="119">
        <f t="shared" si="47"/>
        <v>0</v>
      </c>
      <c r="R420" s="119" t="s">
        <v>161</v>
      </c>
      <c r="S420" s="119" t="s">
        <v>135</v>
      </c>
      <c r="T420" s="119" t="s">
        <v>156</v>
      </c>
      <c r="U420" s="119">
        <v>0</v>
      </c>
      <c r="V420" s="119">
        <f t="shared" si="48"/>
        <v>0</v>
      </c>
      <c r="W420" s="119"/>
      <c r="X420" s="119" t="s">
        <v>157</v>
      </c>
      <c r="Y420" s="114"/>
      <c r="Z420" s="114"/>
      <c r="AA420" s="114"/>
      <c r="AB420" s="114"/>
      <c r="AC420" s="114"/>
      <c r="AD420" s="114"/>
      <c r="AE420" s="114"/>
      <c r="AF420" s="114"/>
      <c r="AG420" s="114" t="s">
        <v>158</v>
      </c>
      <c r="AH420" s="114"/>
      <c r="AI420" s="114"/>
      <c r="AJ420" s="114"/>
      <c r="AK420" s="114"/>
      <c r="AL420" s="114"/>
      <c r="AM420" s="114"/>
      <c r="AN420" s="114"/>
      <c r="AO420" s="114"/>
      <c r="AP420" s="114"/>
      <c r="AQ420" s="114"/>
      <c r="AR420" s="114"/>
      <c r="AS420" s="114"/>
      <c r="AT420" s="114"/>
      <c r="AU420" s="114"/>
      <c r="AV420" s="114"/>
      <c r="AW420" s="114"/>
      <c r="AX420" s="114"/>
      <c r="AY420" s="114"/>
      <c r="AZ420" s="114"/>
      <c r="BA420" s="114"/>
      <c r="BB420" s="114"/>
      <c r="BC420" s="114"/>
      <c r="BD420" s="114"/>
      <c r="BE420" s="114"/>
      <c r="BF420" s="114"/>
      <c r="BG420" s="114"/>
      <c r="BH420" s="114"/>
    </row>
    <row r="421" spans="1:60" outlineLevel="1" x14ac:dyDescent="0.2">
      <c r="A421" s="137">
        <v>179</v>
      </c>
      <c r="B421" s="138" t="s">
        <v>596</v>
      </c>
      <c r="C421" s="144" t="s">
        <v>597</v>
      </c>
      <c r="D421" s="139" t="s">
        <v>134</v>
      </c>
      <c r="E421" s="140">
        <v>23</v>
      </c>
      <c r="F421" s="141"/>
      <c r="G421" s="142">
        <f t="shared" si="42"/>
        <v>0</v>
      </c>
      <c r="H421" s="119">
        <v>14</v>
      </c>
      <c r="I421" s="119">
        <f t="shared" si="43"/>
        <v>322</v>
      </c>
      <c r="J421" s="119">
        <v>0</v>
      </c>
      <c r="K421" s="119">
        <f t="shared" si="44"/>
        <v>0</v>
      </c>
      <c r="L421" s="119">
        <v>21</v>
      </c>
      <c r="M421" s="119">
        <f t="shared" si="45"/>
        <v>0</v>
      </c>
      <c r="N421" s="119">
        <v>4.0000000000000003E-5</v>
      </c>
      <c r="O421" s="119">
        <f t="shared" si="46"/>
        <v>0</v>
      </c>
      <c r="P421" s="119">
        <v>0</v>
      </c>
      <c r="Q421" s="119">
        <f t="shared" si="47"/>
        <v>0</v>
      </c>
      <c r="R421" s="119" t="s">
        <v>161</v>
      </c>
      <c r="S421" s="119" t="s">
        <v>135</v>
      </c>
      <c r="T421" s="119" t="s">
        <v>156</v>
      </c>
      <c r="U421" s="119">
        <v>0</v>
      </c>
      <c r="V421" s="119">
        <f t="shared" si="48"/>
        <v>0</v>
      </c>
      <c r="W421" s="119"/>
      <c r="X421" s="119" t="s">
        <v>157</v>
      </c>
      <c r="Y421" s="114"/>
      <c r="Z421" s="114"/>
      <c r="AA421" s="114"/>
      <c r="AB421" s="114"/>
      <c r="AC421" s="114"/>
      <c r="AD421" s="114"/>
      <c r="AE421" s="114"/>
      <c r="AF421" s="114"/>
      <c r="AG421" s="114" t="s">
        <v>158</v>
      </c>
      <c r="AH421" s="114"/>
      <c r="AI421" s="114"/>
      <c r="AJ421" s="114"/>
      <c r="AK421" s="114"/>
      <c r="AL421" s="114"/>
      <c r="AM421" s="114"/>
      <c r="AN421" s="114"/>
      <c r="AO421" s="114"/>
      <c r="AP421" s="114"/>
      <c r="AQ421" s="114"/>
      <c r="AR421" s="114"/>
      <c r="AS421" s="114"/>
      <c r="AT421" s="114"/>
      <c r="AU421" s="114"/>
      <c r="AV421" s="114"/>
      <c r="AW421" s="114"/>
      <c r="AX421" s="114"/>
      <c r="AY421" s="114"/>
      <c r="AZ421" s="114"/>
      <c r="BA421" s="114"/>
      <c r="BB421" s="114"/>
      <c r="BC421" s="114"/>
      <c r="BD421" s="114"/>
      <c r="BE421" s="114"/>
      <c r="BF421" s="114"/>
      <c r="BG421" s="114"/>
      <c r="BH421" s="114"/>
    </row>
    <row r="422" spans="1:60" outlineLevel="1" x14ac:dyDescent="0.2">
      <c r="A422" s="137">
        <v>180</v>
      </c>
      <c r="B422" s="138" t="s">
        <v>598</v>
      </c>
      <c r="C422" s="144" t="s">
        <v>599</v>
      </c>
      <c r="D422" s="139" t="s">
        <v>134</v>
      </c>
      <c r="E422" s="140">
        <v>7</v>
      </c>
      <c r="F422" s="141"/>
      <c r="G422" s="142">
        <f t="shared" si="42"/>
        <v>0</v>
      </c>
      <c r="H422" s="119">
        <v>850</v>
      </c>
      <c r="I422" s="119">
        <f t="shared" si="43"/>
        <v>5950</v>
      </c>
      <c r="J422" s="119">
        <v>0</v>
      </c>
      <c r="K422" s="119">
        <f t="shared" si="44"/>
        <v>0</v>
      </c>
      <c r="L422" s="119">
        <v>21</v>
      </c>
      <c r="M422" s="119">
        <f t="shared" si="45"/>
        <v>0</v>
      </c>
      <c r="N422" s="119">
        <v>4.0000000000000001E-3</v>
      </c>
      <c r="O422" s="119">
        <f t="shared" si="46"/>
        <v>0.03</v>
      </c>
      <c r="P422" s="119">
        <v>0</v>
      </c>
      <c r="Q422" s="119">
        <f t="shared" si="47"/>
        <v>0</v>
      </c>
      <c r="R422" s="119" t="s">
        <v>161</v>
      </c>
      <c r="S422" s="119" t="s">
        <v>135</v>
      </c>
      <c r="T422" s="119" t="s">
        <v>156</v>
      </c>
      <c r="U422" s="119">
        <v>0</v>
      </c>
      <c r="V422" s="119">
        <f t="shared" si="48"/>
        <v>0</v>
      </c>
      <c r="W422" s="119"/>
      <c r="X422" s="119" t="s">
        <v>157</v>
      </c>
      <c r="Y422" s="114"/>
      <c r="Z422" s="114"/>
      <c r="AA422" s="114"/>
      <c r="AB422" s="114"/>
      <c r="AC422" s="114"/>
      <c r="AD422" s="114"/>
      <c r="AE422" s="114"/>
      <c r="AF422" s="114"/>
      <c r="AG422" s="114" t="s">
        <v>158</v>
      </c>
      <c r="AH422" s="114"/>
      <c r="AI422" s="114"/>
      <c r="AJ422" s="114"/>
      <c r="AK422" s="114"/>
      <c r="AL422" s="114"/>
      <c r="AM422" s="114"/>
      <c r="AN422" s="114"/>
      <c r="AO422" s="114"/>
      <c r="AP422" s="114"/>
      <c r="AQ422" s="114"/>
      <c r="AR422" s="114"/>
      <c r="AS422" s="114"/>
      <c r="AT422" s="114"/>
      <c r="AU422" s="114"/>
      <c r="AV422" s="114"/>
      <c r="AW422" s="114"/>
      <c r="AX422" s="114"/>
      <c r="AY422" s="114"/>
      <c r="AZ422" s="114"/>
      <c r="BA422" s="114"/>
      <c r="BB422" s="114"/>
      <c r="BC422" s="114"/>
      <c r="BD422" s="114"/>
      <c r="BE422" s="114"/>
      <c r="BF422" s="114"/>
      <c r="BG422" s="114"/>
      <c r="BH422" s="114"/>
    </row>
    <row r="423" spans="1:60" outlineLevel="1" x14ac:dyDescent="0.2">
      <c r="A423" s="137">
        <v>181</v>
      </c>
      <c r="B423" s="138" t="s">
        <v>600</v>
      </c>
      <c r="C423" s="144" t="s">
        <v>601</v>
      </c>
      <c r="D423" s="139" t="s">
        <v>134</v>
      </c>
      <c r="E423" s="140">
        <v>1</v>
      </c>
      <c r="F423" s="141"/>
      <c r="G423" s="142">
        <f t="shared" si="42"/>
        <v>0</v>
      </c>
      <c r="H423" s="119">
        <v>978</v>
      </c>
      <c r="I423" s="119">
        <f t="shared" si="43"/>
        <v>978</v>
      </c>
      <c r="J423" s="119">
        <v>0</v>
      </c>
      <c r="K423" s="119">
        <f t="shared" si="44"/>
        <v>0</v>
      </c>
      <c r="L423" s="119">
        <v>21</v>
      </c>
      <c r="M423" s="119">
        <f t="shared" si="45"/>
        <v>0</v>
      </c>
      <c r="N423" s="119">
        <v>2.63E-2</v>
      </c>
      <c r="O423" s="119">
        <f t="shared" si="46"/>
        <v>0.03</v>
      </c>
      <c r="P423" s="119">
        <v>0</v>
      </c>
      <c r="Q423" s="119">
        <f t="shared" si="47"/>
        <v>0</v>
      </c>
      <c r="R423" s="119"/>
      <c r="S423" s="119" t="s">
        <v>155</v>
      </c>
      <c r="T423" s="119" t="s">
        <v>156</v>
      </c>
      <c r="U423" s="119">
        <v>0</v>
      </c>
      <c r="V423" s="119">
        <f t="shared" si="48"/>
        <v>0</v>
      </c>
      <c r="W423" s="119"/>
      <c r="X423" s="119" t="s">
        <v>157</v>
      </c>
      <c r="Y423" s="114"/>
      <c r="Z423" s="114"/>
      <c r="AA423" s="114"/>
      <c r="AB423" s="114"/>
      <c r="AC423" s="114"/>
      <c r="AD423" s="114"/>
      <c r="AE423" s="114"/>
      <c r="AF423" s="114"/>
      <c r="AG423" s="114" t="s">
        <v>158</v>
      </c>
      <c r="AH423" s="114"/>
      <c r="AI423" s="114"/>
      <c r="AJ423" s="114"/>
      <c r="AK423" s="114"/>
      <c r="AL423" s="114"/>
      <c r="AM423" s="114"/>
      <c r="AN423" s="114"/>
      <c r="AO423" s="114"/>
      <c r="AP423" s="114"/>
      <c r="AQ423" s="114"/>
      <c r="AR423" s="114"/>
      <c r="AS423" s="114"/>
      <c r="AT423" s="114"/>
      <c r="AU423" s="114"/>
      <c r="AV423" s="114"/>
      <c r="AW423" s="114"/>
      <c r="AX423" s="114"/>
      <c r="AY423" s="114"/>
      <c r="AZ423" s="114"/>
      <c r="BA423" s="114"/>
      <c r="BB423" s="114"/>
      <c r="BC423" s="114"/>
      <c r="BD423" s="114"/>
      <c r="BE423" s="114"/>
      <c r="BF423" s="114"/>
      <c r="BG423" s="114"/>
      <c r="BH423" s="114"/>
    </row>
    <row r="424" spans="1:60" outlineLevel="1" x14ac:dyDescent="0.2">
      <c r="A424" s="137">
        <v>182</v>
      </c>
      <c r="B424" s="138" t="s">
        <v>602</v>
      </c>
      <c r="C424" s="144" t="s">
        <v>603</v>
      </c>
      <c r="D424" s="139" t="s">
        <v>134</v>
      </c>
      <c r="E424" s="140">
        <v>2</v>
      </c>
      <c r="F424" s="141"/>
      <c r="G424" s="142">
        <f t="shared" si="42"/>
        <v>0</v>
      </c>
      <c r="H424" s="119">
        <v>187</v>
      </c>
      <c r="I424" s="119">
        <f t="shared" si="43"/>
        <v>374</v>
      </c>
      <c r="J424" s="119">
        <v>0</v>
      </c>
      <c r="K424" s="119">
        <f t="shared" si="44"/>
        <v>0</v>
      </c>
      <c r="L424" s="119">
        <v>21</v>
      </c>
      <c r="M424" s="119">
        <f t="shared" si="45"/>
        <v>0</v>
      </c>
      <c r="N424" s="119">
        <v>1.8000000000000001E-4</v>
      </c>
      <c r="O424" s="119">
        <f t="shared" si="46"/>
        <v>0</v>
      </c>
      <c r="P424" s="119">
        <v>0</v>
      </c>
      <c r="Q424" s="119">
        <f t="shared" si="47"/>
        <v>0</v>
      </c>
      <c r="R424" s="119" t="s">
        <v>161</v>
      </c>
      <c r="S424" s="119" t="s">
        <v>135</v>
      </c>
      <c r="T424" s="119" t="s">
        <v>156</v>
      </c>
      <c r="U424" s="119">
        <v>0</v>
      </c>
      <c r="V424" s="119">
        <f t="shared" si="48"/>
        <v>0</v>
      </c>
      <c r="W424" s="119"/>
      <c r="X424" s="119" t="s">
        <v>157</v>
      </c>
      <c r="Y424" s="114"/>
      <c r="Z424" s="114"/>
      <c r="AA424" s="114"/>
      <c r="AB424" s="114"/>
      <c r="AC424" s="114"/>
      <c r="AD424" s="114"/>
      <c r="AE424" s="114"/>
      <c r="AF424" s="114"/>
      <c r="AG424" s="114" t="s">
        <v>158</v>
      </c>
      <c r="AH424" s="114"/>
      <c r="AI424" s="114"/>
      <c r="AJ424" s="114"/>
      <c r="AK424" s="114"/>
      <c r="AL424" s="114"/>
      <c r="AM424" s="114"/>
      <c r="AN424" s="114"/>
      <c r="AO424" s="114"/>
      <c r="AP424" s="114"/>
      <c r="AQ424" s="114"/>
      <c r="AR424" s="114"/>
      <c r="AS424" s="114"/>
      <c r="AT424" s="114"/>
      <c r="AU424" s="114"/>
      <c r="AV424" s="114"/>
      <c r="AW424" s="114"/>
      <c r="AX424" s="114"/>
      <c r="AY424" s="114"/>
      <c r="AZ424" s="114"/>
      <c r="BA424" s="114"/>
      <c r="BB424" s="114"/>
      <c r="BC424" s="114"/>
      <c r="BD424" s="114"/>
      <c r="BE424" s="114"/>
      <c r="BF424" s="114"/>
      <c r="BG424" s="114"/>
      <c r="BH424" s="114"/>
    </row>
    <row r="425" spans="1:60" outlineLevel="1" x14ac:dyDescent="0.2">
      <c r="A425" s="137">
        <v>183</v>
      </c>
      <c r="B425" s="138" t="s">
        <v>604</v>
      </c>
      <c r="C425" s="144" t="s">
        <v>605</v>
      </c>
      <c r="D425" s="139" t="s">
        <v>134</v>
      </c>
      <c r="E425" s="140">
        <v>3</v>
      </c>
      <c r="F425" s="141"/>
      <c r="G425" s="142">
        <f t="shared" si="42"/>
        <v>0</v>
      </c>
      <c r="H425" s="119">
        <v>223</v>
      </c>
      <c r="I425" s="119">
        <f t="shared" si="43"/>
        <v>669</v>
      </c>
      <c r="J425" s="119">
        <v>0</v>
      </c>
      <c r="K425" s="119">
        <f t="shared" si="44"/>
        <v>0</v>
      </c>
      <c r="L425" s="119">
        <v>21</v>
      </c>
      <c r="M425" s="119">
        <f t="shared" si="45"/>
        <v>0</v>
      </c>
      <c r="N425" s="119">
        <v>1.8000000000000001E-4</v>
      </c>
      <c r="O425" s="119">
        <f t="shared" si="46"/>
        <v>0</v>
      </c>
      <c r="P425" s="119">
        <v>0</v>
      </c>
      <c r="Q425" s="119">
        <f t="shared" si="47"/>
        <v>0</v>
      </c>
      <c r="R425" s="119" t="s">
        <v>161</v>
      </c>
      <c r="S425" s="119" t="s">
        <v>135</v>
      </c>
      <c r="T425" s="119" t="s">
        <v>156</v>
      </c>
      <c r="U425" s="119">
        <v>0</v>
      </c>
      <c r="V425" s="119">
        <f t="shared" si="48"/>
        <v>0</v>
      </c>
      <c r="W425" s="119"/>
      <c r="X425" s="119" t="s">
        <v>157</v>
      </c>
      <c r="Y425" s="114"/>
      <c r="Z425" s="114"/>
      <c r="AA425" s="114"/>
      <c r="AB425" s="114"/>
      <c r="AC425" s="114"/>
      <c r="AD425" s="114"/>
      <c r="AE425" s="114"/>
      <c r="AF425" s="114"/>
      <c r="AG425" s="114" t="s">
        <v>158</v>
      </c>
      <c r="AH425" s="114"/>
      <c r="AI425" s="114"/>
      <c r="AJ425" s="114"/>
      <c r="AK425" s="114"/>
      <c r="AL425" s="114"/>
      <c r="AM425" s="114"/>
      <c r="AN425" s="114"/>
      <c r="AO425" s="114"/>
      <c r="AP425" s="114"/>
      <c r="AQ425" s="114"/>
      <c r="AR425" s="114"/>
      <c r="AS425" s="114"/>
      <c r="AT425" s="114"/>
      <c r="AU425" s="114"/>
      <c r="AV425" s="114"/>
      <c r="AW425" s="114"/>
      <c r="AX425" s="114"/>
      <c r="AY425" s="114"/>
      <c r="AZ425" s="114"/>
      <c r="BA425" s="114"/>
      <c r="BB425" s="114"/>
      <c r="BC425" s="114"/>
      <c r="BD425" s="114"/>
      <c r="BE425" s="114"/>
      <c r="BF425" s="114"/>
      <c r="BG425" s="114"/>
      <c r="BH425" s="114"/>
    </row>
    <row r="426" spans="1:60" outlineLevel="1" x14ac:dyDescent="0.2">
      <c r="A426" s="137">
        <v>184</v>
      </c>
      <c r="B426" s="138" t="s">
        <v>606</v>
      </c>
      <c r="C426" s="144" t="s">
        <v>607</v>
      </c>
      <c r="D426" s="139" t="s">
        <v>134</v>
      </c>
      <c r="E426" s="140">
        <v>2</v>
      </c>
      <c r="F426" s="141"/>
      <c r="G426" s="142">
        <f t="shared" si="42"/>
        <v>0</v>
      </c>
      <c r="H426" s="119">
        <v>162</v>
      </c>
      <c r="I426" s="119">
        <f t="shared" si="43"/>
        <v>324</v>
      </c>
      <c r="J426" s="119">
        <v>0</v>
      </c>
      <c r="K426" s="119">
        <f t="shared" si="44"/>
        <v>0</v>
      </c>
      <c r="L426" s="119">
        <v>21</v>
      </c>
      <c r="M426" s="119">
        <f t="shared" si="45"/>
        <v>0</v>
      </c>
      <c r="N426" s="119">
        <v>1.8000000000000001E-4</v>
      </c>
      <c r="O426" s="119">
        <f t="shared" si="46"/>
        <v>0</v>
      </c>
      <c r="P426" s="119">
        <v>0</v>
      </c>
      <c r="Q426" s="119">
        <f t="shared" si="47"/>
        <v>0</v>
      </c>
      <c r="R426" s="119" t="s">
        <v>161</v>
      </c>
      <c r="S426" s="119" t="s">
        <v>135</v>
      </c>
      <c r="T426" s="119" t="s">
        <v>156</v>
      </c>
      <c r="U426" s="119">
        <v>0</v>
      </c>
      <c r="V426" s="119">
        <f t="shared" si="48"/>
        <v>0</v>
      </c>
      <c r="W426" s="119"/>
      <c r="X426" s="119" t="s">
        <v>157</v>
      </c>
      <c r="Y426" s="114"/>
      <c r="Z426" s="114"/>
      <c r="AA426" s="114"/>
      <c r="AB426" s="114"/>
      <c r="AC426" s="114"/>
      <c r="AD426" s="114"/>
      <c r="AE426" s="114"/>
      <c r="AF426" s="114"/>
      <c r="AG426" s="114" t="s">
        <v>158</v>
      </c>
      <c r="AH426" s="114"/>
      <c r="AI426" s="114"/>
      <c r="AJ426" s="114"/>
      <c r="AK426" s="114"/>
      <c r="AL426" s="114"/>
      <c r="AM426" s="114"/>
      <c r="AN426" s="114"/>
      <c r="AO426" s="114"/>
      <c r="AP426" s="114"/>
      <c r="AQ426" s="114"/>
      <c r="AR426" s="114"/>
      <c r="AS426" s="114"/>
      <c r="AT426" s="114"/>
      <c r="AU426" s="114"/>
      <c r="AV426" s="114"/>
      <c r="AW426" s="114"/>
      <c r="AX426" s="114"/>
      <c r="AY426" s="114"/>
      <c r="AZ426" s="114"/>
      <c r="BA426" s="114"/>
      <c r="BB426" s="114"/>
      <c r="BC426" s="114"/>
      <c r="BD426" s="114"/>
      <c r="BE426" s="114"/>
      <c r="BF426" s="114"/>
      <c r="BG426" s="114"/>
      <c r="BH426" s="114"/>
    </row>
    <row r="427" spans="1:60" outlineLevel="1" x14ac:dyDescent="0.2">
      <c r="A427" s="137">
        <v>185</v>
      </c>
      <c r="B427" s="138" t="s">
        <v>608</v>
      </c>
      <c r="C427" s="144" t="s">
        <v>609</v>
      </c>
      <c r="D427" s="139" t="s">
        <v>134</v>
      </c>
      <c r="E427" s="140">
        <v>1</v>
      </c>
      <c r="F427" s="141"/>
      <c r="G427" s="142">
        <f t="shared" si="42"/>
        <v>0</v>
      </c>
      <c r="H427" s="119">
        <v>378</v>
      </c>
      <c r="I427" s="119">
        <f t="shared" si="43"/>
        <v>378</v>
      </c>
      <c r="J427" s="119">
        <v>0</v>
      </c>
      <c r="K427" s="119">
        <f t="shared" si="44"/>
        <v>0</v>
      </c>
      <c r="L427" s="119">
        <v>21</v>
      </c>
      <c r="M427" s="119">
        <f t="shared" si="45"/>
        <v>0</v>
      </c>
      <c r="N427" s="119">
        <v>4.0000000000000002E-4</v>
      </c>
      <c r="O427" s="119">
        <f t="shared" si="46"/>
        <v>0</v>
      </c>
      <c r="P427" s="119">
        <v>0</v>
      </c>
      <c r="Q427" s="119">
        <f t="shared" si="47"/>
        <v>0</v>
      </c>
      <c r="R427" s="119" t="s">
        <v>161</v>
      </c>
      <c r="S427" s="119" t="s">
        <v>135</v>
      </c>
      <c r="T427" s="119" t="s">
        <v>135</v>
      </c>
      <c r="U427" s="119">
        <v>0</v>
      </c>
      <c r="V427" s="119">
        <f t="shared" si="48"/>
        <v>0</v>
      </c>
      <c r="W427" s="119"/>
      <c r="X427" s="119" t="s">
        <v>157</v>
      </c>
      <c r="Y427" s="114"/>
      <c r="Z427" s="114"/>
      <c r="AA427" s="114"/>
      <c r="AB427" s="114"/>
      <c r="AC427" s="114"/>
      <c r="AD427" s="114"/>
      <c r="AE427" s="114"/>
      <c r="AF427" s="114"/>
      <c r="AG427" s="114" t="s">
        <v>158</v>
      </c>
      <c r="AH427" s="114"/>
      <c r="AI427" s="114"/>
      <c r="AJ427" s="114"/>
      <c r="AK427" s="114"/>
      <c r="AL427" s="114"/>
      <c r="AM427" s="114"/>
      <c r="AN427" s="114"/>
      <c r="AO427" s="114"/>
      <c r="AP427" s="114"/>
      <c r="AQ427" s="114"/>
      <c r="AR427" s="114"/>
      <c r="AS427" s="114"/>
      <c r="AT427" s="114"/>
      <c r="AU427" s="114"/>
      <c r="AV427" s="114"/>
      <c r="AW427" s="114"/>
      <c r="AX427" s="114"/>
      <c r="AY427" s="114"/>
      <c r="AZ427" s="114"/>
      <c r="BA427" s="114"/>
      <c r="BB427" s="114"/>
      <c r="BC427" s="114"/>
      <c r="BD427" s="114"/>
      <c r="BE427" s="114"/>
      <c r="BF427" s="114"/>
      <c r="BG427" s="114"/>
      <c r="BH427" s="114"/>
    </row>
    <row r="428" spans="1:60" outlineLevel="1" x14ac:dyDescent="0.2">
      <c r="A428" s="137">
        <v>186</v>
      </c>
      <c r="B428" s="138" t="s">
        <v>610</v>
      </c>
      <c r="C428" s="144" t="s">
        <v>611</v>
      </c>
      <c r="D428" s="139" t="s">
        <v>134</v>
      </c>
      <c r="E428" s="140">
        <v>1</v>
      </c>
      <c r="F428" s="141"/>
      <c r="G428" s="142">
        <f t="shared" si="42"/>
        <v>0</v>
      </c>
      <c r="H428" s="119">
        <v>943</v>
      </c>
      <c r="I428" s="119">
        <f t="shared" si="43"/>
        <v>943</v>
      </c>
      <c r="J428" s="119">
        <v>0</v>
      </c>
      <c r="K428" s="119">
        <f t="shared" si="44"/>
        <v>0</v>
      </c>
      <c r="L428" s="119">
        <v>21</v>
      </c>
      <c r="M428" s="119">
        <f t="shared" si="45"/>
        <v>0</v>
      </c>
      <c r="N428" s="119">
        <v>5.0000000000000001E-4</v>
      </c>
      <c r="O428" s="119">
        <f t="shared" si="46"/>
        <v>0</v>
      </c>
      <c r="P428" s="119">
        <v>0</v>
      </c>
      <c r="Q428" s="119">
        <f t="shared" si="47"/>
        <v>0</v>
      </c>
      <c r="R428" s="119" t="s">
        <v>161</v>
      </c>
      <c r="S428" s="119" t="s">
        <v>135</v>
      </c>
      <c r="T428" s="119" t="s">
        <v>156</v>
      </c>
      <c r="U428" s="119">
        <v>0</v>
      </c>
      <c r="V428" s="119">
        <f t="shared" si="48"/>
        <v>0</v>
      </c>
      <c r="W428" s="119"/>
      <c r="X428" s="119" t="s">
        <v>157</v>
      </c>
      <c r="Y428" s="114"/>
      <c r="Z428" s="114"/>
      <c r="AA428" s="114"/>
      <c r="AB428" s="114"/>
      <c r="AC428" s="114"/>
      <c r="AD428" s="114"/>
      <c r="AE428" s="114"/>
      <c r="AF428" s="114"/>
      <c r="AG428" s="114" t="s">
        <v>158</v>
      </c>
      <c r="AH428" s="114"/>
      <c r="AI428" s="114"/>
      <c r="AJ428" s="114"/>
      <c r="AK428" s="114"/>
      <c r="AL428" s="114"/>
      <c r="AM428" s="114"/>
      <c r="AN428" s="114"/>
      <c r="AO428" s="114"/>
      <c r="AP428" s="114"/>
      <c r="AQ428" s="114"/>
      <c r="AR428" s="114"/>
      <c r="AS428" s="114"/>
      <c r="AT428" s="114"/>
      <c r="AU428" s="114"/>
      <c r="AV428" s="114"/>
      <c r="AW428" s="114"/>
      <c r="AX428" s="114"/>
      <c r="AY428" s="114"/>
      <c r="AZ428" s="114"/>
      <c r="BA428" s="114"/>
      <c r="BB428" s="114"/>
      <c r="BC428" s="114"/>
      <c r="BD428" s="114"/>
      <c r="BE428" s="114"/>
      <c r="BF428" s="114"/>
      <c r="BG428" s="114"/>
      <c r="BH428" s="114"/>
    </row>
    <row r="429" spans="1:60" outlineLevel="1" x14ac:dyDescent="0.2">
      <c r="A429" s="137">
        <v>187</v>
      </c>
      <c r="B429" s="138" t="s">
        <v>612</v>
      </c>
      <c r="C429" s="144" t="s">
        <v>613</v>
      </c>
      <c r="D429" s="139" t="s">
        <v>614</v>
      </c>
      <c r="E429" s="140">
        <v>30</v>
      </c>
      <c r="F429" s="141"/>
      <c r="G429" s="142">
        <f t="shared" si="42"/>
        <v>0</v>
      </c>
      <c r="H429" s="119">
        <v>12</v>
      </c>
      <c r="I429" s="119">
        <f t="shared" si="43"/>
        <v>360</v>
      </c>
      <c r="J429" s="119">
        <v>0</v>
      </c>
      <c r="K429" s="119">
        <f t="shared" si="44"/>
        <v>0</v>
      </c>
      <c r="L429" s="119">
        <v>21</v>
      </c>
      <c r="M429" s="119">
        <f t="shared" si="45"/>
        <v>0</v>
      </c>
      <c r="N429" s="119">
        <v>1</v>
      </c>
      <c r="O429" s="119">
        <f t="shared" si="46"/>
        <v>30</v>
      </c>
      <c r="P429" s="119">
        <v>0</v>
      </c>
      <c r="Q429" s="119">
        <f t="shared" si="47"/>
        <v>0</v>
      </c>
      <c r="R429" s="119" t="s">
        <v>161</v>
      </c>
      <c r="S429" s="119" t="s">
        <v>135</v>
      </c>
      <c r="T429" s="119" t="s">
        <v>156</v>
      </c>
      <c r="U429" s="119">
        <v>0</v>
      </c>
      <c r="V429" s="119">
        <f t="shared" si="48"/>
        <v>0</v>
      </c>
      <c r="W429" s="119"/>
      <c r="X429" s="119" t="s">
        <v>157</v>
      </c>
      <c r="Y429" s="114"/>
      <c r="Z429" s="114"/>
      <c r="AA429" s="114"/>
      <c r="AB429" s="114"/>
      <c r="AC429" s="114"/>
      <c r="AD429" s="114"/>
      <c r="AE429" s="114"/>
      <c r="AF429" s="114"/>
      <c r="AG429" s="114" t="s">
        <v>158</v>
      </c>
      <c r="AH429" s="114"/>
      <c r="AI429" s="114"/>
      <c r="AJ429" s="114"/>
      <c r="AK429" s="114"/>
      <c r="AL429" s="114"/>
      <c r="AM429" s="114"/>
      <c r="AN429" s="114"/>
      <c r="AO429" s="114"/>
      <c r="AP429" s="114"/>
      <c r="AQ429" s="114"/>
      <c r="AR429" s="114"/>
      <c r="AS429" s="114"/>
      <c r="AT429" s="114"/>
      <c r="AU429" s="114"/>
      <c r="AV429" s="114"/>
      <c r="AW429" s="114"/>
      <c r="AX429" s="114"/>
      <c r="AY429" s="114"/>
      <c r="AZ429" s="114"/>
      <c r="BA429" s="114"/>
      <c r="BB429" s="114"/>
      <c r="BC429" s="114"/>
      <c r="BD429" s="114"/>
      <c r="BE429" s="114"/>
      <c r="BF429" s="114"/>
      <c r="BG429" s="114"/>
      <c r="BH429" s="114"/>
    </row>
    <row r="430" spans="1:60" x14ac:dyDescent="0.2">
      <c r="A430" s="125" t="s">
        <v>130</v>
      </c>
      <c r="B430" s="126" t="s">
        <v>100</v>
      </c>
      <c r="C430" s="143" t="s">
        <v>101</v>
      </c>
      <c r="D430" s="127"/>
      <c r="E430" s="128"/>
      <c r="F430" s="129"/>
      <c r="G430" s="130">
        <f>SUMIF(AG431:AG434,"&lt;&gt;NOR",G431:G434)</f>
        <v>0</v>
      </c>
      <c r="H430" s="124"/>
      <c r="I430" s="124">
        <f>SUM(I431:I434)</f>
        <v>400.14</v>
      </c>
      <c r="J430" s="124"/>
      <c r="K430" s="124">
        <f>SUM(K431:K434)</f>
        <v>569.36</v>
      </c>
      <c r="L430" s="124"/>
      <c r="M430" s="124">
        <f>SUM(M431:M434)</f>
        <v>0</v>
      </c>
      <c r="N430" s="124"/>
      <c r="O430" s="124">
        <f>SUM(O431:O434)</f>
        <v>0</v>
      </c>
      <c r="P430" s="124"/>
      <c r="Q430" s="124">
        <f>SUM(Q431:Q434)</f>
        <v>0</v>
      </c>
      <c r="R430" s="124"/>
      <c r="S430" s="124"/>
      <c r="T430" s="124"/>
      <c r="U430" s="124"/>
      <c r="V430" s="124">
        <f>SUM(V431:V434)</f>
        <v>1.1499999999999999</v>
      </c>
      <c r="W430" s="124"/>
      <c r="X430" s="124"/>
      <c r="AG430" t="s">
        <v>131</v>
      </c>
    </row>
    <row r="431" spans="1:60" outlineLevel="1" x14ac:dyDescent="0.2">
      <c r="A431" s="137">
        <v>188</v>
      </c>
      <c r="B431" s="138" t="s">
        <v>615</v>
      </c>
      <c r="C431" s="144" t="s">
        <v>616</v>
      </c>
      <c r="D431" s="139" t="s">
        <v>134</v>
      </c>
      <c r="E431" s="140">
        <v>2</v>
      </c>
      <c r="F431" s="141"/>
      <c r="G431" s="142">
        <f>ROUND(E431*F431,2)</f>
        <v>0</v>
      </c>
      <c r="H431" s="119">
        <v>75.069999999999993</v>
      </c>
      <c r="I431" s="119">
        <f>ROUND(E431*H431,2)</f>
        <v>150.13999999999999</v>
      </c>
      <c r="J431" s="119">
        <v>116.43</v>
      </c>
      <c r="K431" s="119">
        <f>ROUND(E431*J431,2)</f>
        <v>232.86</v>
      </c>
      <c r="L431" s="119">
        <v>21</v>
      </c>
      <c r="M431" s="119">
        <f>G431*(1+L431/100)</f>
        <v>0</v>
      </c>
      <c r="N431" s="119">
        <v>0</v>
      </c>
      <c r="O431" s="119">
        <f>ROUND(E431*N431,2)</f>
        <v>0</v>
      </c>
      <c r="P431" s="119">
        <v>0</v>
      </c>
      <c r="Q431" s="119">
        <f>ROUND(E431*P431,2)</f>
        <v>0</v>
      </c>
      <c r="R431" s="119"/>
      <c r="S431" s="119" t="s">
        <v>135</v>
      </c>
      <c r="T431" s="119" t="s">
        <v>135</v>
      </c>
      <c r="U431" s="119">
        <v>0.23599999999999999</v>
      </c>
      <c r="V431" s="119">
        <f>ROUND(E431*U431,2)</f>
        <v>0.47</v>
      </c>
      <c r="W431" s="119"/>
      <c r="X431" s="119" t="s">
        <v>136</v>
      </c>
      <c r="Y431" s="114"/>
      <c r="Z431" s="114"/>
      <c r="AA431" s="114"/>
      <c r="AB431" s="114"/>
      <c r="AC431" s="114"/>
      <c r="AD431" s="114"/>
      <c r="AE431" s="114"/>
      <c r="AF431" s="114"/>
      <c r="AG431" s="114" t="s">
        <v>137</v>
      </c>
      <c r="AH431" s="114"/>
      <c r="AI431" s="114"/>
      <c r="AJ431" s="114"/>
      <c r="AK431" s="114"/>
      <c r="AL431" s="114"/>
      <c r="AM431" s="114"/>
      <c r="AN431" s="114"/>
      <c r="AO431" s="114"/>
      <c r="AP431" s="114"/>
      <c r="AQ431" s="114"/>
      <c r="AR431" s="114"/>
      <c r="AS431" s="114"/>
      <c r="AT431" s="114"/>
      <c r="AU431" s="114"/>
      <c r="AV431" s="114"/>
      <c r="AW431" s="114"/>
      <c r="AX431" s="114"/>
      <c r="AY431" s="114"/>
      <c r="AZ431" s="114"/>
      <c r="BA431" s="114"/>
      <c r="BB431" s="114"/>
      <c r="BC431" s="114"/>
      <c r="BD431" s="114"/>
      <c r="BE431" s="114"/>
      <c r="BF431" s="114"/>
      <c r="BG431" s="114"/>
      <c r="BH431" s="114"/>
    </row>
    <row r="432" spans="1:60" outlineLevel="1" x14ac:dyDescent="0.2">
      <c r="A432" s="137">
        <v>189</v>
      </c>
      <c r="B432" s="138" t="s">
        <v>617</v>
      </c>
      <c r="C432" s="144" t="s">
        <v>618</v>
      </c>
      <c r="D432" s="139" t="s">
        <v>134</v>
      </c>
      <c r="E432" s="140">
        <v>1</v>
      </c>
      <c r="F432" s="141"/>
      <c r="G432" s="142">
        <f>ROUND(E432*F432,2)</f>
        <v>0</v>
      </c>
      <c r="H432" s="119">
        <v>0</v>
      </c>
      <c r="I432" s="119">
        <f>ROUND(E432*H432,2)</f>
        <v>0</v>
      </c>
      <c r="J432" s="119">
        <v>237</v>
      </c>
      <c r="K432" s="119">
        <f>ROUND(E432*J432,2)</f>
        <v>237</v>
      </c>
      <c r="L432" s="119">
        <v>21</v>
      </c>
      <c r="M432" s="119">
        <f>G432*(1+L432/100)</f>
        <v>0</v>
      </c>
      <c r="N432" s="119">
        <v>0</v>
      </c>
      <c r="O432" s="119">
        <f>ROUND(E432*N432,2)</f>
        <v>0</v>
      </c>
      <c r="P432" s="119">
        <v>0</v>
      </c>
      <c r="Q432" s="119">
        <f>ROUND(E432*P432,2)</f>
        <v>0</v>
      </c>
      <c r="R432" s="119"/>
      <c r="S432" s="119" t="s">
        <v>135</v>
      </c>
      <c r="T432" s="119" t="s">
        <v>135</v>
      </c>
      <c r="U432" s="119">
        <v>0.48</v>
      </c>
      <c r="V432" s="119">
        <f>ROUND(E432*U432,2)</f>
        <v>0.48</v>
      </c>
      <c r="W432" s="119"/>
      <c r="X432" s="119" t="s">
        <v>136</v>
      </c>
      <c r="Y432" s="114"/>
      <c r="Z432" s="114"/>
      <c r="AA432" s="114"/>
      <c r="AB432" s="114"/>
      <c r="AC432" s="114"/>
      <c r="AD432" s="114"/>
      <c r="AE432" s="114"/>
      <c r="AF432" s="114"/>
      <c r="AG432" s="114" t="s">
        <v>137</v>
      </c>
      <c r="AH432" s="114"/>
      <c r="AI432" s="114"/>
      <c r="AJ432" s="114"/>
      <c r="AK432" s="114"/>
      <c r="AL432" s="114"/>
      <c r="AM432" s="114"/>
      <c r="AN432" s="114"/>
      <c r="AO432" s="114"/>
      <c r="AP432" s="114"/>
      <c r="AQ432" s="114"/>
      <c r="AR432" s="114"/>
      <c r="AS432" s="114"/>
      <c r="AT432" s="114"/>
      <c r="AU432" s="114"/>
      <c r="AV432" s="114"/>
      <c r="AW432" s="114"/>
      <c r="AX432" s="114"/>
      <c r="AY432" s="114"/>
      <c r="AZ432" s="114"/>
      <c r="BA432" s="114"/>
      <c r="BB432" s="114"/>
      <c r="BC432" s="114"/>
      <c r="BD432" s="114"/>
      <c r="BE432" s="114"/>
      <c r="BF432" s="114"/>
      <c r="BG432" s="114"/>
      <c r="BH432" s="114"/>
    </row>
    <row r="433" spans="1:60" outlineLevel="1" x14ac:dyDescent="0.2">
      <c r="A433" s="137">
        <v>190</v>
      </c>
      <c r="B433" s="138" t="s">
        <v>619</v>
      </c>
      <c r="C433" s="144" t="s">
        <v>620</v>
      </c>
      <c r="D433" s="139" t="s">
        <v>134</v>
      </c>
      <c r="E433" s="140">
        <v>1</v>
      </c>
      <c r="F433" s="141"/>
      <c r="G433" s="142">
        <f>ROUND(E433*F433,2)</f>
        <v>0</v>
      </c>
      <c r="H433" s="119">
        <v>0</v>
      </c>
      <c r="I433" s="119">
        <f>ROUND(E433*H433,2)</f>
        <v>0</v>
      </c>
      <c r="J433" s="119">
        <v>99.5</v>
      </c>
      <c r="K433" s="119">
        <f>ROUND(E433*J433,2)</f>
        <v>99.5</v>
      </c>
      <c r="L433" s="119">
        <v>21</v>
      </c>
      <c r="M433" s="119">
        <f>G433*(1+L433/100)</f>
        <v>0</v>
      </c>
      <c r="N433" s="119">
        <v>0</v>
      </c>
      <c r="O433" s="119">
        <f>ROUND(E433*N433,2)</f>
        <v>0</v>
      </c>
      <c r="P433" s="119">
        <v>0</v>
      </c>
      <c r="Q433" s="119">
        <f>ROUND(E433*P433,2)</f>
        <v>0</v>
      </c>
      <c r="R433" s="119"/>
      <c r="S433" s="119" t="s">
        <v>135</v>
      </c>
      <c r="T433" s="119" t="s">
        <v>135</v>
      </c>
      <c r="U433" s="119">
        <v>0.20166999999999999</v>
      </c>
      <c r="V433" s="119">
        <f>ROUND(E433*U433,2)</f>
        <v>0.2</v>
      </c>
      <c r="W433" s="119"/>
      <c r="X433" s="119" t="s">
        <v>136</v>
      </c>
      <c r="Y433" s="114"/>
      <c r="Z433" s="114"/>
      <c r="AA433" s="114"/>
      <c r="AB433" s="114"/>
      <c r="AC433" s="114"/>
      <c r="AD433" s="114"/>
      <c r="AE433" s="114"/>
      <c r="AF433" s="114"/>
      <c r="AG433" s="114" t="s">
        <v>137</v>
      </c>
      <c r="AH433" s="114"/>
      <c r="AI433" s="114"/>
      <c r="AJ433" s="114"/>
      <c r="AK433" s="114"/>
      <c r="AL433" s="114"/>
      <c r="AM433" s="114"/>
      <c r="AN433" s="114"/>
      <c r="AO433" s="114"/>
      <c r="AP433" s="114"/>
      <c r="AQ433" s="114"/>
      <c r="AR433" s="114"/>
      <c r="AS433" s="114"/>
      <c r="AT433" s="114"/>
      <c r="AU433" s="114"/>
      <c r="AV433" s="114"/>
      <c r="AW433" s="114"/>
      <c r="AX433" s="114"/>
      <c r="AY433" s="114"/>
      <c r="AZ433" s="114"/>
      <c r="BA433" s="114"/>
      <c r="BB433" s="114"/>
      <c r="BC433" s="114"/>
      <c r="BD433" s="114"/>
      <c r="BE433" s="114"/>
      <c r="BF433" s="114"/>
      <c r="BG433" s="114"/>
      <c r="BH433" s="114"/>
    </row>
    <row r="434" spans="1:60" outlineLevel="1" x14ac:dyDescent="0.2">
      <c r="A434" s="137">
        <v>191</v>
      </c>
      <c r="B434" s="138" t="s">
        <v>621</v>
      </c>
      <c r="C434" s="144" t="s">
        <v>622</v>
      </c>
      <c r="D434" s="139" t="s">
        <v>134</v>
      </c>
      <c r="E434" s="140">
        <v>1</v>
      </c>
      <c r="F434" s="141"/>
      <c r="G434" s="142">
        <f>ROUND(E434*F434,2)</f>
        <v>0</v>
      </c>
      <c r="H434" s="119">
        <v>250</v>
      </c>
      <c r="I434" s="119">
        <f>ROUND(E434*H434,2)</f>
        <v>250</v>
      </c>
      <c r="J434" s="119">
        <v>0</v>
      </c>
      <c r="K434" s="119">
        <f>ROUND(E434*J434,2)</f>
        <v>0</v>
      </c>
      <c r="L434" s="119">
        <v>21</v>
      </c>
      <c r="M434" s="119">
        <f>G434*(1+L434/100)</f>
        <v>0</v>
      </c>
      <c r="N434" s="119">
        <v>1.0000000000000001E-5</v>
      </c>
      <c r="O434" s="119">
        <f>ROUND(E434*N434,2)</f>
        <v>0</v>
      </c>
      <c r="P434" s="119">
        <v>0</v>
      </c>
      <c r="Q434" s="119">
        <f>ROUND(E434*P434,2)</f>
        <v>0</v>
      </c>
      <c r="R434" s="119" t="s">
        <v>161</v>
      </c>
      <c r="S434" s="119" t="s">
        <v>135</v>
      </c>
      <c r="T434" s="119" t="s">
        <v>156</v>
      </c>
      <c r="U434" s="119">
        <v>0</v>
      </c>
      <c r="V434" s="119">
        <f>ROUND(E434*U434,2)</f>
        <v>0</v>
      </c>
      <c r="W434" s="119"/>
      <c r="X434" s="119" t="s">
        <v>157</v>
      </c>
      <c r="Y434" s="114"/>
      <c r="Z434" s="114"/>
      <c r="AA434" s="114"/>
      <c r="AB434" s="114"/>
      <c r="AC434" s="114"/>
      <c r="AD434" s="114"/>
      <c r="AE434" s="114"/>
      <c r="AF434" s="114"/>
      <c r="AG434" s="114" t="s">
        <v>158</v>
      </c>
      <c r="AH434" s="114"/>
      <c r="AI434" s="114"/>
      <c r="AJ434" s="114"/>
      <c r="AK434" s="114"/>
      <c r="AL434" s="114"/>
      <c r="AM434" s="114"/>
      <c r="AN434" s="114"/>
      <c r="AO434" s="114"/>
      <c r="AP434" s="114"/>
      <c r="AQ434" s="114"/>
      <c r="AR434" s="114"/>
      <c r="AS434" s="114"/>
      <c r="AT434" s="114"/>
      <c r="AU434" s="114"/>
      <c r="AV434" s="114"/>
      <c r="AW434" s="114"/>
      <c r="AX434" s="114"/>
      <c r="AY434" s="114"/>
      <c r="AZ434" s="114"/>
      <c r="BA434" s="114"/>
      <c r="BB434" s="114"/>
      <c r="BC434" s="114"/>
      <c r="BD434" s="114"/>
      <c r="BE434" s="114"/>
      <c r="BF434" s="114"/>
      <c r="BG434" s="114"/>
      <c r="BH434" s="114"/>
    </row>
    <row r="435" spans="1:60" x14ac:dyDescent="0.2">
      <c r="A435" s="125" t="s">
        <v>130</v>
      </c>
      <c r="B435" s="126" t="s">
        <v>102</v>
      </c>
      <c r="C435" s="143" t="s">
        <v>103</v>
      </c>
      <c r="D435" s="127"/>
      <c r="E435" s="128"/>
      <c r="F435" s="129"/>
      <c r="G435" s="130">
        <f>SUMIF(AG436:AG444,"&lt;&gt;NOR",G436:G444)</f>
        <v>0</v>
      </c>
      <c r="H435" s="124"/>
      <c r="I435" s="124">
        <f>SUM(I436:I444)</f>
        <v>0</v>
      </c>
      <c r="J435" s="124"/>
      <c r="K435" s="124">
        <f>SUM(K436:K444)</f>
        <v>22821.320000000003</v>
      </c>
      <c r="L435" s="124"/>
      <c r="M435" s="124">
        <f>SUM(M436:M444)</f>
        <v>0</v>
      </c>
      <c r="N435" s="124"/>
      <c r="O435" s="124">
        <f>SUM(O436:O444)</f>
        <v>0</v>
      </c>
      <c r="P435" s="124"/>
      <c r="Q435" s="124">
        <f>SUM(Q436:Q444)</f>
        <v>0</v>
      </c>
      <c r="R435" s="124"/>
      <c r="S435" s="124"/>
      <c r="T435" s="124"/>
      <c r="U435" s="124"/>
      <c r="V435" s="124">
        <f>SUM(V436:V444)</f>
        <v>51.67</v>
      </c>
      <c r="W435" s="124"/>
      <c r="X435" s="124"/>
      <c r="AG435" t="s">
        <v>131</v>
      </c>
    </row>
    <row r="436" spans="1:60" outlineLevel="1" x14ac:dyDescent="0.2">
      <c r="A436" s="137">
        <v>192</v>
      </c>
      <c r="B436" s="138" t="s">
        <v>623</v>
      </c>
      <c r="C436" s="144" t="s">
        <v>624</v>
      </c>
      <c r="D436" s="139" t="s">
        <v>625</v>
      </c>
      <c r="E436" s="140">
        <v>5</v>
      </c>
      <c r="F436" s="141"/>
      <c r="G436" s="142">
        <f t="shared" ref="G436:G444" si="49">ROUND(E436*F436,2)</f>
        <v>0</v>
      </c>
      <c r="H436" s="119">
        <v>0</v>
      </c>
      <c r="I436" s="119">
        <f t="shared" ref="I436:I444" si="50">ROUND(E436*H436,2)</f>
        <v>0</v>
      </c>
      <c r="J436" s="119">
        <v>49.7</v>
      </c>
      <c r="K436" s="119">
        <f t="shared" ref="K436:K444" si="51">ROUND(E436*J436,2)</f>
        <v>248.5</v>
      </c>
      <c r="L436" s="119">
        <v>21</v>
      </c>
      <c r="M436" s="119">
        <f t="shared" ref="M436:M444" si="52">G436*(1+L436/100)</f>
        <v>0</v>
      </c>
      <c r="N436" s="119">
        <v>0</v>
      </c>
      <c r="O436" s="119">
        <f t="shared" ref="O436:O444" si="53">ROUND(E436*N436,2)</f>
        <v>0</v>
      </c>
      <c r="P436" s="119">
        <v>0</v>
      </c>
      <c r="Q436" s="119">
        <f t="shared" ref="Q436:Q444" si="54">ROUND(E436*P436,2)</f>
        <v>0</v>
      </c>
      <c r="R436" s="119"/>
      <c r="S436" s="119" t="s">
        <v>135</v>
      </c>
      <c r="T436" s="119" t="s">
        <v>135</v>
      </c>
      <c r="U436" s="119">
        <v>0</v>
      </c>
      <c r="V436" s="119">
        <f t="shared" ref="V436:V444" si="55">ROUND(E436*U436,2)</f>
        <v>0</v>
      </c>
      <c r="W436" s="119"/>
      <c r="X436" s="119" t="s">
        <v>136</v>
      </c>
      <c r="Y436" s="114"/>
      <c r="Z436" s="114"/>
      <c r="AA436" s="114"/>
      <c r="AB436" s="114"/>
      <c r="AC436" s="114"/>
      <c r="AD436" s="114"/>
      <c r="AE436" s="114"/>
      <c r="AF436" s="114"/>
      <c r="AG436" s="114" t="s">
        <v>137</v>
      </c>
      <c r="AH436" s="114"/>
      <c r="AI436" s="114"/>
      <c r="AJ436" s="114"/>
      <c r="AK436" s="114"/>
      <c r="AL436" s="114"/>
      <c r="AM436" s="114"/>
      <c r="AN436" s="114"/>
      <c r="AO436" s="114"/>
      <c r="AP436" s="114"/>
      <c r="AQ436" s="114"/>
      <c r="AR436" s="114"/>
      <c r="AS436" s="114"/>
      <c r="AT436" s="114"/>
      <c r="AU436" s="114"/>
      <c r="AV436" s="114"/>
      <c r="AW436" s="114"/>
      <c r="AX436" s="114"/>
      <c r="AY436" s="114"/>
      <c r="AZ436" s="114"/>
      <c r="BA436" s="114"/>
      <c r="BB436" s="114"/>
      <c r="BC436" s="114"/>
      <c r="BD436" s="114"/>
      <c r="BE436" s="114"/>
      <c r="BF436" s="114"/>
      <c r="BG436" s="114"/>
      <c r="BH436" s="114"/>
    </row>
    <row r="437" spans="1:60" outlineLevel="1" x14ac:dyDescent="0.2">
      <c r="A437" s="137">
        <v>193</v>
      </c>
      <c r="B437" s="138" t="s">
        <v>626</v>
      </c>
      <c r="C437" s="144" t="s">
        <v>627</v>
      </c>
      <c r="D437" s="139" t="s">
        <v>249</v>
      </c>
      <c r="E437" s="140">
        <v>5.8544</v>
      </c>
      <c r="F437" s="141"/>
      <c r="G437" s="142">
        <f t="shared" si="49"/>
        <v>0</v>
      </c>
      <c r="H437" s="119">
        <v>0</v>
      </c>
      <c r="I437" s="119">
        <f t="shared" si="50"/>
        <v>0</v>
      </c>
      <c r="J437" s="119">
        <v>168.5</v>
      </c>
      <c r="K437" s="119">
        <f t="shared" si="51"/>
        <v>986.47</v>
      </c>
      <c r="L437" s="119">
        <v>21</v>
      </c>
      <c r="M437" s="119">
        <f t="shared" si="52"/>
        <v>0</v>
      </c>
      <c r="N437" s="119">
        <v>0</v>
      </c>
      <c r="O437" s="119">
        <f t="shared" si="53"/>
        <v>0</v>
      </c>
      <c r="P437" s="119">
        <v>0</v>
      </c>
      <c r="Q437" s="119">
        <f t="shared" si="54"/>
        <v>0</v>
      </c>
      <c r="R437" s="119"/>
      <c r="S437" s="119" t="s">
        <v>135</v>
      </c>
      <c r="T437" s="119" t="s">
        <v>135</v>
      </c>
      <c r="U437" s="119">
        <v>0.27700000000000002</v>
      </c>
      <c r="V437" s="119">
        <f t="shared" si="55"/>
        <v>1.62</v>
      </c>
      <c r="W437" s="119"/>
      <c r="X437" s="119" t="s">
        <v>628</v>
      </c>
      <c r="Y437" s="114"/>
      <c r="Z437" s="114"/>
      <c r="AA437" s="114"/>
      <c r="AB437" s="114"/>
      <c r="AC437" s="114"/>
      <c r="AD437" s="114"/>
      <c r="AE437" s="114"/>
      <c r="AF437" s="114"/>
      <c r="AG437" s="114" t="s">
        <v>629</v>
      </c>
      <c r="AH437" s="114"/>
      <c r="AI437" s="114"/>
      <c r="AJ437" s="114"/>
      <c r="AK437" s="114"/>
      <c r="AL437" s="114"/>
      <c r="AM437" s="114"/>
      <c r="AN437" s="114"/>
      <c r="AO437" s="114"/>
      <c r="AP437" s="114"/>
      <c r="AQ437" s="114"/>
      <c r="AR437" s="114"/>
      <c r="AS437" s="114"/>
      <c r="AT437" s="114"/>
      <c r="AU437" s="114"/>
      <c r="AV437" s="114"/>
      <c r="AW437" s="114"/>
      <c r="AX437" s="114"/>
      <c r="AY437" s="114"/>
      <c r="AZ437" s="114"/>
      <c r="BA437" s="114"/>
      <c r="BB437" s="114"/>
      <c r="BC437" s="114"/>
      <c r="BD437" s="114"/>
      <c r="BE437" s="114"/>
      <c r="BF437" s="114"/>
      <c r="BG437" s="114"/>
      <c r="BH437" s="114"/>
    </row>
    <row r="438" spans="1:60" outlineLevel="1" x14ac:dyDescent="0.2">
      <c r="A438" s="137">
        <v>194</v>
      </c>
      <c r="B438" s="138" t="s">
        <v>630</v>
      </c>
      <c r="C438" s="144" t="s">
        <v>631</v>
      </c>
      <c r="D438" s="139" t="s">
        <v>249</v>
      </c>
      <c r="E438" s="140">
        <v>5.8544</v>
      </c>
      <c r="F438" s="141"/>
      <c r="G438" s="142">
        <f t="shared" si="49"/>
        <v>0</v>
      </c>
      <c r="H438" s="119">
        <v>0</v>
      </c>
      <c r="I438" s="119">
        <f t="shared" si="50"/>
        <v>0</v>
      </c>
      <c r="J438" s="119">
        <v>706</v>
      </c>
      <c r="K438" s="119">
        <f t="shared" si="51"/>
        <v>4133.21</v>
      </c>
      <c r="L438" s="119">
        <v>21</v>
      </c>
      <c r="M438" s="119">
        <f t="shared" si="52"/>
        <v>0</v>
      </c>
      <c r="N438" s="119">
        <v>0</v>
      </c>
      <c r="O438" s="119">
        <f t="shared" si="53"/>
        <v>0</v>
      </c>
      <c r="P438" s="119">
        <v>0</v>
      </c>
      <c r="Q438" s="119">
        <f t="shared" si="54"/>
        <v>0</v>
      </c>
      <c r="R438" s="119"/>
      <c r="S438" s="119" t="s">
        <v>135</v>
      </c>
      <c r="T438" s="119" t="s">
        <v>135</v>
      </c>
      <c r="U438" s="119">
        <v>2.0089999999999999</v>
      </c>
      <c r="V438" s="119">
        <f t="shared" si="55"/>
        <v>11.76</v>
      </c>
      <c r="W438" s="119"/>
      <c r="X438" s="119" t="s">
        <v>628</v>
      </c>
      <c r="Y438" s="114"/>
      <c r="Z438" s="114"/>
      <c r="AA438" s="114"/>
      <c r="AB438" s="114"/>
      <c r="AC438" s="114"/>
      <c r="AD438" s="114"/>
      <c r="AE438" s="114"/>
      <c r="AF438" s="114"/>
      <c r="AG438" s="114" t="s">
        <v>629</v>
      </c>
      <c r="AH438" s="114"/>
      <c r="AI438" s="114"/>
      <c r="AJ438" s="114"/>
      <c r="AK438" s="114"/>
      <c r="AL438" s="114"/>
      <c r="AM438" s="114"/>
      <c r="AN438" s="114"/>
      <c r="AO438" s="114"/>
      <c r="AP438" s="114"/>
      <c r="AQ438" s="114"/>
      <c r="AR438" s="114"/>
      <c r="AS438" s="114"/>
      <c r="AT438" s="114"/>
      <c r="AU438" s="114"/>
      <c r="AV438" s="114"/>
      <c r="AW438" s="114"/>
      <c r="AX438" s="114"/>
      <c r="AY438" s="114"/>
      <c r="AZ438" s="114"/>
      <c r="BA438" s="114"/>
      <c r="BB438" s="114"/>
      <c r="BC438" s="114"/>
      <c r="BD438" s="114"/>
      <c r="BE438" s="114"/>
      <c r="BF438" s="114"/>
      <c r="BG438" s="114"/>
      <c r="BH438" s="114"/>
    </row>
    <row r="439" spans="1:60" outlineLevel="1" x14ac:dyDescent="0.2">
      <c r="A439" s="137">
        <v>195</v>
      </c>
      <c r="B439" s="138" t="s">
        <v>632</v>
      </c>
      <c r="C439" s="144" t="s">
        <v>633</v>
      </c>
      <c r="D439" s="139" t="s">
        <v>249</v>
      </c>
      <c r="E439" s="140">
        <v>29.271979999999999</v>
      </c>
      <c r="F439" s="141"/>
      <c r="G439" s="142">
        <f t="shared" si="49"/>
        <v>0</v>
      </c>
      <c r="H439" s="119">
        <v>0</v>
      </c>
      <c r="I439" s="119">
        <f t="shared" si="50"/>
        <v>0</v>
      </c>
      <c r="J439" s="119">
        <v>337</v>
      </c>
      <c r="K439" s="119">
        <f t="shared" si="51"/>
        <v>9864.66</v>
      </c>
      <c r="L439" s="119">
        <v>21</v>
      </c>
      <c r="M439" s="119">
        <f t="shared" si="52"/>
        <v>0</v>
      </c>
      <c r="N439" s="119">
        <v>0</v>
      </c>
      <c r="O439" s="119">
        <f t="shared" si="53"/>
        <v>0</v>
      </c>
      <c r="P439" s="119">
        <v>0</v>
      </c>
      <c r="Q439" s="119">
        <f t="shared" si="54"/>
        <v>0</v>
      </c>
      <c r="R439" s="119"/>
      <c r="S439" s="119" t="s">
        <v>135</v>
      </c>
      <c r="T439" s="119" t="s">
        <v>135</v>
      </c>
      <c r="U439" s="119">
        <v>0.95899999999999996</v>
      </c>
      <c r="V439" s="119">
        <f t="shared" si="55"/>
        <v>28.07</v>
      </c>
      <c r="W439" s="119"/>
      <c r="X439" s="119" t="s">
        <v>628</v>
      </c>
      <c r="Y439" s="114"/>
      <c r="Z439" s="114"/>
      <c r="AA439" s="114"/>
      <c r="AB439" s="114"/>
      <c r="AC439" s="114"/>
      <c r="AD439" s="114"/>
      <c r="AE439" s="114"/>
      <c r="AF439" s="114"/>
      <c r="AG439" s="114" t="s">
        <v>629</v>
      </c>
      <c r="AH439" s="114"/>
      <c r="AI439" s="114"/>
      <c r="AJ439" s="114"/>
      <c r="AK439" s="114"/>
      <c r="AL439" s="114"/>
      <c r="AM439" s="114"/>
      <c r="AN439" s="114"/>
      <c r="AO439" s="114"/>
      <c r="AP439" s="114"/>
      <c r="AQ439" s="114"/>
      <c r="AR439" s="114"/>
      <c r="AS439" s="114"/>
      <c r="AT439" s="114"/>
      <c r="AU439" s="114"/>
      <c r="AV439" s="114"/>
      <c r="AW439" s="114"/>
      <c r="AX439" s="114"/>
      <c r="AY439" s="114"/>
      <c r="AZ439" s="114"/>
      <c r="BA439" s="114"/>
      <c r="BB439" s="114"/>
      <c r="BC439" s="114"/>
      <c r="BD439" s="114"/>
      <c r="BE439" s="114"/>
      <c r="BF439" s="114"/>
      <c r="BG439" s="114"/>
      <c r="BH439" s="114"/>
    </row>
    <row r="440" spans="1:60" outlineLevel="1" x14ac:dyDescent="0.2">
      <c r="A440" s="137">
        <v>196</v>
      </c>
      <c r="B440" s="138" t="s">
        <v>634</v>
      </c>
      <c r="C440" s="144" t="s">
        <v>635</v>
      </c>
      <c r="D440" s="139" t="s">
        <v>249</v>
      </c>
      <c r="E440" s="140">
        <v>5.8544</v>
      </c>
      <c r="F440" s="141"/>
      <c r="G440" s="142">
        <f t="shared" si="49"/>
        <v>0</v>
      </c>
      <c r="H440" s="119">
        <v>0</v>
      </c>
      <c r="I440" s="119">
        <f t="shared" si="50"/>
        <v>0</v>
      </c>
      <c r="J440" s="119">
        <v>234.5</v>
      </c>
      <c r="K440" s="119">
        <f t="shared" si="51"/>
        <v>1372.86</v>
      </c>
      <c r="L440" s="119">
        <v>21</v>
      </c>
      <c r="M440" s="119">
        <f t="shared" si="52"/>
        <v>0</v>
      </c>
      <c r="N440" s="119">
        <v>0</v>
      </c>
      <c r="O440" s="119">
        <f t="shared" si="53"/>
        <v>0</v>
      </c>
      <c r="P440" s="119">
        <v>0</v>
      </c>
      <c r="Q440" s="119">
        <f t="shared" si="54"/>
        <v>0</v>
      </c>
      <c r="R440" s="119"/>
      <c r="S440" s="119" t="s">
        <v>135</v>
      </c>
      <c r="T440" s="119" t="s">
        <v>135</v>
      </c>
      <c r="U440" s="119">
        <v>0.49</v>
      </c>
      <c r="V440" s="119">
        <f t="shared" si="55"/>
        <v>2.87</v>
      </c>
      <c r="W440" s="119"/>
      <c r="X440" s="119" t="s">
        <v>628</v>
      </c>
      <c r="Y440" s="114"/>
      <c r="Z440" s="114"/>
      <c r="AA440" s="114"/>
      <c r="AB440" s="114"/>
      <c r="AC440" s="114"/>
      <c r="AD440" s="114"/>
      <c r="AE440" s="114"/>
      <c r="AF440" s="114"/>
      <c r="AG440" s="114" t="s">
        <v>629</v>
      </c>
      <c r="AH440" s="114"/>
      <c r="AI440" s="114"/>
      <c r="AJ440" s="114"/>
      <c r="AK440" s="114"/>
      <c r="AL440" s="114"/>
      <c r="AM440" s="114"/>
      <c r="AN440" s="114"/>
      <c r="AO440" s="114"/>
      <c r="AP440" s="114"/>
      <c r="AQ440" s="114"/>
      <c r="AR440" s="114"/>
      <c r="AS440" s="114"/>
      <c r="AT440" s="114"/>
      <c r="AU440" s="114"/>
      <c r="AV440" s="114"/>
      <c r="AW440" s="114"/>
      <c r="AX440" s="114"/>
      <c r="AY440" s="114"/>
      <c r="AZ440" s="114"/>
      <c r="BA440" s="114"/>
      <c r="BB440" s="114"/>
      <c r="BC440" s="114"/>
      <c r="BD440" s="114"/>
      <c r="BE440" s="114"/>
      <c r="BF440" s="114"/>
      <c r="BG440" s="114"/>
      <c r="BH440" s="114"/>
    </row>
    <row r="441" spans="1:60" outlineLevel="1" x14ac:dyDescent="0.2">
      <c r="A441" s="137">
        <v>197</v>
      </c>
      <c r="B441" s="138" t="s">
        <v>636</v>
      </c>
      <c r="C441" s="144" t="s">
        <v>637</v>
      </c>
      <c r="D441" s="139" t="s">
        <v>249</v>
      </c>
      <c r="E441" s="140">
        <v>117.08793</v>
      </c>
      <c r="F441" s="141"/>
      <c r="G441" s="142">
        <f t="shared" si="49"/>
        <v>0</v>
      </c>
      <c r="H441" s="119">
        <v>0</v>
      </c>
      <c r="I441" s="119">
        <f t="shared" si="50"/>
        <v>0</v>
      </c>
      <c r="J441" s="119">
        <v>16</v>
      </c>
      <c r="K441" s="119">
        <f t="shared" si="51"/>
        <v>1873.41</v>
      </c>
      <c r="L441" s="119">
        <v>21</v>
      </c>
      <c r="M441" s="119">
        <f t="shared" si="52"/>
        <v>0</v>
      </c>
      <c r="N441" s="119">
        <v>0</v>
      </c>
      <c r="O441" s="119">
        <f t="shared" si="53"/>
        <v>0</v>
      </c>
      <c r="P441" s="119">
        <v>0</v>
      </c>
      <c r="Q441" s="119">
        <f t="shared" si="54"/>
        <v>0</v>
      </c>
      <c r="R441" s="119"/>
      <c r="S441" s="119" t="s">
        <v>135</v>
      </c>
      <c r="T441" s="119" t="s">
        <v>135</v>
      </c>
      <c r="U441" s="119">
        <v>0</v>
      </c>
      <c r="V441" s="119">
        <f t="shared" si="55"/>
        <v>0</v>
      </c>
      <c r="W441" s="119"/>
      <c r="X441" s="119" t="s">
        <v>628</v>
      </c>
      <c r="Y441" s="114"/>
      <c r="Z441" s="114"/>
      <c r="AA441" s="114"/>
      <c r="AB441" s="114"/>
      <c r="AC441" s="114"/>
      <c r="AD441" s="114"/>
      <c r="AE441" s="114"/>
      <c r="AF441" s="114"/>
      <c r="AG441" s="114" t="s">
        <v>629</v>
      </c>
      <c r="AH441" s="114"/>
      <c r="AI441" s="114"/>
      <c r="AJ441" s="114"/>
      <c r="AK441" s="114"/>
      <c r="AL441" s="114"/>
      <c r="AM441" s="114"/>
      <c r="AN441" s="114"/>
      <c r="AO441" s="114"/>
      <c r="AP441" s="114"/>
      <c r="AQ441" s="114"/>
      <c r="AR441" s="114"/>
      <c r="AS441" s="114"/>
      <c r="AT441" s="114"/>
      <c r="AU441" s="114"/>
      <c r="AV441" s="114"/>
      <c r="AW441" s="114"/>
      <c r="AX441" s="114"/>
      <c r="AY441" s="114"/>
      <c r="AZ441" s="114"/>
      <c r="BA441" s="114"/>
      <c r="BB441" s="114"/>
      <c r="BC441" s="114"/>
      <c r="BD441" s="114"/>
      <c r="BE441" s="114"/>
      <c r="BF441" s="114"/>
      <c r="BG441" s="114"/>
      <c r="BH441" s="114"/>
    </row>
    <row r="442" spans="1:60" outlineLevel="1" x14ac:dyDescent="0.2">
      <c r="A442" s="137">
        <v>198</v>
      </c>
      <c r="B442" s="138" t="s">
        <v>638</v>
      </c>
      <c r="C442" s="144" t="s">
        <v>639</v>
      </c>
      <c r="D442" s="139" t="s">
        <v>249</v>
      </c>
      <c r="E442" s="140">
        <v>5.8544</v>
      </c>
      <c r="F442" s="141"/>
      <c r="G442" s="142">
        <f t="shared" si="49"/>
        <v>0</v>
      </c>
      <c r="H442" s="119">
        <v>0</v>
      </c>
      <c r="I442" s="119">
        <f t="shared" si="50"/>
        <v>0</v>
      </c>
      <c r="J442" s="119">
        <v>331</v>
      </c>
      <c r="K442" s="119">
        <f t="shared" si="51"/>
        <v>1937.81</v>
      </c>
      <c r="L442" s="119">
        <v>21</v>
      </c>
      <c r="M442" s="119">
        <f t="shared" si="52"/>
        <v>0</v>
      </c>
      <c r="N442" s="119">
        <v>0</v>
      </c>
      <c r="O442" s="119">
        <f t="shared" si="53"/>
        <v>0</v>
      </c>
      <c r="P442" s="119">
        <v>0</v>
      </c>
      <c r="Q442" s="119">
        <f t="shared" si="54"/>
        <v>0</v>
      </c>
      <c r="R442" s="119"/>
      <c r="S442" s="119" t="s">
        <v>135</v>
      </c>
      <c r="T442" s="119" t="s">
        <v>135</v>
      </c>
      <c r="U442" s="119">
        <v>0.94199999999999995</v>
      </c>
      <c r="V442" s="119">
        <f t="shared" si="55"/>
        <v>5.51</v>
      </c>
      <c r="W442" s="119"/>
      <c r="X442" s="119" t="s">
        <v>628</v>
      </c>
      <c r="Y442" s="114"/>
      <c r="Z442" s="114"/>
      <c r="AA442" s="114"/>
      <c r="AB442" s="114"/>
      <c r="AC442" s="114"/>
      <c r="AD442" s="114"/>
      <c r="AE442" s="114"/>
      <c r="AF442" s="114"/>
      <c r="AG442" s="114" t="s">
        <v>629</v>
      </c>
      <c r="AH442" s="114"/>
      <c r="AI442" s="114"/>
      <c r="AJ442" s="114"/>
      <c r="AK442" s="114"/>
      <c r="AL442" s="114"/>
      <c r="AM442" s="114"/>
      <c r="AN442" s="114"/>
      <c r="AO442" s="114"/>
      <c r="AP442" s="114"/>
      <c r="AQ442" s="114"/>
      <c r="AR442" s="114"/>
      <c r="AS442" s="114"/>
      <c r="AT442" s="114"/>
      <c r="AU442" s="114"/>
      <c r="AV442" s="114"/>
      <c r="AW442" s="114"/>
      <c r="AX442" s="114"/>
      <c r="AY442" s="114"/>
      <c r="AZ442" s="114"/>
      <c r="BA442" s="114"/>
      <c r="BB442" s="114"/>
      <c r="BC442" s="114"/>
      <c r="BD442" s="114"/>
      <c r="BE442" s="114"/>
      <c r="BF442" s="114"/>
      <c r="BG442" s="114"/>
      <c r="BH442" s="114"/>
    </row>
    <row r="443" spans="1:60" outlineLevel="1" x14ac:dyDescent="0.2">
      <c r="A443" s="137">
        <v>199</v>
      </c>
      <c r="B443" s="138" t="s">
        <v>640</v>
      </c>
      <c r="C443" s="144" t="s">
        <v>641</v>
      </c>
      <c r="D443" s="139" t="s">
        <v>249</v>
      </c>
      <c r="E443" s="140">
        <v>17.563189999999999</v>
      </c>
      <c r="F443" s="141"/>
      <c r="G443" s="142">
        <f t="shared" si="49"/>
        <v>0</v>
      </c>
      <c r="H443" s="119">
        <v>0</v>
      </c>
      <c r="I443" s="119">
        <f t="shared" si="50"/>
        <v>0</v>
      </c>
      <c r="J443" s="119">
        <v>36.9</v>
      </c>
      <c r="K443" s="119">
        <f t="shared" si="51"/>
        <v>648.08000000000004</v>
      </c>
      <c r="L443" s="119">
        <v>21</v>
      </c>
      <c r="M443" s="119">
        <f t="shared" si="52"/>
        <v>0</v>
      </c>
      <c r="N443" s="119">
        <v>0</v>
      </c>
      <c r="O443" s="119">
        <f t="shared" si="53"/>
        <v>0</v>
      </c>
      <c r="P443" s="119">
        <v>0</v>
      </c>
      <c r="Q443" s="119">
        <f t="shared" si="54"/>
        <v>0</v>
      </c>
      <c r="R443" s="119"/>
      <c r="S443" s="119" t="s">
        <v>135</v>
      </c>
      <c r="T443" s="119" t="s">
        <v>135</v>
      </c>
      <c r="U443" s="119">
        <v>0.105</v>
      </c>
      <c r="V443" s="119">
        <f t="shared" si="55"/>
        <v>1.84</v>
      </c>
      <c r="W443" s="119"/>
      <c r="X443" s="119" t="s">
        <v>628</v>
      </c>
      <c r="Y443" s="114"/>
      <c r="Z443" s="114"/>
      <c r="AA443" s="114"/>
      <c r="AB443" s="114"/>
      <c r="AC443" s="114"/>
      <c r="AD443" s="114"/>
      <c r="AE443" s="114"/>
      <c r="AF443" s="114"/>
      <c r="AG443" s="114" t="s">
        <v>629</v>
      </c>
      <c r="AH443" s="114"/>
      <c r="AI443" s="114"/>
      <c r="AJ443" s="114"/>
      <c r="AK443" s="114"/>
      <c r="AL443" s="114"/>
      <c r="AM443" s="114"/>
      <c r="AN443" s="114"/>
      <c r="AO443" s="114"/>
      <c r="AP443" s="114"/>
      <c r="AQ443" s="114"/>
      <c r="AR443" s="114"/>
      <c r="AS443" s="114"/>
      <c r="AT443" s="114"/>
      <c r="AU443" s="114"/>
      <c r="AV443" s="114"/>
      <c r="AW443" s="114"/>
      <c r="AX443" s="114"/>
      <c r="AY443" s="114"/>
      <c r="AZ443" s="114"/>
      <c r="BA443" s="114"/>
      <c r="BB443" s="114"/>
      <c r="BC443" s="114"/>
      <c r="BD443" s="114"/>
      <c r="BE443" s="114"/>
      <c r="BF443" s="114"/>
      <c r="BG443" s="114"/>
      <c r="BH443" s="114"/>
    </row>
    <row r="444" spans="1:60" outlineLevel="1" x14ac:dyDescent="0.2">
      <c r="A444" s="131">
        <v>200</v>
      </c>
      <c r="B444" s="132" t="s">
        <v>642</v>
      </c>
      <c r="C444" s="145" t="s">
        <v>643</v>
      </c>
      <c r="D444" s="133" t="s">
        <v>249</v>
      </c>
      <c r="E444" s="134">
        <v>5.8544</v>
      </c>
      <c r="F444" s="135"/>
      <c r="G444" s="136">
        <f t="shared" si="49"/>
        <v>0</v>
      </c>
      <c r="H444" s="119">
        <v>0</v>
      </c>
      <c r="I444" s="119">
        <f t="shared" si="50"/>
        <v>0</v>
      </c>
      <c r="J444" s="119">
        <v>300</v>
      </c>
      <c r="K444" s="119">
        <f t="shared" si="51"/>
        <v>1756.32</v>
      </c>
      <c r="L444" s="119">
        <v>21</v>
      </c>
      <c r="M444" s="119">
        <f t="shared" si="52"/>
        <v>0</v>
      </c>
      <c r="N444" s="119">
        <v>0</v>
      </c>
      <c r="O444" s="119">
        <f t="shared" si="53"/>
        <v>0</v>
      </c>
      <c r="P444" s="119">
        <v>0</v>
      </c>
      <c r="Q444" s="119">
        <f t="shared" si="54"/>
        <v>0</v>
      </c>
      <c r="R444" s="119"/>
      <c r="S444" s="119" t="s">
        <v>644</v>
      </c>
      <c r="T444" s="119" t="s">
        <v>644</v>
      </c>
      <c r="U444" s="119">
        <v>0</v>
      </c>
      <c r="V444" s="119">
        <f t="shared" si="55"/>
        <v>0</v>
      </c>
      <c r="W444" s="119"/>
      <c r="X444" s="119" t="s">
        <v>628</v>
      </c>
      <c r="Y444" s="114"/>
      <c r="Z444" s="114"/>
      <c r="AA444" s="114"/>
      <c r="AB444" s="114"/>
      <c r="AC444" s="114"/>
      <c r="AD444" s="114"/>
      <c r="AE444" s="114"/>
      <c r="AF444" s="114"/>
      <c r="AG444" s="114" t="s">
        <v>629</v>
      </c>
      <c r="AH444" s="114"/>
      <c r="AI444" s="114"/>
      <c r="AJ444" s="114"/>
      <c r="AK444" s="114"/>
      <c r="AL444" s="114"/>
      <c r="AM444" s="114"/>
      <c r="AN444" s="114"/>
      <c r="AO444" s="114"/>
      <c r="AP444" s="114"/>
      <c r="AQ444" s="114"/>
      <c r="AR444" s="114"/>
      <c r="AS444" s="114"/>
      <c r="AT444" s="114"/>
      <c r="AU444" s="114"/>
      <c r="AV444" s="114"/>
      <c r="AW444" s="114"/>
      <c r="AX444" s="114"/>
      <c r="AY444" s="114"/>
      <c r="AZ444" s="114"/>
      <c r="BA444" s="114"/>
      <c r="BB444" s="114"/>
      <c r="BC444" s="114"/>
      <c r="BD444" s="114"/>
      <c r="BE444" s="114"/>
      <c r="BF444" s="114"/>
      <c r="BG444" s="114"/>
      <c r="BH444" s="114"/>
    </row>
    <row r="445" spans="1:60" x14ac:dyDescent="0.2">
      <c r="A445" s="3"/>
      <c r="B445" s="4"/>
      <c r="C445" s="149"/>
      <c r="D445" s="6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AE445">
        <v>15</v>
      </c>
      <c r="AF445">
        <v>21</v>
      </c>
      <c r="AG445" t="s">
        <v>117</v>
      </c>
    </row>
    <row r="446" spans="1:60" x14ac:dyDescent="0.2">
      <c r="C446" s="150"/>
      <c r="D446" s="10"/>
      <c r="AG446" t="s">
        <v>645</v>
      </c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444" xr:uid="{C953C336-A4FF-41CD-A5E3-497DB0C49605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B0C86-2184-4146-AC9A-60DE7DC30332}">
  <sheetPr>
    <outlinePr summaryBelow="0"/>
  </sheetPr>
  <dimension ref="A1:BH5000"/>
  <sheetViews>
    <sheetView workbookViewId="0">
      <pane ySplit="7" topLeftCell="A8" activePane="bottomLeft" state="frozen"/>
      <selection pane="bottomLeft" activeCell="AD10" sqref="AD10"/>
    </sheetView>
  </sheetViews>
  <sheetFormatPr defaultRowHeight="12.75" outlineLevelRow="1" x14ac:dyDescent="0.2"/>
  <cols>
    <col min="1" max="1" width="3.42578125" customWidth="1"/>
    <col min="2" max="2" width="12.5703125" style="105" customWidth="1"/>
    <col min="3" max="3" width="38.28515625" style="10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105</v>
      </c>
    </row>
    <row r="2" spans="1:60" ht="24.95" customHeight="1" x14ac:dyDescent="0.2">
      <c r="A2" s="106" t="s">
        <v>8</v>
      </c>
      <c r="B2" s="44" t="s">
        <v>37</v>
      </c>
      <c r="C2" s="201" t="s">
        <v>38</v>
      </c>
      <c r="D2" s="202"/>
      <c r="E2" s="202"/>
      <c r="F2" s="202"/>
      <c r="G2" s="203"/>
      <c r="AG2" t="s">
        <v>106</v>
      </c>
    </row>
    <row r="3" spans="1:60" ht="24.95" customHeight="1" x14ac:dyDescent="0.2">
      <c r="A3" s="106" t="s">
        <v>9</v>
      </c>
      <c r="B3" s="44" t="s">
        <v>40</v>
      </c>
      <c r="C3" s="201" t="s">
        <v>41</v>
      </c>
      <c r="D3" s="202"/>
      <c r="E3" s="202"/>
      <c r="F3" s="202"/>
      <c r="G3" s="203"/>
      <c r="AC3" s="105" t="s">
        <v>106</v>
      </c>
      <c r="AG3" t="s">
        <v>107</v>
      </c>
    </row>
    <row r="4" spans="1:60" ht="24.95" customHeight="1" x14ac:dyDescent="0.2">
      <c r="A4" s="107" t="s">
        <v>10</v>
      </c>
      <c r="B4" s="108" t="s">
        <v>42</v>
      </c>
      <c r="C4" s="204" t="s">
        <v>44</v>
      </c>
      <c r="D4" s="205"/>
      <c r="E4" s="205"/>
      <c r="F4" s="205"/>
      <c r="G4" s="206"/>
      <c r="AG4" t="s">
        <v>108</v>
      </c>
    </row>
    <row r="5" spans="1:60" x14ac:dyDescent="0.2">
      <c r="D5" s="10"/>
    </row>
    <row r="6" spans="1:60" ht="38.25" x14ac:dyDescent="0.2">
      <c r="A6" s="110" t="s">
        <v>109</v>
      </c>
      <c r="B6" s="112" t="s">
        <v>110</v>
      </c>
      <c r="C6" s="112" t="s">
        <v>111</v>
      </c>
      <c r="D6" s="111" t="s">
        <v>112</v>
      </c>
      <c r="E6" s="110" t="s">
        <v>113</v>
      </c>
      <c r="F6" s="109" t="s">
        <v>114</v>
      </c>
      <c r="G6" s="110" t="s">
        <v>26</v>
      </c>
      <c r="H6" s="113" t="s">
        <v>27</v>
      </c>
      <c r="I6" s="113" t="s">
        <v>115</v>
      </c>
      <c r="J6" s="113" t="s">
        <v>28</v>
      </c>
      <c r="K6" s="113" t="s">
        <v>116</v>
      </c>
      <c r="L6" s="113" t="s">
        <v>117</v>
      </c>
      <c r="M6" s="113" t="s">
        <v>118</v>
      </c>
      <c r="N6" s="113" t="s">
        <v>119</v>
      </c>
      <c r="O6" s="113" t="s">
        <v>120</v>
      </c>
      <c r="P6" s="113" t="s">
        <v>121</v>
      </c>
      <c r="Q6" s="113" t="s">
        <v>122</v>
      </c>
      <c r="R6" s="113" t="s">
        <v>123</v>
      </c>
      <c r="S6" s="113" t="s">
        <v>124</v>
      </c>
      <c r="T6" s="113" t="s">
        <v>125</v>
      </c>
      <c r="U6" s="113" t="s">
        <v>126</v>
      </c>
      <c r="V6" s="113" t="s">
        <v>127</v>
      </c>
      <c r="W6" s="113" t="s">
        <v>128</v>
      </c>
      <c r="X6" s="113" t="s">
        <v>129</v>
      </c>
    </row>
    <row r="7" spans="1:60" hidden="1" x14ac:dyDescent="0.2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60" x14ac:dyDescent="0.2">
      <c r="A8" s="125" t="s">
        <v>130</v>
      </c>
      <c r="B8" s="126" t="s">
        <v>48</v>
      </c>
      <c r="C8" s="143" t="s">
        <v>49</v>
      </c>
      <c r="D8" s="127"/>
      <c r="E8" s="128"/>
      <c r="F8" s="129"/>
      <c r="G8" s="130">
        <f>SUMIF(AG9:AG19,"&lt;&gt;NOR",G9:G19)</f>
        <v>0</v>
      </c>
      <c r="H8" s="124"/>
      <c r="I8" s="124">
        <f>SUM(I9:I19)</f>
        <v>3423.59</v>
      </c>
      <c r="J8" s="124"/>
      <c r="K8" s="124">
        <f>SUM(K9:K19)</f>
        <v>4050.3500000000004</v>
      </c>
      <c r="L8" s="124"/>
      <c r="M8" s="124">
        <f>SUM(M9:M19)</f>
        <v>0</v>
      </c>
      <c r="N8" s="124"/>
      <c r="O8" s="124">
        <f>SUM(O9:O19)</f>
        <v>0.31000000000000005</v>
      </c>
      <c r="P8" s="124"/>
      <c r="Q8" s="124">
        <f>SUM(Q9:Q19)</f>
        <v>0</v>
      </c>
      <c r="R8" s="124"/>
      <c r="S8" s="124"/>
      <c r="T8" s="124"/>
      <c r="U8" s="124"/>
      <c r="V8" s="124">
        <f>SUM(V9:V19)</f>
        <v>4.88</v>
      </c>
      <c r="W8" s="124"/>
      <c r="X8" s="124"/>
      <c r="AG8" t="s">
        <v>131</v>
      </c>
    </row>
    <row r="9" spans="1:60" outlineLevel="1" x14ac:dyDescent="0.2">
      <c r="A9" s="137">
        <v>1</v>
      </c>
      <c r="B9" s="138" t="s">
        <v>132</v>
      </c>
      <c r="C9" s="144" t="s">
        <v>133</v>
      </c>
      <c r="D9" s="139" t="s">
        <v>134</v>
      </c>
      <c r="E9" s="140">
        <v>1</v>
      </c>
      <c r="F9" s="141"/>
      <c r="G9" s="142">
        <f>ROUND(E9*F9,2)</f>
        <v>0</v>
      </c>
      <c r="H9" s="119">
        <v>7.79</v>
      </c>
      <c r="I9" s="119">
        <f>ROUND(E9*H9,2)</f>
        <v>7.79</v>
      </c>
      <c r="J9" s="119">
        <v>473.71</v>
      </c>
      <c r="K9" s="119">
        <f>ROUND(E9*J9,2)</f>
        <v>473.71</v>
      </c>
      <c r="L9" s="119">
        <v>21</v>
      </c>
      <c r="M9" s="119">
        <f>G9*(1+L9/100)</f>
        <v>0</v>
      </c>
      <c r="N9" s="119">
        <v>1.6000000000000001E-4</v>
      </c>
      <c r="O9" s="119">
        <f>ROUND(E9*N9,2)</f>
        <v>0</v>
      </c>
      <c r="P9" s="119">
        <v>0</v>
      </c>
      <c r="Q9" s="119">
        <f>ROUND(E9*P9,2)</f>
        <v>0</v>
      </c>
      <c r="R9" s="119"/>
      <c r="S9" s="119" t="s">
        <v>135</v>
      </c>
      <c r="T9" s="119" t="s">
        <v>135</v>
      </c>
      <c r="U9" s="119">
        <v>0.94</v>
      </c>
      <c r="V9" s="119">
        <f>ROUND(E9*U9,2)</f>
        <v>0.94</v>
      </c>
      <c r="W9" s="119"/>
      <c r="X9" s="119" t="s">
        <v>136</v>
      </c>
      <c r="Y9" s="114"/>
      <c r="Z9" s="114"/>
      <c r="AA9" s="114"/>
      <c r="AB9" s="114"/>
      <c r="AC9" s="114"/>
      <c r="AD9" s="114"/>
      <c r="AE9" s="114"/>
      <c r="AF9" s="114"/>
      <c r="AG9" s="114" t="s">
        <v>137</v>
      </c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</row>
    <row r="10" spans="1:60" outlineLevel="1" x14ac:dyDescent="0.2">
      <c r="A10" s="137">
        <v>2</v>
      </c>
      <c r="B10" s="138" t="s">
        <v>138</v>
      </c>
      <c r="C10" s="144" t="s">
        <v>139</v>
      </c>
      <c r="D10" s="139" t="s">
        <v>134</v>
      </c>
      <c r="E10" s="140">
        <v>1</v>
      </c>
      <c r="F10" s="141"/>
      <c r="G10" s="142">
        <f>ROUND(E10*F10,2)</f>
        <v>0</v>
      </c>
      <c r="H10" s="119">
        <v>11.69</v>
      </c>
      <c r="I10" s="119">
        <f>ROUND(E10*H10,2)</f>
        <v>11.69</v>
      </c>
      <c r="J10" s="119">
        <v>524.30999999999995</v>
      </c>
      <c r="K10" s="119">
        <f>ROUND(E10*J10,2)</f>
        <v>524.30999999999995</v>
      </c>
      <c r="L10" s="119">
        <v>21</v>
      </c>
      <c r="M10" s="119">
        <f>G10*(1+L10/100)</f>
        <v>0</v>
      </c>
      <c r="N10" s="119">
        <v>2.4000000000000001E-4</v>
      </c>
      <c r="O10" s="119">
        <f>ROUND(E10*N10,2)</f>
        <v>0</v>
      </c>
      <c r="P10" s="119">
        <v>0</v>
      </c>
      <c r="Q10" s="119">
        <f>ROUND(E10*P10,2)</f>
        <v>0</v>
      </c>
      <c r="R10" s="119"/>
      <c r="S10" s="119" t="s">
        <v>135</v>
      </c>
      <c r="T10" s="119" t="s">
        <v>135</v>
      </c>
      <c r="U10" s="119">
        <v>1.04</v>
      </c>
      <c r="V10" s="119">
        <f>ROUND(E10*U10,2)</f>
        <v>1.04</v>
      </c>
      <c r="W10" s="119"/>
      <c r="X10" s="119" t="s">
        <v>136</v>
      </c>
      <c r="Y10" s="114"/>
      <c r="Z10" s="114"/>
      <c r="AA10" s="114"/>
      <c r="AB10" s="114"/>
      <c r="AC10" s="114"/>
      <c r="AD10" s="114"/>
      <c r="AE10" s="114"/>
      <c r="AF10" s="114"/>
      <c r="AG10" s="114" t="s">
        <v>137</v>
      </c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</row>
    <row r="11" spans="1:60" ht="22.5" outlineLevel="1" x14ac:dyDescent="0.2">
      <c r="A11" s="131">
        <v>3</v>
      </c>
      <c r="B11" s="132" t="s">
        <v>140</v>
      </c>
      <c r="C11" s="145" t="s">
        <v>141</v>
      </c>
      <c r="D11" s="133" t="s">
        <v>142</v>
      </c>
      <c r="E11" s="134">
        <v>3.8</v>
      </c>
      <c r="F11" s="135"/>
      <c r="G11" s="136">
        <f>ROUND(E11*F11,2)</f>
        <v>0</v>
      </c>
      <c r="H11" s="119">
        <v>490.43</v>
      </c>
      <c r="I11" s="119">
        <f>ROUND(E11*H11,2)</f>
        <v>1863.63</v>
      </c>
      <c r="J11" s="119">
        <v>243.57</v>
      </c>
      <c r="K11" s="119">
        <f>ROUND(E11*J11,2)</f>
        <v>925.57</v>
      </c>
      <c r="L11" s="119">
        <v>21</v>
      </c>
      <c r="M11" s="119">
        <f>G11*(1+L11/100)</f>
        <v>0</v>
      </c>
      <c r="N11" s="119">
        <v>7.4709999999999999E-2</v>
      </c>
      <c r="O11" s="119">
        <f>ROUND(E11*N11,2)</f>
        <v>0.28000000000000003</v>
      </c>
      <c r="P11" s="119">
        <v>0</v>
      </c>
      <c r="Q11" s="119">
        <f>ROUND(E11*P11,2)</f>
        <v>0</v>
      </c>
      <c r="R11" s="119"/>
      <c r="S11" s="119" t="s">
        <v>135</v>
      </c>
      <c r="T11" s="119" t="s">
        <v>143</v>
      </c>
      <c r="U11" s="119">
        <v>0.52915000000000001</v>
      </c>
      <c r="V11" s="119">
        <f>ROUND(E11*U11,2)</f>
        <v>2.0099999999999998</v>
      </c>
      <c r="W11" s="119"/>
      <c r="X11" s="119" t="s">
        <v>136</v>
      </c>
      <c r="Y11" s="114"/>
      <c r="Z11" s="114"/>
      <c r="AA11" s="114"/>
      <c r="AB11" s="114"/>
      <c r="AC11" s="114"/>
      <c r="AD11" s="114"/>
      <c r="AE11" s="114"/>
      <c r="AF11" s="114"/>
      <c r="AG11" s="114" t="s">
        <v>137</v>
      </c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outlineLevel="1" x14ac:dyDescent="0.2">
      <c r="A12" s="117"/>
      <c r="B12" s="118"/>
      <c r="C12" s="146" t="s">
        <v>144</v>
      </c>
      <c r="D12" s="120"/>
      <c r="E12" s="121">
        <v>1.6</v>
      </c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4"/>
      <c r="Z12" s="114"/>
      <c r="AA12" s="114"/>
      <c r="AB12" s="114"/>
      <c r="AC12" s="114"/>
      <c r="AD12" s="114"/>
      <c r="AE12" s="114"/>
      <c r="AF12" s="114"/>
      <c r="AG12" s="114" t="s">
        <v>145</v>
      </c>
      <c r="AH12" s="114">
        <v>0</v>
      </c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</row>
    <row r="13" spans="1:60" outlineLevel="1" x14ac:dyDescent="0.2">
      <c r="A13" s="117"/>
      <c r="B13" s="118"/>
      <c r="C13" s="146" t="s">
        <v>646</v>
      </c>
      <c r="D13" s="120"/>
      <c r="E13" s="121">
        <v>2.2000000000000002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4"/>
      <c r="Z13" s="114"/>
      <c r="AA13" s="114"/>
      <c r="AB13" s="114"/>
      <c r="AC13" s="114"/>
      <c r="AD13" s="114"/>
      <c r="AE13" s="114"/>
      <c r="AF13" s="114"/>
      <c r="AG13" s="114" t="s">
        <v>145</v>
      </c>
      <c r="AH13" s="114">
        <v>0</v>
      </c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</row>
    <row r="14" spans="1:60" outlineLevel="1" x14ac:dyDescent="0.2">
      <c r="A14" s="131">
        <v>4</v>
      </c>
      <c r="B14" s="132" t="s">
        <v>146</v>
      </c>
      <c r="C14" s="145" t="s">
        <v>147</v>
      </c>
      <c r="D14" s="133" t="s">
        <v>148</v>
      </c>
      <c r="E14" s="134">
        <v>4</v>
      </c>
      <c r="F14" s="135"/>
      <c r="G14" s="136">
        <f>ROUND(E14*F14,2)</f>
        <v>0</v>
      </c>
      <c r="H14" s="119">
        <v>22.62</v>
      </c>
      <c r="I14" s="119">
        <f>ROUND(E14*H14,2)</f>
        <v>90.48</v>
      </c>
      <c r="J14" s="119">
        <v>104.38</v>
      </c>
      <c r="K14" s="119">
        <f>ROUND(E14*J14,2)</f>
        <v>417.52</v>
      </c>
      <c r="L14" s="119">
        <v>21</v>
      </c>
      <c r="M14" s="119">
        <f>G14*(1+L14/100)</f>
        <v>0</v>
      </c>
      <c r="N14" s="119">
        <v>1.0200000000000001E-3</v>
      </c>
      <c r="O14" s="119">
        <f>ROUND(E14*N14,2)</f>
        <v>0</v>
      </c>
      <c r="P14" s="119">
        <v>0</v>
      </c>
      <c r="Q14" s="119">
        <f>ROUND(E14*P14,2)</f>
        <v>0</v>
      </c>
      <c r="R14" s="119"/>
      <c r="S14" s="119" t="s">
        <v>135</v>
      </c>
      <c r="T14" s="119" t="s">
        <v>143</v>
      </c>
      <c r="U14" s="119">
        <v>0.223</v>
      </c>
      <c r="V14" s="119">
        <f>ROUND(E14*U14,2)</f>
        <v>0.89</v>
      </c>
      <c r="W14" s="119"/>
      <c r="X14" s="119" t="s">
        <v>136</v>
      </c>
      <c r="Y14" s="114"/>
      <c r="Z14" s="114"/>
      <c r="AA14" s="114"/>
      <c r="AB14" s="114"/>
      <c r="AC14" s="114"/>
      <c r="AD14" s="114"/>
      <c r="AE14" s="114"/>
      <c r="AF14" s="114"/>
      <c r="AG14" s="114" t="s">
        <v>137</v>
      </c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</row>
    <row r="15" spans="1:60" outlineLevel="1" x14ac:dyDescent="0.2">
      <c r="A15" s="117"/>
      <c r="B15" s="118"/>
      <c r="C15" s="146" t="s">
        <v>149</v>
      </c>
      <c r="D15" s="120"/>
      <c r="E15" s="121">
        <v>4</v>
      </c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4"/>
      <c r="Z15" s="114"/>
      <c r="AA15" s="114"/>
      <c r="AB15" s="114"/>
      <c r="AC15" s="114"/>
      <c r="AD15" s="114"/>
      <c r="AE15" s="114"/>
      <c r="AF15" s="114"/>
      <c r="AG15" s="114" t="s">
        <v>145</v>
      </c>
      <c r="AH15" s="114">
        <v>0</v>
      </c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</row>
    <row r="16" spans="1:60" outlineLevel="1" x14ac:dyDescent="0.2">
      <c r="A16" s="137">
        <v>5</v>
      </c>
      <c r="B16" s="138" t="s">
        <v>42</v>
      </c>
      <c r="C16" s="144" t="s">
        <v>153</v>
      </c>
      <c r="D16" s="139" t="s">
        <v>154</v>
      </c>
      <c r="E16" s="140">
        <v>1</v>
      </c>
      <c r="F16" s="141"/>
      <c r="G16" s="142">
        <f>ROUND(E16*F16,2)</f>
        <v>0</v>
      </c>
      <c r="H16" s="119">
        <v>1346</v>
      </c>
      <c r="I16" s="119">
        <f>ROUND(E16*H16,2)</f>
        <v>1346</v>
      </c>
      <c r="J16" s="119">
        <v>0</v>
      </c>
      <c r="K16" s="119">
        <f>ROUND(E16*J16,2)</f>
        <v>0</v>
      </c>
      <c r="L16" s="119">
        <v>21</v>
      </c>
      <c r="M16" s="119">
        <f>G16*(1+L16/100)</f>
        <v>0</v>
      </c>
      <c r="N16" s="119">
        <v>0</v>
      </c>
      <c r="O16" s="119">
        <f>ROUND(E16*N16,2)</f>
        <v>0</v>
      </c>
      <c r="P16" s="119">
        <v>0</v>
      </c>
      <c r="Q16" s="119">
        <f>ROUND(E16*P16,2)</f>
        <v>0</v>
      </c>
      <c r="R16" s="119"/>
      <c r="S16" s="119" t="s">
        <v>155</v>
      </c>
      <c r="T16" s="119" t="s">
        <v>156</v>
      </c>
      <c r="U16" s="119">
        <v>0</v>
      </c>
      <c r="V16" s="119">
        <f>ROUND(E16*U16,2)</f>
        <v>0</v>
      </c>
      <c r="W16" s="119"/>
      <c r="X16" s="119" t="s">
        <v>157</v>
      </c>
      <c r="Y16" s="114"/>
      <c r="Z16" s="114"/>
      <c r="AA16" s="114"/>
      <c r="AB16" s="114"/>
      <c r="AC16" s="114"/>
      <c r="AD16" s="114"/>
      <c r="AE16" s="114"/>
      <c r="AF16" s="114"/>
      <c r="AG16" s="114" t="s">
        <v>158</v>
      </c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</row>
    <row r="17" spans="1:60" outlineLevel="1" x14ac:dyDescent="0.2">
      <c r="A17" s="137">
        <v>6</v>
      </c>
      <c r="B17" s="138" t="s">
        <v>159</v>
      </c>
      <c r="C17" s="144" t="s">
        <v>160</v>
      </c>
      <c r="D17" s="139" t="s">
        <v>134</v>
      </c>
      <c r="E17" s="140">
        <v>1</v>
      </c>
      <c r="F17" s="141"/>
      <c r="G17" s="142">
        <f>ROUND(E17*F17,2)</f>
        <v>0</v>
      </c>
      <c r="H17" s="119">
        <v>104</v>
      </c>
      <c r="I17" s="119">
        <f>ROUND(E17*H17,2)</f>
        <v>104</v>
      </c>
      <c r="J17" s="119">
        <v>0</v>
      </c>
      <c r="K17" s="119">
        <f>ROUND(E17*J17,2)</f>
        <v>0</v>
      </c>
      <c r="L17" s="119">
        <v>21</v>
      </c>
      <c r="M17" s="119">
        <f>G17*(1+L17/100)</f>
        <v>0</v>
      </c>
      <c r="N17" s="119">
        <v>5.9999999999999995E-4</v>
      </c>
      <c r="O17" s="119">
        <f>ROUND(E17*N17,2)</f>
        <v>0</v>
      </c>
      <c r="P17" s="119">
        <v>0</v>
      </c>
      <c r="Q17" s="119">
        <f>ROUND(E17*P17,2)</f>
        <v>0</v>
      </c>
      <c r="R17" s="119" t="s">
        <v>161</v>
      </c>
      <c r="S17" s="119" t="s">
        <v>135</v>
      </c>
      <c r="T17" s="119" t="s">
        <v>135</v>
      </c>
      <c r="U17" s="119">
        <v>0</v>
      </c>
      <c r="V17" s="119">
        <f>ROUND(E17*U17,2)</f>
        <v>0</v>
      </c>
      <c r="W17" s="119"/>
      <c r="X17" s="119" t="s">
        <v>157</v>
      </c>
      <c r="Y17" s="114"/>
      <c r="Z17" s="114"/>
      <c r="AA17" s="114"/>
      <c r="AB17" s="114"/>
      <c r="AC17" s="114"/>
      <c r="AD17" s="114"/>
      <c r="AE17" s="114"/>
      <c r="AF17" s="114"/>
      <c r="AG17" s="114" t="s">
        <v>158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</row>
    <row r="18" spans="1:60" ht="22.5" outlineLevel="1" x14ac:dyDescent="0.2">
      <c r="A18" s="131">
        <v>7</v>
      </c>
      <c r="B18" s="132" t="s">
        <v>162</v>
      </c>
      <c r="C18" s="145" t="s">
        <v>163</v>
      </c>
      <c r="D18" s="133" t="s">
        <v>142</v>
      </c>
      <c r="E18" s="134">
        <v>2.4700000000000002</v>
      </c>
      <c r="F18" s="135"/>
      <c r="G18" s="136">
        <f>ROUND(E18*F18,2)</f>
        <v>0</v>
      </c>
      <c r="H18" s="119">
        <v>0</v>
      </c>
      <c r="I18" s="119">
        <f>ROUND(E18*H18,2)</f>
        <v>0</v>
      </c>
      <c r="J18" s="119">
        <v>692</v>
      </c>
      <c r="K18" s="119">
        <f>ROUND(E18*J18,2)</f>
        <v>1709.24</v>
      </c>
      <c r="L18" s="119">
        <v>21</v>
      </c>
      <c r="M18" s="119">
        <f>G18*(1+L18/100)</f>
        <v>0</v>
      </c>
      <c r="N18" s="119">
        <v>1.1469999999999999E-2</v>
      </c>
      <c r="O18" s="119">
        <f>ROUND(E18*N18,2)</f>
        <v>0.03</v>
      </c>
      <c r="P18" s="119">
        <v>0</v>
      </c>
      <c r="Q18" s="119">
        <f>ROUND(E18*P18,2)</f>
        <v>0</v>
      </c>
      <c r="R18" s="119"/>
      <c r="S18" s="119" t="s">
        <v>135</v>
      </c>
      <c r="T18" s="119" t="s">
        <v>135</v>
      </c>
      <c r="U18" s="119">
        <v>0</v>
      </c>
      <c r="V18" s="119">
        <f>ROUND(E18*U18,2)</f>
        <v>0</v>
      </c>
      <c r="W18" s="119"/>
      <c r="X18" s="119" t="s">
        <v>164</v>
      </c>
      <c r="Y18" s="114"/>
      <c r="Z18" s="114"/>
      <c r="AA18" s="114"/>
      <c r="AB18" s="114"/>
      <c r="AC18" s="114"/>
      <c r="AD18" s="114"/>
      <c r="AE18" s="114"/>
      <c r="AF18" s="114"/>
      <c r="AG18" s="114" t="s">
        <v>165</v>
      </c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</row>
    <row r="19" spans="1:60" outlineLevel="1" x14ac:dyDescent="0.2">
      <c r="A19" s="117"/>
      <c r="B19" s="118"/>
      <c r="C19" s="146" t="s">
        <v>166</v>
      </c>
      <c r="D19" s="120"/>
      <c r="E19" s="121">
        <v>2.4700000000000002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4"/>
      <c r="Z19" s="114"/>
      <c r="AA19" s="114"/>
      <c r="AB19" s="114"/>
      <c r="AC19" s="114"/>
      <c r="AD19" s="114"/>
      <c r="AE19" s="114"/>
      <c r="AF19" s="114"/>
      <c r="AG19" s="114" t="s">
        <v>145</v>
      </c>
      <c r="AH19" s="114">
        <v>0</v>
      </c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</row>
    <row r="20" spans="1:60" x14ac:dyDescent="0.2">
      <c r="A20" s="125" t="s">
        <v>130</v>
      </c>
      <c r="B20" s="126" t="s">
        <v>50</v>
      </c>
      <c r="C20" s="143" t="s">
        <v>51</v>
      </c>
      <c r="D20" s="127"/>
      <c r="E20" s="128"/>
      <c r="F20" s="129"/>
      <c r="G20" s="130">
        <f>SUMIF(AG21:AG61,"&lt;&gt;NOR",G21:G61)</f>
        <v>0</v>
      </c>
      <c r="H20" s="124"/>
      <c r="I20" s="124">
        <f>SUM(I21:I61)</f>
        <v>2763.2599999999998</v>
      </c>
      <c r="J20" s="124"/>
      <c r="K20" s="124">
        <f>SUM(K21:K61)</f>
        <v>20498.940000000002</v>
      </c>
      <c r="L20" s="124"/>
      <c r="M20" s="124">
        <f>SUM(M21:M61)</f>
        <v>0</v>
      </c>
      <c r="N20" s="124"/>
      <c r="O20" s="124">
        <f>SUM(O21:O61)</f>
        <v>1.7499999999999998</v>
      </c>
      <c r="P20" s="124"/>
      <c r="Q20" s="124">
        <f>SUM(Q21:Q61)</f>
        <v>0</v>
      </c>
      <c r="R20" s="124"/>
      <c r="S20" s="124"/>
      <c r="T20" s="124"/>
      <c r="U20" s="124"/>
      <c r="V20" s="124">
        <f>SUM(V21:V61)</f>
        <v>41.12</v>
      </c>
      <c r="W20" s="124"/>
      <c r="X20" s="124"/>
      <c r="AG20" t="s">
        <v>131</v>
      </c>
    </row>
    <row r="21" spans="1:60" outlineLevel="1" x14ac:dyDescent="0.2">
      <c r="A21" s="131">
        <v>8</v>
      </c>
      <c r="B21" s="132" t="s">
        <v>167</v>
      </c>
      <c r="C21" s="145" t="s">
        <v>168</v>
      </c>
      <c r="D21" s="133" t="s">
        <v>142</v>
      </c>
      <c r="E21" s="134">
        <v>1.6</v>
      </c>
      <c r="F21" s="135"/>
      <c r="G21" s="136">
        <f>ROUND(E21*F21,2)</f>
        <v>0</v>
      </c>
      <c r="H21" s="119">
        <v>24.78</v>
      </c>
      <c r="I21" s="119">
        <f>ROUND(E21*H21,2)</f>
        <v>39.65</v>
      </c>
      <c r="J21" s="119">
        <v>115.22</v>
      </c>
      <c r="K21" s="119">
        <f>ROUND(E21*J21,2)</f>
        <v>184.35</v>
      </c>
      <c r="L21" s="119">
        <v>21</v>
      </c>
      <c r="M21" s="119">
        <f>G21*(1+L21/100)</f>
        <v>0</v>
      </c>
      <c r="N21" s="119">
        <v>4.8999999999999998E-3</v>
      </c>
      <c r="O21" s="119">
        <f>ROUND(E21*N21,2)</f>
        <v>0.01</v>
      </c>
      <c r="P21" s="119">
        <v>0</v>
      </c>
      <c r="Q21" s="119">
        <f>ROUND(E21*P21,2)</f>
        <v>0</v>
      </c>
      <c r="R21" s="119"/>
      <c r="S21" s="119" t="s">
        <v>135</v>
      </c>
      <c r="T21" s="119" t="s">
        <v>143</v>
      </c>
      <c r="U21" s="119">
        <v>0.25</v>
      </c>
      <c r="V21" s="119">
        <f>ROUND(E21*U21,2)</f>
        <v>0.4</v>
      </c>
      <c r="W21" s="119"/>
      <c r="X21" s="119" t="s">
        <v>136</v>
      </c>
      <c r="Y21" s="114"/>
      <c r="Z21" s="114"/>
      <c r="AA21" s="114"/>
      <c r="AB21" s="114"/>
      <c r="AC21" s="114"/>
      <c r="AD21" s="114"/>
      <c r="AE21" s="114"/>
      <c r="AF21" s="114"/>
      <c r="AG21" s="114" t="s">
        <v>137</v>
      </c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</row>
    <row r="22" spans="1:60" outlineLevel="1" x14ac:dyDescent="0.2">
      <c r="A22" s="117"/>
      <c r="B22" s="118"/>
      <c r="C22" s="146" t="s">
        <v>144</v>
      </c>
      <c r="D22" s="120"/>
      <c r="E22" s="121">
        <v>1.6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4"/>
      <c r="Z22" s="114"/>
      <c r="AA22" s="114"/>
      <c r="AB22" s="114"/>
      <c r="AC22" s="114"/>
      <c r="AD22" s="114"/>
      <c r="AE22" s="114"/>
      <c r="AF22" s="114"/>
      <c r="AG22" s="114" t="s">
        <v>145</v>
      </c>
      <c r="AH22" s="114">
        <v>0</v>
      </c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</row>
    <row r="23" spans="1:60" outlineLevel="1" x14ac:dyDescent="0.2">
      <c r="A23" s="131">
        <v>9</v>
      </c>
      <c r="B23" s="132" t="s">
        <v>169</v>
      </c>
      <c r="C23" s="145" t="s">
        <v>170</v>
      </c>
      <c r="D23" s="133" t="s">
        <v>142</v>
      </c>
      <c r="E23" s="134">
        <v>6.3</v>
      </c>
      <c r="F23" s="135"/>
      <c r="G23" s="136">
        <f>ROUND(E23*F23,2)</f>
        <v>0</v>
      </c>
      <c r="H23" s="119">
        <v>13.56</v>
      </c>
      <c r="I23" s="119">
        <f>ROUND(E23*H23,2)</f>
        <v>85.43</v>
      </c>
      <c r="J23" s="119">
        <v>33.04</v>
      </c>
      <c r="K23" s="119">
        <f>ROUND(E23*J23,2)</f>
        <v>208.15</v>
      </c>
      <c r="L23" s="119">
        <v>21</v>
      </c>
      <c r="M23" s="119">
        <f>G23*(1+L23/100)</f>
        <v>0</v>
      </c>
      <c r="N23" s="119">
        <v>4.0000000000000003E-5</v>
      </c>
      <c r="O23" s="119">
        <f>ROUND(E23*N23,2)</f>
        <v>0</v>
      </c>
      <c r="P23" s="119">
        <v>0</v>
      </c>
      <c r="Q23" s="119">
        <f>ROUND(E23*P23,2)</f>
        <v>0</v>
      </c>
      <c r="R23" s="119"/>
      <c r="S23" s="119" t="s">
        <v>135</v>
      </c>
      <c r="T23" s="119" t="s">
        <v>143</v>
      </c>
      <c r="U23" s="119">
        <v>7.8E-2</v>
      </c>
      <c r="V23" s="119">
        <f>ROUND(E23*U23,2)</f>
        <v>0.49</v>
      </c>
      <c r="W23" s="119"/>
      <c r="X23" s="119" t="s">
        <v>136</v>
      </c>
      <c r="Y23" s="114"/>
      <c r="Z23" s="114"/>
      <c r="AA23" s="114"/>
      <c r="AB23" s="114"/>
      <c r="AC23" s="114"/>
      <c r="AD23" s="114"/>
      <c r="AE23" s="114"/>
      <c r="AF23" s="114"/>
      <c r="AG23" s="114" t="s">
        <v>137</v>
      </c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</row>
    <row r="24" spans="1:60" outlineLevel="1" x14ac:dyDescent="0.2">
      <c r="A24" s="117"/>
      <c r="B24" s="118"/>
      <c r="C24" s="146" t="s">
        <v>171</v>
      </c>
      <c r="D24" s="120"/>
      <c r="E24" s="121">
        <v>4.5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4"/>
      <c r="Z24" s="114"/>
      <c r="AA24" s="114"/>
      <c r="AB24" s="114"/>
      <c r="AC24" s="114"/>
      <c r="AD24" s="114"/>
      <c r="AE24" s="114"/>
      <c r="AF24" s="114"/>
      <c r="AG24" s="114" t="s">
        <v>145</v>
      </c>
      <c r="AH24" s="114">
        <v>0</v>
      </c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</row>
    <row r="25" spans="1:60" outlineLevel="1" x14ac:dyDescent="0.2">
      <c r="A25" s="117"/>
      <c r="B25" s="118"/>
      <c r="C25" s="146" t="s">
        <v>172</v>
      </c>
      <c r="D25" s="120"/>
      <c r="E25" s="121">
        <v>1.8</v>
      </c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4"/>
      <c r="Z25" s="114"/>
      <c r="AA25" s="114"/>
      <c r="AB25" s="114"/>
      <c r="AC25" s="114"/>
      <c r="AD25" s="114"/>
      <c r="AE25" s="114"/>
      <c r="AF25" s="114"/>
      <c r="AG25" s="114" t="s">
        <v>145</v>
      </c>
      <c r="AH25" s="114">
        <v>0</v>
      </c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</row>
    <row r="26" spans="1:60" ht="22.5" outlineLevel="1" x14ac:dyDescent="0.2">
      <c r="A26" s="131">
        <v>10</v>
      </c>
      <c r="B26" s="132" t="s">
        <v>173</v>
      </c>
      <c r="C26" s="145" t="s">
        <v>174</v>
      </c>
      <c r="D26" s="133" t="s">
        <v>142</v>
      </c>
      <c r="E26" s="134">
        <v>37.727499999999999</v>
      </c>
      <c r="F26" s="135"/>
      <c r="G26" s="136">
        <f>ROUND(E26*F26,2)</f>
        <v>0</v>
      </c>
      <c r="H26" s="119">
        <v>16.05</v>
      </c>
      <c r="I26" s="119">
        <f>ROUND(E26*H26,2)</f>
        <v>605.53</v>
      </c>
      <c r="J26" s="119">
        <v>96.45</v>
      </c>
      <c r="K26" s="119">
        <f>ROUND(E26*J26,2)</f>
        <v>3638.82</v>
      </c>
      <c r="L26" s="119">
        <v>21</v>
      </c>
      <c r="M26" s="119">
        <f>G26*(1+L26/100)</f>
        <v>0</v>
      </c>
      <c r="N26" s="119">
        <v>6.0899999999999999E-3</v>
      </c>
      <c r="O26" s="119">
        <f>ROUND(E26*N26,2)</f>
        <v>0.23</v>
      </c>
      <c r="P26" s="119">
        <v>0</v>
      </c>
      <c r="Q26" s="119">
        <f>ROUND(E26*P26,2)</f>
        <v>0</v>
      </c>
      <c r="R26" s="119"/>
      <c r="S26" s="119" t="s">
        <v>135</v>
      </c>
      <c r="T26" s="119" t="s">
        <v>135</v>
      </c>
      <c r="U26" s="119">
        <v>0.19273999999999999</v>
      </c>
      <c r="V26" s="119">
        <f>ROUND(E26*U26,2)</f>
        <v>7.27</v>
      </c>
      <c r="W26" s="119"/>
      <c r="X26" s="119" t="s">
        <v>136</v>
      </c>
      <c r="Y26" s="114"/>
      <c r="Z26" s="114"/>
      <c r="AA26" s="114"/>
      <c r="AB26" s="114"/>
      <c r="AC26" s="114"/>
      <c r="AD26" s="114"/>
      <c r="AE26" s="114"/>
      <c r="AF26" s="114"/>
      <c r="AG26" s="114" t="s">
        <v>137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</row>
    <row r="27" spans="1:60" outlineLevel="1" x14ac:dyDescent="0.2">
      <c r="A27" s="117"/>
      <c r="B27" s="118"/>
      <c r="C27" s="146" t="s">
        <v>175</v>
      </c>
      <c r="D27" s="120"/>
      <c r="E27" s="121">
        <v>6.44</v>
      </c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4"/>
      <c r="Z27" s="114"/>
      <c r="AA27" s="114"/>
      <c r="AB27" s="114"/>
      <c r="AC27" s="114"/>
      <c r="AD27" s="114"/>
      <c r="AE27" s="114"/>
      <c r="AF27" s="114"/>
      <c r="AG27" s="114" t="s">
        <v>145</v>
      </c>
      <c r="AH27" s="114">
        <v>0</v>
      </c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</row>
    <row r="28" spans="1:60" outlineLevel="1" x14ac:dyDescent="0.2">
      <c r="A28" s="117"/>
      <c r="B28" s="118"/>
      <c r="C28" s="146" t="s">
        <v>176</v>
      </c>
      <c r="D28" s="120"/>
      <c r="E28" s="121">
        <v>1.008</v>
      </c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4"/>
      <c r="Z28" s="114"/>
      <c r="AA28" s="114"/>
      <c r="AB28" s="114"/>
      <c r="AC28" s="114"/>
      <c r="AD28" s="114"/>
      <c r="AE28" s="114"/>
      <c r="AF28" s="114"/>
      <c r="AG28" s="114" t="s">
        <v>145</v>
      </c>
      <c r="AH28" s="114">
        <v>0</v>
      </c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</row>
    <row r="29" spans="1:60" outlineLevel="1" x14ac:dyDescent="0.2">
      <c r="A29" s="117"/>
      <c r="B29" s="118"/>
      <c r="C29" s="146" t="s">
        <v>177</v>
      </c>
      <c r="D29" s="120"/>
      <c r="E29" s="121">
        <v>4.1340000000000003</v>
      </c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4"/>
      <c r="Z29" s="114"/>
      <c r="AA29" s="114"/>
      <c r="AB29" s="114"/>
      <c r="AC29" s="114"/>
      <c r="AD29" s="114"/>
      <c r="AE29" s="114"/>
      <c r="AF29" s="114"/>
      <c r="AG29" s="114" t="s">
        <v>145</v>
      </c>
      <c r="AH29" s="114">
        <v>0</v>
      </c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</row>
    <row r="30" spans="1:60" outlineLevel="1" x14ac:dyDescent="0.2">
      <c r="A30" s="117"/>
      <c r="B30" s="118"/>
      <c r="C30" s="146" t="s">
        <v>178</v>
      </c>
      <c r="D30" s="120"/>
      <c r="E30" s="121">
        <v>1.1625000000000001</v>
      </c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4"/>
      <c r="Z30" s="114"/>
      <c r="AA30" s="114"/>
      <c r="AB30" s="114"/>
      <c r="AC30" s="114"/>
      <c r="AD30" s="114"/>
      <c r="AE30" s="114"/>
      <c r="AF30" s="114"/>
      <c r="AG30" s="114" t="s">
        <v>145</v>
      </c>
      <c r="AH30" s="114">
        <v>0</v>
      </c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</row>
    <row r="31" spans="1:60" outlineLevel="1" x14ac:dyDescent="0.2">
      <c r="A31" s="117"/>
      <c r="B31" s="118"/>
      <c r="C31" s="146" t="s">
        <v>179</v>
      </c>
      <c r="D31" s="120"/>
      <c r="E31" s="121">
        <v>16.463000000000001</v>
      </c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4"/>
      <c r="Z31" s="114"/>
      <c r="AA31" s="114"/>
      <c r="AB31" s="114"/>
      <c r="AC31" s="114"/>
      <c r="AD31" s="114"/>
      <c r="AE31" s="114"/>
      <c r="AF31" s="114"/>
      <c r="AG31" s="114" t="s">
        <v>145</v>
      </c>
      <c r="AH31" s="114">
        <v>0</v>
      </c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</row>
    <row r="32" spans="1:60" outlineLevel="1" x14ac:dyDescent="0.2">
      <c r="A32" s="117"/>
      <c r="B32" s="118"/>
      <c r="C32" s="146" t="s">
        <v>180</v>
      </c>
      <c r="D32" s="120"/>
      <c r="E32" s="121">
        <v>8.52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4"/>
      <c r="Z32" s="114"/>
      <c r="AA32" s="114"/>
      <c r="AB32" s="114"/>
      <c r="AC32" s="114"/>
      <c r="AD32" s="114"/>
      <c r="AE32" s="114"/>
      <c r="AF32" s="114"/>
      <c r="AG32" s="114" t="s">
        <v>145</v>
      </c>
      <c r="AH32" s="114">
        <v>0</v>
      </c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</row>
    <row r="33" spans="1:60" ht="22.5" outlineLevel="1" x14ac:dyDescent="0.2">
      <c r="A33" s="131">
        <v>11</v>
      </c>
      <c r="B33" s="132" t="s">
        <v>647</v>
      </c>
      <c r="C33" s="145" t="s">
        <v>648</v>
      </c>
      <c r="D33" s="133" t="s">
        <v>142</v>
      </c>
      <c r="E33" s="134">
        <v>107.943</v>
      </c>
      <c r="F33" s="135"/>
      <c r="G33" s="136">
        <f>ROUND(E33*F33,2)</f>
        <v>0</v>
      </c>
      <c r="H33" s="119">
        <v>5.25</v>
      </c>
      <c r="I33" s="119">
        <f>ROUND(E33*H33,2)</f>
        <v>566.70000000000005</v>
      </c>
      <c r="J33" s="119">
        <v>87.05</v>
      </c>
      <c r="K33" s="119">
        <f>ROUND(E33*J33,2)</f>
        <v>9396.44</v>
      </c>
      <c r="L33" s="119">
        <v>21</v>
      </c>
      <c r="M33" s="119">
        <f>G33*(1+L33/100)</f>
        <v>0</v>
      </c>
      <c r="N33" s="119">
        <v>5.4299999999999999E-3</v>
      </c>
      <c r="O33" s="119">
        <f>ROUND(E33*N33,2)</f>
        <v>0.59</v>
      </c>
      <c r="P33" s="119">
        <v>0</v>
      </c>
      <c r="Q33" s="119">
        <f>ROUND(E33*P33,2)</f>
        <v>0</v>
      </c>
      <c r="R33" s="119"/>
      <c r="S33" s="119" t="s">
        <v>135</v>
      </c>
      <c r="T33" s="119" t="s">
        <v>135</v>
      </c>
      <c r="U33" s="119">
        <v>0.16941999999999999</v>
      </c>
      <c r="V33" s="119">
        <f>ROUND(E33*U33,2)</f>
        <v>18.29</v>
      </c>
      <c r="W33" s="119"/>
      <c r="X33" s="119" t="s">
        <v>136</v>
      </c>
      <c r="Y33" s="114"/>
      <c r="Z33" s="114"/>
      <c r="AA33" s="114"/>
      <c r="AB33" s="114"/>
      <c r="AC33" s="114"/>
      <c r="AD33" s="114"/>
      <c r="AE33" s="114"/>
      <c r="AF33" s="114"/>
      <c r="AG33" s="114" t="s">
        <v>137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</row>
    <row r="34" spans="1:60" outlineLevel="1" x14ac:dyDescent="0.2">
      <c r="A34" s="117"/>
      <c r="B34" s="118"/>
      <c r="C34" s="146" t="s">
        <v>183</v>
      </c>
      <c r="D34" s="120"/>
      <c r="E34" s="121">
        <v>31.2</v>
      </c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4"/>
      <c r="Z34" s="114"/>
      <c r="AA34" s="114"/>
      <c r="AB34" s="114"/>
      <c r="AC34" s="114"/>
      <c r="AD34" s="114"/>
      <c r="AE34" s="114"/>
      <c r="AF34" s="114"/>
      <c r="AG34" s="114" t="s">
        <v>145</v>
      </c>
      <c r="AH34" s="114">
        <v>0</v>
      </c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</row>
    <row r="35" spans="1:60" outlineLevel="1" x14ac:dyDescent="0.2">
      <c r="A35" s="117"/>
      <c r="B35" s="118"/>
      <c r="C35" s="146" t="s">
        <v>184</v>
      </c>
      <c r="D35" s="120"/>
      <c r="E35" s="121">
        <v>-3.5459999999999998</v>
      </c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4"/>
      <c r="Z35" s="114"/>
      <c r="AA35" s="114"/>
      <c r="AB35" s="114"/>
      <c r="AC35" s="114"/>
      <c r="AD35" s="114"/>
      <c r="AE35" s="114"/>
      <c r="AF35" s="114"/>
      <c r="AG35" s="114" t="s">
        <v>145</v>
      </c>
      <c r="AH35" s="114">
        <v>0</v>
      </c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</row>
    <row r="36" spans="1:60" outlineLevel="1" x14ac:dyDescent="0.2">
      <c r="A36" s="117"/>
      <c r="B36" s="118"/>
      <c r="C36" s="146" t="s">
        <v>185</v>
      </c>
      <c r="D36" s="120"/>
      <c r="E36" s="121">
        <v>-1.5760000000000001</v>
      </c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4"/>
      <c r="Z36" s="114"/>
      <c r="AA36" s="114"/>
      <c r="AB36" s="114"/>
      <c r="AC36" s="114"/>
      <c r="AD36" s="114"/>
      <c r="AE36" s="114"/>
      <c r="AF36" s="114"/>
      <c r="AG36" s="114" t="s">
        <v>145</v>
      </c>
      <c r="AH36" s="114">
        <v>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</row>
    <row r="37" spans="1:60" outlineLevel="1" x14ac:dyDescent="0.2">
      <c r="A37" s="117"/>
      <c r="B37" s="118"/>
      <c r="C37" s="146" t="s">
        <v>186</v>
      </c>
      <c r="D37" s="120"/>
      <c r="E37" s="121">
        <v>-2.4624999999999999</v>
      </c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4"/>
      <c r="Z37" s="114"/>
      <c r="AA37" s="114"/>
      <c r="AB37" s="114"/>
      <c r="AC37" s="114"/>
      <c r="AD37" s="114"/>
      <c r="AE37" s="114"/>
      <c r="AF37" s="114"/>
      <c r="AG37" s="114" t="s">
        <v>145</v>
      </c>
      <c r="AH37" s="114">
        <v>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</row>
    <row r="38" spans="1:60" outlineLevel="1" x14ac:dyDescent="0.2">
      <c r="A38" s="117"/>
      <c r="B38" s="118"/>
      <c r="C38" s="146" t="s">
        <v>187</v>
      </c>
      <c r="D38" s="120"/>
      <c r="E38" s="121">
        <v>11.023999999999999</v>
      </c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4"/>
      <c r="Z38" s="114"/>
      <c r="AA38" s="114"/>
      <c r="AB38" s="114"/>
      <c r="AC38" s="114"/>
      <c r="AD38" s="114"/>
      <c r="AE38" s="114"/>
      <c r="AF38" s="114"/>
      <c r="AG38" s="114" t="s">
        <v>145</v>
      </c>
      <c r="AH38" s="114">
        <v>0</v>
      </c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</row>
    <row r="39" spans="1:60" outlineLevel="1" x14ac:dyDescent="0.2">
      <c r="A39" s="117"/>
      <c r="B39" s="118"/>
      <c r="C39" s="146" t="s">
        <v>188</v>
      </c>
      <c r="D39" s="120"/>
      <c r="E39" s="121">
        <v>-1.1819999999999999</v>
      </c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4"/>
      <c r="Z39" s="114"/>
      <c r="AA39" s="114"/>
      <c r="AB39" s="114"/>
      <c r="AC39" s="114"/>
      <c r="AD39" s="114"/>
      <c r="AE39" s="114"/>
      <c r="AF39" s="114"/>
      <c r="AG39" s="114" t="s">
        <v>145</v>
      </c>
      <c r="AH39" s="114">
        <v>0</v>
      </c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</row>
    <row r="40" spans="1:60" outlineLevel="1" x14ac:dyDescent="0.2">
      <c r="A40" s="117"/>
      <c r="B40" s="118"/>
      <c r="C40" s="146" t="s">
        <v>189</v>
      </c>
      <c r="D40" s="120"/>
      <c r="E40" s="121">
        <v>4.8840000000000003</v>
      </c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4"/>
      <c r="Z40" s="114"/>
      <c r="AA40" s="114"/>
      <c r="AB40" s="114"/>
      <c r="AC40" s="114"/>
      <c r="AD40" s="114"/>
      <c r="AE40" s="114"/>
      <c r="AF40" s="114"/>
      <c r="AG40" s="114" t="s">
        <v>145</v>
      </c>
      <c r="AH40" s="114">
        <v>0</v>
      </c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14"/>
      <c r="BD40" s="114"/>
      <c r="BE40" s="114"/>
      <c r="BF40" s="114"/>
      <c r="BG40" s="114"/>
      <c r="BH40" s="114"/>
    </row>
    <row r="41" spans="1:60" outlineLevel="1" x14ac:dyDescent="0.2">
      <c r="A41" s="117"/>
      <c r="B41" s="118"/>
      <c r="C41" s="146" t="s">
        <v>190</v>
      </c>
      <c r="D41" s="120"/>
      <c r="E41" s="121">
        <v>8.9179999999999993</v>
      </c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4"/>
      <c r="Z41" s="114"/>
      <c r="AA41" s="114"/>
      <c r="AB41" s="114"/>
      <c r="AC41" s="114"/>
      <c r="AD41" s="114"/>
      <c r="AE41" s="114"/>
      <c r="AF41" s="114"/>
      <c r="AG41" s="114" t="s">
        <v>145</v>
      </c>
      <c r="AH41" s="114">
        <v>0</v>
      </c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</row>
    <row r="42" spans="1:60" outlineLevel="1" x14ac:dyDescent="0.2">
      <c r="A42" s="117"/>
      <c r="B42" s="118"/>
      <c r="C42" s="146" t="s">
        <v>188</v>
      </c>
      <c r="D42" s="120"/>
      <c r="E42" s="121">
        <v>-1.1819999999999999</v>
      </c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4"/>
      <c r="Z42" s="114"/>
      <c r="AA42" s="114"/>
      <c r="AB42" s="114"/>
      <c r="AC42" s="114"/>
      <c r="AD42" s="114"/>
      <c r="AE42" s="114"/>
      <c r="AF42" s="114"/>
      <c r="AG42" s="114" t="s">
        <v>145</v>
      </c>
      <c r="AH42" s="114">
        <v>0</v>
      </c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</row>
    <row r="43" spans="1:60" outlineLevel="1" x14ac:dyDescent="0.2">
      <c r="A43" s="117"/>
      <c r="B43" s="118"/>
      <c r="C43" s="146" t="s">
        <v>191</v>
      </c>
      <c r="D43" s="120"/>
      <c r="E43" s="121">
        <v>43.212000000000003</v>
      </c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4"/>
      <c r="Z43" s="114"/>
      <c r="AA43" s="114"/>
      <c r="AB43" s="114"/>
      <c r="AC43" s="114"/>
      <c r="AD43" s="114"/>
      <c r="AE43" s="114"/>
      <c r="AF43" s="114"/>
      <c r="AG43" s="114" t="s">
        <v>145</v>
      </c>
      <c r="AH43" s="114">
        <v>0</v>
      </c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</row>
    <row r="44" spans="1:60" outlineLevel="1" x14ac:dyDescent="0.2">
      <c r="A44" s="117"/>
      <c r="B44" s="118"/>
      <c r="C44" s="146" t="s">
        <v>185</v>
      </c>
      <c r="D44" s="120"/>
      <c r="E44" s="121">
        <v>-1.5760000000000001</v>
      </c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4"/>
      <c r="Z44" s="114"/>
      <c r="AA44" s="114"/>
      <c r="AB44" s="114"/>
      <c r="AC44" s="114"/>
      <c r="AD44" s="114"/>
      <c r="AE44" s="114"/>
      <c r="AF44" s="114"/>
      <c r="AG44" s="114" t="s">
        <v>145</v>
      </c>
      <c r="AH44" s="114">
        <v>0</v>
      </c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4"/>
      <c r="BA44" s="114"/>
      <c r="BB44" s="114"/>
      <c r="BC44" s="114"/>
      <c r="BD44" s="114"/>
      <c r="BE44" s="114"/>
      <c r="BF44" s="114"/>
      <c r="BG44" s="114"/>
      <c r="BH44" s="114"/>
    </row>
    <row r="45" spans="1:60" outlineLevel="1" x14ac:dyDescent="0.2">
      <c r="A45" s="117"/>
      <c r="B45" s="118"/>
      <c r="C45" s="146" t="s">
        <v>186</v>
      </c>
      <c r="D45" s="120"/>
      <c r="E45" s="121">
        <v>-2.4624999999999999</v>
      </c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4"/>
      <c r="Z45" s="114"/>
      <c r="AA45" s="114"/>
      <c r="AB45" s="114"/>
      <c r="AC45" s="114"/>
      <c r="AD45" s="114"/>
      <c r="AE45" s="114"/>
      <c r="AF45" s="114"/>
      <c r="AG45" s="114" t="s">
        <v>145</v>
      </c>
      <c r="AH45" s="114">
        <v>0</v>
      </c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14"/>
      <c r="AZ45" s="114"/>
      <c r="BA45" s="114"/>
      <c r="BB45" s="114"/>
      <c r="BC45" s="114"/>
      <c r="BD45" s="114"/>
      <c r="BE45" s="114"/>
      <c r="BF45" s="114"/>
      <c r="BG45" s="114"/>
      <c r="BH45" s="114"/>
    </row>
    <row r="46" spans="1:60" outlineLevel="1" x14ac:dyDescent="0.2">
      <c r="A46" s="117"/>
      <c r="B46" s="118"/>
      <c r="C46" s="146" t="s">
        <v>192</v>
      </c>
      <c r="D46" s="120"/>
      <c r="E46" s="121">
        <v>-3.85</v>
      </c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4"/>
      <c r="Z46" s="114"/>
      <c r="AA46" s="114"/>
      <c r="AB46" s="114"/>
      <c r="AC46" s="114"/>
      <c r="AD46" s="114"/>
      <c r="AE46" s="114"/>
      <c r="AF46" s="114"/>
      <c r="AG46" s="114" t="s">
        <v>145</v>
      </c>
      <c r="AH46" s="114">
        <v>0</v>
      </c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114"/>
      <c r="BC46" s="114"/>
      <c r="BD46" s="114"/>
      <c r="BE46" s="114"/>
      <c r="BF46" s="114"/>
      <c r="BG46" s="114"/>
      <c r="BH46" s="114"/>
    </row>
    <row r="47" spans="1:60" outlineLevel="1" x14ac:dyDescent="0.2">
      <c r="A47" s="117"/>
      <c r="B47" s="118"/>
      <c r="C47" s="146" t="s">
        <v>193</v>
      </c>
      <c r="D47" s="120"/>
      <c r="E47" s="121">
        <v>30.367999999999999</v>
      </c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4"/>
      <c r="Z47" s="114"/>
      <c r="AA47" s="114"/>
      <c r="AB47" s="114"/>
      <c r="AC47" s="114"/>
      <c r="AD47" s="114"/>
      <c r="AE47" s="114"/>
      <c r="AF47" s="114"/>
      <c r="AG47" s="114" t="s">
        <v>145</v>
      </c>
      <c r="AH47" s="114">
        <v>0</v>
      </c>
      <c r="AI47" s="114"/>
      <c r="AJ47" s="114"/>
      <c r="AK47" s="114"/>
      <c r="AL47" s="114"/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114"/>
      <c r="BF47" s="114"/>
      <c r="BG47" s="114"/>
      <c r="BH47" s="114"/>
    </row>
    <row r="48" spans="1:60" outlineLevel="1" x14ac:dyDescent="0.2">
      <c r="A48" s="117"/>
      <c r="B48" s="118"/>
      <c r="C48" s="146" t="s">
        <v>185</v>
      </c>
      <c r="D48" s="120"/>
      <c r="E48" s="121">
        <v>-1.5760000000000001</v>
      </c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4"/>
      <c r="Z48" s="114"/>
      <c r="AA48" s="114"/>
      <c r="AB48" s="114"/>
      <c r="AC48" s="114"/>
      <c r="AD48" s="114"/>
      <c r="AE48" s="114"/>
      <c r="AF48" s="114"/>
      <c r="AG48" s="114" t="s">
        <v>145</v>
      </c>
      <c r="AH48" s="114">
        <v>0</v>
      </c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114"/>
      <c r="BC48" s="114"/>
      <c r="BD48" s="114"/>
      <c r="BE48" s="114"/>
      <c r="BF48" s="114"/>
      <c r="BG48" s="114"/>
      <c r="BH48" s="114"/>
    </row>
    <row r="49" spans="1:60" outlineLevel="1" x14ac:dyDescent="0.2">
      <c r="A49" s="117"/>
      <c r="B49" s="118"/>
      <c r="C49" s="146" t="s">
        <v>194</v>
      </c>
      <c r="D49" s="120"/>
      <c r="E49" s="121">
        <v>-2.25</v>
      </c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4"/>
      <c r="Z49" s="114"/>
      <c r="AA49" s="114"/>
      <c r="AB49" s="114"/>
      <c r="AC49" s="114"/>
      <c r="AD49" s="114"/>
      <c r="AE49" s="114"/>
      <c r="AF49" s="114"/>
      <c r="AG49" s="114" t="s">
        <v>145</v>
      </c>
      <c r="AH49" s="114">
        <v>0</v>
      </c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</row>
    <row r="50" spans="1:60" outlineLevel="1" x14ac:dyDescent="0.2">
      <c r="A50" s="131">
        <v>12</v>
      </c>
      <c r="B50" s="132" t="s">
        <v>195</v>
      </c>
      <c r="C50" s="145" t="s">
        <v>196</v>
      </c>
      <c r="D50" s="133" t="s">
        <v>142</v>
      </c>
      <c r="E50" s="134">
        <v>1.1000000000000001</v>
      </c>
      <c r="F50" s="135"/>
      <c r="G50" s="136">
        <f>ROUND(E50*F50,2)</f>
        <v>0</v>
      </c>
      <c r="H50" s="119">
        <v>147.57</v>
      </c>
      <c r="I50" s="119">
        <f>ROUND(E50*H50,2)</f>
        <v>162.33000000000001</v>
      </c>
      <c r="J50" s="119">
        <v>898.43</v>
      </c>
      <c r="K50" s="119">
        <f>ROUND(E50*J50,2)</f>
        <v>988.27</v>
      </c>
      <c r="L50" s="119">
        <v>21</v>
      </c>
      <c r="M50" s="119">
        <f>G50*(1+L50/100)</f>
        <v>0</v>
      </c>
      <c r="N50" s="119">
        <v>5.8500000000000003E-2</v>
      </c>
      <c r="O50" s="119">
        <f>ROUND(E50*N50,2)</f>
        <v>0.06</v>
      </c>
      <c r="P50" s="119">
        <v>0</v>
      </c>
      <c r="Q50" s="119">
        <f>ROUND(E50*P50,2)</f>
        <v>0</v>
      </c>
      <c r="R50" s="119"/>
      <c r="S50" s="119" t="s">
        <v>135</v>
      </c>
      <c r="T50" s="119" t="s">
        <v>143</v>
      </c>
      <c r="U50" s="119">
        <v>1.86904</v>
      </c>
      <c r="V50" s="119">
        <f>ROUND(E50*U50,2)</f>
        <v>2.06</v>
      </c>
      <c r="W50" s="119"/>
      <c r="X50" s="119" t="s">
        <v>136</v>
      </c>
      <c r="Y50" s="114"/>
      <c r="Z50" s="114"/>
      <c r="AA50" s="114"/>
      <c r="AB50" s="114"/>
      <c r="AC50" s="114"/>
      <c r="AD50" s="114"/>
      <c r="AE50" s="114"/>
      <c r="AF50" s="114"/>
      <c r="AG50" s="114" t="s">
        <v>137</v>
      </c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</row>
    <row r="51" spans="1:60" outlineLevel="1" x14ac:dyDescent="0.2">
      <c r="A51" s="117"/>
      <c r="B51" s="118"/>
      <c r="C51" s="146" t="s">
        <v>197</v>
      </c>
      <c r="D51" s="120"/>
      <c r="E51" s="121">
        <v>0.25</v>
      </c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4"/>
      <c r="Z51" s="114"/>
      <c r="AA51" s="114"/>
      <c r="AB51" s="114"/>
      <c r="AC51" s="114"/>
      <c r="AD51" s="114"/>
      <c r="AE51" s="114"/>
      <c r="AF51" s="114"/>
      <c r="AG51" s="114" t="s">
        <v>145</v>
      </c>
      <c r="AH51" s="114">
        <v>0</v>
      </c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</row>
    <row r="52" spans="1:60" outlineLevel="1" x14ac:dyDescent="0.2">
      <c r="A52" s="117"/>
      <c r="B52" s="118"/>
      <c r="C52" s="146" t="s">
        <v>198</v>
      </c>
      <c r="D52" s="120"/>
      <c r="E52" s="121">
        <v>0.4</v>
      </c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4"/>
      <c r="Z52" s="114"/>
      <c r="AA52" s="114"/>
      <c r="AB52" s="114"/>
      <c r="AC52" s="114"/>
      <c r="AD52" s="114"/>
      <c r="AE52" s="114"/>
      <c r="AF52" s="114"/>
      <c r="AG52" s="114" t="s">
        <v>145</v>
      </c>
      <c r="AH52" s="114">
        <v>0</v>
      </c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</row>
    <row r="53" spans="1:60" outlineLevel="1" x14ac:dyDescent="0.2">
      <c r="A53" s="117"/>
      <c r="B53" s="118"/>
      <c r="C53" s="146" t="s">
        <v>649</v>
      </c>
      <c r="D53" s="120"/>
      <c r="E53" s="121">
        <v>0.45</v>
      </c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4"/>
      <c r="Z53" s="114"/>
      <c r="AA53" s="114"/>
      <c r="AB53" s="114"/>
      <c r="AC53" s="114"/>
      <c r="AD53" s="114"/>
      <c r="AE53" s="114"/>
      <c r="AF53" s="114"/>
      <c r="AG53" s="114" t="s">
        <v>145</v>
      </c>
      <c r="AH53" s="114">
        <v>0</v>
      </c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114"/>
      <c r="AU53" s="114"/>
      <c r="AV53" s="114"/>
      <c r="AW53" s="114"/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</row>
    <row r="54" spans="1:60" outlineLevel="1" x14ac:dyDescent="0.2">
      <c r="A54" s="131">
        <v>13</v>
      </c>
      <c r="B54" s="132" t="s">
        <v>200</v>
      </c>
      <c r="C54" s="145" t="s">
        <v>201</v>
      </c>
      <c r="D54" s="133" t="s">
        <v>142</v>
      </c>
      <c r="E54" s="134">
        <v>18.597999999999999</v>
      </c>
      <c r="F54" s="135"/>
      <c r="G54" s="136">
        <f>ROUND(E54*F54,2)</f>
        <v>0</v>
      </c>
      <c r="H54" s="119">
        <v>51.96</v>
      </c>
      <c r="I54" s="119">
        <f>ROUND(E54*H54,2)</f>
        <v>966.35</v>
      </c>
      <c r="J54" s="119">
        <v>292.54000000000002</v>
      </c>
      <c r="K54" s="119">
        <f>ROUND(E54*J54,2)</f>
        <v>5440.66</v>
      </c>
      <c r="L54" s="119">
        <v>21</v>
      </c>
      <c r="M54" s="119">
        <f>G54*(1+L54/100)</f>
        <v>0</v>
      </c>
      <c r="N54" s="119">
        <v>4.5580000000000002E-2</v>
      </c>
      <c r="O54" s="119">
        <f>ROUND(E54*N54,2)</f>
        <v>0.85</v>
      </c>
      <c r="P54" s="119">
        <v>0</v>
      </c>
      <c r="Q54" s="119">
        <f>ROUND(E54*P54,2)</f>
        <v>0</v>
      </c>
      <c r="R54" s="119"/>
      <c r="S54" s="119" t="s">
        <v>135</v>
      </c>
      <c r="T54" s="119" t="s">
        <v>135</v>
      </c>
      <c r="U54" s="119">
        <v>0.60799999999999998</v>
      </c>
      <c r="V54" s="119">
        <f>ROUND(E54*U54,2)</f>
        <v>11.31</v>
      </c>
      <c r="W54" s="119"/>
      <c r="X54" s="119" t="s">
        <v>136</v>
      </c>
      <c r="Y54" s="114"/>
      <c r="Z54" s="114"/>
      <c r="AA54" s="114"/>
      <c r="AB54" s="114"/>
      <c r="AC54" s="114"/>
      <c r="AD54" s="114"/>
      <c r="AE54" s="114"/>
      <c r="AF54" s="114"/>
      <c r="AG54" s="114" t="s">
        <v>137</v>
      </c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/>
      <c r="BD54" s="114"/>
      <c r="BE54" s="114"/>
      <c r="BF54" s="114"/>
      <c r="BG54" s="114"/>
      <c r="BH54" s="114"/>
    </row>
    <row r="55" spans="1:60" outlineLevel="1" x14ac:dyDescent="0.2">
      <c r="A55" s="117"/>
      <c r="B55" s="118"/>
      <c r="C55" s="146" t="s">
        <v>202</v>
      </c>
      <c r="D55" s="120"/>
      <c r="E55" s="121">
        <v>16.28</v>
      </c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4"/>
      <c r="Z55" s="114"/>
      <c r="AA55" s="114"/>
      <c r="AB55" s="114"/>
      <c r="AC55" s="114"/>
      <c r="AD55" s="114"/>
      <c r="AE55" s="114"/>
      <c r="AF55" s="114"/>
      <c r="AG55" s="114" t="s">
        <v>145</v>
      </c>
      <c r="AH55" s="114">
        <v>0</v>
      </c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</row>
    <row r="56" spans="1:60" outlineLevel="1" x14ac:dyDescent="0.2">
      <c r="A56" s="117"/>
      <c r="B56" s="118"/>
      <c r="C56" s="146" t="s">
        <v>188</v>
      </c>
      <c r="D56" s="120"/>
      <c r="E56" s="121">
        <v>-1.1819999999999999</v>
      </c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4"/>
      <c r="Z56" s="114"/>
      <c r="AA56" s="114"/>
      <c r="AB56" s="114"/>
      <c r="AC56" s="114"/>
      <c r="AD56" s="114"/>
      <c r="AE56" s="114"/>
      <c r="AF56" s="114"/>
      <c r="AG56" s="114" t="s">
        <v>145</v>
      </c>
      <c r="AH56" s="114">
        <v>0</v>
      </c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14"/>
      <c r="BB56" s="114"/>
      <c r="BC56" s="114"/>
      <c r="BD56" s="114"/>
      <c r="BE56" s="114"/>
      <c r="BF56" s="114"/>
      <c r="BG56" s="114"/>
      <c r="BH56" s="114"/>
    </row>
    <row r="57" spans="1:60" outlineLevel="1" x14ac:dyDescent="0.2">
      <c r="A57" s="117"/>
      <c r="B57" s="118"/>
      <c r="C57" s="146" t="s">
        <v>203</v>
      </c>
      <c r="D57" s="120"/>
      <c r="E57" s="121">
        <v>3.5</v>
      </c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4"/>
      <c r="Z57" s="114"/>
      <c r="AA57" s="114"/>
      <c r="AB57" s="114"/>
      <c r="AC57" s="114"/>
      <c r="AD57" s="114"/>
      <c r="AE57" s="114"/>
      <c r="AF57" s="114"/>
      <c r="AG57" s="114" t="s">
        <v>145</v>
      </c>
      <c r="AH57" s="114">
        <v>0</v>
      </c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</row>
    <row r="58" spans="1:60" ht="22.5" outlineLevel="1" x14ac:dyDescent="0.2">
      <c r="A58" s="131">
        <v>14</v>
      </c>
      <c r="B58" s="132" t="s">
        <v>204</v>
      </c>
      <c r="C58" s="145" t="s">
        <v>205</v>
      </c>
      <c r="D58" s="133" t="s">
        <v>142</v>
      </c>
      <c r="E58" s="134">
        <v>3.2</v>
      </c>
      <c r="F58" s="135"/>
      <c r="G58" s="136">
        <f>ROUND(E58*F58,2)</f>
        <v>0</v>
      </c>
      <c r="H58" s="119">
        <v>84.48</v>
      </c>
      <c r="I58" s="119">
        <f>ROUND(E58*H58,2)</f>
        <v>270.33999999999997</v>
      </c>
      <c r="J58" s="119">
        <v>180.02</v>
      </c>
      <c r="K58" s="119">
        <f>ROUND(E58*J58,2)</f>
        <v>576.05999999999995</v>
      </c>
      <c r="L58" s="119">
        <v>21</v>
      </c>
      <c r="M58" s="119">
        <f>G58*(1+L58/100)</f>
        <v>0</v>
      </c>
      <c r="N58" s="119">
        <v>3.6099999999999999E-3</v>
      </c>
      <c r="O58" s="119">
        <f>ROUND(E58*N58,2)</f>
        <v>0.01</v>
      </c>
      <c r="P58" s="119">
        <v>0</v>
      </c>
      <c r="Q58" s="119">
        <f>ROUND(E58*P58,2)</f>
        <v>0</v>
      </c>
      <c r="R58" s="119"/>
      <c r="S58" s="119" t="s">
        <v>135</v>
      </c>
      <c r="T58" s="119" t="s">
        <v>143</v>
      </c>
      <c r="U58" s="119">
        <v>0.36199999999999999</v>
      </c>
      <c r="V58" s="119">
        <f>ROUND(E58*U58,2)</f>
        <v>1.1599999999999999</v>
      </c>
      <c r="W58" s="119"/>
      <c r="X58" s="119" t="s">
        <v>136</v>
      </c>
      <c r="Y58" s="114"/>
      <c r="Z58" s="114"/>
      <c r="AA58" s="114"/>
      <c r="AB58" s="114"/>
      <c r="AC58" s="114"/>
      <c r="AD58" s="114"/>
      <c r="AE58" s="114"/>
      <c r="AF58" s="114"/>
      <c r="AG58" s="114" t="s">
        <v>137</v>
      </c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</row>
    <row r="59" spans="1:60" outlineLevel="1" x14ac:dyDescent="0.2">
      <c r="A59" s="117"/>
      <c r="B59" s="118"/>
      <c r="C59" s="146" t="s">
        <v>206</v>
      </c>
      <c r="D59" s="120"/>
      <c r="E59" s="121">
        <v>3.2</v>
      </c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4"/>
      <c r="Z59" s="114"/>
      <c r="AA59" s="114"/>
      <c r="AB59" s="114"/>
      <c r="AC59" s="114"/>
      <c r="AD59" s="114"/>
      <c r="AE59" s="114"/>
      <c r="AF59" s="114"/>
      <c r="AG59" s="114" t="s">
        <v>145</v>
      </c>
      <c r="AH59" s="114">
        <v>0</v>
      </c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</row>
    <row r="60" spans="1:60" outlineLevel="1" x14ac:dyDescent="0.2">
      <c r="A60" s="131">
        <v>15</v>
      </c>
      <c r="B60" s="132" t="s">
        <v>207</v>
      </c>
      <c r="C60" s="145" t="s">
        <v>208</v>
      </c>
      <c r="D60" s="133" t="s">
        <v>142</v>
      </c>
      <c r="E60" s="134">
        <v>1.6</v>
      </c>
      <c r="F60" s="135"/>
      <c r="G60" s="136">
        <f>ROUND(E60*F60,2)</f>
        <v>0</v>
      </c>
      <c r="H60" s="119">
        <v>41.83</v>
      </c>
      <c r="I60" s="119">
        <f>ROUND(E60*H60,2)</f>
        <v>66.930000000000007</v>
      </c>
      <c r="J60" s="119">
        <v>41.37</v>
      </c>
      <c r="K60" s="119">
        <f>ROUND(E60*J60,2)</f>
        <v>66.19</v>
      </c>
      <c r="L60" s="119">
        <v>21</v>
      </c>
      <c r="M60" s="119">
        <f>G60*(1+L60/100)</f>
        <v>0</v>
      </c>
      <c r="N60" s="119">
        <v>2.5999999999999998E-4</v>
      </c>
      <c r="O60" s="119">
        <f>ROUND(E60*N60,2)</f>
        <v>0</v>
      </c>
      <c r="P60" s="119">
        <v>0</v>
      </c>
      <c r="Q60" s="119">
        <f>ROUND(E60*P60,2)</f>
        <v>0</v>
      </c>
      <c r="R60" s="119"/>
      <c r="S60" s="119" t="s">
        <v>135</v>
      </c>
      <c r="T60" s="119" t="s">
        <v>135</v>
      </c>
      <c r="U60" s="119">
        <v>0.09</v>
      </c>
      <c r="V60" s="119">
        <f>ROUND(E60*U60,2)</f>
        <v>0.14000000000000001</v>
      </c>
      <c r="W60" s="119"/>
      <c r="X60" s="119" t="s">
        <v>136</v>
      </c>
      <c r="Y60" s="114"/>
      <c r="Z60" s="114"/>
      <c r="AA60" s="114"/>
      <c r="AB60" s="114"/>
      <c r="AC60" s="114"/>
      <c r="AD60" s="114"/>
      <c r="AE60" s="114"/>
      <c r="AF60" s="114"/>
      <c r="AG60" s="114" t="s">
        <v>137</v>
      </c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</row>
    <row r="61" spans="1:60" outlineLevel="1" x14ac:dyDescent="0.2">
      <c r="A61" s="117"/>
      <c r="B61" s="118"/>
      <c r="C61" s="146" t="s">
        <v>144</v>
      </c>
      <c r="D61" s="120"/>
      <c r="E61" s="121">
        <v>1.6</v>
      </c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4"/>
      <c r="Z61" s="114"/>
      <c r="AA61" s="114"/>
      <c r="AB61" s="114"/>
      <c r="AC61" s="114"/>
      <c r="AD61" s="114"/>
      <c r="AE61" s="114"/>
      <c r="AF61" s="114"/>
      <c r="AG61" s="114" t="s">
        <v>145</v>
      </c>
      <c r="AH61" s="114">
        <v>0</v>
      </c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</row>
    <row r="62" spans="1:60" x14ac:dyDescent="0.2">
      <c r="A62" s="125" t="s">
        <v>130</v>
      </c>
      <c r="B62" s="126" t="s">
        <v>52</v>
      </c>
      <c r="C62" s="143" t="s">
        <v>53</v>
      </c>
      <c r="D62" s="127"/>
      <c r="E62" s="128"/>
      <c r="F62" s="129"/>
      <c r="G62" s="130">
        <f>SUMIF(AG63:AG72,"&lt;&gt;NOR",G63:G72)</f>
        <v>0</v>
      </c>
      <c r="H62" s="124"/>
      <c r="I62" s="124">
        <f>SUM(I63:I72)</f>
        <v>2088.2600000000002</v>
      </c>
      <c r="J62" s="124"/>
      <c r="K62" s="124">
        <f>SUM(K63:K72)</f>
        <v>1912.2</v>
      </c>
      <c r="L62" s="124"/>
      <c r="M62" s="124">
        <f>SUM(M63:M72)</f>
        <v>0</v>
      </c>
      <c r="N62" s="124"/>
      <c r="O62" s="124">
        <f>SUM(O63:O72)</f>
        <v>0.48</v>
      </c>
      <c r="P62" s="124"/>
      <c r="Q62" s="124">
        <f>SUM(Q63:Q72)</f>
        <v>0</v>
      </c>
      <c r="R62" s="124"/>
      <c r="S62" s="124"/>
      <c r="T62" s="124"/>
      <c r="U62" s="124"/>
      <c r="V62" s="124">
        <f>SUM(V63:V72)</f>
        <v>4.29</v>
      </c>
      <c r="W62" s="124"/>
      <c r="X62" s="124"/>
      <c r="AG62" t="s">
        <v>131</v>
      </c>
    </row>
    <row r="63" spans="1:60" ht="22.5" outlineLevel="1" x14ac:dyDescent="0.2">
      <c r="A63" s="131">
        <v>16</v>
      </c>
      <c r="B63" s="132" t="s">
        <v>209</v>
      </c>
      <c r="C63" s="145" t="s">
        <v>210</v>
      </c>
      <c r="D63" s="133" t="s">
        <v>142</v>
      </c>
      <c r="E63" s="134">
        <v>15.968</v>
      </c>
      <c r="F63" s="135"/>
      <c r="G63" s="136">
        <f>ROUND(E63*F63,2)</f>
        <v>0</v>
      </c>
      <c r="H63" s="119">
        <v>13.54</v>
      </c>
      <c r="I63" s="119">
        <f>ROUND(E63*H63,2)</f>
        <v>216.21</v>
      </c>
      <c r="J63" s="119">
        <v>47.36</v>
      </c>
      <c r="K63" s="119">
        <f>ROUND(E63*J63,2)</f>
        <v>756.24</v>
      </c>
      <c r="L63" s="119">
        <v>21</v>
      </c>
      <c r="M63" s="119">
        <f>G63*(1+L63/100)</f>
        <v>0</v>
      </c>
      <c r="N63" s="119">
        <v>2.4E-2</v>
      </c>
      <c r="O63" s="119">
        <f>ROUND(E63*N63,2)</f>
        <v>0.38</v>
      </c>
      <c r="P63" s="119">
        <v>0</v>
      </c>
      <c r="Q63" s="119">
        <f>ROUND(E63*P63,2)</f>
        <v>0</v>
      </c>
      <c r="R63" s="119"/>
      <c r="S63" s="119" t="s">
        <v>135</v>
      </c>
      <c r="T63" s="119" t="s">
        <v>135</v>
      </c>
      <c r="U63" s="119">
        <v>0.115</v>
      </c>
      <c r="V63" s="119">
        <f>ROUND(E63*U63,2)</f>
        <v>1.84</v>
      </c>
      <c r="W63" s="119"/>
      <c r="X63" s="119" t="s">
        <v>136</v>
      </c>
      <c r="Y63" s="114"/>
      <c r="Z63" s="114"/>
      <c r="AA63" s="114"/>
      <c r="AB63" s="114"/>
      <c r="AC63" s="114"/>
      <c r="AD63" s="114"/>
      <c r="AE63" s="114"/>
      <c r="AF63" s="114"/>
      <c r="AG63" s="114" t="s">
        <v>137</v>
      </c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</row>
    <row r="64" spans="1:60" outlineLevel="1" x14ac:dyDescent="0.2">
      <c r="A64" s="117"/>
      <c r="B64" s="118"/>
      <c r="C64" s="146" t="s">
        <v>175</v>
      </c>
      <c r="D64" s="120"/>
      <c r="E64" s="121">
        <v>6.44</v>
      </c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4"/>
      <c r="Z64" s="114"/>
      <c r="AA64" s="114"/>
      <c r="AB64" s="114"/>
      <c r="AC64" s="114"/>
      <c r="AD64" s="114"/>
      <c r="AE64" s="114"/>
      <c r="AF64" s="114"/>
      <c r="AG64" s="114" t="s">
        <v>145</v>
      </c>
      <c r="AH64" s="114">
        <v>0</v>
      </c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</row>
    <row r="65" spans="1:60" outlineLevel="1" x14ac:dyDescent="0.2">
      <c r="A65" s="117"/>
      <c r="B65" s="118"/>
      <c r="C65" s="146" t="s">
        <v>176</v>
      </c>
      <c r="D65" s="120"/>
      <c r="E65" s="121">
        <v>1.008</v>
      </c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4"/>
      <c r="Z65" s="114"/>
      <c r="AA65" s="114"/>
      <c r="AB65" s="114"/>
      <c r="AC65" s="114"/>
      <c r="AD65" s="114"/>
      <c r="AE65" s="114"/>
      <c r="AF65" s="114"/>
      <c r="AG65" s="114" t="s">
        <v>145</v>
      </c>
      <c r="AH65" s="114">
        <v>0</v>
      </c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</row>
    <row r="66" spans="1:60" outlineLevel="1" x14ac:dyDescent="0.2">
      <c r="A66" s="117"/>
      <c r="B66" s="118"/>
      <c r="C66" s="146" t="s">
        <v>180</v>
      </c>
      <c r="D66" s="120"/>
      <c r="E66" s="121">
        <v>8.52</v>
      </c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4"/>
      <c r="Z66" s="114"/>
      <c r="AA66" s="114"/>
      <c r="AB66" s="114"/>
      <c r="AC66" s="114"/>
      <c r="AD66" s="114"/>
      <c r="AE66" s="114"/>
      <c r="AF66" s="114"/>
      <c r="AG66" s="114" t="s">
        <v>145</v>
      </c>
      <c r="AH66" s="114">
        <v>0</v>
      </c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</row>
    <row r="67" spans="1:60" outlineLevel="1" x14ac:dyDescent="0.2">
      <c r="A67" s="131">
        <v>17</v>
      </c>
      <c r="B67" s="132" t="s">
        <v>207</v>
      </c>
      <c r="C67" s="145" t="s">
        <v>208</v>
      </c>
      <c r="D67" s="133" t="s">
        <v>142</v>
      </c>
      <c r="E67" s="134">
        <v>5.2965</v>
      </c>
      <c r="F67" s="135"/>
      <c r="G67" s="136">
        <f>ROUND(E67*F67,2)</f>
        <v>0</v>
      </c>
      <c r="H67" s="119">
        <v>41.83</v>
      </c>
      <c r="I67" s="119">
        <f>ROUND(E67*H67,2)</f>
        <v>221.55</v>
      </c>
      <c r="J67" s="119">
        <v>41.37</v>
      </c>
      <c r="K67" s="119">
        <f>ROUND(E67*J67,2)</f>
        <v>219.12</v>
      </c>
      <c r="L67" s="119">
        <v>21</v>
      </c>
      <c r="M67" s="119">
        <f>G67*(1+L67/100)</f>
        <v>0</v>
      </c>
      <c r="N67" s="119">
        <v>2.5999999999999998E-4</v>
      </c>
      <c r="O67" s="119">
        <f>ROUND(E67*N67,2)</f>
        <v>0</v>
      </c>
      <c r="P67" s="119">
        <v>0</v>
      </c>
      <c r="Q67" s="119">
        <f>ROUND(E67*P67,2)</f>
        <v>0</v>
      </c>
      <c r="R67" s="119"/>
      <c r="S67" s="119" t="s">
        <v>135</v>
      </c>
      <c r="T67" s="119" t="s">
        <v>135</v>
      </c>
      <c r="U67" s="119">
        <v>0.09</v>
      </c>
      <c r="V67" s="119">
        <f>ROUND(E67*U67,2)</f>
        <v>0.48</v>
      </c>
      <c r="W67" s="119"/>
      <c r="X67" s="119" t="s">
        <v>136</v>
      </c>
      <c r="Y67" s="114"/>
      <c r="Z67" s="114"/>
      <c r="AA67" s="114"/>
      <c r="AB67" s="114"/>
      <c r="AC67" s="114"/>
      <c r="AD67" s="114"/>
      <c r="AE67" s="114"/>
      <c r="AF67" s="114"/>
      <c r="AG67" s="114" t="s">
        <v>137</v>
      </c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</row>
    <row r="68" spans="1:60" outlineLevel="1" x14ac:dyDescent="0.2">
      <c r="A68" s="117"/>
      <c r="B68" s="118"/>
      <c r="C68" s="146" t="s">
        <v>211</v>
      </c>
      <c r="D68" s="120"/>
      <c r="E68" s="121">
        <v>4.1340000000000003</v>
      </c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4"/>
      <c r="Z68" s="114"/>
      <c r="AA68" s="114"/>
      <c r="AB68" s="114"/>
      <c r="AC68" s="114"/>
      <c r="AD68" s="114"/>
      <c r="AE68" s="114"/>
      <c r="AF68" s="114"/>
      <c r="AG68" s="114" t="s">
        <v>145</v>
      </c>
      <c r="AH68" s="114">
        <v>0</v>
      </c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</row>
    <row r="69" spans="1:60" outlineLevel="1" x14ac:dyDescent="0.2">
      <c r="A69" s="117"/>
      <c r="B69" s="118"/>
      <c r="C69" s="146" t="s">
        <v>212</v>
      </c>
      <c r="D69" s="120"/>
      <c r="E69" s="121">
        <v>1.1625000000000001</v>
      </c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4"/>
      <c r="Z69" s="114"/>
      <c r="AA69" s="114"/>
      <c r="AB69" s="114"/>
      <c r="AC69" s="114"/>
      <c r="AD69" s="114"/>
      <c r="AE69" s="114"/>
      <c r="AF69" s="114"/>
      <c r="AG69" s="114" t="s">
        <v>145</v>
      </c>
      <c r="AH69" s="114">
        <v>0</v>
      </c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</row>
    <row r="70" spans="1:60" outlineLevel="1" x14ac:dyDescent="0.2">
      <c r="A70" s="131">
        <v>18</v>
      </c>
      <c r="B70" s="132" t="s">
        <v>213</v>
      </c>
      <c r="C70" s="145" t="s">
        <v>214</v>
      </c>
      <c r="D70" s="133" t="s">
        <v>142</v>
      </c>
      <c r="E70" s="134">
        <v>5.2965</v>
      </c>
      <c r="F70" s="135"/>
      <c r="G70" s="136">
        <f>ROUND(E70*F70,2)</f>
        <v>0</v>
      </c>
      <c r="H70" s="119">
        <v>311.62</v>
      </c>
      <c r="I70" s="119">
        <f>ROUND(E70*H70,2)</f>
        <v>1650.5</v>
      </c>
      <c r="J70" s="119">
        <v>176.88</v>
      </c>
      <c r="K70" s="119">
        <f>ROUND(E70*J70,2)</f>
        <v>936.84</v>
      </c>
      <c r="L70" s="119">
        <v>21</v>
      </c>
      <c r="M70" s="119">
        <f>G70*(1+L70/100)</f>
        <v>0</v>
      </c>
      <c r="N70" s="119">
        <v>1.806E-2</v>
      </c>
      <c r="O70" s="119">
        <f>ROUND(E70*N70,2)</f>
        <v>0.1</v>
      </c>
      <c r="P70" s="119">
        <v>0</v>
      </c>
      <c r="Q70" s="119">
        <f>ROUND(E70*P70,2)</f>
        <v>0</v>
      </c>
      <c r="R70" s="119"/>
      <c r="S70" s="119" t="s">
        <v>135</v>
      </c>
      <c r="T70" s="119" t="s">
        <v>135</v>
      </c>
      <c r="U70" s="119">
        <v>0.372</v>
      </c>
      <c r="V70" s="119">
        <f>ROUND(E70*U70,2)</f>
        <v>1.97</v>
      </c>
      <c r="W70" s="119"/>
      <c r="X70" s="119" t="s">
        <v>136</v>
      </c>
      <c r="Y70" s="114"/>
      <c r="Z70" s="114"/>
      <c r="AA70" s="114"/>
      <c r="AB70" s="114"/>
      <c r="AC70" s="114"/>
      <c r="AD70" s="114"/>
      <c r="AE70" s="114"/>
      <c r="AF70" s="114"/>
      <c r="AG70" s="114" t="s">
        <v>137</v>
      </c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</row>
    <row r="71" spans="1:60" outlineLevel="1" x14ac:dyDescent="0.2">
      <c r="A71" s="117"/>
      <c r="B71" s="118"/>
      <c r="C71" s="146" t="s">
        <v>211</v>
      </c>
      <c r="D71" s="120"/>
      <c r="E71" s="121">
        <v>4.1340000000000003</v>
      </c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4"/>
      <c r="Z71" s="114"/>
      <c r="AA71" s="114"/>
      <c r="AB71" s="114"/>
      <c r="AC71" s="114"/>
      <c r="AD71" s="114"/>
      <c r="AE71" s="114"/>
      <c r="AF71" s="114"/>
      <c r="AG71" s="114" t="s">
        <v>145</v>
      </c>
      <c r="AH71" s="114">
        <v>0</v>
      </c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</row>
    <row r="72" spans="1:60" outlineLevel="1" x14ac:dyDescent="0.2">
      <c r="A72" s="117"/>
      <c r="B72" s="118"/>
      <c r="C72" s="146" t="s">
        <v>212</v>
      </c>
      <c r="D72" s="120"/>
      <c r="E72" s="121">
        <v>1.1625000000000001</v>
      </c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4"/>
      <c r="Z72" s="114"/>
      <c r="AA72" s="114"/>
      <c r="AB72" s="114"/>
      <c r="AC72" s="114"/>
      <c r="AD72" s="114"/>
      <c r="AE72" s="114"/>
      <c r="AF72" s="114"/>
      <c r="AG72" s="114" t="s">
        <v>145</v>
      </c>
      <c r="AH72" s="114">
        <v>0</v>
      </c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</row>
    <row r="73" spans="1:60" ht="25.5" x14ac:dyDescent="0.2">
      <c r="A73" s="125" t="s">
        <v>130</v>
      </c>
      <c r="B73" s="126" t="s">
        <v>54</v>
      </c>
      <c r="C73" s="143" t="s">
        <v>55</v>
      </c>
      <c r="D73" s="127"/>
      <c r="E73" s="128"/>
      <c r="F73" s="129"/>
      <c r="G73" s="130">
        <f>SUMIF(AG74:AG83,"&lt;&gt;NOR",G74:G83)</f>
        <v>0</v>
      </c>
      <c r="H73" s="124"/>
      <c r="I73" s="124">
        <f>SUM(I74:I83)</f>
        <v>64.53</v>
      </c>
      <c r="J73" s="124"/>
      <c r="K73" s="124">
        <f>SUM(K74:K83)</f>
        <v>4925.57</v>
      </c>
      <c r="L73" s="124"/>
      <c r="M73" s="124">
        <f>SUM(M74:M83)</f>
        <v>0</v>
      </c>
      <c r="N73" s="124"/>
      <c r="O73" s="124">
        <f>SUM(O74:O83)</f>
        <v>0</v>
      </c>
      <c r="P73" s="124"/>
      <c r="Q73" s="124">
        <f>SUM(Q74:Q83)</f>
        <v>0</v>
      </c>
      <c r="R73" s="124"/>
      <c r="S73" s="124"/>
      <c r="T73" s="124"/>
      <c r="U73" s="124"/>
      <c r="V73" s="124">
        <f>SUM(V74:V83)</f>
        <v>12.44</v>
      </c>
      <c r="W73" s="124"/>
      <c r="X73" s="124"/>
      <c r="AG73" t="s">
        <v>131</v>
      </c>
    </row>
    <row r="74" spans="1:60" outlineLevel="1" x14ac:dyDescent="0.2">
      <c r="A74" s="131">
        <v>19</v>
      </c>
      <c r="B74" s="132" t="s">
        <v>215</v>
      </c>
      <c r="C74" s="145" t="s">
        <v>216</v>
      </c>
      <c r="D74" s="133" t="s">
        <v>142</v>
      </c>
      <c r="E74" s="134">
        <v>37.727499999999999</v>
      </c>
      <c r="F74" s="135"/>
      <c r="G74" s="136">
        <f>ROUND(E74*F74,2)</f>
        <v>0</v>
      </c>
      <c r="H74" s="119">
        <v>1.54</v>
      </c>
      <c r="I74" s="119">
        <f>ROUND(E74*H74,2)</f>
        <v>58.1</v>
      </c>
      <c r="J74" s="119">
        <v>121.96</v>
      </c>
      <c r="K74" s="119">
        <f>ROUND(E74*J74,2)</f>
        <v>4601.25</v>
      </c>
      <c r="L74" s="119">
        <v>21</v>
      </c>
      <c r="M74" s="119">
        <f>G74*(1+L74/100)</f>
        <v>0</v>
      </c>
      <c r="N74" s="119">
        <v>4.0000000000000003E-5</v>
      </c>
      <c r="O74" s="119">
        <f>ROUND(E74*N74,2)</f>
        <v>0</v>
      </c>
      <c r="P74" s="119">
        <v>0</v>
      </c>
      <c r="Q74" s="119">
        <f>ROUND(E74*P74,2)</f>
        <v>0</v>
      </c>
      <c r="R74" s="119"/>
      <c r="S74" s="119" t="s">
        <v>135</v>
      </c>
      <c r="T74" s="119" t="s">
        <v>135</v>
      </c>
      <c r="U74" s="119">
        <v>0.308</v>
      </c>
      <c r="V74" s="119">
        <f>ROUND(E74*U74,2)</f>
        <v>11.62</v>
      </c>
      <c r="W74" s="119"/>
      <c r="X74" s="119" t="s">
        <v>136</v>
      </c>
      <c r="Y74" s="114"/>
      <c r="Z74" s="114"/>
      <c r="AA74" s="114"/>
      <c r="AB74" s="114"/>
      <c r="AC74" s="114"/>
      <c r="AD74" s="114"/>
      <c r="AE74" s="114"/>
      <c r="AF74" s="114"/>
      <c r="AG74" s="114" t="s">
        <v>137</v>
      </c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</row>
    <row r="75" spans="1:60" outlineLevel="1" x14ac:dyDescent="0.2">
      <c r="A75" s="117"/>
      <c r="B75" s="118"/>
      <c r="C75" s="146" t="s">
        <v>175</v>
      </c>
      <c r="D75" s="120"/>
      <c r="E75" s="121">
        <v>6.44</v>
      </c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4"/>
      <c r="Z75" s="114"/>
      <c r="AA75" s="114"/>
      <c r="AB75" s="114"/>
      <c r="AC75" s="114"/>
      <c r="AD75" s="114"/>
      <c r="AE75" s="114"/>
      <c r="AF75" s="114"/>
      <c r="AG75" s="114" t="s">
        <v>145</v>
      </c>
      <c r="AH75" s="114">
        <v>0</v>
      </c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</row>
    <row r="76" spans="1:60" outlineLevel="1" x14ac:dyDescent="0.2">
      <c r="A76" s="117"/>
      <c r="B76" s="118"/>
      <c r="C76" s="146" t="s">
        <v>176</v>
      </c>
      <c r="D76" s="120"/>
      <c r="E76" s="121">
        <v>1.008</v>
      </c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4"/>
      <c r="Z76" s="114"/>
      <c r="AA76" s="114"/>
      <c r="AB76" s="114"/>
      <c r="AC76" s="114"/>
      <c r="AD76" s="114"/>
      <c r="AE76" s="114"/>
      <c r="AF76" s="114"/>
      <c r="AG76" s="114" t="s">
        <v>145</v>
      </c>
      <c r="AH76" s="114">
        <v>0</v>
      </c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</row>
    <row r="77" spans="1:60" outlineLevel="1" x14ac:dyDescent="0.2">
      <c r="A77" s="117"/>
      <c r="B77" s="118"/>
      <c r="C77" s="146" t="s">
        <v>177</v>
      </c>
      <c r="D77" s="120"/>
      <c r="E77" s="121">
        <v>4.1340000000000003</v>
      </c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4"/>
      <c r="Z77" s="114"/>
      <c r="AA77" s="114"/>
      <c r="AB77" s="114"/>
      <c r="AC77" s="114"/>
      <c r="AD77" s="114"/>
      <c r="AE77" s="114"/>
      <c r="AF77" s="114"/>
      <c r="AG77" s="114" t="s">
        <v>145</v>
      </c>
      <c r="AH77" s="114">
        <v>0</v>
      </c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</row>
    <row r="78" spans="1:60" outlineLevel="1" x14ac:dyDescent="0.2">
      <c r="A78" s="117"/>
      <c r="B78" s="118"/>
      <c r="C78" s="146" t="s">
        <v>178</v>
      </c>
      <c r="D78" s="120"/>
      <c r="E78" s="121">
        <v>1.1625000000000001</v>
      </c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4"/>
      <c r="Z78" s="114"/>
      <c r="AA78" s="114"/>
      <c r="AB78" s="114"/>
      <c r="AC78" s="114"/>
      <c r="AD78" s="114"/>
      <c r="AE78" s="114"/>
      <c r="AF78" s="114"/>
      <c r="AG78" s="114" t="s">
        <v>145</v>
      </c>
      <c r="AH78" s="114">
        <v>0</v>
      </c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</row>
    <row r="79" spans="1:60" outlineLevel="1" x14ac:dyDescent="0.2">
      <c r="A79" s="117"/>
      <c r="B79" s="118"/>
      <c r="C79" s="146" t="s">
        <v>179</v>
      </c>
      <c r="D79" s="120"/>
      <c r="E79" s="121">
        <v>16.463000000000001</v>
      </c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4"/>
      <c r="Z79" s="114"/>
      <c r="AA79" s="114"/>
      <c r="AB79" s="114"/>
      <c r="AC79" s="114"/>
      <c r="AD79" s="114"/>
      <c r="AE79" s="114"/>
      <c r="AF79" s="114"/>
      <c r="AG79" s="114" t="s">
        <v>145</v>
      </c>
      <c r="AH79" s="114">
        <v>0</v>
      </c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</row>
    <row r="80" spans="1:60" outlineLevel="1" x14ac:dyDescent="0.2">
      <c r="A80" s="117"/>
      <c r="B80" s="118"/>
      <c r="C80" s="146" t="s">
        <v>180</v>
      </c>
      <c r="D80" s="120"/>
      <c r="E80" s="121">
        <v>8.52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4"/>
      <c r="Z80" s="114"/>
      <c r="AA80" s="114"/>
      <c r="AB80" s="114"/>
      <c r="AC80" s="114"/>
      <c r="AD80" s="114"/>
      <c r="AE80" s="114"/>
      <c r="AF80" s="114"/>
      <c r="AG80" s="114" t="s">
        <v>145</v>
      </c>
      <c r="AH80" s="114">
        <v>0</v>
      </c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</row>
    <row r="81" spans="1:60" outlineLevel="1" x14ac:dyDescent="0.2">
      <c r="A81" s="131">
        <v>20</v>
      </c>
      <c r="B81" s="132" t="s">
        <v>217</v>
      </c>
      <c r="C81" s="145" t="s">
        <v>218</v>
      </c>
      <c r="D81" s="133" t="s">
        <v>142</v>
      </c>
      <c r="E81" s="134">
        <v>6.3</v>
      </c>
      <c r="F81" s="135"/>
      <c r="G81" s="136">
        <f>ROUND(E81*F81,2)</f>
        <v>0</v>
      </c>
      <c r="H81" s="119">
        <v>1.02</v>
      </c>
      <c r="I81" s="119">
        <f>ROUND(E81*H81,2)</f>
        <v>6.43</v>
      </c>
      <c r="J81" s="119">
        <v>51.48</v>
      </c>
      <c r="K81" s="119">
        <f>ROUND(E81*J81,2)</f>
        <v>324.32</v>
      </c>
      <c r="L81" s="119">
        <v>21</v>
      </c>
      <c r="M81" s="119">
        <f>G81*(1+L81/100)</f>
        <v>0</v>
      </c>
      <c r="N81" s="119">
        <v>1.0000000000000001E-5</v>
      </c>
      <c r="O81" s="119">
        <f>ROUND(E81*N81,2)</f>
        <v>0</v>
      </c>
      <c r="P81" s="119">
        <v>0</v>
      </c>
      <c r="Q81" s="119">
        <f>ROUND(E81*P81,2)</f>
        <v>0</v>
      </c>
      <c r="R81" s="119"/>
      <c r="S81" s="119" t="s">
        <v>135</v>
      </c>
      <c r="T81" s="119" t="s">
        <v>135</v>
      </c>
      <c r="U81" s="119">
        <v>0.13</v>
      </c>
      <c r="V81" s="119">
        <f>ROUND(E81*U81,2)</f>
        <v>0.82</v>
      </c>
      <c r="W81" s="119"/>
      <c r="X81" s="119" t="s">
        <v>136</v>
      </c>
      <c r="Y81" s="114"/>
      <c r="Z81" s="114"/>
      <c r="AA81" s="114"/>
      <c r="AB81" s="114"/>
      <c r="AC81" s="114"/>
      <c r="AD81" s="114"/>
      <c r="AE81" s="114"/>
      <c r="AF81" s="114"/>
      <c r="AG81" s="114" t="s">
        <v>137</v>
      </c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</row>
    <row r="82" spans="1:60" outlineLevel="1" x14ac:dyDescent="0.2">
      <c r="A82" s="117"/>
      <c r="B82" s="118"/>
      <c r="C82" s="146" t="s">
        <v>171</v>
      </c>
      <c r="D82" s="120"/>
      <c r="E82" s="121">
        <v>4.5</v>
      </c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4"/>
      <c r="Z82" s="114"/>
      <c r="AA82" s="114"/>
      <c r="AB82" s="114"/>
      <c r="AC82" s="114"/>
      <c r="AD82" s="114"/>
      <c r="AE82" s="114"/>
      <c r="AF82" s="114"/>
      <c r="AG82" s="114" t="s">
        <v>145</v>
      </c>
      <c r="AH82" s="114">
        <v>0</v>
      </c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</row>
    <row r="83" spans="1:60" outlineLevel="1" x14ac:dyDescent="0.2">
      <c r="A83" s="117"/>
      <c r="B83" s="118"/>
      <c r="C83" s="146" t="s">
        <v>172</v>
      </c>
      <c r="D83" s="120"/>
      <c r="E83" s="121">
        <v>1.8</v>
      </c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4"/>
      <c r="Z83" s="114"/>
      <c r="AA83" s="114"/>
      <c r="AB83" s="114"/>
      <c r="AC83" s="114"/>
      <c r="AD83" s="114"/>
      <c r="AE83" s="114"/>
      <c r="AF83" s="114"/>
      <c r="AG83" s="114" t="s">
        <v>145</v>
      </c>
      <c r="AH83" s="114">
        <v>0</v>
      </c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</row>
    <row r="84" spans="1:60" x14ac:dyDescent="0.2">
      <c r="A84" s="125" t="s">
        <v>130</v>
      </c>
      <c r="B84" s="126" t="s">
        <v>56</v>
      </c>
      <c r="C84" s="143" t="s">
        <v>57</v>
      </c>
      <c r="D84" s="127"/>
      <c r="E84" s="128"/>
      <c r="F84" s="129"/>
      <c r="G84" s="130">
        <f>SUMIF(AG85:AG128,"&lt;&gt;NOR",G85:G128)</f>
        <v>0</v>
      </c>
      <c r="H84" s="124"/>
      <c r="I84" s="124">
        <f>SUM(I85:I128)</f>
        <v>549.38000000000011</v>
      </c>
      <c r="J84" s="124"/>
      <c r="K84" s="124">
        <f>SUM(K85:K128)</f>
        <v>10901.13</v>
      </c>
      <c r="L84" s="124"/>
      <c r="M84" s="124">
        <f>SUM(M85:M128)</f>
        <v>0</v>
      </c>
      <c r="N84" s="124"/>
      <c r="O84" s="124">
        <f>SUM(O85:O128)</f>
        <v>0.02</v>
      </c>
      <c r="P84" s="124"/>
      <c r="Q84" s="124">
        <f>SUM(Q85:Q128)</f>
        <v>2.11</v>
      </c>
      <c r="R84" s="124"/>
      <c r="S84" s="124"/>
      <c r="T84" s="124"/>
      <c r="U84" s="124"/>
      <c r="V84" s="124">
        <f>SUM(V85:V128)</f>
        <v>17.7</v>
      </c>
      <c r="W84" s="124"/>
      <c r="X84" s="124"/>
      <c r="AG84" t="s">
        <v>131</v>
      </c>
    </row>
    <row r="85" spans="1:60" outlineLevel="1" x14ac:dyDescent="0.2">
      <c r="A85" s="131">
        <v>21</v>
      </c>
      <c r="B85" s="132" t="s">
        <v>219</v>
      </c>
      <c r="C85" s="145" t="s">
        <v>220</v>
      </c>
      <c r="D85" s="133" t="s">
        <v>142</v>
      </c>
      <c r="E85" s="134">
        <v>5.2965</v>
      </c>
      <c r="F85" s="135"/>
      <c r="G85" s="136">
        <f>ROUND(E85*F85,2)</f>
        <v>0</v>
      </c>
      <c r="H85" s="119">
        <v>0</v>
      </c>
      <c r="I85" s="119">
        <f>ROUND(E85*H85,2)</f>
        <v>0</v>
      </c>
      <c r="J85" s="119">
        <v>59.5</v>
      </c>
      <c r="K85" s="119">
        <f>ROUND(E85*J85,2)</f>
        <v>315.14</v>
      </c>
      <c r="L85" s="119">
        <v>21</v>
      </c>
      <c r="M85" s="119">
        <f>G85*(1+L85/100)</f>
        <v>0</v>
      </c>
      <c r="N85" s="119">
        <v>0</v>
      </c>
      <c r="O85" s="119">
        <f>ROUND(E85*N85,2)</f>
        <v>0</v>
      </c>
      <c r="P85" s="119">
        <v>1.75E-3</v>
      </c>
      <c r="Q85" s="119">
        <f>ROUND(E85*P85,2)</f>
        <v>0.01</v>
      </c>
      <c r="R85" s="119"/>
      <c r="S85" s="119" t="s">
        <v>135</v>
      </c>
      <c r="T85" s="119" t="s">
        <v>135</v>
      </c>
      <c r="U85" s="119">
        <v>0.16500000000000001</v>
      </c>
      <c r="V85" s="119">
        <f>ROUND(E85*U85,2)</f>
        <v>0.87</v>
      </c>
      <c r="W85" s="119"/>
      <c r="X85" s="119" t="s">
        <v>136</v>
      </c>
      <c r="Y85" s="114"/>
      <c r="Z85" s="114"/>
      <c r="AA85" s="114"/>
      <c r="AB85" s="114"/>
      <c r="AC85" s="114"/>
      <c r="AD85" s="114"/>
      <c r="AE85" s="114"/>
      <c r="AF85" s="114"/>
      <c r="AG85" s="114" t="s">
        <v>137</v>
      </c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</row>
    <row r="86" spans="1:60" outlineLevel="1" x14ac:dyDescent="0.2">
      <c r="A86" s="117"/>
      <c r="B86" s="118"/>
      <c r="C86" s="146" t="s">
        <v>211</v>
      </c>
      <c r="D86" s="120"/>
      <c r="E86" s="121">
        <v>4.1340000000000003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4"/>
      <c r="Z86" s="114"/>
      <c r="AA86" s="114"/>
      <c r="AB86" s="114"/>
      <c r="AC86" s="114"/>
      <c r="AD86" s="114"/>
      <c r="AE86" s="114"/>
      <c r="AF86" s="114"/>
      <c r="AG86" s="114" t="s">
        <v>145</v>
      </c>
      <c r="AH86" s="114">
        <v>0</v>
      </c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</row>
    <row r="87" spans="1:60" outlineLevel="1" x14ac:dyDescent="0.2">
      <c r="A87" s="117"/>
      <c r="B87" s="118"/>
      <c r="C87" s="146" t="s">
        <v>212</v>
      </c>
      <c r="D87" s="120"/>
      <c r="E87" s="121">
        <v>1.1625000000000001</v>
      </c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4"/>
      <c r="Z87" s="114"/>
      <c r="AA87" s="114"/>
      <c r="AB87" s="114"/>
      <c r="AC87" s="114"/>
      <c r="AD87" s="114"/>
      <c r="AE87" s="114"/>
      <c r="AF87" s="114"/>
      <c r="AG87" s="114" t="s">
        <v>145</v>
      </c>
      <c r="AH87" s="114">
        <v>0</v>
      </c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</row>
    <row r="88" spans="1:60" outlineLevel="1" x14ac:dyDescent="0.2">
      <c r="A88" s="131">
        <v>22</v>
      </c>
      <c r="B88" s="132" t="s">
        <v>221</v>
      </c>
      <c r="C88" s="145" t="s">
        <v>222</v>
      </c>
      <c r="D88" s="133" t="s">
        <v>142</v>
      </c>
      <c r="E88" s="134">
        <v>5.2965</v>
      </c>
      <c r="F88" s="135"/>
      <c r="G88" s="136">
        <f>ROUND(E88*F88,2)</f>
        <v>0</v>
      </c>
      <c r="H88" s="119">
        <v>0</v>
      </c>
      <c r="I88" s="119">
        <f>ROUND(E88*H88,2)</f>
        <v>0</v>
      </c>
      <c r="J88" s="119">
        <v>64.7</v>
      </c>
      <c r="K88" s="119">
        <f>ROUND(E88*J88,2)</f>
        <v>342.68</v>
      </c>
      <c r="L88" s="119">
        <v>21</v>
      </c>
      <c r="M88" s="119">
        <f>G88*(1+L88/100)</f>
        <v>0</v>
      </c>
      <c r="N88" s="119">
        <v>0</v>
      </c>
      <c r="O88" s="119">
        <f>ROUND(E88*N88,2)</f>
        <v>0</v>
      </c>
      <c r="P88" s="119">
        <v>0.02</v>
      </c>
      <c r="Q88" s="119">
        <f>ROUND(E88*P88,2)</f>
        <v>0.11</v>
      </c>
      <c r="R88" s="119"/>
      <c r="S88" s="119" t="s">
        <v>135</v>
      </c>
      <c r="T88" s="119" t="s">
        <v>143</v>
      </c>
      <c r="U88" s="119">
        <v>0.14699999999999999</v>
      </c>
      <c r="V88" s="119">
        <f>ROUND(E88*U88,2)</f>
        <v>0.78</v>
      </c>
      <c r="W88" s="119"/>
      <c r="X88" s="119" t="s">
        <v>136</v>
      </c>
      <c r="Y88" s="114"/>
      <c r="Z88" s="114"/>
      <c r="AA88" s="114"/>
      <c r="AB88" s="114"/>
      <c r="AC88" s="114"/>
      <c r="AD88" s="114"/>
      <c r="AE88" s="114"/>
      <c r="AF88" s="114"/>
      <c r="AG88" s="114" t="s">
        <v>137</v>
      </c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</row>
    <row r="89" spans="1:60" outlineLevel="1" x14ac:dyDescent="0.2">
      <c r="A89" s="117"/>
      <c r="B89" s="118"/>
      <c r="C89" s="146" t="s">
        <v>211</v>
      </c>
      <c r="D89" s="120"/>
      <c r="E89" s="121">
        <v>4.1340000000000003</v>
      </c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4"/>
      <c r="Z89" s="114"/>
      <c r="AA89" s="114"/>
      <c r="AB89" s="114"/>
      <c r="AC89" s="114"/>
      <c r="AD89" s="114"/>
      <c r="AE89" s="114"/>
      <c r="AF89" s="114"/>
      <c r="AG89" s="114" t="s">
        <v>145</v>
      </c>
      <c r="AH89" s="114">
        <v>0</v>
      </c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</row>
    <row r="90" spans="1:60" outlineLevel="1" x14ac:dyDescent="0.2">
      <c r="A90" s="117"/>
      <c r="B90" s="118"/>
      <c r="C90" s="146" t="s">
        <v>212</v>
      </c>
      <c r="D90" s="120"/>
      <c r="E90" s="121">
        <v>1.1625000000000001</v>
      </c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4"/>
      <c r="Z90" s="114"/>
      <c r="AA90" s="114"/>
      <c r="AB90" s="114"/>
      <c r="AC90" s="114"/>
      <c r="AD90" s="114"/>
      <c r="AE90" s="114"/>
      <c r="AF90" s="114"/>
      <c r="AG90" s="114" t="s">
        <v>145</v>
      </c>
      <c r="AH90" s="114">
        <v>0</v>
      </c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</row>
    <row r="91" spans="1:60" outlineLevel="1" x14ac:dyDescent="0.2">
      <c r="A91" s="131">
        <v>23</v>
      </c>
      <c r="B91" s="132" t="s">
        <v>223</v>
      </c>
      <c r="C91" s="145" t="s">
        <v>224</v>
      </c>
      <c r="D91" s="133" t="s">
        <v>148</v>
      </c>
      <c r="E91" s="134">
        <v>3.76</v>
      </c>
      <c r="F91" s="135"/>
      <c r="G91" s="136">
        <f>ROUND(E91*F91,2)</f>
        <v>0</v>
      </c>
      <c r="H91" s="119">
        <v>0</v>
      </c>
      <c r="I91" s="119">
        <f>ROUND(E91*H91,2)</f>
        <v>0</v>
      </c>
      <c r="J91" s="119">
        <v>27</v>
      </c>
      <c r="K91" s="119">
        <f>ROUND(E91*J91,2)</f>
        <v>101.52</v>
      </c>
      <c r="L91" s="119">
        <v>21</v>
      </c>
      <c r="M91" s="119">
        <f>G91*(1+L91/100)</f>
        <v>0</v>
      </c>
      <c r="N91" s="119">
        <v>0</v>
      </c>
      <c r="O91" s="119">
        <f>ROUND(E91*N91,2)</f>
        <v>0</v>
      </c>
      <c r="P91" s="119">
        <v>4.0000000000000002E-4</v>
      </c>
      <c r="Q91" s="119">
        <f>ROUND(E91*P91,2)</f>
        <v>0</v>
      </c>
      <c r="R91" s="119"/>
      <c r="S91" s="119" t="s">
        <v>135</v>
      </c>
      <c r="T91" s="119" t="s">
        <v>135</v>
      </c>
      <c r="U91" s="119">
        <v>7.0000000000000007E-2</v>
      </c>
      <c r="V91" s="119">
        <f>ROUND(E91*U91,2)</f>
        <v>0.26</v>
      </c>
      <c r="W91" s="119"/>
      <c r="X91" s="119" t="s">
        <v>136</v>
      </c>
      <c r="Y91" s="114"/>
      <c r="Z91" s="114"/>
      <c r="AA91" s="114"/>
      <c r="AB91" s="114"/>
      <c r="AC91" s="114"/>
      <c r="AD91" s="114"/>
      <c r="AE91" s="114"/>
      <c r="AF91" s="114"/>
      <c r="AG91" s="114" t="s">
        <v>137</v>
      </c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</row>
    <row r="92" spans="1:60" outlineLevel="1" x14ac:dyDescent="0.2">
      <c r="A92" s="117"/>
      <c r="B92" s="118"/>
      <c r="C92" s="146" t="s">
        <v>225</v>
      </c>
      <c r="D92" s="120"/>
      <c r="E92" s="121">
        <v>3.76</v>
      </c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4"/>
      <c r="Z92" s="114"/>
      <c r="AA92" s="114"/>
      <c r="AB92" s="114"/>
      <c r="AC92" s="114"/>
      <c r="AD92" s="114"/>
      <c r="AE92" s="114"/>
      <c r="AF92" s="114"/>
      <c r="AG92" s="114" t="s">
        <v>145</v>
      </c>
      <c r="AH92" s="114">
        <v>0</v>
      </c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</row>
    <row r="93" spans="1:60" outlineLevel="1" x14ac:dyDescent="0.2">
      <c r="A93" s="137">
        <v>24</v>
      </c>
      <c r="B93" s="138" t="s">
        <v>226</v>
      </c>
      <c r="C93" s="144" t="s">
        <v>227</v>
      </c>
      <c r="D93" s="139" t="s">
        <v>134</v>
      </c>
      <c r="E93" s="140">
        <v>6</v>
      </c>
      <c r="F93" s="141"/>
      <c r="G93" s="142">
        <f>ROUND(E93*F93,2)</f>
        <v>0</v>
      </c>
      <c r="H93" s="119">
        <v>0</v>
      </c>
      <c r="I93" s="119">
        <f>ROUND(E93*H93,2)</f>
        <v>0</v>
      </c>
      <c r="J93" s="119">
        <v>17.600000000000001</v>
      </c>
      <c r="K93" s="119">
        <f>ROUND(E93*J93,2)</f>
        <v>105.6</v>
      </c>
      <c r="L93" s="119">
        <v>21</v>
      </c>
      <c r="M93" s="119">
        <f>G93*(1+L93/100)</f>
        <v>0</v>
      </c>
      <c r="N93" s="119">
        <v>0</v>
      </c>
      <c r="O93" s="119">
        <f>ROUND(E93*N93,2)</f>
        <v>0</v>
      </c>
      <c r="P93" s="119">
        <v>0</v>
      </c>
      <c r="Q93" s="119">
        <f>ROUND(E93*P93,2)</f>
        <v>0</v>
      </c>
      <c r="R93" s="119"/>
      <c r="S93" s="119" t="s">
        <v>135</v>
      </c>
      <c r="T93" s="119" t="s">
        <v>135</v>
      </c>
      <c r="U93" s="119">
        <v>0.05</v>
      </c>
      <c r="V93" s="119">
        <f>ROUND(E93*U93,2)</f>
        <v>0.3</v>
      </c>
      <c r="W93" s="119"/>
      <c r="X93" s="119" t="s">
        <v>136</v>
      </c>
      <c r="Y93" s="114"/>
      <c r="Z93" s="114"/>
      <c r="AA93" s="114"/>
      <c r="AB93" s="114"/>
      <c r="AC93" s="114"/>
      <c r="AD93" s="114"/>
      <c r="AE93" s="114"/>
      <c r="AF93" s="114"/>
      <c r="AG93" s="114" t="s">
        <v>137</v>
      </c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</row>
    <row r="94" spans="1:60" outlineLevel="1" x14ac:dyDescent="0.2">
      <c r="A94" s="131">
        <v>25</v>
      </c>
      <c r="B94" s="132" t="s">
        <v>228</v>
      </c>
      <c r="C94" s="145" t="s">
        <v>229</v>
      </c>
      <c r="D94" s="133" t="s">
        <v>142</v>
      </c>
      <c r="E94" s="134">
        <v>1.1819999999999999</v>
      </c>
      <c r="F94" s="135"/>
      <c r="G94" s="136">
        <f>ROUND(E94*F94,2)</f>
        <v>0</v>
      </c>
      <c r="H94" s="119">
        <v>31.09</v>
      </c>
      <c r="I94" s="119">
        <f>ROUND(E94*H94,2)</f>
        <v>36.75</v>
      </c>
      <c r="J94" s="119">
        <v>367.41</v>
      </c>
      <c r="K94" s="119">
        <f>ROUND(E94*J94,2)</f>
        <v>434.28</v>
      </c>
      <c r="L94" s="119">
        <v>21</v>
      </c>
      <c r="M94" s="119">
        <f>G94*(1+L94/100)</f>
        <v>0</v>
      </c>
      <c r="N94" s="119">
        <v>1.17E-3</v>
      </c>
      <c r="O94" s="119">
        <f>ROUND(E94*N94,2)</f>
        <v>0</v>
      </c>
      <c r="P94" s="119">
        <v>7.5999999999999998E-2</v>
      </c>
      <c r="Q94" s="119">
        <f>ROUND(E94*P94,2)</f>
        <v>0.09</v>
      </c>
      <c r="R94" s="119"/>
      <c r="S94" s="119" t="s">
        <v>135</v>
      </c>
      <c r="T94" s="119" t="s">
        <v>135</v>
      </c>
      <c r="U94" s="119">
        <v>0.93899999999999995</v>
      </c>
      <c r="V94" s="119">
        <f>ROUND(E94*U94,2)</f>
        <v>1.1100000000000001</v>
      </c>
      <c r="W94" s="119"/>
      <c r="X94" s="119" t="s">
        <v>136</v>
      </c>
      <c r="Y94" s="114"/>
      <c r="Z94" s="114"/>
      <c r="AA94" s="114"/>
      <c r="AB94" s="114"/>
      <c r="AC94" s="114"/>
      <c r="AD94" s="114"/>
      <c r="AE94" s="114"/>
      <c r="AF94" s="114"/>
      <c r="AG94" s="114" t="s">
        <v>137</v>
      </c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</row>
    <row r="95" spans="1:60" outlineLevel="1" x14ac:dyDescent="0.2">
      <c r="A95" s="117"/>
      <c r="B95" s="118"/>
      <c r="C95" s="146" t="s">
        <v>230</v>
      </c>
      <c r="D95" s="120"/>
      <c r="E95" s="121">
        <v>1.1819999999999999</v>
      </c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4"/>
      <c r="Z95" s="114"/>
      <c r="AA95" s="114"/>
      <c r="AB95" s="114"/>
      <c r="AC95" s="114"/>
      <c r="AD95" s="114"/>
      <c r="AE95" s="114"/>
      <c r="AF95" s="114"/>
      <c r="AG95" s="114" t="s">
        <v>145</v>
      </c>
      <c r="AH95" s="114">
        <v>0</v>
      </c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</row>
    <row r="96" spans="1:60" outlineLevel="1" x14ac:dyDescent="0.2">
      <c r="A96" s="137">
        <v>26</v>
      </c>
      <c r="B96" s="138" t="s">
        <v>231</v>
      </c>
      <c r="C96" s="144" t="s">
        <v>232</v>
      </c>
      <c r="D96" s="139" t="s">
        <v>148</v>
      </c>
      <c r="E96" s="140">
        <v>5</v>
      </c>
      <c r="F96" s="141"/>
      <c r="G96" s="142">
        <f>ROUND(E96*F96,2)</f>
        <v>0</v>
      </c>
      <c r="H96" s="119">
        <v>11.3</v>
      </c>
      <c r="I96" s="119">
        <f>ROUND(E96*H96,2)</f>
        <v>56.5</v>
      </c>
      <c r="J96" s="119">
        <v>95.2</v>
      </c>
      <c r="K96" s="119">
        <f>ROUND(E96*J96,2)</f>
        <v>476</v>
      </c>
      <c r="L96" s="119">
        <v>21</v>
      </c>
      <c r="M96" s="119">
        <f>G96*(1+L96/100)</f>
        <v>0</v>
      </c>
      <c r="N96" s="119">
        <v>4.8999999999999998E-4</v>
      </c>
      <c r="O96" s="119">
        <f>ROUND(E96*N96,2)</f>
        <v>0</v>
      </c>
      <c r="P96" s="119">
        <v>6.0000000000000001E-3</v>
      </c>
      <c r="Q96" s="119">
        <f>ROUND(E96*P96,2)</f>
        <v>0.03</v>
      </c>
      <c r="R96" s="119"/>
      <c r="S96" s="119" t="s">
        <v>135</v>
      </c>
      <c r="T96" s="119" t="s">
        <v>143</v>
      </c>
      <c r="U96" s="119">
        <v>0.27400000000000002</v>
      </c>
      <c r="V96" s="119">
        <f>ROUND(E96*U96,2)</f>
        <v>1.37</v>
      </c>
      <c r="W96" s="119"/>
      <c r="X96" s="119" t="s">
        <v>136</v>
      </c>
      <c r="Y96" s="114"/>
      <c r="Z96" s="114"/>
      <c r="AA96" s="114"/>
      <c r="AB96" s="114"/>
      <c r="AC96" s="114"/>
      <c r="AD96" s="114"/>
      <c r="AE96" s="114"/>
      <c r="AF96" s="114"/>
      <c r="AG96" s="114" t="s">
        <v>137</v>
      </c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</row>
    <row r="97" spans="1:60" outlineLevel="1" x14ac:dyDescent="0.2">
      <c r="A97" s="137">
        <v>27</v>
      </c>
      <c r="B97" s="138" t="s">
        <v>233</v>
      </c>
      <c r="C97" s="144" t="s">
        <v>234</v>
      </c>
      <c r="D97" s="139" t="s">
        <v>148</v>
      </c>
      <c r="E97" s="140">
        <v>4</v>
      </c>
      <c r="F97" s="141"/>
      <c r="G97" s="142">
        <f>ROUND(E97*F97,2)</f>
        <v>0</v>
      </c>
      <c r="H97" s="119">
        <v>13.06</v>
      </c>
      <c r="I97" s="119">
        <f>ROUND(E97*H97,2)</f>
        <v>52.24</v>
      </c>
      <c r="J97" s="119">
        <v>151.94</v>
      </c>
      <c r="K97" s="119">
        <f>ROUND(E97*J97,2)</f>
        <v>607.76</v>
      </c>
      <c r="L97" s="119">
        <v>21</v>
      </c>
      <c r="M97" s="119">
        <f>G97*(1+L97/100)</f>
        <v>0</v>
      </c>
      <c r="N97" s="119">
        <v>4.8999999999999998E-4</v>
      </c>
      <c r="O97" s="119">
        <f>ROUND(E97*N97,2)</f>
        <v>0</v>
      </c>
      <c r="P97" s="119">
        <v>2.7E-2</v>
      </c>
      <c r="Q97" s="119">
        <f>ROUND(E97*P97,2)</f>
        <v>0.11</v>
      </c>
      <c r="R97" s="119"/>
      <c r="S97" s="119" t="s">
        <v>135</v>
      </c>
      <c r="T97" s="119" t="s">
        <v>135</v>
      </c>
      <c r="U97" s="119">
        <v>0.42199999999999999</v>
      </c>
      <c r="V97" s="119">
        <f>ROUND(E97*U97,2)</f>
        <v>1.69</v>
      </c>
      <c r="W97" s="119"/>
      <c r="X97" s="119" t="s">
        <v>136</v>
      </c>
      <c r="Y97" s="114"/>
      <c r="Z97" s="114"/>
      <c r="AA97" s="114"/>
      <c r="AB97" s="114"/>
      <c r="AC97" s="114"/>
      <c r="AD97" s="114"/>
      <c r="AE97" s="114"/>
      <c r="AF97" s="114"/>
      <c r="AG97" s="114" t="s">
        <v>137</v>
      </c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</row>
    <row r="98" spans="1:60" outlineLevel="1" x14ac:dyDescent="0.2">
      <c r="A98" s="137">
        <v>28</v>
      </c>
      <c r="B98" s="138" t="s">
        <v>235</v>
      </c>
      <c r="C98" s="144" t="s">
        <v>236</v>
      </c>
      <c r="D98" s="139" t="s">
        <v>148</v>
      </c>
      <c r="E98" s="140">
        <v>15</v>
      </c>
      <c r="F98" s="141"/>
      <c r="G98" s="142">
        <f>ROUND(E98*F98,2)</f>
        <v>0</v>
      </c>
      <c r="H98" s="119">
        <v>13.02</v>
      </c>
      <c r="I98" s="119">
        <f>ROUND(E98*H98,2)</f>
        <v>195.3</v>
      </c>
      <c r="J98" s="119">
        <v>97.48</v>
      </c>
      <c r="K98" s="119">
        <f>ROUND(E98*J98,2)</f>
        <v>1462.2</v>
      </c>
      <c r="L98" s="119">
        <v>21</v>
      </c>
      <c r="M98" s="119">
        <f>G98*(1+L98/100)</f>
        <v>0</v>
      </c>
      <c r="N98" s="119">
        <v>0</v>
      </c>
      <c r="O98" s="119">
        <f>ROUND(E98*N98,2)</f>
        <v>0</v>
      </c>
      <c r="P98" s="119">
        <v>2.16E-3</v>
      </c>
      <c r="Q98" s="119">
        <f>ROUND(E98*P98,2)</f>
        <v>0.03</v>
      </c>
      <c r="R98" s="119"/>
      <c r="S98" s="119" t="s">
        <v>135</v>
      </c>
      <c r="T98" s="119" t="s">
        <v>143</v>
      </c>
      <c r="U98" s="119">
        <v>0.26500000000000001</v>
      </c>
      <c r="V98" s="119">
        <f>ROUND(E98*U98,2)</f>
        <v>3.98</v>
      </c>
      <c r="W98" s="119"/>
      <c r="X98" s="119" t="s">
        <v>136</v>
      </c>
      <c r="Y98" s="114"/>
      <c r="Z98" s="114"/>
      <c r="AA98" s="114"/>
      <c r="AB98" s="114"/>
      <c r="AC98" s="114"/>
      <c r="AD98" s="114"/>
      <c r="AE98" s="114"/>
      <c r="AF98" s="114"/>
      <c r="AG98" s="114" t="s">
        <v>137</v>
      </c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</row>
    <row r="99" spans="1:60" outlineLevel="1" x14ac:dyDescent="0.2">
      <c r="A99" s="137">
        <v>29</v>
      </c>
      <c r="B99" s="138" t="s">
        <v>237</v>
      </c>
      <c r="C99" s="144" t="s">
        <v>238</v>
      </c>
      <c r="D99" s="139" t="s">
        <v>148</v>
      </c>
      <c r="E99" s="140">
        <v>15</v>
      </c>
      <c r="F99" s="141"/>
      <c r="G99" s="142">
        <f>ROUND(E99*F99,2)</f>
        <v>0</v>
      </c>
      <c r="H99" s="119">
        <v>13.06</v>
      </c>
      <c r="I99" s="119">
        <f>ROUND(E99*H99,2)</f>
        <v>195.9</v>
      </c>
      <c r="J99" s="119">
        <v>42.54</v>
      </c>
      <c r="K99" s="119">
        <f>ROUND(E99*J99,2)</f>
        <v>638.1</v>
      </c>
      <c r="L99" s="119">
        <v>21</v>
      </c>
      <c r="M99" s="119">
        <f>G99*(1+L99/100)</f>
        <v>0</v>
      </c>
      <c r="N99" s="119">
        <v>4.8999999999999998E-4</v>
      </c>
      <c r="O99" s="119">
        <f>ROUND(E99*N99,2)</f>
        <v>0.01</v>
      </c>
      <c r="P99" s="119">
        <v>1E-3</v>
      </c>
      <c r="Q99" s="119">
        <f>ROUND(E99*P99,2)</f>
        <v>0.02</v>
      </c>
      <c r="R99" s="119"/>
      <c r="S99" s="119" t="s">
        <v>135</v>
      </c>
      <c r="T99" s="119" t="s">
        <v>135</v>
      </c>
      <c r="U99" s="119">
        <v>0.111</v>
      </c>
      <c r="V99" s="119">
        <f>ROUND(E99*U99,2)</f>
        <v>1.67</v>
      </c>
      <c r="W99" s="119"/>
      <c r="X99" s="119" t="s">
        <v>136</v>
      </c>
      <c r="Y99" s="114"/>
      <c r="Z99" s="114"/>
      <c r="AA99" s="114"/>
      <c r="AB99" s="114"/>
      <c r="AC99" s="114"/>
      <c r="AD99" s="114"/>
      <c r="AE99" s="114"/>
      <c r="AF99" s="114"/>
      <c r="AG99" s="114" t="s">
        <v>137</v>
      </c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</row>
    <row r="100" spans="1:60" outlineLevel="1" x14ac:dyDescent="0.2">
      <c r="A100" s="131">
        <v>30</v>
      </c>
      <c r="B100" s="132" t="s">
        <v>239</v>
      </c>
      <c r="C100" s="145" t="s">
        <v>240</v>
      </c>
      <c r="D100" s="133" t="s">
        <v>142</v>
      </c>
      <c r="E100" s="134">
        <v>37.727499999999999</v>
      </c>
      <c r="F100" s="135"/>
      <c r="G100" s="136">
        <f>ROUND(E100*F100,2)</f>
        <v>0</v>
      </c>
      <c r="H100" s="119">
        <v>0</v>
      </c>
      <c r="I100" s="119">
        <f>ROUND(E100*H100,2)</f>
        <v>0</v>
      </c>
      <c r="J100" s="119">
        <v>10</v>
      </c>
      <c r="K100" s="119">
        <f>ROUND(E100*J100,2)</f>
        <v>377.28</v>
      </c>
      <c r="L100" s="119">
        <v>21</v>
      </c>
      <c r="M100" s="119">
        <f>G100*(1+L100/100)</f>
        <v>0</v>
      </c>
      <c r="N100" s="119">
        <v>0</v>
      </c>
      <c r="O100" s="119">
        <f>ROUND(E100*N100,2)</f>
        <v>0</v>
      </c>
      <c r="P100" s="119">
        <v>4.0000000000000001E-3</v>
      </c>
      <c r="Q100" s="119">
        <f>ROUND(E100*P100,2)</f>
        <v>0.15</v>
      </c>
      <c r="R100" s="119"/>
      <c r="S100" s="119" t="s">
        <v>135</v>
      </c>
      <c r="T100" s="119" t="s">
        <v>143</v>
      </c>
      <c r="U100" s="119">
        <v>0.03</v>
      </c>
      <c r="V100" s="119">
        <f>ROUND(E100*U100,2)</f>
        <v>1.1299999999999999</v>
      </c>
      <c r="W100" s="119"/>
      <c r="X100" s="119" t="s">
        <v>136</v>
      </c>
      <c r="Y100" s="114"/>
      <c r="Z100" s="114"/>
      <c r="AA100" s="114"/>
      <c r="AB100" s="114"/>
      <c r="AC100" s="114"/>
      <c r="AD100" s="114"/>
      <c r="AE100" s="114"/>
      <c r="AF100" s="114"/>
      <c r="AG100" s="114" t="s">
        <v>137</v>
      </c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</row>
    <row r="101" spans="1:60" outlineLevel="1" x14ac:dyDescent="0.2">
      <c r="A101" s="117"/>
      <c r="B101" s="118"/>
      <c r="C101" s="146" t="s">
        <v>175</v>
      </c>
      <c r="D101" s="120"/>
      <c r="E101" s="121">
        <v>6.44</v>
      </c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4"/>
      <c r="Z101" s="114"/>
      <c r="AA101" s="114"/>
      <c r="AB101" s="114"/>
      <c r="AC101" s="114"/>
      <c r="AD101" s="114"/>
      <c r="AE101" s="114"/>
      <c r="AF101" s="114"/>
      <c r="AG101" s="114" t="s">
        <v>145</v>
      </c>
      <c r="AH101" s="114">
        <v>0</v>
      </c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</row>
    <row r="102" spans="1:60" outlineLevel="1" x14ac:dyDescent="0.2">
      <c r="A102" s="117"/>
      <c r="B102" s="118"/>
      <c r="C102" s="146" t="s">
        <v>176</v>
      </c>
      <c r="D102" s="120"/>
      <c r="E102" s="121">
        <v>1.008</v>
      </c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4"/>
      <c r="Z102" s="114"/>
      <c r="AA102" s="114"/>
      <c r="AB102" s="114"/>
      <c r="AC102" s="114"/>
      <c r="AD102" s="114"/>
      <c r="AE102" s="114"/>
      <c r="AF102" s="114"/>
      <c r="AG102" s="114" t="s">
        <v>145</v>
      </c>
      <c r="AH102" s="114">
        <v>0</v>
      </c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</row>
    <row r="103" spans="1:60" outlineLevel="1" x14ac:dyDescent="0.2">
      <c r="A103" s="117"/>
      <c r="B103" s="118"/>
      <c r="C103" s="146" t="s">
        <v>177</v>
      </c>
      <c r="D103" s="120"/>
      <c r="E103" s="121">
        <v>4.1340000000000003</v>
      </c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4"/>
      <c r="Z103" s="114"/>
      <c r="AA103" s="114"/>
      <c r="AB103" s="114"/>
      <c r="AC103" s="114"/>
      <c r="AD103" s="114"/>
      <c r="AE103" s="114"/>
      <c r="AF103" s="114"/>
      <c r="AG103" s="114" t="s">
        <v>145</v>
      </c>
      <c r="AH103" s="114">
        <v>0</v>
      </c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</row>
    <row r="104" spans="1:60" outlineLevel="1" x14ac:dyDescent="0.2">
      <c r="A104" s="117"/>
      <c r="B104" s="118"/>
      <c r="C104" s="146" t="s">
        <v>178</v>
      </c>
      <c r="D104" s="120"/>
      <c r="E104" s="121">
        <v>1.1625000000000001</v>
      </c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4"/>
      <c r="Z104" s="114"/>
      <c r="AA104" s="114"/>
      <c r="AB104" s="114"/>
      <c r="AC104" s="114"/>
      <c r="AD104" s="114"/>
      <c r="AE104" s="114"/>
      <c r="AF104" s="114"/>
      <c r="AG104" s="114" t="s">
        <v>145</v>
      </c>
      <c r="AH104" s="114">
        <v>0</v>
      </c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</row>
    <row r="105" spans="1:60" outlineLevel="1" x14ac:dyDescent="0.2">
      <c r="A105" s="117"/>
      <c r="B105" s="118"/>
      <c r="C105" s="146" t="s">
        <v>179</v>
      </c>
      <c r="D105" s="120"/>
      <c r="E105" s="121">
        <v>16.463000000000001</v>
      </c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4"/>
      <c r="Z105" s="114"/>
      <c r="AA105" s="114"/>
      <c r="AB105" s="114"/>
      <c r="AC105" s="114"/>
      <c r="AD105" s="114"/>
      <c r="AE105" s="114"/>
      <c r="AF105" s="114"/>
      <c r="AG105" s="114" t="s">
        <v>145</v>
      </c>
      <c r="AH105" s="114">
        <v>0</v>
      </c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</row>
    <row r="106" spans="1:60" outlineLevel="1" x14ac:dyDescent="0.2">
      <c r="A106" s="117"/>
      <c r="B106" s="118"/>
      <c r="C106" s="146" t="s">
        <v>180</v>
      </c>
      <c r="D106" s="120"/>
      <c r="E106" s="121">
        <v>8.52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4"/>
      <c r="Z106" s="114"/>
      <c r="AA106" s="114"/>
      <c r="AB106" s="114"/>
      <c r="AC106" s="114"/>
      <c r="AD106" s="114"/>
      <c r="AE106" s="114"/>
      <c r="AF106" s="114"/>
      <c r="AG106" s="114" t="s">
        <v>145</v>
      </c>
      <c r="AH106" s="114">
        <v>0</v>
      </c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</row>
    <row r="107" spans="1:60" outlineLevel="1" x14ac:dyDescent="0.2">
      <c r="A107" s="131">
        <v>31</v>
      </c>
      <c r="B107" s="132" t="s">
        <v>241</v>
      </c>
      <c r="C107" s="145" t="s">
        <v>242</v>
      </c>
      <c r="D107" s="133" t="s">
        <v>142</v>
      </c>
      <c r="E107" s="134">
        <v>107.943</v>
      </c>
      <c r="F107" s="135"/>
      <c r="G107" s="136">
        <f>ROUND(E107*F107,2)</f>
        <v>0</v>
      </c>
      <c r="H107" s="119">
        <v>0</v>
      </c>
      <c r="I107" s="119">
        <f>ROUND(E107*H107,2)</f>
        <v>0</v>
      </c>
      <c r="J107" s="119">
        <v>10</v>
      </c>
      <c r="K107" s="119">
        <f>ROUND(E107*J107,2)</f>
        <v>1079.43</v>
      </c>
      <c r="L107" s="119">
        <v>21</v>
      </c>
      <c r="M107" s="119">
        <f>G107*(1+L107/100)</f>
        <v>0</v>
      </c>
      <c r="N107" s="119">
        <v>0</v>
      </c>
      <c r="O107" s="119">
        <f>ROUND(E107*N107,2)</f>
        <v>0</v>
      </c>
      <c r="P107" s="119">
        <v>4.0000000000000001E-3</v>
      </c>
      <c r="Q107" s="119">
        <f>ROUND(E107*P107,2)</f>
        <v>0.43</v>
      </c>
      <c r="R107" s="119"/>
      <c r="S107" s="119" t="s">
        <v>135</v>
      </c>
      <c r="T107" s="119" t="s">
        <v>143</v>
      </c>
      <c r="U107" s="119">
        <v>0.03</v>
      </c>
      <c r="V107" s="119">
        <f>ROUND(E107*U107,2)</f>
        <v>3.24</v>
      </c>
      <c r="W107" s="119"/>
      <c r="X107" s="119" t="s">
        <v>136</v>
      </c>
      <c r="Y107" s="114"/>
      <c r="Z107" s="114"/>
      <c r="AA107" s="114"/>
      <c r="AB107" s="114"/>
      <c r="AC107" s="114"/>
      <c r="AD107" s="114"/>
      <c r="AE107" s="114"/>
      <c r="AF107" s="114"/>
      <c r="AG107" s="114" t="s">
        <v>137</v>
      </c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</row>
    <row r="108" spans="1:60" outlineLevel="1" x14ac:dyDescent="0.2">
      <c r="A108" s="117"/>
      <c r="B108" s="118"/>
      <c r="C108" s="146" t="s">
        <v>183</v>
      </c>
      <c r="D108" s="120"/>
      <c r="E108" s="121">
        <v>31.2</v>
      </c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4"/>
      <c r="Z108" s="114"/>
      <c r="AA108" s="114"/>
      <c r="AB108" s="114"/>
      <c r="AC108" s="114"/>
      <c r="AD108" s="114"/>
      <c r="AE108" s="114"/>
      <c r="AF108" s="114"/>
      <c r="AG108" s="114" t="s">
        <v>145</v>
      </c>
      <c r="AH108" s="114">
        <v>0</v>
      </c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</row>
    <row r="109" spans="1:60" outlineLevel="1" x14ac:dyDescent="0.2">
      <c r="A109" s="117"/>
      <c r="B109" s="118"/>
      <c r="C109" s="146" t="s">
        <v>184</v>
      </c>
      <c r="D109" s="120"/>
      <c r="E109" s="121">
        <v>-3.5459999999999998</v>
      </c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4"/>
      <c r="Z109" s="114"/>
      <c r="AA109" s="114"/>
      <c r="AB109" s="114"/>
      <c r="AC109" s="114"/>
      <c r="AD109" s="114"/>
      <c r="AE109" s="114"/>
      <c r="AF109" s="114"/>
      <c r="AG109" s="114" t="s">
        <v>145</v>
      </c>
      <c r="AH109" s="114">
        <v>0</v>
      </c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</row>
    <row r="110" spans="1:60" outlineLevel="1" x14ac:dyDescent="0.2">
      <c r="A110" s="117"/>
      <c r="B110" s="118"/>
      <c r="C110" s="146" t="s">
        <v>185</v>
      </c>
      <c r="D110" s="120"/>
      <c r="E110" s="121">
        <v>-1.5760000000000001</v>
      </c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4"/>
      <c r="Z110" s="114"/>
      <c r="AA110" s="114"/>
      <c r="AB110" s="114"/>
      <c r="AC110" s="114"/>
      <c r="AD110" s="114"/>
      <c r="AE110" s="114"/>
      <c r="AF110" s="114"/>
      <c r="AG110" s="114" t="s">
        <v>145</v>
      </c>
      <c r="AH110" s="114">
        <v>0</v>
      </c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</row>
    <row r="111" spans="1:60" outlineLevel="1" x14ac:dyDescent="0.2">
      <c r="A111" s="117"/>
      <c r="B111" s="118"/>
      <c r="C111" s="146" t="s">
        <v>186</v>
      </c>
      <c r="D111" s="120"/>
      <c r="E111" s="121">
        <v>-2.4624999999999999</v>
      </c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4"/>
      <c r="Z111" s="114"/>
      <c r="AA111" s="114"/>
      <c r="AB111" s="114"/>
      <c r="AC111" s="114"/>
      <c r="AD111" s="114"/>
      <c r="AE111" s="114"/>
      <c r="AF111" s="114"/>
      <c r="AG111" s="114" t="s">
        <v>145</v>
      </c>
      <c r="AH111" s="114">
        <v>0</v>
      </c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</row>
    <row r="112" spans="1:60" outlineLevel="1" x14ac:dyDescent="0.2">
      <c r="A112" s="117"/>
      <c r="B112" s="118"/>
      <c r="C112" s="146" t="s">
        <v>187</v>
      </c>
      <c r="D112" s="120"/>
      <c r="E112" s="121">
        <v>11.023999999999999</v>
      </c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4"/>
      <c r="Z112" s="114"/>
      <c r="AA112" s="114"/>
      <c r="AB112" s="114"/>
      <c r="AC112" s="114"/>
      <c r="AD112" s="114"/>
      <c r="AE112" s="114"/>
      <c r="AF112" s="114"/>
      <c r="AG112" s="114" t="s">
        <v>145</v>
      </c>
      <c r="AH112" s="114">
        <v>0</v>
      </c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</row>
    <row r="113" spans="1:60" outlineLevel="1" x14ac:dyDescent="0.2">
      <c r="A113" s="117"/>
      <c r="B113" s="118"/>
      <c r="C113" s="146" t="s">
        <v>188</v>
      </c>
      <c r="D113" s="120"/>
      <c r="E113" s="121">
        <v>-1.1819999999999999</v>
      </c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4"/>
      <c r="Z113" s="114"/>
      <c r="AA113" s="114"/>
      <c r="AB113" s="114"/>
      <c r="AC113" s="114"/>
      <c r="AD113" s="114"/>
      <c r="AE113" s="114"/>
      <c r="AF113" s="114"/>
      <c r="AG113" s="114" t="s">
        <v>145</v>
      </c>
      <c r="AH113" s="114">
        <v>0</v>
      </c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</row>
    <row r="114" spans="1:60" outlineLevel="1" x14ac:dyDescent="0.2">
      <c r="A114" s="117"/>
      <c r="B114" s="118"/>
      <c r="C114" s="146" t="s">
        <v>189</v>
      </c>
      <c r="D114" s="120"/>
      <c r="E114" s="121">
        <v>4.8840000000000003</v>
      </c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4"/>
      <c r="Z114" s="114"/>
      <c r="AA114" s="114"/>
      <c r="AB114" s="114"/>
      <c r="AC114" s="114"/>
      <c r="AD114" s="114"/>
      <c r="AE114" s="114"/>
      <c r="AF114" s="114"/>
      <c r="AG114" s="114" t="s">
        <v>145</v>
      </c>
      <c r="AH114" s="114">
        <v>0</v>
      </c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</row>
    <row r="115" spans="1:60" outlineLevel="1" x14ac:dyDescent="0.2">
      <c r="A115" s="117"/>
      <c r="B115" s="118"/>
      <c r="C115" s="146" t="s">
        <v>190</v>
      </c>
      <c r="D115" s="120"/>
      <c r="E115" s="121">
        <v>8.9179999999999993</v>
      </c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4"/>
      <c r="Z115" s="114"/>
      <c r="AA115" s="114"/>
      <c r="AB115" s="114"/>
      <c r="AC115" s="114"/>
      <c r="AD115" s="114"/>
      <c r="AE115" s="114"/>
      <c r="AF115" s="114"/>
      <c r="AG115" s="114" t="s">
        <v>145</v>
      </c>
      <c r="AH115" s="114">
        <v>0</v>
      </c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</row>
    <row r="116" spans="1:60" outlineLevel="1" x14ac:dyDescent="0.2">
      <c r="A116" s="117"/>
      <c r="B116" s="118"/>
      <c r="C116" s="146" t="s">
        <v>188</v>
      </c>
      <c r="D116" s="120"/>
      <c r="E116" s="121">
        <v>-1.1819999999999999</v>
      </c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4"/>
      <c r="Z116" s="114"/>
      <c r="AA116" s="114"/>
      <c r="AB116" s="114"/>
      <c r="AC116" s="114"/>
      <c r="AD116" s="114"/>
      <c r="AE116" s="114"/>
      <c r="AF116" s="114"/>
      <c r="AG116" s="114" t="s">
        <v>145</v>
      </c>
      <c r="AH116" s="114">
        <v>0</v>
      </c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</row>
    <row r="117" spans="1:60" outlineLevel="1" x14ac:dyDescent="0.2">
      <c r="A117" s="117"/>
      <c r="B117" s="118"/>
      <c r="C117" s="146" t="s">
        <v>191</v>
      </c>
      <c r="D117" s="120"/>
      <c r="E117" s="121">
        <v>43.212000000000003</v>
      </c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4"/>
      <c r="Z117" s="114"/>
      <c r="AA117" s="114"/>
      <c r="AB117" s="114"/>
      <c r="AC117" s="114"/>
      <c r="AD117" s="114"/>
      <c r="AE117" s="114"/>
      <c r="AF117" s="114"/>
      <c r="AG117" s="114" t="s">
        <v>145</v>
      </c>
      <c r="AH117" s="114">
        <v>0</v>
      </c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</row>
    <row r="118" spans="1:60" outlineLevel="1" x14ac:dyDescent="0.2">
      <c r="A118" s="117"/>
      <c r="B118" s="118"/>
      <c r="C118" s="146" t="s">
        <v>185</v>
      </c>
      <c r="D118" s="120"/>
      <c r="E118" s="121">
        <v>-1.5760000000000001</v>
      </c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4"/>
      <c r="Z118" s="114"/>
      <c r="AA118" s="114"/>
      <c r="AB118" s="114"/>
      <c r="AC118" s="114"/>
      <c r="AD118" s="114"/>
      <c r="AE118" s="114"/>
      <c r="AF118" s="114"/>
      <c r="AG118" s="114" t="s">
        <v>145</v>
      </c>
      <c r="AH118" s="114">
        <v>0</v>
      </c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</row>
    <row r="119" spans="1:60" outlineLevel="1" x14ac:dyDescent="0.2">
      <c r="A119" s="117"/>
      <c r="B119" s="118"/>
      <c r="C119" s="146" t="s">
        <v>186</v>
      </c>
      <c r="D119" s="120"/>
      <c r="E119" s="121">
        <v>-2.4624999999999999</v>
      </c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4"/>
      <c r="Z119" s="114"/>
      <c r="AA119" s="114"/>
      <c r="AB119" s="114"/>
      <c r="AC119" s="114"/>
      <c r="AD119" s="114"/>
      <c r="AE119" s="114"/>
      <c r="AF119" s="114"/>
      <c r="AG119" s="114" t="s">
        <v>145</v>
      </c>
      <c r="AH119" s="114">
        <v>0</v>
      </c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</row>
    <row r="120" spans="1:60" outlineLevel="1" x14ac:dyDescent="0.2">
      <c r="A120" s="117"/>
      <c r="B120" s="118"/>
      <c r="C120" s="146" t="s">
        <v>192</v>
      </c>
      <c r="D120" s="120"/>
      <c r="E120" s="121">
        <v>-3.85</v>
      </c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4"/>
      <c r="Z120" s="114"/>
      <c r="AA120" s="114"/>
      <c r="AB120" s="114"/>
      <c r="AC120" s="114"/>
      <c r="AD120" s="114"/>
      <c r="AE120" s="114"/>
      <c r="AF120" s="114"/>
      <c r="AG120" s="114" t="s">
        <v>145</v>
      </c>
      <c r="AH120" s="114">
        <v>0</v>
      </c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</row>
    <row r="121" spans="1:60" outlineLevel="1" x14ac:dyDescent="0.2">
      <c r="A121" s="117"/>
      <c r="B121" s="118"/>
      <c r="C121" s="146" t="s">
        <v>193</v>
      </c>
      <c r="D121" s="120"/>
      <c r="E121" s="121">
        <v>30.367999999999999</v>
      </c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4"/>
      <c r="Z121" s="114"/>
      <c r="AA121" s="114"/>
      <c r="AB121" s="114"/>
      <c r="AC121" s="114"/>
      <c r="AD121" s="114"/>
      <c r="AE121" s="114"/>
      <c r="AF121" s="114"/>
      <c r="AG121" s="114" t="s">
        <v>145</v>
      </c>
      <c r="AH121" s="114">
        <v>0</v>
      </c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</row>
    <row r="122" spans="1:60" outlineLevel="1" x14ac:dyDescent="0.2">
      <c r="A122" s="117"/>
      <c r="B122" s="118"/>
      <c r="C122" s="146" t="s">
        <v>185</v>
      </c>
      <c r="D122" s="120"/>
      <c r="E122" s="121">
        <v>-1.5760000000000001</v>
      </c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4"/>
      <c r="Z122" s="114"/>
      <c r="AA122" s="114"/>
      <c r="AB122" s="114"/>
      <c r="AC122" s="114"/>
      <c r="AD122" s="114"/>
      <c r="AE122" s="114"/>
      <c r="AF122" s="114"/>
      <c r="AG122" s="114" t="s">
        <v>145</v>
      </c>
      <c r="AH122" s="114">
        <v>0</v>
      </c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</row>
    <row r="123" spans="1:60" outlineLevel="1" x14ac:dyDescent="0.2">
      <c r="A123" s="117"/>
      <c r="B123" s="118"/>
      <c r="C123" s="146" t="s">
        <v>194</v>
      </c>
      <c r="D123" s="120"/>
      <c r="E123" s="121">
        <v>-2.25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4"/>
      <c r="Z123" s="114"/>
      <c r="AA123" s="114"/>
      <c r="AB123" s="114"/>
      <c r="AC123" s="114"/>
      <c r="AD123" s="114"/>
      <c r="AE123" s="114"/>
      <c r="AF123" s="114"/>
      <c r="AG123" s="114" t="s">
        <v>145</v>
      </c>
      <c r="AH123" s="114">
        <v>0</v>
      </c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</row>
    <row r="124" spans="1:60" ht="22.5" outlineLevel="1" x14ac:dyDescent="0.2">
      <c r="A124" s="137">
        <v>32</v>
      </c>
      <c r="B124" s="138" t="s">
        <v>243</v>
      </c>
      <c r="C124" s="144" t="s">
        <v>244</v>
      </c>
      <c r="D124" s="139" t="s">
        <v>134</v>
      </c>
      <c r="E124" s="140">
        <v>3</v>
      </c>
      <c r="F124" s="141"/>
      <c r="G124" s="142">
        <f>ROUND(E124*F124,2)</f>
        <v>0</v>
      </c>
      <c r="H124" s="119">
        <v>4.2300000000000004</v>
      </c>
      <c r="I124" s="119">
        <f>ROUND(E124*H124,2)</f>
        <v>12.69</v>
      </c>
      <c r="J124" s="119">
        <v>193.77</v>
      </c>
      <c r="K124" s="119">
        <f>ROUND(E124*J124,2)</f>
        <v>581.30999999999995</v>
      </c>
      <c r="L124" s="119">
        <v>21</v>
      </c>
      <c r="M124" s="119">
        <f>G124*(1+L124/100)</f>
        <v>0</v>
      </c>
      <c r="N124" s="119">
        <v>3.6700000000000001E-3</v>
      </c>
      <c r="O124" s="119">
        <f>ROUND(E124*N124,2)</f>
        <v>0.01</v>
      </c>
      <c r="P124" s="119">
        <v>0</v>
      </c>
      <c r="Q124" s="119">
        <f>ROUND(E124*P124,2)</f>
        <v>0</v>
      </c>
      <c r="R124" s="119"/>
      <c r="S124" s="119" t="s">
        <v>135</v>
      </c>
      <c r="T124" s="119" t="s">
        <v>135</v>
      </c>
      <c r="U124" s="119">
        <v>0.433</v>
      </c>
      <c r="V124" s="119">
        <f>ROUND(E124*U124,2)</f>
        <v>1.3</v>
      </c>
      <c r="W124" s="119"/>
      <c r="X124" s="119" t="s">
        <v>136</v>
      </c>
      <c r="Y124" s="114"/>
      <c r="Z124" s="114"/>
      <c r="AA124" s="114"/>
      <c r="AB124" s="114"/>
      <c r="AC124" s="114"/>
      <c r="AD124" s="114"/>
      <c r="AE124" s="114"/>
      <c r="AF124" s="114"/>
      <c r="AG124" s="114" t="s">
        <v>137</v>
      </c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</row>
    <row r="125" spans="1:60" ht="22.5" outlineLevel="1" x14ac:dyDescent="0.2">
      <c r="A125" s="131">
        <v>33</v>
      </c>
      <c r="B125" s="132" t="s">
        <v>245</v>
      </c>
      <c r="C125" s="145" t="s">
        <v>246</v>
      </c>
      <c r="D125" s="133" t="s">
        <v>142</v>
      </c>
      <c r="E125" s="134">
        <v>18.597999999999999</v>
      </c>
      <c r="F125" s="135"/>
      <c r="G125" s="136">
        <f>ROUND(E125*F125,2)</f>
        <v>0</v>
      </c>
      <c r="H125" s="119">
        <v>0</v>
      </c>
      <c r="I125" s="119">
        <f>ROUND(E125*H125,2)</f>
        <v>0</v>
      </c>
      <c r="J125" s="119">
        <v>235.5</v>
      </c>
      <c r="K125" s="119">
        <f>ROUND(E125*J125,2)</f>
        <v>4379.83</v>
      </c>
      <c r="L125" s="119">
        <v>21</v>
      </c>
      <c r="M125" s="119">
        <f>G125*(1+L125/100)</f>
        <v>0</v>
      </c>
      <c r="N125" s="119">
        <v>0</v>
      </c>
      <c r="O125" s="119">
        <f>ROUND(E125*N125,2)</f>
        <v>0</v>
      </c>
      <c r="P125" s="119">
        <v>6.0999999999999999E-2</v>
      </c>
      <c r="Q125" s="119">
        <f>ROUND(E125*P125,2)</f>
        <v>1.1299999999999999</v>
      </c>
      <c r="R125" s="119"/>
      <c r="S125" s="119" t="s">
        <v>135</v>
      </c>
      <c r="T125" s="119" t="s">
        <v>135</v>
      </c>
      <c r="U125" s="119">
        <v>0</v>
      </c>
      <c r="V125" s="119">
        <f>ROUND(E125*U125,2)</f>
        <v>0</v>
      </c>
      <c r="W125" s="119"/>
      <c r="X125" s="119" t="s">
        <v>164</v>
      </c>
      <c r="Y125" s="114"/>
      <c r="Z125" s="114"/>
      <c r="AA125" s="114"/>
      <c r="AB125" s="114"/>
      <c r="AC125" s="114"/>
      <c r="AD125" s="114"/>
      <c r="AE125" s="114"/>
      <c r="AF125" s="114"/>
      <c r="AG125" s="114" t="s">
        <v>165</v>
      </c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</row>
    <row r="126" spans="1:60" outlineLevel="1" x14ac:dyDescent="0.2">
      <c r="A126" s="117"/>
      <c r="B126" s="118"/>
      <c r="C126" s="146" t="s">
        <v>202</v>
      </c>
      <c r="D126" s="120"/>
      <c r="E126" s="121">
        <v>16.28</v>
      </c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4"/>
      <c r="Z126" s="114"/>
      <c r="AA126" s="114"/>
      <c r="AB126" s="114"/>
      <c r="AC126" s="114"/>
      <c r="AD126" s="114"/>
      <c r="AE126" s="114"/>
      <c r="AF126" s="114"/>
      <c r="AG126" s="114" t="s">
        <v>145</v>
      </c>
      <c r="AH126" s="114">
        <v>0</v>
      </c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</row>
    <row r="127" spans="1:60" outlineLevel="1" x14ac:dyDescent="0.2">
      <c r="A127" s="117"/>
      <c r="B127" s="118"/>
      <c r="C127" s="146" t="s">
        <v>188</v>
      </c>
      <c r="D127" s="120"/>
      <c r="E127" s="121">
        <v>-1.1819999999999999</v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4"/>
      <c r="Z127" s="114"/>
      <c r="AA127" s="114"/>
      <c r="AB127" s="114"/>
      <c r="AC127" s="114"/>
      <c r="AD127" s="114"/>
      <c r="AE127" s="114"/>
      <c r="AF127" s="114"/>
      <c r="AG127" s="114" t="s">
        <v>145</v>
      </c>
      <c r="AH127" s="114">
        <v>0</v>
      </c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</row>
    <row r="128" spans="1:60" outlineLevel="1" x14ac:dyDescent="0.2">
      <c r="A128" s="117"/>
      <c r="B128" s="118"/>
      <c r="C128" s="146" t="s">
        <v>203</v>
      </c>
      <c r="D128" s="120"/>
      <c r="E128" s="121">
        <v>3.5</v>
      </c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4"/>
      <c r="Z128" s="114"/>
      <c r="AA128" s="114"/>
      <c r="AB128" s="114"/>
      <c r="AC128" s="114"/>
      <c r="AD128" s="114"/>
      <c r="AE128" s="114"/>
      <c r="AF128" s="114"/>
      <c r="AG128" s="114" t="s">
        <v>145</v>
      </c>
      <c r="AH128" s="114">
        <v>0</v>
      </c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</row>
    <row r="129" spans="1:60" x14ac:dyDescent="0.2">
      <c r="A129" s="125" t="s">
        <v>130</v>
      </c>
      <c r="B129" s="126" t="s">
        <v>58</v>
      </c>
      <c r="C129" s="143" t="s">
        <v>59</v>
      </c>
      <c r="D129" s="127"/>
      <c r="E129" s="128"/>
      <c r="F129" s="129"/>
      <c r="G129" s="130">
        <f>SUMIF(AG130:AG130,"&lt;&gt;NOR",G130:G130)</f>
        <v>0</v>
      </c>
      <c r="H129" s="124"/>
      <c r="I129" s="124">
        <f>SUM(I130:I130)</f>
        <v>0</v>
      </c>
      <c r="J129" s="124"/>
      <c r="K129" s="124">
        <f>SUM(K130:K130)</f>
        <v>2905.57</v>
      </c>
      <c r="L129" s="124"/>
      <c r="M129" s="124">
        <f>SUM(M130:M130)</f>
        <v>0</v>
      </c>
      <c r="N129" s="124"/>
      <c r="O129" s="124">
        <f>SUM(O130:O130)</f>
        <v>0</v>
      </c>
      <c r="P129" s="124"/>
      <c r="Q129" s="124">
        <f>SUM(Q130:Q130)</f>
        <v>0</v>
      </c>
      <c r="R129" s="124"/>
      <c r="S129" s="124"/>
      <c r="T129" s="124"/>
      <c r="U129" s="124"/>
      <c r="V129" s="124">
        <f>SUM(V130:V130)</f>
        <v>6.63</v>
      </c>
      <c r="W129" s="124"/>
      <c r="X129" s="124"/>
      <c r="AG129" t="s">
        <v>131</v>
      </c>
    </row>
    <row r="130" spans="1:60" outlineLevel="1" x14ac:dyDescent="0.2">
      <c r="A130" s="137">
        <v>34</v>
      </c>
      <c r="B130" s="138" t="s">
        <v>247</v>
      </c>
      <c r="C130" s="144" t="s">
        <v>248</v>
      </c>
      <c r="D130" s="139" t="s">
        <v>249</v>
      </c>
      <c r="E130" s="140">
        <v>2.5712999999999999</v>
      </c>
      <c r="F130" s="141"/>
      <c r="G130" s="142">
        <f>ROUND(E130*F130,2)</f>
        <v>0</v>
      </c>
      <c r="H130" s="119">
        <v>0</v>
      </c>
      <c r="I130" s="119">
        <f>ROUND(E130*H130,2)</f>
        <v>0</v>
      </c>
      <c r="J130" s="119">
        <v>1130</v>
      </c>
      <c r="K130" s="119">
        <f>ROUND(E130*J130,2)</f>
        <v>2905.57</v>
      </c>
      <c r="L130" s="119">
        <v>21</v>
      </c>
      <c r="M130" s="119">
        <f>G130*(1+L130/100)</f>
        <v>0</v>
      </c>
      <c r="N130" s="119">
        <v>0</v>
      </c>
      <c r="O130" s="119">
        <f>ROUND(E130*N130,2)</f>
        <v>0</v>
      </c>
      <c r="P130" s="119">
        <v>0</v>
      </c>
      <c r="Q130" s="119">
        <f>ROUND(E130*P130,2)</f>
        <v>0</v>
      </c>
      <c r="R130" s="119"/>
      <c r="S130" s="119" t="s">
        <v>135</v>
      </c>
      <c r="T130" s="119" t="s">
        <v>143</v>
      </c>
      <c r="U130" s="119">
        <v>2.577</v>
      </c>
      <c r="V130" s="119">
        <f>ROUND(E130*U130,2)</f>
        <v>6.63</v>
      </c>
      <c r="W130" s="119"/>
      <c r="X130" s="119" t="s">
        <v>250</v>
      </c>
      <c r="Y130" s="114"/>
      <c r="Z130" s="114"/>
      <c r="AA130" s="114"/>
      <c r="AB130" s="114"/>
      <c r="AC130" s="114"/>
      <c r="AD130" s="114"/>
      <c r="AE130" s="114"/>
      <c r="AF130" s="114"/>
      <c r="AG130" s="114" t="s">
        <v>251</v>
      </c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</row>
    <row r="131" spans="1:60" x14ac:dyDescent="0.2">
      <c r="A131" s="125" t="s">
        <v>130</v>
      </c>
      <c r="B131" s="126" t="s">
        <v>60</v>
      </c>
      <c r="C131" s="143" t="s">
        <v>61</v>
      </c>
      <c r="D131" s="127"/>
      <c r="E131" s="128"/>
      <c r="F131" s="129"/>
      <c r="G131" s="130">
        <f>SUMIF(AG132:AG138,"&lt;&gt;NOR",G132:G138)</f>
        <v>0</v>
      </c>
      <c r="H131" s="124"/>
      <c r="I131" s="124">
        <f>SUM(I132:I138)</f>
        <v>4609.8100000000004</v>
      </c>
      <c r="J131" s="124"/>
      <c r="K131" s="124">
        <f>SUM(K132:K138)</f>
        <v>3120.85</v>
      </c>
      <c r="L131" s="124"/>
      <c r="M131" s="124">
        <f>SUM(M132:M138)</f>
        <v>0</v>
      </c>
      <c r="N131" s="124"/>
      <c r="O131" s="124">
        <f>SUM(O132:O138)</f>
        <v>0.04</v>
      </c>
      <c r="P131" s="124"/>
      <c r="Q131" s="124">
        <f>SUM(Q132:Q138)</f>
        <v>0</v>
      </c>
      <c r="R131" s="124"/>
      <c r="S131" s="124"/>
      <c r="T131" s="124"/>
      <c r="U131" s="124"/>
      <c r="V131" s="124">
        <f>SUM(V132:V138)</f>
        <v>5.58</v>
      </c>
      <c r="W131" s="124"/>
      <c r="X131" s="124"/>
      <c r="AG131" t="s">
        <v>131</v>
      </c>
    </row>
    <row r="132" spans="1:60" outlineLevel="1" x14ac:dyDescent="0.2">
      <c r="A132" s="131">
        <v>35</v>
      </c>
      <c r="B132" s="132" t="s">
        <v>252</v>
      </c>
      <c r="C132" s="145" t="s">
        <v>253</v>
      </c>
      <c r="D132" s="133" t="s">
        <v>142</v>
      </c>
      <c r="E132" s="134">
        <v>11.196</v>
      </c>
      <c r="F132" s="135"/>
      <c r="G132" s="136">
        <f>ROUND(E132*F132,2)</f>
        <v>0</v>
      </c>
      <c r="H132" s="119">
        <v>318.92</v>
      </c>
      <c r="I132" s="119">
        <f>ROUND(E132*H132,2)</f>
        <v>3570.63</v>
      </c>
      <c r="J132" s="119">
        <v>194.08</v>
      </c>
      <c r="K132" s="119">
        <f>ROUND(E132*J132,2)</f>
        <v>2172.92</v>
      </c>
      <c r="L132" s="119">
        <v>21</v>
      </c>
      <c r="M132" s="119">
        <f>G132*(1+L132/100)</f>
        <v>0</v>
      </c>
      <c r="N132" s="119">
        <v>3.6800000000000001E-3</v>
      </c>
      <c r="O132" s="119">
        <f>ROUND(E132*N132,2)</f>
        <v>0.04</v>
      </c>
      <c r="P132" s="119">
        <v>0</v>
      </c>
      <c r="Q132" s="119">
        <f>ROUND(E132*P132,2)</f>
        <v>0</v>
      </c>
      <c r="R132" s="119"/>
      <c r="S132" s="119" t="s">
        <v>135</v>
      </c>
      <c r="T132" s="119" t="s">
        <v>135</v>
      </c>
      <c r="U132" s="119">
        <v>0.38500000000000001</v>
      </c>
      <c r="V132" s="119">
        <f>ROUND(E132*U132,2)</f>
        <v>4.3099999999999996</v>
      </c>
      <c r="W132" s="119"/>
      <c r="X132" s="119" t="s">
        <v>136</v>
      </c>
      <c r="Y132" s="114"/>
      <c r="Z132" s="114"/>
      <c r="AA132" s="114"/>
      <c r="AB132" s="114"/>
      <c r="AC132" s="114"/>
      <c r="AD132" s="114"/>
      <c r="AE132" s="114"/>
      <c r="AF132" s="114"/>
      <c r="AG132" s="114" t="s">
        <v>137</v>
      </c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</row>
    <row r="133" spans="1:60" outlineLevel="1" x14ac:dyDescent="0.2">
      <c r="A133" s="117"/>
      <c r="B133" s="118"/>
      <c r="C133" s="146" t="s">
        <v>254</v>
      </c>
      <c r="D133" s="120"/>
      <c r="E133" s="121">
        <v>4.1340000000000003</v>
      </c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4"/>
      <c r="Z133" s="114"/>
      <c r="AA133" s="114"/>
      <c r="AB133" s="114"/>
      <c r="AC133" s="114"/>
      <c r="AD133" s="114"/>
      <c r="AE133" s="114"/>
      <c r="AF133" s="114"/>
      <c r="AG133" s="114" t="s">
        <v>145</v>
      </c>
      <c r="AH133" s="114">
        <v>0</v>
      </c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</row>
    <row r="134" spans="1:60" outlineLevel="1" x14ac:dyDescent="0.2">
      <c r="A134" s="117"/>
      <c r="B134" s="118"/>
      <c r="C134" s="146" t="s">
        <v>255</v>
      </c>
      <c r="D134" s="120"/>
      <c r="E134" s="121">
        <v>6.64</v>
      </c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4"/>
      <c r="Z134" s="114"/>
      <c r="AA134" s="114"/>
      <c r="AB134" s="114"/>
      <c r="AC134" s="114"/>
      <c r="AD134" s="114"/>
      <c r="AE134" s="114"/>
      <c r="AF134" s="114"/>
      <c r="AG134" s="114" t="s">
        <v>145</v>
      </c>
      <c r="AH134" s="114">
        <v>0</v>
      </c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</row>
    <row r="135" spans="1:60" outlineLevel="1" x14ac:dyDescent="0.2">
      <c r="A135" s="117"/>
      <c r="B135" s="118"/>
      <c r="C135" s="146" t="s">
        <v>256</v>
      </c>
      <c r="D135" s="120"/>
      <c r="E135" s="121">
        <v>0.42199999999999999</v>
      </c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4"/>
      <c r="Z135" s="114"/>
      <c r="AA135" s="114"/>
      <c r="AB135" s="114"/>
      <c r="AC135" s="114"/>
      <c r="AD135" s="114"/>
      <c r="AE135" s="114"/>
      <c r="AF135" s="114"/>
      <c r="AG135" s="114" t="s">
        <v>145</v>
      </c>
      <c r="AH135" s="114">
        <v>0</v>
      </c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</row>
    <row r="136" spans="1:60" outlineLevel="1" x14ac:dyDescent="0.2">
      <c r="A136" s="131">
        <v>36</v>
      </c>
      <c r="B136" s="132" t="s">
        <v>257</v>
      </c>
      <c r="C136" s="145" t="s">
        <v>258</v>
      </c>
      <c r="D136" s="133" t="s">
        <v>148</v>
      </c>
      <c r="E136" s="134">
        <v>11.54</v>
      </c>
      <c r="F136" s="135"/>
      <c r="G136" s="136">
        <f>ROUND(E136*F136,2)</f>
        <v>0</v>
      </c>
      <c r="H136" s="119">
        <v>90.05</v>
      </c>
      <c r="I136" s="119">
        <f>ROUND(E136*H136,2)</f>
        <v>1039.18</v>
      </c>
      <c r="J136" s="119">
        <v>55.45</v>
      </c>
      <c r="K136" s="119">
        <f>ROUND(E136*J136,2)</f>
        <v>639.89</v>
      </c>
      <c r="L136" s="119">
        <v>21</v>
      </c>
      <c r="M136" s="119">
        <f>G136*(1+L136/100)</f>
        <v>0</v>
      </c>
      <c r="N136" s="119">
        <v>3.2000000000000003E-4</v>
      </c>
      <c r="O136" s="119">
        <f>ROUND(E136*N136,2)</f>
        <v>0</v>
      </c>
      <c r="P136" s="119">
        <v>0</v>
      </c>
      <c r="Q136" s="119">
        <f>ROUND(E136*P136,2)</f>
        <v>0</v>
      </c>
      <c r="R136" s="119"/>
      <c r="S136" s="119" t="s">
        <v>135</v>
      </c>
      <c r="T136" s="119" t="s">
        <v>135</v>
      </c>
      <c r="U136" s="119">
        <v>0.11</v>
      </c>
      <c r="V136" s="119">
        <f>ROUND(E136*U136,2)</f>
        <v>1.27</v>
      </c>
      <c r="W136" s="119"/>
      <c r="X136" s="119" t="s">
        <v>136</v>
      </c>
      <c r="Y136" s="114"/>
      <c r="Z136" s="114"/>
      <c r="AA136" s="114"/>
      <c r="AB136" s="114"/>
      <c r="AC136" s="114"/>
      <c r="AD136" s="114"/>
      <c r="AE136" s="114"/>
      <c r="AF136" s="114"/>
      <c r="AG136" s="114" t="s">
        <v>137</v>
      </c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</row>
    <row r="137" spans="1:60" outlineLevel="1" x14ac:dyDescent="0.2">
      <c r="A137" s="117"/>
      <c r="B137" s="118"/>
      <c r="C137" s="146" t="s">
        <v>259</v>
      </c>
      <c r="D137" s="120"/>
      <c r="E137" s="121">
        <v>11.54</v>
      </c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4"/>
      <c r="Z137" s="114"/>
      <c r="AA137" s="114"/>
      <c r="AB137" s="114"/>
      <c r="AC137" s="114"/>
      <c r="AD137" s="114"/>
      <c r="AE137" s="114"/>
      <c r="AF137" s="114"/>
      <c r="AG137" s="114" t="s">
        <v>145</v>
      </c>
      <c r="AH137" s="114">
        <v>0</v>
      </c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</row>
    <row r="138" spans="1:60" outlineLevel="1" x14ac:dyDescent="0.2">
      <c r="A138" s="137">
        <v>37</v>
      </c>
      <c r="B138" s="138" t="s">
        <v>260</v>
      </c>
      <c r="C138" s="144" t="s">
        <v>261</v>
      </c>
      <c r="D138" s="139" t="s">
        <v>0</v>
      </c>
      <c r="E138" s="140">
        <v>74.226200000000006</v>
      </c>
      <c r="F138" s="141"/>
      <c r="G138" s="142">
        <f>ROUND(E138*F138,2)</f>
        <v>0</v>
      </c>
      <c r="H138" s="119">
        <v>0</v>
      </c>
      <c r="I138" s="119">
        <f>ROUND(E138*H138,2)</f>
        <v>0</v>
      </c>
      <c r="J138" s="119">
        <v>4.1500000000000004</v>
      </c>
      <c r="K138" s="119">
        <f>ROUND(E138*J138,2)</f>
        <v>308.04000000000002</v>
      </c>
      <c r="L138" s="119">
        <v>21</v>
      </c>
      <c r="M138" s="119">
        <f>G138*(1+L138/100)</f>
        <v>0</v>
      </c>
      <c r="N138" s="119">
        <v>0</v>
      </c>
      <c r="O138" s="119">
        <f>ROUND(E138*N138,2)</f>
        <v>0</v>
      </c>
      <c r="P138" s="119">
        <v>0</v>
      </c>
      <c r="Q138" s="119">
        <f>ROUND(E138*P138,2)</f>
        <v>0</v>
      </c>
      <c r="R138" s="119"/>
      <c r="S138" s="119" t="s">
        <v>135</v>
      </c>
      <c r="T138" s="119" t="s">
        <v>135</v>
      </c>
      <c r="U138" s="119">
        <v>0</v>
      </c>
      <c r="V138" s="119">
        <f>ROUND(E138*U138,2)</f>
        <v>0</v>
      </c>
      <c r="W138" s="119"/>
      <c r="X138" s="119" t="s">
        <v>250</v>
      </c>
      <c r="Y138" s="114"/>
      <c r="Z138" s="114"/>
      <c r="AA138" s="114"/>
      <c r="AB138" s="114"/>
      <c r="AC138" s="114"/>
      <c r="AD138" s="114"/>
      <c r="AE138" s="114"/>
      <c r="AF138" s="114"/>
      <c r="AG138" s="114" t="s">
        <v>251</v>
      </c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</row>
    <row r="139" spans="1:60" x14ac:dyDescent="0.2">
      <c r="A139" s="125" t="s">
        <v>130</v>
      </c>
      <c r="B139" s="126" t="s">
        <v>62</v>
      </c>
      <c r="C139" s="143" t="s">
        <v>63</v>
      </c>
      <c r="D139" s="127"/>
      <c r="E139" s="128"/>
      <c r="F139" s="129"/>
      <c r="G139" s="130">
        <f>SUMIF(AG140:AG140,"&lt;&gt;NOR",G140:G140)</f>
        <v>0</v>
      </c>
      <c r="H139" s="124"/>
      <c r="I139" s="124">
        <f>SUM(I140:I140)</f>
        <v>0</v>
      </c>
      <c r="J139" s="124"/>
      <c r="K139" s="124">
        <f>SUM(K140:K140)</f>
        <v>3000</v>
      </c>
      <c r="L139" s="124"/>
      <c r="M139" s="124">
        <f>SUM(M140:M140)</f>
        <v>0</v>
      </c>
      <c r="N139" s="124"/>
      <c r="O139" s="124">
        <f>SUM(O140:O140)</f>
        <v>0</v>
      </c>
      <c r="P139" s="124"/>
      <c r="Q139" s="124">
        <f>SUM(Q140:Q140)</f>
        <v>0</v>
      </c>
      <c r="R139" s="124"/>
      <c r="S139" s="124"/>
      <c r="T139" s="124"/>
      <c r="U139" s="124"/>
      <c r="V139" s="124">
        <f>SUM(V140:V140)</f>
        <v>0.16</v>
      </c>
      <c r="W139" s="124"/>
      <c r="X139" s="124"/>
      <c r="AG139" t="s">
        <v>131</v>
      </c>
    </row>
    <row r="140" spans="1:60" ht="22.5" outlineLevel="1" x14ac:dyDescent="0.2">
      <c r="A140" s="137">
        <v>38</v>
      </c>
      <c r="B140" s="138" t="s">
        <v>262</v>
      </c>
      <c r="C140" s="144" t="s">
        <v>263</v>
      </c>
      <c r="D140" s="139" t="s">
        <v>264</v>
      </c>
      <c r="E140" s="140">
        <v>1</v>
      </c>
      <c r="F140" s="141"/>
      <c r="G140" s="142">
        <f>ROUND(E140*F140,2)</f>
        <v>0</v>
      </c>
      <c r="H140" s="119">
        <v>0</v>
      </c>
      <c r="I140" s="119">
        <f>ROUND(E140*H140,2)</f>
        <v>0</v>
      </c>
      <c r="J140" s="119">
        <v>3000</v>
      </c>
      <c r="K140" s="119">
        <f>ROUND(E140*J140,2)</f>
        <v>3000</v>
      </c>
      <c r="L140" s="119">
        <v>21</v>
      </c>
      <c r="M140" s="119">
        <f>G140*(1+L140/100)</f>
        <v>0</v>
      </c>
      <c r="N140" s="119">
        <v>0</v>
      </c>
      <c r="O140" s="119">
        <f>ROUND(E140*N140,2)</f>
        <v>0</v>
      </c>
      <c r="P140" s="119">
        <v>0</v>
      </c>
      <c r="Q140" s="119">
        <f>ROUND(E140*P140,2)</f>
        <v>0</v>
      </c>
      <c r="R140" s="119"/>
      <c r="S140" s="119" t="s">
        <v>155</v>
      </c>
      <c r="T140" s="119" t="s">
        <v>156</v>
      </c>
      <c r="U140" s="119">
        <v>0.157</v>
      </c>
      <c r="V140" s="119">
        <f>ROUND(E140*U140,2)</f>
        <v>0.16</v>
      </c>
      <c r="W140" s="119"/>
      <c r="X140" s="119" t="s">
        <v>136</v>
      </c>
      <c r="Y140" s="114"/>
      <c r="Z140" s="114"/>
      <c r="AA140" s="114"/>
      <c r="AB140" s="114"/>
      <c r="AC140" s="114"/>
      <c r="AD140" s="114"/>
      <c r="AE140" s="114"/>
      <c r="AF140" s="114"/>
      <c r="AG140" s="114" t="s">
        <v>137</v>
      </c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</row>
    <row r="141" spans="1:60" x14ac:dyDescent="0.2">
      <c r="A141" s="125" t="s">
        <v>130</v>
      </c>
      <c r="B141" s="126" t="s">
        <v>64</v>
      </c>
      <c r="C141" s="143" t="s">
        <v>65</v>
      </c>
      <c r="D141" s="127"/>
      <c r="E141" s="128"/>
      <c r="F141" s="129"/>
      <c r="G141" s="130">
        <f>SUMIF(AG142:AG148,"&lt;&gt;NOR",G142:G148)</f>
        <v>0</v>
      </c>
      <c r="H141" s="124"/>
      <c r="I141" s="124">
        <f>SUM(I142:I148)</f>
        <v>1109.46</v>
      </c>
      <c r="J141" s="124"/>
      <c r="K141" s="124">
        <f>SUM(K142:K148)</f>
        <v>3279.05</v>
      </c>
      <c r="L141" s="124"/>
      <c r="M141" s="124">
        <f>SUM(M142:M148)</f>
        <v>0</v>
      </c>
      <c r="N141" s="124"/>
      <c r="O141" s="124">
        <f>SUM(O142:O148)</f>
        <v>0</v>
      </c>
      <c r="P141" s="124"/>
      <c r="Q141" s="124">
        <f>SUM(Q142:Q148)</f>
        <v>0</v>
      </c>
      <c r="R141" s="124"/>
      <c r="S141" s="124"/>
      <c r="T141" s="124"/>
      <c r="U141" s="124"/>
      <c r="V141" s="124">
        <f>SUM(V142:V148)</f>
        <v>4.54</v>
      </c>
      <c r="W141" s="124"/>
      <c r="X141" s="124"/>
      <c r="AG141" t="s">
        <v>131</v>
      </c>
    </row>
    <row r="142" spans="1:60" outlineLevel="1" x14ac:dyDescent="0.2">
      <c r="A142" s="137">
        <v>39</v>
      </c>
      <c r="B142" s="138" t="s">
        <v>265</v>
      </c>
      <c r="C142" s="144" t="s">
        <v>266</v>
      </c>
      <c r="D142" s="139" t="s">
        <v>148</v>
      </c>
      <c r="E142" s="140">
        <v>6</v>
      </c>
      <c r="F142" s="141"/>
      <c r="G142" s="142">
        <f t="shared" ref="G142:G148" si="0">ROUND(E142*F142,2)</f>
        <v>0</v>
      </c>
      <c r="H142" s="119">
        <v>184.91</v>
      </c>
      <c r="I142" s="119">
        <f t="shared" ref="I142:I148" si="1">ROUND(E142*H142,2)</f>
        <v>1109.46</v>
      </c>
      <c r="J142" s="119">
        <v>266.08999999999997</v>
      </c>
      <c r="K142" s="119">
        <f t="shared" ref="K142:K148" si="2">ROUND(E142*J142,2)</f>
        <v>1596.54</v>
      </c>
      <c r="L142" s="119">
        <v>21</v>
      </c>
      <c r="M142" s="119">
        <f t="shared" ref="M142:M148" si="3">G142*(1+L142/100)</f>
        <v>0</v>
      </c>
      <c r="N142" s="119">
        <v>5.1999999999999995E-4</v>
      </c>
      <c r="O142" s="119">
        <f t="shared" ref="O142:O148" si="4">ROUND(E142*N142,2)</f>
        <v>0</v>
      </c>
      <c r="P142" s="119">
        <v>0</v>
      </c>
      <c r="Q142" s="119">
        <f t="shared" ref="Q142:Q148" si="5">ROUND(E142*P142,2)</f>
        <v>0</v>
      </c>
      <c r="R142" s="119"/>
      <c r="S142" s="119" t="s">
        <v>135</v>
      </c>
      <c r="T142" s="119" t="s">
        <v>135</v>
      </c>
      <c r="U142" s="119">
        <v>0.52900000000000003</v>
      </c>
      <c r="V142" s="119">
        <f t="shared" ref="V142:V148" si="6">ROUND(E142*U142,2)</f>
        <v>3.17</v>
      </c>
      <c r="W142" s="119"/>
      <c r="X142" s="119" t="s">
        <v>136</v>
      </c>
      <c r="Y142" s="114"/>
      <c r="Z142" s="114"/>
      <c r="AA142" s="114"/>
      <c r="AB142" s="114"/>
      <c r="AC142" s="114"/>
      <c r="AD142" s="114"/>
      <c r="AE142" s="114"/>
      <c r="AF142" s="114"/>
      <c r="AG142" s="114" t="s">
        <v>137</v>
      </c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</row>
    <row r="143" spans="1:60" outlineLevel="1" x14ac:dyDescent="0.2">
      <c r="A143" s="137">
        <v>40</v>
      </c>
      <c r="B143" s="138" t="s">
        <v>267</v>
      </c>
      <c r="C143" s="144" t="s">
        <v>268</v>
      </c>
      <c r="D143" s="139" t="s">
        <v>134</v>
      </c>
      <c r="E143" s="140">
        <v>2</v>
      </c>
      <c r="F143" s="141"/>
      <c r="G143" s="142">
        <f t="shared" si="0"/>
        <v>0</v>
      </c>
      <c r="H143" s="119">
        <v>0</v>
      </c>
      <c r="I143" s="119">
        <f t="shared" si="1"/>
        <v>0</v>
      </c>
      <c r="J143" s="119">
        <v>79.2</v>
      </c>
      <c r="K143" s="119">
        <f t="shared" si="2"/>
        <v>158.4</v>
      </c>
      <c r="L143" s="119">
        <v>21</v>
      </c>
      <c r="M143" s="119">
        <f t="shared" si="3"/>
        <v>0</v>
      </c>
      <c r="N143" s="119">
        <v>0</v>
      </c>
      <c r="O143" s="119">
        <f t="shared" si="4"/>
        <v>0</v>
      </c>
      <c r="P143" s="119">
        <v>0</v>
      </c>
      <c r="Q143" s="119">
        <f t="shared" si="5"/>
        <v>0</v>
      </c>
      <c r="R143" s="119"/>
      <c r="S143" s="119" t="s">
        <v>135</v>
      </c>
      <c r="T143" s="119" t="s">
        <v>135</v>
      </c>
      <c r="U143" s="119">
        <v>0.157</v>
      </c>
      <c r="V143" s="119">
        <f t="shared" si="6"/>
        <v>0.31</v>
      </c>
      <c r="W143" s="119"/>
      <c r="X143" s="119" t="s">
        <v>136</v>
      </c>
      <c r="Y143" s="114"/>
      <c r="Z143" s="114"/>
      <c r="AA143" s="114"/>
      <c r="AB143" s="114"/>
      <c r="AC143" s="114"/>
      <c r="AD143" s="114"/>
      <c r="AE143" s="114"/>
      <c r="AF143" s="114"/>
      <c r="AG143" s="114" t="s">
        <v>137</v>
      </c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</row>
    <row r="144" spans="1:60" outlineLevel="1" x14ac:dyDescent="0.2">
      <c r="A144" s="137">
        <v>41</v>
      </c>
      <c r="B144" s="138" t="s">
        <v>269</v>
      </c>
      <c r="C144" s="144" t="s">
        <v>270</v>
      </c>
      <c r="D144" s="139" t="s">
        <v>134</v>
      </c>
      <c r="E144" s="140">
        <v>2</v>
      </c>
      <c r="F144" s="141"/>
      <c r="G144" s="142">
        <f t="shared" si="0"/>
        <v>0</v>
      </c>
      <c r="H144" s="119">
        <v>0</v>
      </c>
      <c r="I144" s="119">
        <f t="shared" si="1"/>
        <v>0</v>
      </c>
      <c r="J144" s="119">
        <v>87.7</v>
      </c>
      <c r="K144" s="119">
        <f t="shared" si="2"/>
        <v>175.4</v>
      </c>
      <c r="L144" s="119">
        <v>21</v>
      </c>
      <c r="M144" s="119">
        <f t="shared" si="3"/>
        <v>0</v>
      </c>
      <c r="N144" s="119">
        <v>0</v>
      </c>
      <c r="O144" s="119">
        <f t="shared" si="4"/>
        <v>0</v>
      </c>
      <c r="P144" s="119">
        <v>0</v>
      </c>
      <c r="Q144" s="119">
        <f t="shared" si="5"/>
        <v>0</v>
      </c>
      <c r="R144" s="119"/>
      <c r="S144" s="119" t="s">
        <v>135</v>
      </c>
      <c r="T144" s="119" t="s">
        <v>135</v>
      </c>
      <c r="U144" s="119">
        <v>0.17399999999999999</v>
      </c>
      <c r="V144" s="119">
        <f t="shared" si="6"/>
        <v>0.35</v>
      </c>
      <c r="W144" s="119"/>
      <c r="X144" s="119" t="s">
        <v>136</v>
      </c>
      <c r="Y144" s="114"/>
      <c r="Z144" s="114"/>
      <c r="AA144" s="114"/>
      <c r="AB144" s="114"/>
      <c r="AC144" s="114"/>
      <c r="AD144" s="114"/>
      <c r="AE144" s="114"/>
      <c r="AF144" s="114"/>
      <c r="AG144" s="114" t="s">
        <v>137</v>
      </c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</row>
    <row r="145" spans="1:60" outlineLevel="1" x14ac:dyDescent="0.2">
      <c r="A145" s="137">
        <v>42</v>
      </c>
      <c r="B145" s="138" t="s">
        <v>271</v>
      </c>
      <c r="C145" s="144" t="s">
        <v>272</v>
      </c>
      <c r="D145" s="139" t="s">
        <v>134</v>
      </c>
      <c r="E145" s="140">
        <v>1</v>
      </c>
      <c r="F145" s="141"/>
      <c r="G145" s="142">
        <f t="shared" si="0"/>
        <v>0</v>
      </c>
      <c r="H145" s="119">
        <v>0</v>
      </c>
      <c r="I145" s="119">
        <f t="shared" si="1"/>
        <v>0</v>
      </c>
      <c r="J145" s="119">
        <v>130.5</v>
      </c>
      <c r="K145" s="119">
        <f t="shared" si="2"/>
        <v>130.5</v>
      </c>
      <c r="L145" s="119">
        <v>21</v>
      </c>
      <c r="M145" s="119">
        <f t="shared" si="3"/>
        <v>0</v>
      </c>
      <c r="N145" s="119">
        <v>0</v>
      </c>
      <c r="O145" s="119">
        <f t="shared" si="4"/>
        <v>0</v>
      </c>
      <c r="P145" s="119">
        <v>0</v>
      </c>
      <c r="Q145" s="119">
        <f t="shared" si="5"/>
        <v>0</v>
      </c>
      <c r="R145" s="119"/>
      <c r="S145" s="119" t="s">
        <v>135</v>
      </c>
      <c r="T145" s="119" t="s">
        <v>135</v>
      </c>
      <c r="U145" s="119">
        <v>0.25900000000000001</v>
      </c>
      <c r="V145" s="119">
        <f t="shared" si="6"/>
        <v>0.26</v>
      </c>
      <c r="W145" s="119"/>
      <c r="X145" s="119" t="s">
        <v>136</v>
      </c>
      <c r="Y145" s="114"/>
      <c r="Z145" s="114"/>
      <c r="AA145" s="114"/>
      <c r="AB145" s="114"/>
      <c r="AC145" s="114"/>
      <c r="AD145" s="114"/>
      <c r="AE145" s="114"/>
      <c r="AF145" s="114"/>
      <c r="AG145" s="114" t="s">
        <v>137</v>
      </c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</row>
    <row r="146" spans="1:60" outlineLevel="1" x14ac:dyDescent="0.2">
      <c r="A146" s="137">
        <v>43</v>
      </c>
      <c r="B146" s="138" t="s">
        <v>273</v>
      </c>
      <c r="C146" s="144" t="s">
        <v>274</v>
      </c>
      <c r="D146" s="139" t="s">
        <v>134</v>
      </c>
      <c r="E146" s="140">
        <v>1</v>
      </c>
      <c r="F146" s="141"/>
      <c r="G146" s="142">
        <f t="shared" si="0"/>
        <v>0</v>
      </c>
      <c r="H146" s="119">
        <v>0</v>
      </c>
      <c r="I146" s="119">
        <f t="shared" si="1"/>
        <v>0</v>
      </c>
      <c r="J146" s="119">
        <v>238.5</v>
      </c>
      <c r="K146" s="119">
        <f t="shared" si="2"/>
        <v>238.5</v>
      </c>
      <c r="L146" s="119">
        <v>21</v>
      </c>
      <c r="M146" s="119">
        <f t="shared" si="3"/>
        <v>0</v>
      </c>
      <c r="N146" s="119">
        <v>0</v>
      </c>
      <c r="O146" s="119">
        <f t="shared" si="4"/>
        <v>0</v>
      </c>
      <c r="P146" s="119">
        <v>0</v>
      </c>
      <c r="Q146" s="119">
        <f t="shared" si="5"/>
        <v>0</v>
      </c>
      <c r="R146" s="119"/>
      <c r="S146" s="119" t="s">
        <v>135</v>
      </c>
      <c r="T146" s="119" t="s">
        <v>143</v>
      </c>
      <c r="U146" s="119">
        <v>0.45</v>
      </c>
      <c r="V146" s="119">
        <f t="shared" si="6"/>
        <v>0.45</v>
      </c>
      <c r="W146" s="119"/>
      <c r="X146" s="119" t="s">
        <v>136</v>
      </c>
      <c r="Y146" s="114"/>
      <c r="Z146" s="114"/>
      <c r="AA146" s="114"/>
      <c r="AB146" s="114"/>
      <c r="AC146" s="114"/>
      <c r="AD146" s="114"/>
      <c r="AE146" s="114"/>
      <c r="AF146" s="114"/>
      <c r="AG146" s="114" t="s">
        <v>137</v>
      </c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</row>
    <row r="147" spans="1:60" ht="22.5" outlineLevel="1" x14ac:dyDescent="0.2">
      <c r="A147" s="137">
        <v>44</v>
      </c>
      <c r="B147" s="138" t="s">
        <v>275</v>
      </c>
      <c r="C147" s="144" t="s">
        <v>276</v>
      </c>
      <c r="D147" s="139" t="s">
        <v>277</v>
      </c>
      <c r="E147" s="140">
        <v>2</v>
      </c>
      <c r="F147" s="141"/>
      <c r="G147" s="142">
        <f t="shared" si="0"/>
        <v>0</v>
      </c>
      <c r="H147" s="119">
        <v>0</v>
      </c>
      <c r="I147" s="119">
        <f t="shared" si="1"/>
        <v>0</v>
      </c>
      <c r="J147" s="119">
        <v>450</v>
      </c>
      <c r="K147" s="119">
        <f t="shared" si="2"/>
        <v>900</v>
      </c>
      <c r="L147" s="119">
        <v>21</v>
      </c>
      <c r="M147" s="119">
        <f t="shared" si="3"/>
        <v>0</v>
      </c>
      <c r="N147" s="119">
        <v>0</v>
      </c>
      <c r="O147" s="119">
        <f t="shared" si="4"/>
        <v>0</v>
      </c>
      <c r="P147" s="119">
        <v>0</v>
      </c>
      <c r="Q147" s="119">
        <f t="shared" si="5"/>
        <v>0</v>
      </c>
      <c r="R147" s="119"/>
      <c r="S147" s="119" t="s">
        <v>155</v>
      </c>
      <c r="T147" s="119" t="s">
        <v>156</v>
      </c>
      <c r="U147" s="119">
        <v>0</v>
      </c>
      <c r="V147" s="119">
        <f t="shared" si="6"/>
        <v>0</v>
      </c>
      <c r="W147" s="119"/>
      <c r="X147" s="119" t="s">
        <v>136</v>
      </c>
      <c r="Y147" s="114"/>
      <c r="Z147" s="114"/>
      <c r="AA147" s="114"/>
      <c r="AB147" s="114"/>
      <c r="AC147" s="114"/>
      <c r="AD147" s="114"/>
      <c r="AE147" s="114"/>
      <c r="AF147" s="114"/>
      <c r="AG147" s="114" t="s">
        <v>137</v>
      </c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</row>
    <row r="148" spans="1:60" outlineLevel="1" x14ac:dyDescent="0.2">
      <c r="A148" s="137">
        <v>45</v>
      </c>
      <c r="B148" s="138" t="s">
        <v>278</v>
      </c>
      <c r="C148" s="144" t="s">
        <v>279</v>
      </c>
      <c r="D148" s="139" t="s">
        <v>0</v>
      </c>
      <c r="E148" s="140">
        <v>43.088000000000001</v>
      </c>
      <c r="F148" s="141"/>
      <c r="G148" s="142">
        <f t="shared" si="0"/>
        <v>0</v>
      </c>
      <c r="H148" s="119">
        <v>0</v>
      </c>
      <c r="I148" s="119">
        <f t="shared" si="1"/>
        <v>0</v>
      </c>
      <c r="J148" s="119">
        <v>1.85</v>
      </c>
      <c r="K148" s="119">
        <f t="shared" si="2"/>
        <v>79.709999999999994</v>
      </c>
      <c r="L148" s="119">
        <v>21</v>
      </c>
      <c r="M148" s="119">
        <f t="shared" si="3"/>
        <v>0</v>
      </c>
      <c r="N148" s="119">
        <v>0</v>
      </c>
      <c r="O148" s="119">
        <f t="shared" si="4"/>
        <v>0</v>
      </c>
      <c r="P148" s="119">
        <v>0</v>
      </c>
      <c r="Q148" s="119">
        <f t="shared" si="5"/>
        <v>0</v>
      </c>
      <c r="R148" s="119"/>
      <c r="S148" s="119" t="s">
        <v>135</v>
      </c>
      <c r="T148" s="119" t="s">
        <v>143</v>
      </c>
      <c r="U148" s="119">
        <v>0</v>
      </c>
      <c r="V148" s="119">
        <f t="shared" si="6"/>
        <v>0</v>
      </c>
      <c r="W148" s="119"/>
      <c r="X148" s="119" t="s">
        <v>250</v>
      </c>
      <c r="Y148" s="114"/>
      <c r="Z148" s="114"/>
      <c r="AA148" s="114"/>
      <c r="AB148" s="114"/>
      <c r="AC148" s="114"/>
      <c r="AD148" s="114"/>
      <c r="AE148" s="114"/>
      <c r="AF148" s="114"/>
      <c r="AG148" s="114" t="s">
        <v>251</v>
      </c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</row>
    <row r="149" spans="1:60" x14ac:dyDescent="0.2">
      <c r="A149" s="125" t="s">
        <v>130</v>
      </c>
      <c r="B149" s="126" t="s">
        <v>66</v>
      </c>
      <c r="C149" s="143" t="s">
        <v>67</v>
      </c>
      <c r="D149" s="127"/>
      <c r="E149" s="128"/>
      <c r="F149" s="129"/>
      <c r="G149" s="130">
        <f>SUMIF(AG150:AG155,"&lt;&gt;NOR",G150:G155)</f>
        <v>0</v>
      </c>
      <c r="H149" s="124"/>
      <c r="I149" s="124">
        <f>SUM(I150:I155)</f>
        <v>2085.9499999999998</v>
      </c>
      <c r="J149" s="124"/>
      <c r="K149" s="124">
        <f>SUM(K150:K155)</f>
        <v>4416.6599999999989</v>
      </c>
      <c r="L149" s="124"/>
      <c r="M149" s="124">
        <f>SUM(M150:M155)</f>
        <v>0</v>
      </c>
      <c r="N149" s="124"/>
      <c r="O149" s="124">
        <f>SUM(O150:O155)</f>
        <v>0.04</v>
      </c>
      <c r="P149" s="124"/>
      <c r="Q149" s="124">
        <f>SUM(Q150:Q155)</f>
        <v>0</v>
      </c>
      <c r="R149" s="124"/>
      <c r="S149" s="124"/>
      <c r="T149" s="124"/>
      <c r="U149" s="124"/>
      <c r="V149" s="124">
        <f>SUM(V150:V155)</f>
        <v>9.370000000000001</v>
      </c>
      <c r="W149" s="124"/>
      <c r="X149" s="124"/>
      <c r="AG149" t="s">
        <v>131</v>
      </c>
    </row>
    <row r="150" spans="1:60" outlineLevel="1" x14ac:dyDescent="0.2">
      <c r="A150" s="137">
        <v>46</v>
      </c>
      <c r="B150" s="138" t="s">
        <v>280</v>
      </c>
      <c r="C150" s="144" t="s">
        <v>281</v>
      </c>
      <c r="D150" s="139" t="s">
        <v>148</v>
      </c>
      <c r="E150" s="140">
        <v>10</v>
      </c>
      <c r="F150" s="141"/>
      <c r="G150" s="142">
        <f t="shared" ref="G150:G155" si="7">ROUND(E150*F150,2)</f>
        <v>0</v>
      </c>
      <c r="H150" s="119">
        <v>78.180000000000007</v>
      </c>
      <c r="I150" s="119">
        <f t="shared" ref="I150:I155" si="8">ROUND(E150*H150,2)</f>
        <v>781.8</v>
      </c>
      <c r="J150" s="119">
        <v>257.82</v>
      </c>
      <c r="K150" s="119">
        <f t="shared" ref="K150:K155" si="9">ROUND(E150*J150,2)</f>
        <v>2578.1999999999998</v>
      </c>
      <c r="L150" s="119">
        <v>21</v>
      </c>
      <c r="M150" s="119">
        <f t="shared" ref="M150:M155" si="10">G150*(1+L150/100)</f>
        <v>0</v>
      </c>
      <c r="N150" s="119">
        <v>3.9899999999999996E-3</v>
      </c>
      <c r="O150" s="119">
        <f t="shared" ref="O150:O155" si="11">ROUND(E150*N150,2)</f>
        <v>0.04</v>
      </c>
      <c r="P150" s="119">
        <v>0</v>
      </c>
      <c r="Q150" s="119">
        <f t="shared" ref="Q150:Q155" si="12">ROUND(E150*P150,2)</f>
        <v>0</v>
      </c>
      <c r="R150" s="119"/>
      <c r="S150" s="119" t="s">
        <v>135</v>
      </c>
      <c r="T150" s="119" t="s">
        <v>135</v>
      </c>
      <c r="U150" s="119">
        <v>0.54290000000000005</v>
      </c>
      <c r="V150" s="119">
        <f t="shared" ref="V150:V155" si="13">ROUND(E150*U150,2)</f>
        <v>5.43</v>
      </c>
      <c r="W150" s="119"/>
      <c r="X150" s="119" t="s">
        <v>136</v>
      </c>
      <c r="Y150" s="114"/>
      <c r="Z150" s="114"/>
      <c r="AA150" s="114"/>
      <c r="AB150" s="114"/>
      <c r="AC150" s="114"/>
      <c r="AD150" s="114"/>
      <c r="AE150" s="114"/>
      <c r="AF150" s="114"/>
      <c r="AG150" s="114" t="s">
        <v>137</v>
      </c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</row>
    <row r="151" spans="1:60" ht="22.5" outlineLevel="1" x14ac:dyDescent="0.2">
      <c r="A151" s="137">
        <v>47</v>
      </c>
      <c r="B151" s="138" t="s">
        <v>282</v>
      </c>
      <c r="C151" s="144" t="s">
        <v>283</v>
      </c>
      <c r="D151" s="139" t="s">
        <v>148</v>
      </c>
      <c r="E151" s="140">
        <v>10</v>
      </c>
      <c r="F151" s="141"/>
      <c r="G151" s="142">
        <f t="shared" si="7"/>
        <v>0</v>
      </c>
      <c r="H151" s="119">
        <v>27.39</v>
      </c>
      <c r="I151" s="119">
        <f t="shared" si="8"/>
        <v>273.89999999999998</v>
      </c>
      <c r="J151" s="119">
        <v>59.31</v>
      </c>
      <c r="K151" s="119">
        <f t="shared" si="9"/>
        <v>593.1</v>
      </c>
      <c r="L151" s="119">
        <v>21</v>
      </c>
      <c r="M151" s="119">
        <f t="shared" si="10"/>
        <v>0</v>
      </c>
      <c r="N151" s="119">
        <v>4.0000000000000003E-5</v>
      </c>
      <c r="O151" s="119">
        <f t="shared" si="11"/>
        <v>0</v>
      </c>
      <c r="P151" s="119">
        <v>0</v>
      </c>
      <c r="Q151" s="119">
        <f t="shared" si="12"/>
        <v>0</v>
      </c>
      <c r="R151" s="119"/>
      <c r="S151" s="119" t="s">
        <v>135</v>
      </c>
      <c r="T151" s="119" t="s">
        <v>135</v>
      </c>
      <c r="U151" s="119">
        <v>0.129</v>
      </c>
      <c r="V151" s="119">
        <f t="shared" si="13"/>
        <v>1.29</v>
      </c>
      <c r="W151" s="119"/>
      <c r="X151" s="119" t="s">
        <v>136</v>
      </c>
      <c r="Y151" s="114"/>
      <c r="Z151" s="114"/>
      <c r="AA151" s="114"/>
      <c r="AB151" s="114"/>
      <c r="AC151" s="114"/>
      <c r="AD151" s="114"/>
      <c r="AE151" s="114"/>
      <c r="AF151" s="114"/>
      <c r="AG151" s="114" t="s">
        <v>137</v>
      </c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</row>
    <row r="152" spans="1:60" outlineLevel="1" x14ac:dyDescent="0.2">
      <c r="A152" s="137">
        <v>48</v>
      </c>
      <c r="B152" s="138" t="s">
        <v>284</v>
      </c>
      <c r="C152" s="144" t="s">
        <v>285</v>
      </c>
      <c r="D152" s="139" t="s">
        <v>134</v>
      </c>
      <c r="E152" s="140">
        <v>3</v>
      </c>
      <c r="F152" s="141"/>
      <c r="G152" s="142">
        <f t="shared" si="7"/>
        <v>0</v>
      </c>
      <c r="H152" s="119">
        <v>112.43</v>
      </c>
      <c r="I152" s="119">
        <f t="shared" si="8"/>
        <v>337.29</v>
      </c>
      <c r="J152" s="119">
        <v>118.57</v>
      </c>
      <c r="K152" s="119">
        <f t="shared" si="9"/>
        <v>355.71</v>
      </c>
      <c r="L152" s="119">
        <v>21</v>
      </c>
      <c r="M152" s="119">
        <f t="shared" si="10"/>
        <v>0</v>
      </c>
      <c r="N152" s="119">
        <v>6.3000000000000003E-4</v>
      </c>
      <c r="O152" s="119">
        <f t="shared" si="11"/>
        <v>0</v>
      </c>
      <c r="P152" s="119">
        <v>0</v>
      </c>
      <c r="Q152" s="119">
        <f t="shared" si="12"/>
        <v>0</v>
      </c>
      <c r="R152" s="119"/>
      <c r="S152" s="119" t="s">
        <v>135</v>
      </c>
      <c r="T152" s="119" t="s">
        <v>135</v>
      </c>
      <c r="U152" s="119">
        <v>0.27200000000000002</v>
      </c>
      <c r="V152" s="119">
        <f t="shared" si="13"/>
        <v>0.82</v>
      </c>
      <c r="W152" s="119"/>
      <c r="X152" s="119" t="s">
        <v>136</v>
      </c>
      <c r="Y152" s="114"/>
      <c r="Z152" s="114"/>
      <c r="AA152" s="114"/>
      <c r="AB152" s="114"/>
      <c r="AC152" s="114"/>
      <c r="AD152" s="114"/>
      <c r="AE152" s="114"/>
      <c r="AF152" s="114"/>
      <c r="AG152" s="114" t="s">
        <v>137</v>
      </c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</row>
    <row r="153" spans="1:60" outlineLevel="1" x14ac:dyDescent="0.2">
      <c r="A153" s="137">
        <v>49</v>
      </c>
      <c r="B153" s="138" t="s">
        <v>286</v>
      </c>
      <c r="C153" s="144" t="s">
        <v>287</v>
      </c>
      <c r="D153" s="139" t="s">
        <v>288</v>
      </c>
      <c r="E153" s="140">
        <v>3</v>
      </c>
      <c r="F153" s="141"/>
      <c r="G153" s="142">
        <f t="shared" si="7"/>
        <v>0</v>
      </c>
      <c r="H153" s="119">
        <v>230.12</v>
      </c>
      <c r="I153" s="119">
        <f t="shared" si="8"/>
        <v>690.36</v>
      </c>
      <c r="J153" s="119">
        <v>235.38</v>
      </c>
      <c r="K153" s="119">
        <f t="shared" si="9"/>
        <v>706.14</v>
      </c>
      <c r="L153" s="119">
        <v>21</v>
      </c>
      <c r="M153" s="119">
        <f t="shared" si="10"/>
        <v>0</v>
      </c>
      <c r="N153" s="119">
        <v>1.48E-3</v>
      </c>
      <c r="O153" s="119">
        <f t="shared" si="11"/>
        <v>0</v>
      </c>
      <c r="P153" s="119">
        <v>0</v>
      </c>
      <c r="Q153" s="119">
        <f t="shared" si="12"/>
        <v>0</v>
      </c>
      <c r="R153" s="119"/>
      <c r="S153" s="119" t="s">
        <v>135</v>
      </c>
      <c r="T153" s="119" t="s">
        <v>135</v>
      </c>
      <c r="U153" s="119">
        <v>0.54</v>
      </c>
      <c r="V153" s="119">
        <f t="shared" si="13"/>
        <v>1.62</v>
      </c>
      <c r="W153" s="119"/>
      <c r="X153" s="119" t="s">
        <v>136</v>
      </c>
      <c r="Y153" s="114"/>
      <c r="Z153" s="114"/>
      <c r="AA153" s="114"/>
      <c r="AB153" s="114"/>
      <c r="AC153" s="114"/>
      <c r="AD153" s="114"/>
      <c r="AE153" s="114"/>
      <c r="AF153" s="114"/>
      <c r="AG153" s="114" t="s">
        <v>137</v>
      </c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</row>
    <row r="154" spans="1:60" outlineLevel="1" x14ac:dyDescent="0.2">
      <c r="A154" s="137">
        <v>50</v>
      </c>
      <c r="B154" s="138" t="s">
        <v>289</v>
      </c>
      <c r="C154" s="144" t="s">
        <v>290</v>
      </c>
      <c r="D154" s="139" t="s">
        <v>148</v>
      </c>
      <c r="E154" s="140">
        <v>10</v>
      </c>
      <c r="F154" s="141"/>
      <c r="G154" s="142">
        <f t="shared" si="7"/>
        <v>0</v>
      </c>
      <c r="H154" s="119">
        <v>0.26</v>
      </c>
      <c r="I154" s="119">
        <f t="shared" si="8"/>
        <v>2.6</v>
      </c>
      <c r="J154" s="119">
        <v>10.64</v>
      </c>
      <c r="K154" s="119">
        <f t="shared" si="9"/>
        <v>106.4</v>
      </c>
      <c r="L154" s="119">
        <v>21</v>
      </c>
      <c r="M154" s="119">
        <f t="shared" si="10"/>
        <v>0</v>
      </c>
      <c r="N154" s="119">
        <v>0</v>
      </c>
      <c r="O154" s="119">
        <f t="shared" si="11"/>
        <v>0</v>
      </c>
      <c r="P154" s="119">
        <v>0</v>
      </c>
      <c r="Q154" s="119">
        <f t="shared" si="12"/>
        <v>0</v>
      </c>
      <c r="R154" s="119"/>
      <c r="S154" s="119" t="s">
        <v>135</v>
      </c>
      <c r="T154" s="119" t="s">
        <v>135</v>
      </c>
      <c r="U154" s="119">
        <v>2.1000000000000001E-2</v>
      </c>
      <c r="V154" s="119">
        <f t="shared" si="13"/>
        <v>0.21</v>
      </c>
      <c r="W154" s="119"/>
      <c r="X154" s="119" t="s">
        <v>136</v>
      </c>
      <c r="Y154" s="114"/>
      <c r="Z154" s="114"/>
      <c r="AA154" s="114"/>
      <c r="AB154" s="114"/>
      <c r="AC154" s="114"/>
      <c r="AD154" s="114"/>
      <c r="AE154" s="114"/>
      <c r="AF154" s="114"/>
      <c r="AG154" s="114" t="s">
        <v>137</v>
      </c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</row>
    <row r="155" spans="1:60" outlineLevel="1" x14ac:dyDescent="0.2">
      <c r="A155" s="137">
        <v>51</v>
      </c>
      <c r="B155" s="138" t="s">
        <v>291</v>
      </c>
      <c r="C155" s="144" t="s">
        <v>292</v>
      </c>
      <c r="D155" s="139" t="s">
        <v>0</v>
      </c>
      <c r="E155" s="140">
        <v>64.254999999999995</v>
      </c>
      <c r="F155" s="141"/>
      <c r="G155" s="142">
        <f t="shared" si="7"/>
        <v>0</v>
      </c>
      <c r="H155" s="119">
        <v>0</v>
      </c>
      <c r="I155" s="119">
        <f t="shared" si="8"/>
        <v>0</v>
      </c>
      <c r="J155" s="119">
        <v>1.2</v>
      </c>
      <c r="K155" s="119">
        <f t="shared" si="9"/>
        <v>77.11</v>
      </c>
      <c r="L155" s="119">
        <v>21</v>
      </c>
      <c r="M155" s="119">
        <f t="shared" si="10"/>
        <v>0</v>
      </c>
      <c r="N155" s="119">
        <v>0</v>
      </c>
      <c r="O155" s="119">
        <f t="shared" si="11"/>
        <v>0</v>
      </c>
      <c r="P155" s="119">
        <v>0</v>
      </c>
      <c r="Q155" s="119">
        <f t="shared" si="12"/>
        <v>0</v>
      </c>
      <c r="R155" s="119"/>
      <c r="S155" s="119" t="s">
        <v>135</v>
      </c>
      <c r="T155" s="119" t="s">
        <v>143</v>
      </c>
      <c r="U155" s="119">
        <v>0</v>
      </c>
      <c r="V155" s="119">
        <f t="shared" si="13"/>
        <v>0</v>
      </c>
      <c r="W155" s="119"/>
      <c r="X155" s="119" t="s">
        <v>250</v>
      </c>
      <c r="Y155" s="114"/>
      <c r="Z155" s="114"/>
      <c r="AA155" s="114"/>
      <c r="AB155" s="114"/>
      <c r="AC155" s="114"/>
      <c r="AD155" s="114"/>
      <c r="AE155" s="114"/>
      <c r="AF155" s="114"/>
      <c r="AG155" s="114" t="s">
        <v>251</v>
      </c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</row>
    <row r="156" spans="1:60" x14ac:dyDescent="0.2">
      <c r="A156" s="125" t="s">
        <v>130</v>
      </c>
      <c r="B156" s="126" t="s">
        <v>68</v>
      </c>
      <c r="C156" s="143" t="s">
        <v>69</v>
      </c>
      <c r="D156" s="127"/>
      <c r="E156" s="128"/>
      <c r="F156" s="129"/>
      <c r="G156" s="130">
        <f>SUMIF(AG157:AG161,"&lt;&gt;NOR",G157:G161)</f>
        <v>0</v>
      </c>
      <c r="H156" s="124"/>
      <c r="I156" s="124">
        <f>SUM(I157:I161)</f>
        <v>2143.71</v>
      </c>
      <c r="J156" s="124"/>
      <c r="K156" s="124">
        <f>SUM(K157:K161)</f>
        <v>4595.2</v>
      </c>
      <c r="L156" s="124"/>
      <c r="M156" s="124">
        <f>SUM(M157:M161)</f>
        <v>0</v>
      </c>
      <c r="N156" s="124"/>
      <c r="O156" s="124">
        <f>SUM(O157:O161)</f>
        <v>0.02</v>
      </c>
      <c r="P156" s="124"/>
      <c r="Q156" s="124">
        <f>SUM(Q157:Q161)</f>
        <v>0</v>
      </c>
      <c r="R156" s="124"/>
      <c r="S156" s="124"/>
      <c r="T156" s="124"/>
      <c r="U156" s="124"/>
      <c r="V156" s="124">
        <f>SUM(V157:V161)</f>
        <v>2.7</v>
      </c>
      <c r="W156" s="124"/>
      <c r="X156" s="124"/>
      <c r="AG156" t="s">
        <v>131</v>
      </c>
    </row>
    <row r="157" spans="1:60" outlineLevel="1" x14ac:dyDescent="0.2">
      <c r="A157" s="137">
        <v>52</v>
      </c>
      <c r="B157" s="138" t="s">
        <v>293</v>
      </c>
      <c r="C157" s="144" t="s">
        <v>294</v>
      </c>
      <c r="D157" s="139" t="s">
        <v>148</v>
      </c>
      <c r="E157" s="140">
        <v>4</v>
      </c>
      <c r="F157" s="141"/>
      <c r="G157" s="142">
        <f>ROUND(E157*F157,2)</f>
        <v>0</v>
      </c>
      <c r="H157" s="119">
        <v>265.29000000000002</v>
      </c>
      <c r="I157" s="119">
        <f>ROUND(E157*H157,2)</f>
        <v>1061.1600000000001</v>
      </c>
      <c r="J157" s="119">
        <v>166.71</v>
      </c>
      <c r="K157" s="119">
        <f>ROUND(E157*J157,2)</f>
        <v>666.84</v>
      </c>
      <c r="L157" s="119">
        <v>21</v>
      </c>
      <c r="M157" s="119">
        <f>G157*(1+L157/100)</f>
        <v>0</v>
      </c>
      <c r="N157" s="119">
        <v>7.9000000000000001E-4</v>
      </c>
      <c r="O157" s="119">
        <f>ROUND(E157*N157,2)</f>
        <v>0</v>
      </c>
      <c r="P157" s="119">
        <v>0</v>
      </c>
      <c r="Q157" s="119">
        <f>ROUND(E157*P157,2)</f>
        <v>0</v>
      </c>
      <c r="R157" s="119"/>
      <c r="S157" s="119" t="s">
        <v>135</v>
      </c>
      <c r="T157" s="119" t="s">
        <v>135</v>
      </c>
      <c r="U157" s="119">
        <v>0.30869000000000002</v>
      </c>
      <c r="V157" s="119">
        <f>ROUND(E157*U157,2)</f>
        <v>1.23</v>
      </c>
      <c r="W157" s="119"/>
      <c r="X157" s="119" t="s">
        <v>136</v>
      </c>
      <c r="Y157" s="114"/>
      <c r="Z157" s="114"/>
      <c r="AA157" s="114"/>
      <c r="AB157" s="114"/>
      <c r="AC157" s="114"/>
      <c r="AD157" s="114"/>
      <c r="AE157" s="114"/>
      <c r="AF157" s="114"/>
      <c r="AG157" s="114" t="s">
        <v>137</v>
      </c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</row>
    <row r="158" spans="1:60" outlineLevel="1" x14ac:dyDescent="0.2">
      <c r="A158" s="137">
        <v>53</v>
      </c>
      <c r="B158" s="138" t="s">
        <v>295</v>
      </c>
      <c r="C158" s="144" t="s">
        <v>296</v>
      </c>
      <c r="D158" s="139" t="s">
        <v>297</v>
      </c>
      <c r="E158" s="140">
        <v>1</v>
      </c>
      <c r="F158" s="141"/>
      <c r="G158" s="142">
        <f>ROUND(E158*F158,2)</f>
        <v>0</v>
      </c>
      <c r="H158" s="119">
        <v>740.83</v>
      </c>
      <c r="I158" s="119">
        <f>ROUND(E158*H158,2)</f>
        <v>740.83</v>
      </c>
      <c r="J158" s="119">
        <v>90.17</v>
      </c>
      <c r="K158" s="119">
        <f>ROUND(E158*J158,2)</f>
        <v>90.17</v>
      </c>
      <c r="L158" s="119">
        <v>21</v>
      </c>
      <c r="M158" s="119">
        <f>G158*(1+L158/100)</f>
        <v>0</v>
      </c>
      <c r="N158" s="119">
        <v>5.0000000000000001E-4</v>
      </c>
      <c r="O158" s="119">
        <f>ROUND(E158*N158,2)</f>
        <v>0</v>
      </c>
      <c r="P158" s="119">
        <v>0</v>
      </c>
      <c r="Q158" s="119">
        <f>ROUND(E158*P158,2)</f>
        <v>0</v>
      </c>
      <c r="R158" s="119"/>
      <c r="S158" s="119" t="s">
        <v>135</v>
      </c>
      <c r="T158" s="119" t="s">
        <v>135</v>
      </c>
      <c r="U158" s="119">
        <v>0.16500000000000001</v>
      </c>
      <c r="V158" s="119">
        <f>ROUND(E158*U158,2)</f>
        <v>0.17</v>
      </c>
      <c r="W158" s="119"/>
      <c r="X158" s="119" t="s">
        <v>136</v>
      </c>
      <c r="Y158" s="114"/>
      <c r="Z158" s="114"/>
      <c r="AA158" s="114"/>
      <c r="AB158" s="114"/>
      <c r="AC158" s="114"/>
      <c r="AD158" s="114"/>
      <c r="AE158" s="114"/>
      <c r="AF158" s="114"/>
      <c r="AG158" s="114" t="s">
        <v>137</v>
      </c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</row>
    <row r="159" spans="1:60" ht="22.5" outlineLevel="1" x14ac:dyDescent="0.2">
      <c r="A159" s="137">
        <v>54</v>
      </c>
      <c r="B159" s="138" t="s">
        <v>298</v>
      </c>
      <c r="C159" s="144" t="s">
        <v>299</v>
      </c>
      <c r="D159" s="139" t="s">
        <v>277</v>
      </c>
      <c r="E159" s="140">
        <v>2</v>
      </c>
      <c r="F159" s="141"/>
      <c r="G159" s="142">
        <f>ROUND(E159*F159,2)</f>
        <v>0</v>
      </c>
      <c r="H159" s="119">
        <v>170.86</v>
      </c>
      <c r="I159" s="119">
        <f>ROUND(E159*H159,2)</f>
        <v>341.72</v>
      </c>
      <c r="J159" s="119">
        <v>379.14</v>
      </c>
      <c r="K159" s="119">
        <f>ROUND(E159*J159,2)</f>
        <v>758.28</v>
      </c>
      <c r="L159" s="119">
        <v>21</v>
      </c>
      <c r="M159" s="119">
        <f>G159*(1+L159/100)</f>
        <v>0</v>
      </c>
      <c r="N159" s="119">
        <v>8.1799999999999998E-3</v>
      </c>
      <c r="O159" s="119">
        <f>ROUND(E159*N159,2)</f>
        <v>0.02</v>
      </c>
      <c r="P159" s="119">
        <v>0</v>
      </c>
      <c r="Q159" s="119">
        <f>ROUND(E159*P159,2)</f>
        <v>0</v>
      </c>
      <c r="R159" s="119"/>
      <c r="S159" s="119" t="s">
        <v>155</v>
      </c>
      <c r="T159" s="119" t="s">
        <v>156</v>
      </c>
      <c r="U159" s="119">
        <v>0.65</v>
      </c>
      <c r="V159" s="119">
        <f>ROUND(E159*U159,2)</f>
        <v>1.3</v>
      </c>
      <c r="W159" s="119"/>
      <c r="X159" s="119" t="s">
        <v>136</v>
      </c>
      <c r="Y159" s="114"/>
      <c r="Z159" s="114"/>
      <c r="AA159" s="114"/>
      <c r="AB159" s="114"/>
      <c r="AC159" s="114"/>
      <c r="AD159" s="114"/>
      <c r="AE159" s="114"/>
      <c r="AF159" s="114"/>
      <c r="AG159" s="114" t="s">
        <v>137</v>
      </c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</row>
    <row r="160" spans="1:60" outlineLevel="1" x14ac:dyDescent="0.2">
      <c r="A160" s="137">
        <v>55</v>
      </c>
      <c r="B160" s="138" t="s">
        <v>300</v>
      </c>
      <c r="C160" s="144" t="s">
        <v>301</v>
      </c>
      <c r="D160" s="139" t="s">
        <v>264</v>
      </c>
      <c r="E160" s="140">
        <v>1</v>
      </c>
      <c r="F160" s="141"/>
      <c r="G160" s="142">
        <f>ROUND(E160*F160,2)</f>
        <v>0</v>
      </c>
      <c r="H160" s="119">
        <v>0</v>
      </c>
      <c r="I160" s="119">
        <f>ROUND(E160*H160,2)</f>
        <v>0</v>
      </c>
      <c r="J160" s="119">
        <v>3000</v>
      </c>
      <c r="K160" s="119">
        <f>ROUND(E160*J160,2)</f>
        <v>3000</v>
      </c>
      <c r="L160" s="119">
        <v>21</v>
      </c>
      <c r="M160" s="119">
        <f>G160*(1+L160/100)</f>
        <v>0</v>
      </c>
      <c r="N160" s="119">
        <v>0</v>
      </c>
      <c r="O160" s="119">
        <f>ROUND(E160*N160,2)</f>
        <v>0</v>
      </c>
      <c r="P160" s="119">
        <v>0</v>
      </c>
      <c r="Q160" s="119">
        <f>ROUND(E160*P160,2)</f>
        <v>0</v>
      </c>
      <c r="R160" s="119"/>
      <c r="S160" s="119" t="s">
        <v>155</v>
      </c>
      <c r="T160" s="119" t="s">
        <v>156</v>
      </c>
      <c r="U160" s="119">
        <v>0</v>
      </c>
      <c r="V160" s="119">
        <f>ROUND(E160*U160,2)</f>
        <v>0</v>
      </c>
      <c r="W160" s="119"/>
      <c r="X160" s="119" t="s">
        <v>136</v>
      </c>
      <c r="Y160" s="114"/>
      <c r="Z160" s="114"/>
      <c r="AA160" s="114"/>
      <c r="AB160" s="114"/>
      <c r="AC160" s="114"/>
      <c r="AD160" s="114"/>
      <c r="AE160" s="114"/>
      <c r="AF160" s="114"/>
      <c r="AG160" s="114" t="s">
        <v>137</v>
      </c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</row>
    <row r="161" spans="1:60" outlineLevel="1" x14ac:dyDescent="0.2">
      <c r="A161" s="137">
        <v>56</v>
      </c>
      <c r="B161" s="138" t="s">
        <v>302</v>
      </c>
      <c r="C161" s="144" t="s">
        <v>303</v>
      </c>
      <c r="D161" s="139" t="s">
        <v>0</v>
      </c>
      <c r="E161" s="140">
        <v>66.59</v>
      </c>
      <c r="F161" s="141"/>
      <c r="G161" s="142">
        <f>ROUND(E161*F161,2)</f>
        <v>0</v>
      </c>
      <c r="H161" s="119">
        <v>0</v>
      </c>
      <c r="I161" s="119">
        <f>ROUND(E161*H161,2)</f>
        <v>0</v>
      </c>
      <c r="J161" s="119">
        <v>1.2</v>
      </c>
      <c r="K161" s="119">
        <f>ROUND(E161*J161,2)</f>
        <v>79.91</v>
      </c>
      <c r="L161" s="119">
        <v>21</v>
      </c>
      <c r="M161" s="119">
        <f>G161*(1+L161/100)</f>
        <v>0</v>
      </c>
      <c r="N161" s="119">
        <v>0</v>
      </c>
      <c r="O161" s="119">
        <f>ROUND(E161*N161,2)</f>
        <v>0</v>
      </c>
      <c r="P161" s="119">
        <v>0</v>
      </c>
      <c r="Q161" s="119">
        <f>ROUND(E161*P161,2)</f>
        <v>0</v>
      </c>
      <c r="R161" s="119"/>
      <c r="S161" s="119" t="s">
        <v>135</v>
      </c>
      <c r="T161" s="119" t="s">
        <v>135</v>
      </c>
      <c r="U161" s="119">
        <v>0</v>
      </c>
      <c r="V161" s="119">
        <f>ROUND(E161*U161,2)</f>
        <v>0</v>
      </c>
      <c r="W161" s="119"/>
      <c r="X161" s="119" t="s">
        <v>250</v>
      </c>
      <c r="Y161" s="114"/>
      <c r="Z161" s="114"/>
      <c r="AA161" s="114"/>
      <c r="AB161" s="114"/>
      <c r="AC161" s="114"/>
      <c r="AD161" s="114"/>
      <c r="AE161" s="114"/>
      <c r="AF161" s="114"/>
      <c r="AG161" s="114" t="s">
        <v>251</v>
      </c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</row>
    <row r="162" spans="1:60" x14ac:dyDescent="0.2">
      <c r="A162" s="125" t="s">
        <v>130</v>
      </c>
      <c r="B162" s="126" t="s">
        <v>70</v>
      </c>
      <c r="C162" s="143" t="s">
        <v>71</v>
      </c>
      <c r="D162" s="127"/>
      <c r="E162" s="128"/>
      <c r="F162" s="129"/>
      <c r="G162" s="130">
        <f>SUMIF(AG163:AG188,"&lt;&gt;NOR",G163:G188)</f>
        <v>0</v>
      </c>
      <c r="H162" s="124"/>
      <c r="I162" s="124">
        <f>SUM(I163:I188)</f>
        <v>11567.3</v>
      </c>
      <c r="J162" s="124"/>
      <c r="K162" s="124">
        <f>SUM(K163:K188)</f>
        <v>6209.9800000000005</v>
      </c>
      <c r="L162" s="124"/>
      <c r="M162" s="124">
        <f>SUM(M163:M188)</f>
        <v>0</v>
      </c>
      <c r="N162" s="124"/>
      <c r="O162" s="124">
        <f>SUM(O163:O188)</f>
        <v>0.05</v>
      </c>
      <c r="P162" s="124"/>
      <c r="Q162" s="124">
        <f>SUM(Q163:Q188)</f>
        <v>0.28000000000000003</v>
      </c>
      <c r="R162" s="124"/>
      <c r="S162" s="124"/>
      <c r="T162" s="124"/>
      <c r="U162" s="124"/>
      <c r="V162" s="124">
        <f>SUM(V163:V188)</f>
        <v>11.940000000000001</v>
      </c>
      <c r="W162" s="124"/>
      <c r="X162" s="124"/>
      <c r="AG162" t="s">
        <v>131</v>
      </c>
    </row>
    <row r="163" spans="1:60" outlineLevel="1" x14ac:dyDescent="0.2">
      <c r="A163" s="137">
        <v>57</v>
      </c>
      <c r="B163" s="138" t="s">
        <v>304</v>
      </c>
      <c r="C163" s="144" t="s">
        <v>305</v>
      </c>
      <c r="D163" s="139" t="s">
        <v>297</v>
      </c>
      <c r="E163" s="140">
        <v>1</v>
      </c>
      <c r="F163" s="141"/>
      <c r="G163" s="142">
        <f t="shared" ref="G163:G180" si="14">ROUND(E163*F163,2)</f>
        <v>0</v>
      </c>
      <c r="H163" s="119">
        <v>563.53</v>
      </c>
      <c r="I163" s="119">
        <f t="shared" ref="I163:I180" si="15">ROUND(E163*H163,2)</f>
        <v>563.53</v>
      </c>
      <c r="J163" s="119">
        <v>672.47</v>
      </c>
      <c r="K163" s="119">
        <f t="shared" ref="K163:K180" si="16">ROUND(E163*J163,2)</f>
        <v>672.47</v>
      </c>
      <c r="L163" s="119">
        <v>21</v>
      </c>
      <c r="M163" s="119">
        <f t="shared" ref="M163:M180" si="17">G163*(1+L163/100)</f>
        <v>0</v>
      </c>
      <c r="N163" s="119">
        <v>1.8600000000000001E-3</v>
      </c>
      <c r="O163" s="119">
        <f t="shared" ref="O163:O180" si="18">ROUND(E163*N163,2)</f>
        <v>0</v>
      </c>
      <c r="P163" s="119">
        <v>0</v>
      </c>
      <c r="Q163" s="119">
        <f t="shared" ref="Q163:Q180" si="19">ROUND(E163*P163,2)</f>
        <v>0</v>
      </c>
      <c r="R163" s="119"/>
      <c r="S163" s="119" t="s">
        <v>135</v>
      </c>
      <c r="T163" s="119" t="s">
        <v>135</v>
      </c>
      <c r="U163" s="119">
        <v>1.3340000000000001</v>
      </c>
      <c r="V163" s="119">
        <f t="shared" ref="V163:V180" si="20">ROUND(E163*U163,2)</f>
        <v>1.33</v>
      </c>
      <c r="W163" s="119"/>
      <c r="X163" s="119" t="s">
        <v>136</v>
      </c>
      <c r="Y163" s="114"/>
      <c r="Z163" s="114"/>
      <c r="AA163" s="114"/>
      <c r="AB163" s="114"/>
      <c r="AC163" s="114"/>
      <c r="AD163" s="114"/>
      <c r="AE163" s="114"/>
      <c r="AF163" s="114"/>
      <c r="AG163" s="114" t="s">
        <v>137</v>
      </c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</row>
    <row r="164" spans="1:60" outlineLevel="1" x14ac:dyDescent="0.2">
      <c r="A164" s="137">
        <v>58</v>
      </c>
      <c r="B164" s="138" t="s">
        <v>306</v>
      </c>
      <c r="C164" s="144" t="s">
        <v>650</v>
      </c>
      <c r="D164" s="139" t="s">
        <v>297</v>
      </c>
      <c r="E164" s="140">
        <v>1</v>
      </c>
      <c r="F164" s="141"/>
      <c r="G164" s="142">
        <f t="shared" si="14"/>
        <v>0</v>
      </c>
      <c r="H164" s="119">
        <v>95.29</v>
      </c>
      <c r="I164" s="119">
        <f t="shared" si="15"/>
        <v>95.29</v>
      </c>
      <c r="J164" s="119">
        <v>731.71</v>
      </c>
      <c r="K164" s="119">
        <f t="shared" si="16"/>
        <v>731.71</v>
      </c>
      <c r="L164" s="119">
        <v>21</v>
      </c>
      <c r="M164" s="119">
        <f t="shared" si="17"/>
        <v>0</v>
      </c>
      <c r="N164" s="119">
        <v>1.41E-3</v>
      </c>
      <c r="O164" s="119">
        <f t="shared" si="18"/>
        <v>0</v>
      </c>
      <c r="P164" s="119">
        <v>0</v>
      </c>
      <c r="Q164" s="119">
        <f t="shared" si="19"/>
        <v>0</v>
      </c>
      <c r="R164" s="119"/>
      <c r="S164" s="119" t="s">
        <v>135</v>
      </c>
      <c r="T164" s="119" t="s">
        <v>143</v>
      </c>
      <c r="U164" s="119">
        <v>1.575</v>
      </c>
      <c r="V164" s="119">
        <f t="shared" si="20"/>
        <v>1.58</v>
      </c>
      <c r="W164" s="119"/>
      <c r="X164" s="119" t="s">
        <v>136</v>
      </c>
      <c r="Y164" s="114"/>
      <c r="Z164" s="114"/>
      <c r="AA164" s="114"/>
      <c r="AB164" s="114"/>
      <c r="AC164" s="114"/>
      <c r="AD164" s="114"/>
      <c r="AE164" s="114"/>
      <c r="AF164" s="114"/>
      <c r="AG164" s="114" t="s">
        <v>137</v>
      </c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</row>
    <row r="165" spans="1:60" outlineLevel="1" x14ac:dyDescent="0.2">
      <c r="A165" s="137">
        <v>59</v>
      </c>
      <c r="B165" s="138" t="s">
        <v>308</v>
      </c>
      <c r="C165" s="144" t="s">
        <v>651</v>
      </c>
      <c r="D165" s="139" t="s">
        <v>297</v>
      </c>
      <c r="E165" s="140">
        <v>1</v>
      </c>
      <c r="F165" s="141"/>
      <c r="G165" s="142">
        <f t="shared" si="14"/>
        <v>0</v>
      </c>
      <c r="H165" s="119">
        <v>0</v>
      </c>
      <c r="I165" s="119">
        <f t="shared" si="15"/>
        <v>0</v>
      </c>
      <c r="J165" s="119">
        <v>455.5</v>
      </c>
      <c r="K165" s="119">
        <f t="shared" si="16"/>
        <v>455.5</v>
      </c>
      <c r="L165" s="119">
        <v>21</v>
      </c>
      <c r="M165" s="119">
        <f t="shared" si="17"/>
        <v>0</v>
      </c>
      <c r="N165" s="119">
        <v>0</v>
      </c>
      <c r="O165" s="119">
        <f t="shared" si="18"/>
        <v>0</v>
      </c>
      <c r="P165" s="119">
        <v>0.125</v>
      </c>
      <c r="Q165" s="119">
        <f t="shared" si="19"/>
        <v>0.13</v>
      </c>
      <c r="R165" s="119"/>
      <c r="S165" s="119" t="s">
        <v>135</v>
      </c>
      <c r="T165" s="119" t="s">
        <v>135</v>
      </c>
      <c r="U165" s="119">
        <v>1.1499999999999999</v>
      </c>
      <c r="V165" s="119">
        <f t="shared" si="20"/>
        <v>1.1499999999999999</v>
      </c>
      <c r="W165" s="119"/>
      <c r="X165" s="119" t="s">
        <v>136</v>
      </c>
      <c r="Y165" s="114"/>
      <c r="Z165" s="114"/>
      <c r="AA165" s="114"/>
      <c r="AB165" s="114"/>
      <c r="AC165" s="114"/>
      <c r="AD165" s="114"/>
      <c r="AE165" s="114"/>
      <c r="AF165" s="114"/>
      <c r="AG165" s="114" t="s">
        <v>137</v>
      </c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</row>
    <row r="166" spans="1:60" ht="22.5" outlineLevel="1" x14ac:dyDescent="0.2">
      <c r="A166" s="137">
        <v>60</v>
      </c>
      <c r="B166" s="138" t="s">
        <v>310</v>
      </c>
      <c r="C166" s="144" t="s">
        <v>311</v>
      </c>
      <c r="D166" s="139" t="s">
        <v>297</v>
      </c>
      <c r="E166" s="140">
        <v>1</v>
      </c>
      <c r="F166" s="141"/>
      <c r="G166" s="142">
        <f t="shared" si="14"/>
        <v>0</v>
      </c>
      <c r="H166" s="119">
        <v>23.85</v>
      </c>
      <c r="I166" s="119">
        <f t="shared" si="15"/>
        <v>23.85</v>
      </c>
      <c r="J166" s="119">
        <v>166.15</v>
      </c>
      <c r="K166" s="119">
        <f t="shared" si="16"/>
        <v>166.15</v>
      </c>
      <c r="L166" s="119">
        <v>21</v>
      </c>
      <c r="M166" s="119">
        <f t="shared" si="17"/>
        <v>0</v>
      </c>
      <c r="N166" s="119">
        <v>3.0000000000000001E-5</v>
      </c>
      <c r="O166" s="119">
        <f t="shared" si="18"/>
        <v>0</v>
      </c>
      <c r="P166" s="119">
        <v>0</v>
      </c>
      <c r="Q166" s="119">
        <f t="shared" si="19"/>
        <v>0</v>
      </c>
      <c r="R166" s="119"/>
      <c r="S166" s="119" t="s">
        <v>135</v>
      </c>
      <c r="T166" s="119" t="s">
        <v>135</v>
      </c>
      <c r="U166" s="119">
        <v>0.33</v>
      </c>
      <c r="V166" s="119">
        <f t="shared" si="20"/>
        <v>0.33</v>
      </c>
      <c r="W166" s="119"/>
      <c r="X166" s="119" t="s">
        <v>136</v>
      </c>
      <c r="Y166" s="114"/>
      <c r="Z166" s="114"/>
      <c r="AA166" s="114"/>
      <c r="AB166" s="114"/>
      <c r="AC166" s="114"/>
      <c r="AD166" s="114"/>
      <c r="AE166" s="114"/>
      <c r="AF166" s="114"/>
      <c r="AG166" s="114" t="s">
        <v>137</v>
      </c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</row>
    <row r="167" spans="1:60" outlineLevel="1" x14ac:dyDescent="0.2">
      <c r="A167" s="137">
        <v>61</v>
      </c>
      <c r="B167" s="138" t="s">
        <v>312</v>
      </c>
      <c r="C167" s="144" t="s">
        <v>652</v>
      </c>
      <c r="D167" s="139" t="s">
        <v>134</v>
      </c>
      <c r="E167" s="140">
        <v>1</v>
      </c>
      <c r="F167" s="141"/>
      <c r="G167" s="142">
        <f t="shared" si="14"/>
        <v>0</v>
      </c>
      <c r="H167" s="119">
        <v>422.36</v>
      </c>
      <c r="I167" s="119">
        <f t="shared" si="15"/>
        <v>422.36</v>
      </c>
      <c r="J167" s="119">
        <v>689.64</v>
      </c>
      <c r="K167" s="119">
        <f t="shared" si="16"/>
        <v>689.64</v>
      </c>
      <c r="L167" s="119">
        <v>21</v>
      </c>
      <c r="M167" s="119">
        <f t="shared" si="17"/>
        <v>0</v>
      </c>
      <c r="N167" s="119">
        <v>1.82E-3</v>
      </c>
      <c r="O167" s="119">
        <f t="shared" si="18"/>
        <v>0</v>
      </c>
      <c r="P167" s="119">
        <v>0</v>
      </c>
      <c r="Q167" s="119">
        <f t="shared" si="19"/>
        <v>0</v>
      </c>
      <c r="R167" s="119"/>
      <c r="S167" s="119" t="s">
        <v>135</v>
      </c>
      <c r="T167" s="119" t="s">
        <v>135</v>
      </c>
      <c r="U167" s="119">
        <v>1.262</v>
      </c>
      <c r="V167" s="119">
        <f t="shared" si="20"/>
        <v>1.26</v>
      </c>
      <c r="W167" s="119"/>
      <c r="X167" s="119" t="s">
        <v>136</v>
      </c>
      <c r="Y167" s="114"/>
      <c r="Z167" s="114"/>
      <c r="AA167" s="114"/>
      <c r="AB167" s="114"/>
      <c r="AC167" s="114"/>
      <c r="AD167" s="114"/>
      <c r="AE167" s="114"/>
      <c r="AF167" s="114"/>
      <c r="AG167" s="114" t="s">
        <v>137</v>
      </c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</row>
    <row r="168" spans="1:60" outlineLevel="1" x14ac:dyDescent="0.2">
      <c r="A168" s="137">
        <v>62</v>
      </c>
      <c r="B168" s="138" t="s">
        <v>314</v>
      </c>
      <c r="C168" s="144" t="s">
        <v>653</v>
      </c>
      <c r="D168" s="139" t="s">
        <v>297</v>
      </c>
      <c r="E168" s="140">
        <v>1</v>
      </c>
      <c r="F168" s="141"/>
      <c r="G168" s="142">
        <f t="shared" si="14"/>
        <v>0</v>
      </c>
      <c r="H168" s="119">
        <v>0</v>
      </c>
      <c r="I168" s="119">
        <f t="shared" si="15"/>
        <v>0</v>
      </c>
      <c r="J168" s="119">
        <v>123</v>
      </c>
      <c r="K168" s="119">
        <f t="shared" si="16"/>
        <v>123</v>
      </c>
      <c r="L168" s="119">
        <v>21</v>
      </c>
      <c r="M168" s="119">
        <f t="shared" si="17"/>
        <v>0</v>
      </c>
      <c r="N168" s="119">
        <v>0</v>
      </c>
      <c r="O168" s="119">
        <f t="shared" si="18"/>
        <v>0</v>
      </c>
      <c r="P168" s="119">
        <v>6.7000000000000004E-2</v>
      </c>
      <c r="Q168" s="119">
        <f t="shared" si="19"/>
        <v>7.0000000000000007E-2</v>
      </c>
      <c r="R168" s="119"/>
      <c r="S168" s="119" t="s">
        <v>135</v>
      </c>
      <c r="T168" s="119" t="s">
        <v>135</v>
      </c>
      <c r="U168" s="119">
        <v>0.31</v>
      </c>
      <c r="V168" s="119">
        <f t="shared" si="20"/>
        <v>0.31</v>
      </c>
      <c r="W168" s="119"/>
      <c r="X168" s="119" t="s">
        <v>136</v>
      </c>
      <c r="Y168" s="114"/>
      <c r="Z168" s="114"/>
      <c r="AA168" s="114"/>
      <c r="AB168" s="114"/>
      <c r="AC168" s="114"/>
      <c r="AD168" s="114"/>
      <c r="AE168" s="114"/>
      <c r="AF168" s="114"/>
      <c r="AG168" s="114" t="s">
        <v>137</v>
      </c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</row>
    <row r="169" spans="1:60" outlineLevel="1" x14ac:dyDescent="0.2">
      <c r="A169" s="137">
        <v>63</v>
      </c>
      <c r="B169" s="138" t="s">
        <v>316</v>
      </c>
      <c r="C169" s="144" t="s">
        <v>317</v>
      </c>
      <c r="D169" s="139" t="s">
        <v>297</v>
      </c>
      <c r="E169" s="140">
        <v>7</v>
      </c>
      <c r="F169" s="141"/>
      <c r="G169" s="142">
        <f t="shared" si="14"/>
        <v>0</v>
      </c>
      <c r="H169" s="119">
        <v>129.06</v>
      </c>
      <c r="I169" s="119">
        <f t="shared" si="15"/>
        <v>903.42</v>
      </c>
      <c r="J169" s="119">
        <v>114.44</v>
      </c>
      <c r="K169" s="119">
        <f t="shared" si="16"/>
        <v>801.08</v>
      </c>
      <c r="L169" s="119">
        <v>21</v>
      </c>
      <c r="M169" s="119">
        <f t="shared" si="17"/>
        <v>0</v>
      </c>
      <c r="N169" s="119">
        <v>1.7000000000000001E-4</v>
      </c>
      <c r="O169" s="119">
        <f t="shared" si="18"/>
        <v>0</v>
      </c>
      <c r="P169" s="119">
        <v>0</v>
      </c>
      <c r="Q169" s="119">
        <f t="shared" si="19"/>
        <v>0</v>
      </c>
      <c r="R169" s="119"/>
      <c r="S169" s="119" t="s">
        <v>135</v>
      </c>
      <c r="T169" s="119" t="s">
        <v>135</v>
      </c>
      <c r="U169" s="119">
        <v>0.22700000000000001</v>
      </c>
      <c r="V169" s="119">
        <f t="shared" si="20"/>
        <v>1.59</v>
      </c>
      <c r="W169" s="119"/>
      <c r="X169" s="119" t="s">
        <v>136</v>
      </c>
      <c r="Y169" s="114"/>
      <c r="Z169" s="114"/>
      <c r="AA169" s="114"/>
      <c r="AB169" s="114"/>
      <c r="AC169" s="114"/>
      <c r="AD169" s="114"/>
      <c r="AE169" s="114"/>
      <c r="AF169" s="114"/>
      <c r="AG169" s="114" t="s">
        <v>137</v>
      </c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</row>
    <row r="170" spans="1:60" ht="22.5" outlineLevel="1" x14ac:dyDescent="0.2">
      <c r="A170" s="137">
        <v>64</v>
      </c>
      <c r="B170" s="138" t="s">
        <v>318</v>
      </c>
      <c r="C170" s="144" t="s">
        <v>319</v>
      </c>
      <c r="D170" s="139" t="s">
        <v>297</v>
      </c>
      <c r="E170" s="140">
        <v>2</v>
      </c>
      <c r="F170" s="141"/>
      <c r="G170" s="142">
        <f t="shared" si="14"/>
        <v>0</v>
      </c>
      <c r="H170" s="119">
        <v>196.5</v>
      </c>
      <c r="I170" s="119">
        <f t="shared" si="15"/>
        <v>393</v>
      </c>
      <c r="J170" s="119">
        <v>62.5</v>
      </c>
      <c r="K170" s="119">
        <f t="shared" si="16"/>
        <v>125</v>
      </c>
      <c r="L170" s="119">
        <v>21</v>
      </c>
      <c r="M170" s="119">
        <f t="shared" si="17"/>
        <v>0</v>
      </c>
      <c r="N170" s="119">
        <v>2.4000000000000001E-4</v>
      </c>
      <c r="O170" s="119">
        <f t="shared" si="18"/>
        <v>0</v>
      </c>
      <c r="P170" s="119">
        <v>0</v>
      </c>
      <c r="Q170" s="119">
        <f t="shared" si="19"/>
        <v>0</v>
      </c>
      <c r="R170" s="119"/>
      <c r="S170" s="119" t="s">
        <v>135</v>
      </c>
      <c r="T170" s="119" t="s">
        <v>135</v>
      </c>
      <c r="U170" s="119">
        <v>0.124</v>
      </c>
      <c r="V170" s="119">
        <f t="shared" si="20"/>
        <v>0.25</v>
      </c>
      <c r="W170" s="119"/>
      <c r="X170" s="119" t="s">
        <v>136</v>
      </c>
      <c r="Y170" s="114"/>
      <c r="Z170" s="114"/>
      <c r="AA170" s="114"/>
      <c r="AB170" s="114"/>
      <c r="AC170" s="114"/>
      <c r="AD170" s="114"/>
      <c r="AE170" s="114"/>
      <c r="AF170" s="114"/>
      <c r="AG170" s="114" t="s">
        <v>137</v>
      </c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</row>
    <row r="171" spans="1:60" ht="22.5" outlineLevel="1" x14ac:dyDescent="0.2">
      <c r="A171" s="137">
        <v>65</v>
      </c>
      <c r="B171" s="138" t="s">
        <v>320</v>
      </c>
      <c r="C171" s="144" t="s">
        <v>321</v>
      </c>
      <c r="D171" s="139" t="s">
        <v>134</v>
      </c>
      <c r="E171" s="140">
        <v>1</v>
      </c>
      <c r="F171" s="141"/>
      <c r="G171" s="142">
        <f t="shared" si="14"/>
        <v>0</v>
      </c>
      <c r="H171" s="119">
        <v>1800.68</v>
      </c>
      <c r="I171" s="119">
        <f t="shared" si="15"/>
        <v>1800.68</v>
      </c>
      <c r="J171" s="119">
        <v>224.32</v>
      </c>
      <c r="K171" s="119">
        <f t="shared" si="16"/>
        <v>224.32</v>
      </c>
      <c r="L171" s="119">
        <v>21</v>
      </c>
      <c r="M171" s="119">
        <f t="shared" si="17"/>
        <v>0</v>
      </c>
      <c r="N171" s="119">
        <v>1.64E-3</v>
      </c>
      <c r="O171" s="119">
        <f t="shared" si="18"/>
        <v>0</v>
      </c>
      <c r="P171" s="119">
        <v>0</v>
      </c>
      <c r="Q171" s="119">
        <f t="shared" si="19"/>
        <v>0</v>
      </c>
      <c r="R171" s="119"/>
      <c r="S171" s="119" t="s">
        <v>135</v>
      </c>
      <c r="T171" s="119" t="s">
        <v>135</v>
      </c>
      <c r="U171" s="119">
        <v>0.44500000000000001</v>
      </c>
      <c r="V171" s="119">
        <f t="shared" si="20"/>
        <v>0.45</v>
      </c>
      <c r="W171" s="119"/>
      <c r="X171" s="119" t="s">
        <v>136</v>
      </c>
      <c r="Y171" s="114"/>
      <c r="Z171" s="114"/>
      <c r="AA171" s="114"/>
      <c r="AB171" s="114"/>
      <c r="AC171" s="114"/>
      <c r="AD171" s="114"/>
      <c r="AE171" s="114"/>
      <c r="AF171" s="114"/>
      <c r="AG171" s="114" t="s">
        <v>137</v>
      </c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</row>
    <row r="172" spans="1:60" outlineLevel="1" x14ac:dyDescent="0.2">
      <c r="A172" s="137">
        <v>66</v>
      </c>
      <c r="B172" s="138" t="s">
        <v>324</v>
      </c>
      <c r="C172" s="144" t="s">
        <v>325</v>
      </c>
      <c r="D172" s="139" t="s">
        <v>134</v>
      </c>
      <c r="E172" s="140">
        <v>2</v>
      </c>
      <c r="F172" s="141"/>
      <c r="G172" s="142">
        <f t="shared" si="14"/>
        <v>0</v>
      </c>
      <c r="H172" s="119">
        <v>7.11</v>
      </c>
      <c r="I172" s="119">
        <f t="shared" si="15"/>
        <v>14.22</v>
      </c>
      <c r="J172" s="119">
        <v>224.39</v>
      </c>
      <c r="K172" s="119">
        <f t="shared" si="16"/>
        <v>448.78</v>
      </c>
      <c r="L172" s="119">
        <v>21</v>
      </c>
      <c r="M172" s="119">
        <f t="shared" si="17"/>
        <v>0</v>
      </c>
      <c r="N172" s="119">
        <v>4.0000000000000003E-5</v>
      </c>
      <c r="O172" s="119">
        <f t="shared" si="18"/>
        <v>0</v>
      </c>
      <c r="P172" s="119">
        <v>0</v>
      </c>
      <c r="Q172" s="119">
        <f t="shared" si="19"/>
        <v>0</v>
      </c>
      <c r="R172" s="119"/>
      <c r="S172" s="119" t="s">
        <v>135</v>
      </c>
      <c r="T172" s="119" t="s">
        <v>135</v>
      </c>
      <c r="U172" s="119">
        <v>0.44500000000000001</v>
      </c>
      <c r="V172" s="119">
        <f t="shared" si="20"/>
        <v>0.89</v>
      </c>
      <c r="W172" s="119"/>
      <c r="X172" s="119" t="s">
        <v>136</v>
      </c>
      <c r="Y172" s="114"/>
      <c r="Z172" s="114"/>
      <c r="AA172" s="114"/>
      <c r="AB172" s="114"/>
      <c r="AC172" s="114"/>
      <c r="AD172" s="114"/>
      <c r="AE172" s="114"/>
      <c r="AF172" s="114"/>
      <c r="AG172" s="114" t="s">
        <v>137</v>
      </c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</row>
    <row r="173" spans="1:60" outlineLevel="1" x14ac:dyDescent="0.2">
      <c r="A173" s="137">
        <v>67</v>
      </c>
      <c r="B173" s="138" t="s">
        <v>326</v>
      </c>
      <c r="C173" s="144" t="s">
        <v>654</v>
      </c>
      <c r="D173" s="139" t="s">
        <v>297</v>
      </c>
      <c r="E173" s="140">
        <v>2</v>
      </c>
      <c r="F173" s="141"/>
      <c r="G173" s="142">
        <f t="shared" si="14"/>
        <v>0</v>
      </c>
      <c r="H173" s="119">
        <v>0</v>
      </c>
      <c r="I173" s="119">
        <f t="shared" si="15"/>
        <v>0</v>
      </c>
      <c r="J173" s="119">
        <v>86</v>
      </c>
      <c r="K173" s="119">
        <f t="shared" si="16"/>
        <v>172</v>
      </c>
      <c r="L173" s="119">
        <v>21</v>
      </c>
      <c r="M173" s="119">
        <f t="shared" si="17"/>
        <v>0</v>
      </c>
      <c r="N173" s="119">
        <v>0</v>
      </c>
      <c r="O173" s="119">
        <f t="shared" si="18"/>
        <v>0</v>
      </c>
      <c r="P173" s="119">
        <v>1.56E-3</v>
      </c>
      <c r="Q173" s="119">
        <f t="shared" si="19"/>
        <v>0</v>
      </c>
      <c r="R173" s="119"/>
      <c r="S173" s="119" t="s">
        <v>135</v>
      </c>
      <c r="T173" s="119" t="s">
        <v>135</v>
      </c>
      <c r="U173" s="119">
        <v>0.217</v>
      </c>
      <c r="V173" s="119">
        <f t="shared" si="20"/>
        <v>0.43</v>
      </c>
      <c r="W173" s="119"/>
      <c r="X173" s="119" t="s">
        <v>136</v>
      </c>
      <c r="Y173" s="114"/>
      <c r="Z173" s="114"/>
      <c r="AA173" s="114"/>
      <c r="AB173" s="114"/>
      <c r="AC173" s="114"/>
      <c r="AD173" s="114"/>
      <c r="AE173" s="114"/>
      <c r="AF173" s="114"/>
      <c r="AG173" s="114" t="s">
        <v>137</v>
      </c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</row>
    <row r="174" spans="1:60" ht="22.5" outlineLevel="1" x14ac:dyDescent="0.2">
      <c r="A174" s="137">
        <v>68</v>
      </c>
      <c r="B174" s="138" t="s">
        <v>655</v>
      </c>
      <c r="C174" s="144" t="s">
        <v>656</v>
      </c>
      <c r="D174" s="139" t="s">
        <v>297</v>
      </c>
      <c r="E174" s="140">
        <v>1</v>
      </c>
      <c r="F174" s="141"/>
      <c r="G174" s="142">
        <f t="shared" si="14"/>
        <v>0</v>
      </c>
      <c r="H174" s="119">
        <v>0</v>
      </c>
      <c r="I174" s="119">
        <f t="shared" si="15"/>
        <v>0</v>
      </c>
      <c r="J174" s="119">
        <v>87.9</v>
      </c>
      <c r="K174" s="119">
        <f t="shared" si="16"/>
        <v>87.9</v>
      </c>
      <c r="L174" s="119">
        <v>21</v>
      </c>
      <c r="M174" s="119">
        <f t="shared" si="17"/>
        <v>0</v>
      </c>
      <c r="N174" s="119">
        <v>0</v>
      </c>
      <c r="O174" s="119">
        <f t="shared" si="18"/>
        <v>0</v>
      </c>
      <c r="P174" s="119">
        <v>8.5999999999999998E-4</v>
      </c>
      <c r="Q174" s="119">
        <f t="shared" si="19"/>
        <v>0</v>
      </c>
      <c r="R174" s="119"/>
      <c r="S174" s="119" t="s">
        <v>135</v>
      </c>
      <c r="T174" s="119" t="s">
        <v>135</v>
      </c>
      <c r="U174" s="119">
        <v>0.222</v>
      </c>
      <c r="V174" s="119">
        <f t="shared" si="20"/>
        <v>0.22</v>
      </c>
      <c r="W174" s="119"/>
      <c r="X174" s="119" t="s">
        <v>136</v>
      </c>
      <c r="Y174" s="114"/>
      <c r="Z174" s="114"/>
      <c r="AA174" s="114"/>
      <c r="AB174" s="114"/>
      <c r="AC174" s="114"/>
      <c r="AD174" s="114"/>
      <c r="AE174" s="114"/>
      <c r="AF174" s="114"/>
      <c r="AG174" s="114" t="s">
        <v>137</v>
      </c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</row>
    <row r="175" spans="1:60" ht="22.5" outlineLevel="1" x14ac:dyDescent="0.2">
      <c r="A175" s="137">
        <v>69</v>
      </c>
      <c r="B175" s="138" t="s">
        <v>328</v>
      </c>
      <c r="C175" s="144" t="s">
        <v>329</v>
      </c>
      <c r="D175" s="139" t="s">
        <v>134</v>
      </c>
      <c r="E175" s="140">
        <v>1</v>
      </c>
      <c r="F175" s="141"/>
      <c r="G175" s="142">
        <f t="shared" si="14"/>
        <v>0</v>
      </c>
      <c r="H175" s="119">
        <v>435.99</v>
      </c>
      <c r="I175" s="119">
        <f t="shared" si="15"/>
        <v>435.99</v>
      </c>
      <c r="J175" s="119">
        <v>124.01</v>
      </c>
      <c r="K175" s="119">
        <f t="shared" si="16"/>
        <v>124.01</v>
      </c>
      <c r="L175" s="119">
        <v>21</v>
      </c>
      <c r="M175" s="119">
        <f t="shared" si="17"/>
        <v>0</v>
      </c>
      <c r="N175" s="119">
        <v>2.0000000000000001E-4</v>
      </c>
      <c r="O175" s="119">
        <f t="shared" si="18"/>
        <v>0</v>
      </c>
      <c r="P175" s="119">
        <v>0</v>
      </c>
      <c r="Q175" s="119">
        <f t="shared" si="19"/>
        <v>0</v>
      </c>
      <c r="R175" s="119"/>
      <c r="S175" s="119" t="s">
        <v>135</v>
      </c>
      <c r="T175" s="119" t="s">
        <v>135</v>
      </c>
      <c r="U175" s="119">
        <v>0.246</v>
      </c>
      <c r="V175" s="119">
        <f t="shared" si="20"/>
        <v>0.25</v>
      </c>
      <c r="W175" s="119"/>
      <c r="X175" s="119" t="s">
        <v>136</v>
      </c>
      <c r="Y175" s="114"/>
      <c r="Z175" s="114"/>
      <c r="AA175" s="114"/>
      <c r="AB175" s="114"/>
      <c r="AC175" s="114"/>
      <c r="AD175" s="114"/>
      <c r="AE175" s="114"/>
      <c r="AF175" s="114"/>
      <c r="AG175" s="114" t="s">
        <v>137</v>
      </c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</row>
    <row r="176" spans="1:60" ht="22.5" outlineLevel="1" x14ac:dyDescent="0.2">
      <c r="A176" s="137">
        <v>70</v>
      </c>
      <c r="B176" s="138" t="s">
        <v>330</v>
      </c>
      <c r="C176" s="144" t="s">
        <v>331</v>
      </c>
      <c r="D176" s="139" t="s">
        <v>134</v>
      </c>
      <c r="E176" s="140">
        <v>1</v>
      </c>
      <c r="F176" s="141"/>
      <c r="G176" s="142">
        <f t="shared" si="14"/>
        <v>0</v>
      </c>
      <c r="H176" s="119">
        <v>308.99</v>
      </c>
      <c r="I176" s="119">
        <f t="shared" si="15"/>
        <v>308.99</v>
      </c>
      <c r="J176" s="119">
        <v>124.01</v>
      </c>
      <c r="K176" s="119">
        <f t="shared" si="16"/>
        <v>124.01</v>
      </c>
      <c r="L176" s="119">
        <v>21</v>
      </c>
      <c r="M176" s="119">
        <f t="shared" si="17"/>
        <v>0</v>
      </c>
      <c r="N176" s="119">
        <v>9.0000000000000006E-5</v>
      </c>
      <c r="O176" s="119">
        <f t="shared" si="18"/>
        <v>0</v>
      </c>
      <c r="P176" s="119">
        <v>0</v>
      </c>
      <c r="Q176" s="119">
        <f t="shared" si="19"/>
        <v>0</v>
      </c>
      <c r="R176" s="119"/>
      <c r="S176" s="119" t="s">
        <v>135</v>
      </c>
      <c r="T176" s="119" t="s">
        <v>135</v>
      </c>
      <c r="U176" s="119">
        <v>0.246</v>
      </c>
      <c r="V176" s="119">
        <f t="shared" si="20"/>
        <v>0.25</v>
      </c>
      <c r="W176" s="119"/>
      <c r="X176" s="119" t="s">
        <v>136</v>
      </c>
      <c r="Y176" s="114"/>
      <c r="Z176" s="114"/>
      <c r="AA176" s="114"/>
      <c r="AB176" s="114"/>
      <c r="AC176" s="114"/>
      <c r="AD176" s="114"/>
      <c r="AE176" s="114"/>
      <c r="AF176" s="114"/>
      <c r="AG176" s="114" t="s">
        <v>137</v>
      </c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</row>
    <row r="177" spans="1:60" outlineLevel="1" x14ac:dyDescent="0.2">
      <c r="A177" s="137">
        <v>71</v>
      </c>
      <c r="B177" s="138" t="s">
        <v>332</v>
      </c>
      <c r="C177" s="144" t="s">
        <v>333</v>
      </c>
      <c r="D177" s="139" t="s">
        <v>134</v>
      </c>
      <c r="E177" s="140">
        <v>1</v>
      </c>
      <c r="F177" s="141"/>
      <c r="G177" s="142">
        <f t="shared" si="14"/>
        <v>0</v>
      </c>
      <c r="H177" s="119">
        <v>358.49</v>
      </c>
      <c r="I177" s="119">
        <f t="shared" si="15"/>
        <v>358.49</v>
      </c>
      <c r="J177" s="119">
        <v>124.01</v>
      </c>
      <c r="K177" s="119">
        <f t="shared" si="16"/>
        <v>124.01</v>
      </c>
      <c r="L177" s="119">
        <v>21</v>
      </c>
      <c r="M177" s="119">
        <f t="shared" si="17"/>
        <v>0</v>
      </c>
      <c r="N177" s="119">
        <v>2.5999999999999998E-4</v>
      </c>
      <c r="O177" s="119">
        <f t="shared" si="18"/>
        <v>0</v>
      </c>
      <c r="P177" s="119">
        <v>0</v>
      </c>
      <c r="Q177" s="119">
        <f t="shared" si="19"/>
        <v>0</v>
      </c>
      <c r="R177" s="119"/>
      <c r="S177" s="119" t="s">
        <v>135</v>
      </c>
      <c r="T177" s="119" t="s">
        <v>135</v>
      </c>
      <c r="U177" s="119">
        <v>0.246</v>
      </c>
      <c r="V177" s="119">
        <f t="shared" si="20"/>
        <v>0.25</v>
      </c>
      <c r="W177" s="119"/>
      <c r="X177" s="119" t="s">
        <v>136</v>
      </c>
      <c r="Y177" s="114"/>
      <c r="Z177" s="114"/>
      <c r="AA177" s="114"/>
      <c r="AB177" s="114"/>
      <c r="AC177" s="114"/>
      <c r="AD177" s="114"/>
      <c r="AE177" s="114"/>
      <c r="AF177" s="114"/>
      <c r="AG177" s="114" t="s">
        <v>137</v>
      </c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</row>
    <row r="178" spans="1:60" outlineLevel="1" x14ac:dyDescent="0.2">
      <c r="A178" s="137">
        <v>72</v>
      </c>
      <c r="B178" s="138" t="s">
        <v>334</v>
      </c>
      <c r="C178" s="144" t="s">
        <v>335</v>
      </c>
      <c r="D178" s="139" t="s">
        <v>134</v>
      </c>
      <c r="E178" s="140">
        <v>1</v>
      </c>
      <c r="F178" s="141"/>
      <c r="G178" s="142">
        <f t="shared" si="14"/>
        <v>0</v>
      </c>
      <c r="H178" s="119">
        <v>243.49</v>
      </c>
      <c r="I178" s="119">
        <f t="shared" si="15"/>
        <v>243.49</v>
      </c>
      <c r="J178" s="119">
        <v>124.01</v>
      </c>
      <c r="K178" s="119">
        <f t="shared" si="16"/>
        <v>124.01</v>
      </c>
      <c r="L178" s="119">
        <v>21</v>
      </c>
      <c r="M178" s="119">
        <f t="shared" si="17"/>
        <v>0</v>
      </c>
      <c r="N178" s="119">
        <v>2.0000000000000001E-4</v>
      </c>
      <c r="O178" s="119">
        <f t="shared" si="18"/>
        <v>0</v>
      </c>
      <c r="P178" s="119">
        <v>0</v>
      </c>
      <c r="Q178" s="119">
        <f t="shared" si="19"/>
        <v>0</v>
      </c>
      <c r="R178" s="119"/>
      <c r="S178" s="119" t="s">
        <v>135</v>
      </c>
      <c r="T178" s="119" t="s">
        <v>135</v>
      </c>
      <c r="U178" s="119">
        <v>0.246</v>
      </c>
      <c r="V178" s="119">
        <f t="shared" si="20"/>
        <v>0.25</v>
      </c>
      <c r="W178" s="119"/>
      <c r="X178" s="119" t="s">
        <v>136</v>
      </c>
      <c r="Y178" s="114"/>
      <c r="Z178" s="114"/>
      <c r="AA178" s="114"/>
      <c r="AB178" s="114"/>
      <c r="AC178" s="114"/>
      <c r="AD178" s="114"/>
      <c r="AE178" s="114"/>
      <c r="AF178" s="114"/>
      <c r="AG178" s="114" t="s">
        <v>137</v>
      </c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</row>
    <row r="179" spans="1:60" outlineLevel="1" x14ac:dyDescent="0.2">
      <c r="A179" s="137">
        <v>73</v>
      </c>
      <c r="B179" s="138" t="s">
        <v>336</v>
      </c>
      <c r="C179" s="144" t="s">
        <v>657</v>
      </c>
      <c r="D179" s="139" t="s">
        <v>134</v>
      </c>
      <c r="E179" s="140">
        <v>1</v>
      </c>
      <c r="F179" s="141"/>
      <c r="G179" s="142">
        <f t="shared" si="14"/>
        <v>0</v>
      </c>
      <c r="H179" s="119">
        <v>2306.71</v>
      </c>
      <c r="I179" s="119">
        <f t="shared" si="15"/>
        <v>2306.71</v>
      </c>
      <c r="J179" s="119">
        <v>318.29000000000002</v>
      </c>
      <c r="K179" s="119">
        <f t="shared" si="16"/>
        <v>318.29000000000002</v>
      </c>
      <c r="L179" s="119">
        <v>21</v>
      </c>
      <c r="M179" s="119">
        <f t="shared" si="17"/>
        <v>0</v>
      </c>
      <c r="N179" s="119">
        <v>4.453E-2</v>
      </c>
      <c r="O179" s="119">
        <f t="shared" si="18"/>
        <v>0.04</v>
      </c>
      <c r="P179" s="119">
        <v>4.2529999999999998E-2</v>
      </c>
      <c r="Q179" s="119">
        <f t="shared" si="19"/>
        <v>0.04</v>
      </c>
      <c r="R179" s="119"/>
      <c r="S179" s="119" t="s">
        <v>135</v>
      </c>
      <c r="T179" s="119" t="s">
        <v>143</v>
      </c>
      <c r="U179" s="119">
        <v>0.65400000000000003</v>
      </c>
      <c r="V179" s="119">
        <f t="shared" si="20"/>
        <v>0.65</v>
      </c>
      <c r="W179" s="119"/>
      <c r="X179" s="119" t="s">
        <v>136</v>
      </c>
      <c r="Y179" s="114"/>
      <c r="Z179" s="114"/>
      <c r="AA179" s="114"/>
      <c r="AB179" s="114"/>
      <c r="AC179" s="114"/>
      <c r="AD179" s="114"/>
      <c r="AE179" s="114"/>
      <c r="AF179" s="114"/>
      <c r="AG179" s="114" t="s">
        <v>137</v>
      </c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</row>
    <row r="180" spans="1:60" outlineLevel="1" x14ac:dyDescent="0.2">
      <c r="A180" s="131">
        <v>74</v>
      </c>
      <c r="B180" s="132" t="s">
        <v>338</v>
      </c>
      <c r="C180" s="145" t="s">
        <v>339</v>
      </c>
      <c r="D180" s="133" t="s">
        <v>142</v>
      </c>
      <c r="E180" s="134">
        <v>0.24</v>
      </c>
      <c r="F180" s="135"/>
      <c r="G180" s="136">
        <f t="shared" si="14"/>
        <v>0</v>
      </c>
      <c r="H180" s="119">
        <v>30.35</v>
      </c>
      <c r="I180" s="119">
        <f t="shared" si="15"/>
        <v>7.28</v>
      </c>
      <c r="J180" s="119">
        <v>1075.6500000000001</v>
      </c>
      <c r="K180" s="119">
        <f t="shared" si="16"/>
        <v>258.16000000000003</v>
      </c>
      <c r="L180" s="119">
        <v>21</v>
      </c>
      <c r="M180" s="119">
        <f t="shared" si="17"/>
        <v>0</v>
      </c>
      <c r="N180" s="119">
        <v>8.0000000000000007E-5</v>
      </c>
      <c r="O180" s="119">
        <f t="shared" si="18"/>
        <v>0</v>
      </c>
      <c r="P180" s="119">
        <v>0</v>
      </c>
      <c r="Q180" s="119">
        <f t="shared" si="19"/>
        <v>0</v>
      </c>
      <c r="R180" s="119"/>
      <c r="S180" s="119" t="s">
        <v>135</v>
      </c>
      <c r="T180" s="119" t="s">
        <v>135</v>
      </c>
      <c r="U180" s="119">
        <v>2.1</v>
      </c>
      <c r="V180" s="119">
        <f t="shared" si="20"/>
        <v>0.5</v>
      </c>
      <c r="W180" s="119"/>
      <c r="X180" s="119" t="s">
        <v>136</v>
      </c>
      <c r="Y180" s="114"/>
      <c r="Z180" s="114"/>
      <c r="AA180" s="114"/>
      <c r="AB180" s="114"/>
      <c r="AC180" s="114"/>
      <c r="AD180" s="114"/>
      <c r="AE180" s="114"/>
      <c r="AF180" s="114"/>
      <c r="AG180" s="114" t="s">
        <v>137</v>
      </c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</row>
    <row r="181" spans="1:60" outlineLevel="1" x14ac:dyDescent="0.2">
      <c r="A181" s="117"/>
      <c r="B181" s="118"/>
      <c r="C181" s="146" t="s">
        <v>340</v>
      </c>
      <c r="D181" s="120"/>
      <c r="E181" s="121">
        <v>0.24</v>
      </c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4"/>
      <c r="Z181" s="114"/>
      <c r="AA181" s="114"/>
      <c r="AB181" s="114"/>
      <c r="AC181" s="114"/>
      <c r="AD181" s="114"/>
      <c r="AE181" s="114"/>
      <c r="AF181" s="114"/>
      <c r="AG181" s="114" t="s">
        <v>145</v>
      </c>
      <c r="AH181" s="114">
        <v>0</v>
      </c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</row>
    <row r="182" spans="1:60" outlineLevel="1" x14ac:dyDescent="0.2">
      <c r="A182" s="137">
        <v>75</v>
      </c>
      <c r="B182" s="138" t="s">
        <v>344</v>
      </c>
      <c r="C182" s="144" t="s">
        <v>345</v>
      </c>
      <c r="D182" s="139" t="s">
        <v>134</v>
      </c>
      <c r="E182" s="140">
        <v>2</v>
      </c>
      <c r="F182" s="141"/>
      <c r="G182" s="142">
        <f t="shared" ref="G182:G188" si="21">ROUND(E182*F182,2)</f>
        <v>0</v>
      </c>
      <c r="H182" s="119">
        <v>345</v>
      </c>
      <c r="I182" s="119">
        <f t="shared" ref="I182:I188" si="22">ROUND(E182*H182,2)</f>
        <v>690</v>
      </c>
      <c r="J182" s="119">
        <v>0</v>
      </c>
      <c r="K182" s="119">
        <f t="shared" ref="K182:K188" si="23">ROUND(E182*J182,2)</f>
        <v>0</v>
      </c>
      <c r="L182" s="119">
        <v>21</v>
      </c>
      <c r="M182" s="119">
        <f t="shared" ref="M182:M188" si="24">G182*(1+L182/100)</f>
        <v>0</v>
      </c>
      <c r="N182" s="119">
        <v>8.9999999999999998E-4</v>
      </c>
      <c r="O182" s="119">
        <f t="shared" ref="O182:O188" si="25">ROUND(E182*N182,2)</f>
        <v>0</v>
      </c>
      <c r="P182" s="119">
        <v>0</v>
      </c>
      <c r="Q182" s="119">
        <f t="shared" ref="Q182:Q188" si="26">ROUND(E182*P182,2)</f>
        <v>0</v>
      </c>
      <c r="R182" s="119"/>
      <c r="S182" s="119" t="s">
        <v>155</v>
      </c>
      <c r="T182" s="119" t="s">
        <v>156</v>
      </c>
      <c r="U182" s="119">
        <v>0</v>
      </c>
      <c r="V182" s="119">
        <f t="shared" ref="V182:V188" si="27">ROUND(E182*U182,2)</f>
        <v>0</v>
      </c>
      <c r="W182" s="119"/>
      <c r="X182" s="119" t="s">
        <v>157</v>
      </c>
      <c r="Y182" s="114"/>
      <c r="Z182" s="114"/>
      <c r="AA182" s="114"/>
      <c r="AB182" s="114"/>
      <c r="AC182" s="114"/>
      <c r="AD182" s="114"/>
      <c r="AE182" s="114"/>
      <c r="AF182" s="114"/>
      <c r="AG182" s="114" t="s">
        <v>158</v>
      </c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</row>
    <row r="183" spans="1:60" ht="22.5" outlineLevel="1" x14ac:dyDescent="0.2">
      <c r="A183" s="137">
        <v>76</v>
      </c>
      <c r="B183" s="138" t="s">
        <v>346</v>
      </c>
      <c r="C183" s="144" t="s">
        <v>658</v>
      </c>
      <c r="D183" s="139" t="s">
        <v>134</v>
      </c>
      <c r="E183" s="140">
        <v>1</v>
      </c>
      <c r="F183" s="141"/>
      <c r="G183" s="142">
        <f t="shared" si="21"/>
        <v>0</v>
      </c>
      <c r="H183" s="119">
        <v>1670</v>
      </c>
      <c r="I183" s="119">
        <f t="shared" si="22"/>
        <v>1670</v>
      </c>
      <c r="J183" s="119">
        <v>0</v>
      </c>
      <c r="K183" s="119">
        <f t="shared" si="23"/>
        <v>0</v>
      </c>
      <c r="L183" s="119">
        <v>21</v>
      </c>
      <c r="M183" s="119">
        <f t="shared" si="24"/>
        <v>0</v>
      </c>
      <c r="N183" s="119">
        <v>8.0000000000000004E-4</v>
      </c>
      <c r="O183" s="119">
        <f t="shared" si="25"/>
        <v>0</v>
      </c>
      <c r="P183" s="119">
        <v>0</v>
      </c>
      <c r="Q183" s="119">
        <f t="shared" si="26"/>
        <v>0</v>
      </c>
      <c r="R183" s="119" t="s">
        <v>161</v>
      </c>
      <c r="S183" s="119" t="s">
        <v>135</v>
      </c>
      <c r="T183" s="119" t="s">
        <v>135</v>
      </c>
      <c r="U183" s="119">
        <v>0</v>
      </c>
      <c r="V183" s="119">
        <f t="shared" si="27"/>
        <v>0</v>
      </c>
      <c r="W183" s="119"/>
      <c r="X183" s="119" t="s">
        <v>157</v>
      </c>
      <c r="Y183" s="114"/>
      <c r="Z183" s="114"/>
      <c r="AA183" s="114"/>
      <c r="AB183" s="114"/>
      <c r="AC183" s="114"/>
      <c r="AD183" s="114"/>
      <c r="AE183" s="114"/>
      <c r="AF183" s="114"/>
      <c r="AG183" s="114" t="s">
        <v>158</v>
      </c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</row>
    <row r="184" spans="1:60" outlineLevel="1" x14ac:dyDescent="0.2">
      <c r="A184" s="137">
        <v>77</v>
      </c>
      <c r="B184" s="138" t="s">
        <v>348</v>
      </c>
      <c r="C184" s="144" t="s">
        <v>349</v>
      </c>
      <c r="D184" s="139" t="s">
        <v>134</v>
      </c>
      <c r="E184" s="140">
        <v>1</v>
      </c>
      <c r="F184" s="141"/>
      <c r="G184" s="142">
        <f t="shared" si="21"/>
        <v>0</v>
      </c>
      <c r="H184" s="119">
        <v>480</v>
      </c>
      <c r="I184" s="119">
        <f t="shared" si="22"/>
        <v>480</v>
      </c>
      <c r="J184" s="119">
        <v>0</v>
      </c>
      <c r="K184" s="119">
        <f t="shared" si="23"/>
        <v>0</v>
      </c>
      <c r="L184" s="119">
        <v>21</v>
      </c>
      <c r="M184" s="119">
        <f t="shared" si="24"/>
        <v>0</v>
      </c>
      <c r="N184" s="119">
        <v>2E-3</v>
      </c>
      <c r="O184" s="119">
        <f t="shared" si="25"/>
        <v>0</v>
      </c>
      <c r="P184" s="119">
        <v>0</v>
      </c>
      <c r="Q184" s="119">
        <f t="shared" si="26"/>
        <v>0</v>
      </c>
      <c r="R184" s="119"/>
      <c r="S184" s="119" t="s">
        <v>155</v>
      </c>
      <c r="T184" s="119" t="s">
        <v>156</v>
      </c>
      <c r="U184" s="119">
        <v>0</v>
      </c>
      <c r="V184" s="119">
        <f t="shared" si="27"/>
        <v>0</v>
      </c>
      <c r="W184" s="119"/>
      <c r="X184" s="119" t="s">
        <v>157</v>
      </c>
      <c r="Y184" s="114"/>
      <c r="Z184" s="114"/>
      <c r="AA184" s="114"/>
      <c r="AB184" s="114"/>
      <c r="AC184" s="114"/>
      <c r="AD184" s="114"/>
      <c r="AE184" s="114"/>
      <c r="AF184" s="114"/>
      <c r="AG184" s="114" t="s">
        <v>158</v>
      </c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</row>
    <row r="185" spans="1:60" outlineLevel="1" x14ac:dyDescent="0.2">
      <c r="A185" s="137">
        <v>78</v>
      </c>
      <c r="B185" s="138" t="s">
        <v>352</v>
      </c>
      <c r="C185" s="144" t="s">
        <v>353</v>
      </c>
      <c r="D185" s="139" t="s">
        <v>154</v>
      </c>
      <c r="E185" s="140">
        <v>1</v>
      </c>
      <c r="F185" s="141"/>
      <c r="G185" s="142">
        <f t="shared" si="21"/>
        <v>0</v>
      </c>
      <c r="H185" s="119">
        <v>850</v>
      </c>
      <c r="I185" s="119">
        <f t="shared" si="22"/>
        <v>850</v>
      </c>
      <c r="J185" s="119">
        <v>0</v>
      </c>
      <c r="K185" s="119">
        <f t="shared" si="23"/>
        <v>0</v>
      </c>
      <c r="L185" s="119">
        <v>21</v>
      </c>
      <c r="M185" s="119">
        <f t="shared" si="24"/>
        <v>0</v>
      </c>
      <c r="N185" s="119">
        <v>0.01</v>
      </c>
      <c r="O185" s="119">
        <f t="shared" si="25"/>
        <v>0.01</v>
      </c>
      <c r="P185" s="119">
        <v>0</v>
      </c>
      <c r="Q185" s="119">
        <f t="shared" si="26"/>
        <v>0</v>
      </c>
      <c r="R185" s="119" t="s">
        <v>161</v>
      </c>
      <c r="S185" s="119" t="s">
        <v>135</v>
      </c>
      <c r="T185" s="119" t="s">
        <v>156</v>
      </c>
      <c r="U185" s="119">
        <v>0</v>
      </c>
      <c r="V185" s="119">
        <f t="shared" si="27"/>
        <v>0</v>
      </c>
      <c r="W185" s="119"/>
      <c r="X185" s="119" t="s">
        <v>157</v>
      </c>
      <c r="Y185" s="114"/>
      <c r="Z185" s="114"/>
      <c r="AA185" s="114"/>
      <c r="AB185" s="114"/>
      <c r="AC185" s="114"/>
      <c r="AD185" s="114"/>
      <c r="AE185" s="114"/>
      <c r="AF185" s="114"/>
      <c r="AG185" s="114" t="s">
        <v>158</v>
      </c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</row>
    <row r="186" spans="1:60" ht="22.5" outlineLevel="1" x14ac:dyDescent="0.2">
      <c r="A186" s="137">
        <v>79</v>
      </c>
      <c r="B186" s="138" t="s">
        <v>354</v>
      </c>
      <c r="C186" s="144" t="s">
        <v>355</v>
      </c>
      <c r="D186" s="139" t="s">
        <v>297</v>
      </c>
      <c r="E186" s="140">
        <v>1</v>
      </c>
      <c r="F186" s="141"/>
      <c r="G186" s="142">
        <f t="shared" si="21"/>
        <v>0</v>
      </c>
      <c r="H186" s="119">
        <v>0</v>
      </c>
      <c r="I186" s="119">
        <f t="shared" si="22"/>
        <v>0</v>
      </c>
      <c r="J186" s="119">
        <v>233.5</v>
      </c>
      <c r="K186" s="119">
        <f t="shared" si="23"/>
        <v>233.5</v>
      </c>
      <c r="L186" s="119">
        <v>21</v>
      </c>
      <c r="M186" s="119">
        <f t="shared" si="24"/>
        <v>0</v>
      </c>
      <c r="N186" s="119">
        <v>0</v>
      </c>
      <c r="O186" s="119">
        <f t="shared" si="25"/>
        <v>0</v>
      </c>
      <c r="P186" s="119">
        <v>1.933E-2</v>
      </c>
      <c r="Q186" s="119">
        <f t="shared" si="26"/>
        <v>0.02</v>
      </c>
      <c r="R186" s="119"/>
      <c r="S186" s="119" t="s">
        <v>135</v>
      </c>
      <c r="T186" s="119" t="s">
        <v>135</v>
      </c>
      <c r="U186" s="119">
        <v>0</v>
      </c>
      <c r="V186" s="119">
        <f t="shared" si="27"/>
        <v>0</v>
      </c>
      <c r="W186" s="119"/>
      <c r="X186" s="119" t="s">
        <v>164</v>
      </c>
      <c r="Y186" s="114"/>
      <c r="Z186" s="114"/>
      <c r="AA186" s="114"/>
      <c r="AB186" s="114"/>
      <c r="AC186" s="114"/>
      <c r="AD186" s="114"/>
      <c r="AE186" s="114"/>
      <c r="AF186" s="114"/>
      <c r="AG186" s="114" t="s">
        <v>165</v>
      </c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</row>
    <row r="187" spans="1:60" ht="22.5" outlineLevel="1" x14ac:dyDescent="0.2">
      <c r="A187" s="137">
        <v>80</v>
      </c>
      <c r="B187" s="138" t="s">
        <v>356</v>
      </c>
      <c r="C187" s="144" t="s">
        <v>659</v>
      </c>
      <c r="D187" s="139" t="s">
        <v>297</v>
      </c>
      <c r="E187" s="140">
        <v>1</v>
      </c>
      <c r="F187" s="141"/>
      <c r="G187" s="142">
        <f t="shared" si="21"/>
        <v>0</v>
      </c>
      <c r="H187" s="119">
        <v>0</v>
      </c>
      <c r="I187" s="119">
        <f t="shared" si="22"/>
        <v>0</v>
      </c>
      <c r="J187" s="119">
        <v>151.5</v>
      </c>
      <c r="K187" s="119">
        <f t="shared" si="23"/>
        <v>151.5</v>
      </c>
      <c r="L187" s="119">
        <v>21</v>
      </c>
      <c r="M187" s="119">
        <f t="shared" si="24"/>
        <v>0</v>
      </c>
      <c r="N187" s="119">
        <v>0</v>
      </c>
      <c r="O187" s="119">
        <f t="shared" si="25"/>
        <v>0</v>
      </c>
      <c r="P187" s="119">
        <v>1.9460000000000002E-2</v>
      </c>
      <c r="Q187" s="119">
        <f t="shared" si="26"/>
        <v>0.02</v>
      </c>
      <c r="R187" s="119"/>
      <c r="S187" s="119" t="s">
        <v>135</v>
      </c>
      <c r="T187" s="119" t="s">
        <v>135</v>
      </c>
      <c r="U187" s="119">
        <v>0</v>
      </c>
      <c r="V187" s="119">
        <f t="shared" si="27"/>
        <v>0</v>
      </c>
      <c r="W187" s="119"/>
      <c r="X187" s="119" t="s">
        <v>164</v>
      </c>
      <c r="Y187" s="114"/>
      <c r="Z187" s="114"/>
      <c r="AA187" s="114"/>
      <c r="AB187" s="114"/>
      <c r="AC187" s="114"/>
      <c r="AD187" s="114"/>
      <c r="AE187" s="114"/>
      <c r="AF187" s="114"/>
      <c r="AG187" s="114" t="s">
        <v>165</v>
      </c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</row>
    <row r="188" spans="1:60" ht="22.5" outlineLevel="1" x14ac:dyDescent="0.2">
      <c r="A188" s="137">
        <v>81</v>
      </c>
      <c r="B188" s="138" t="s">
        <v>358</v>
      </c>
      <c r="C188" s="144" t="s">
        <v>359</v>
      </c>
      <c r="D188" s="139" t="s">
        <v>0</v>
      </c>
      <c r="E188" s="140">
        <v>177.2234</v>
      </c>
      <c r="F188" s="141"/>
      <c r="G188" s="142">
        <f t="shared" si="21"/>
        <v>0</v>
      </c>
      <c r="H188" s="119">
        <v>0</v>
      </c>
      <c r="I188" s="119">
        <f t="shared" si="22"/>
        <v>0</v>
      </c>
      <c r="J188" s="119">
        <v>0.31</v>
      </c>
      <c r="K188" s="119">
        <f t="shared" si="23"/>
        <v>54.94</v>
      </c>
      <c r="L188" s="119">
        <v>21</v>
      </c>
      <c r="M188" s="119">
        <f t="shared" si="24"/>
        <v>0</v>
      </c>
      <c r="N188" s="119">
        <v>0</v>
      </c>
      <c r="O188" s="119">
        <f t="shared" si="25"/>
        <v>0</v>
      </c>
      <c r="P188" s="119">
        <v>0</v>
      </c>
      <c r="Q188" s="119">
        <f t="shared" si="26"/>
        <v>0</v>
      </c>
      <c r="R188" s="119"/>
      <c r="S188" s="119" t="s">
        <v>135</v>
      </c>
      <c r="T188" s="119" t="s">
        <v>143</v>
      </c>
      <c r="U188" s="119">
        <v>0</v>
      </c>
      <c r="V188" s="119">
        <f t="shared" si="27"/>
        <v>0</v>
      </c>
      <c r="W188" s="119"/>
      <c r="X188" s="119" t="s">
        <v>250</v>
      </c>
      <c r="Y188" s="114"/>
      <c r="Z188" s="114"/>
      <c r="AA188" s="114"/>
      <c r="AB188" s="114"/>
      <c r="AC188" s="114"/>
      <c r="AD188" s="114"/>
      <c r="AE188" s="114"/>
      <c r="AF188" s="114"/>
      <c r="AG188" s="114" t="s">
        <v>251</v>
      </c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</row>
    <row r="189" spans="1:60" x14ac:dyDescent="0.2">
      <c r="A189" s="125" t="s">
        <v>130</v>
      </c>
      <c r="B189" s="126" t="s">
        <v>72</v>
      </c>
      <c r="C189" s="143" t="s">
        <v>73</v>
      </c>
      <c r="D189" s="127"/>
      <c r="E189" s="128"/>
      <c r="F189" s="129"/>
      <c r="G189" s="130">
        <f>SUMIF(AG190:AG195,"&lt;&gt;NOR",G190:G195)</f>
        <v>0</v>
      </c>
      <c r="H189" s="124"/>
      <c r="I189" s="124">
        <f>SUM(I190:I195)</f>
        <v>683</v>
      </c>
      <c r="J189" s="124"/>
      <c r="K189" s="124">
        <f>SUM(K190:K195)</f>
        <v>1938.58</v>
      </c>
      <c r="L189" s="124"/>
      <c r="M189" s="124">
        <f>SUM(M190:M195)</f>
        <v>0</v>
      </c>
      <c r="N189" s="124"/>
      <c r="O189" s="124">
        <f>SUM(O190:O195)</f>
        <v>0</v>
      </c>
      <c r="P189" s="124"/>
      <c r="Q189" s="124">
        <f>SUM(Q190:Q195)</f>
        <v>0</v>
      </c>
      <c r="R189" s="124"/>
      <c r="S189" s="124"/>
      <c r="T189" s="124"/>
      <c r="U189" s="124"/>
      <c r="V189" s="124">
        <f>SUM(V190:V195)</f>
        <v>2.75</v>
      </c>
      <c r="W189" s="124"/>
      <c r="X189" s="124"/>
      <c r="AG189" t="s">
        <v>131</v>
      </c>
    </row>
    <row r="190" spans="1:60" outlineLevel="1" x14ac:dyDescent="0.2">
      <c r="A190" s="137">
        <v>82</v>
      </c>
      <c r="B190" s="138" t="s">
        <v>360</v>
      </c>
      <c r="C190" s="144" t="s">
        <v>361</v>
      </c>
      <c r="D190" s="139" t="s">
        <v>134</v>
      </c>
      <c r="E190" s="140">
        <v>1</v>
      </c>
      <c r="F190" s="141"/>
      <c r="G190" s="142">
        <f t="shared" ref="G190:G195" si="28">ROUND(E190*F190,2)</f>
        <v>0</v>
      </c>
      <c r="H190" s="119">
        <v>0</v>
      </c>
      <c r="I190" s="119">
        <f t="shared" ref="I190:I195" si="29">ROUND(E190*H190,2)</f>
        <v>0</v>
      </c>
      <c r="J190" s="119">
        <v>344.5</v>
      </c>
      <c r="K190" s="119">
        <f t="shared" ref="K190:K195" si="30">ROUND(E190*J190,2)</f>
        <v>344.5</v>
      </c>
      <c r="L190" s="119">
        <v>21</v>
      </c>
      <c r="M190" s="119">
        <f t="shared" ref="M190:M195" si="31">G190*(1+L190/100)</f>
        <v>0</v>
      </c>
      <c r="N190" s="119">
        <v>0</v>
      </c>
      <c r="O190" s="119">
        <f t="shared" ref="O190:O195" si="32">ROUND(E190*N190,2)</f>
        <v>0</v>
      </c>
      <c r="P190" s="119">
        <v>0</v>
      </c>
      <c r="Q190" s="119">
        <f t="shared" ref="Q190:Q195" si="33">ROUND(E190*P190,2)</f>
        <v>0</v>
      </c>
      <c r="R190" s="119"/>
      <c r="S190" s="119" t="s">
        <v>135</v>
      </c>
      <c r="T190" s="119" t="s">
        <v>135</v>
      </c>
      <c r="U190" s="119">
        <v>0.75</v>
      </c>
      <c r="V190" s="119">
        <f t="shared" ref="V190:V195" si="34">ROUND(E190*U190,2)</f>
        <v>0.75</v>
      </c>
      <c r="W190" s="119"/>
      <c r="X190" s="119" t="s">
        <v>136</v>
      </c>
      <c r="Y190" s="114"/>
      <c r="Z190" s="114"/>
      <c r="AA190" s="114"/>
      <c r="AB190" s="114"/>
      <c r="AC190" s="114"/>
      <c r="AD190" s="114"/>
      <c r="AE190" s="114"/>
      <c r="AF190" s="114"/>
      <c r="AG190" s="114" t="s">
        <v>137</v>
      </c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</row>
    <row r="191" spans="1:60" ht="22.5" outlineLevel="1" x14ac:dyDescent="0.2">
      <c r="A191" s="137">
        <v>83</v>
      </c>
      <c r="B191" s="138" t="s">
        <v>362</v>
      </c>
      <c r="C191" s="144" t="s">
        <v>363</v>
      </c>
      <c r="D191" s="139" t="s">
        <v>134</v>
      </c>
      <c r="E191" s="140">
        <v>1</v>
      </c>
      <c r="F191" s="141"/>
      <c r="G191" s="142">
        <f t="shared" si="28"/>
        <v>0</v>
      </c>
      <c r="H191" s="119">
        <v>0</v>
      </c>
      <c r="I191" s="119">
        <f t="shared" si="29"/>
        <v>0</v>
      </c>
      <c r="J191" s="119">
        <v>230</v>
      </c>
      <c r="K191" s="119">
        <f t="shared" si="30"/>
        <v>230</v>
      </c>
      <c r="L191" s="119">
        <v>21</v>
      </c>
      <c r="M191" s="119">
        <f t="shared" si="31"/>
        <v>0</v>
      </c>
      <c r="N191" s="119">
        <v>0</v>
      </c>
      <c r="O191" s="119">
        <f t="shared" si="32"/>
        <v>0</v>
      </c>
      <c r="P191" s="119">
        <v>0</v>
      </c>
      <c r="Q191" s="119">
        <f t="shared" si="33"/>
        <v>0</v>
      </c>
      <c r="R191" s="119"/>
      <c r="S191" s="119" t="s">
        <v>135</v>
      </c>
      <c r="T191" s="119" t="s">
        <v>135</v>
      </c>
      <c r="U191" s="119">
        <v>0.5</v>
      </c>
      <c r="V191" s="119">
        <f t="shared" si="34"/>
        <v>0.5</v>
      </c>
      <c r="W191" s="119"/>
      <c r="X191" s="119" t="s">
        <v>136</v>
      </c>
      <c r="Y191" s="114"/>
      <c r="Z191" s="114"/>
      <c r="AA191" s="114"/>
      <c r="AB191" s="114"/>
      <c r="AC191" s="114"/>
      <c r="AD191" s="114"/>
      <c r="AE191" s="114"/>
      <c r="AF191" s="114"/>
      <c r="AG191" s="114" t="s">
        <v>137</v>
      </c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</row>
    <row r="192" spans="1:60" outlineLevel="1" x14ac:dyDescent="0.2">
      <c r="A192" s="137">
        <v>84</v>
      </c>
      <c r="B192" s="138" t="s">
        <v>364</v>
      </c>
      <c r="C192" s="144" t="s">
        <v>660</v>
      </c>
      <c r="D192" s="139" t="s">
        <v>277</v>
      </c>
      <c r="E192" s="140">
        <v>3</v>
      </c>
      <c r="F192" s="141"/>
      <c r="G192" s="142">
        <f t="shared" si="28"/>
        <v>0</v>
      </c>
      <c r="H192" s="119">
        <v>0</v>
      </c>
      <c r="I192" s="119">
        <f t="shared" si="29"/>
        <v>0</v>
      </c>
      <c r="J192" s="119">
        <v>450</v>
      </c>
      <c r="K192" s="119">
        <f t="shared" si="30"/>
        <v>1350</v>
      </c>
      <c r="L192" s="119">
        <v>21</v>
      </c>
      <c r="M192" s="119">
        <f t="shared" si="31"/>
        <v>0</v>
      </c>
      <c r="N192" s="119">
        <v>0</v>
      </c>
      <c r="O192" s="119">
        <f t="shared" si="32"/>
        <v>0</v>
      </c>
      <c r="P192" s="119">
        <v>0</v>
      </c>
      <c r="Q192" s="119">
        <f t="shared" si="33"/>
        <v>0</v>
      </c>
      <c r="R192" s="119"/>
      <c r="S192" s="119" t="s">
        <v>155</v>
      </c>
      <c r="T192" s="119" t="s">
        <v>156</v>
      </c>
      <c r="U192" s="119">
        <v>0.5</v>
      </c>
      <c r="V192" s="119">
        <f t="shared" si="34"/>
        <v>1.5</v>
      </c>
      <c r="W192" s="119"/>
      <c r="X192" s="119" t="s">
        <v>136</v>
      </c>
      <c r="Y192" s="114"/>
      <c r="Z192" s="114"/>
      <c r="AA192" s="114"/>
      <c r="AB192" s="114"/>
      <c r="AC192" s="114"/>
      <c r="AD192" s="114"/>
      <c r="AE192" s="114"/>
      <c r="AF192" s="114"/>
      <c r="AG192" s="114" t="s">
        <v>137</v>
      </c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</row>
    <row r="193" spans="1:60" ht="22.5" outlineLevel="1" x14ac:dyDescent="0.2">
      <c r="A193" s="137">
        <v>85</v>
      </c>
      <c r="B193" s="138" t="s">
        <v>366</v>
      </c>
      <c r="C193" s="144" t="s">
        <v>367</v>
      </c>
      <c r="D193" s="139" t="s">
        <v>134</v>
      </c>
      <c r="E193" s="140">
        <v>1</v>
      </c>
      <c r="F193" s="141"/>
      <c r="G193" s="142">
        <f t="shared" si="28"/>
        <v>0</v>
      </c>
      <c r="H193" s="119">
        <v>544</v>
      </c>
      <c r="I193" s="119">
        <f t="shared" si="29"/>
        <v>544</v>
      </c>
      <c r="J193" s="119">
        <v>0</v>
      </c>
      <c r="K193" s="119">
        <f t="shared" si="30"/>
        <v>0</v>
      </c>
      <c r="L193" s="119">
        <v>21</v>
      </c>
      <c r="M193" s="119">
        <f t="shared" si="31"/>
        <v>0</v>
      </c>
      <c r="N193" s="119">
        <v>5.9000000000000003E-4</v>
      </c>
      <c r="O193" s="119">
        <f t="shared" si="32"/>
        <v>0</v>
      </c>
      <c r="P193" s="119">
        <v>0</v>
      </c>
      <c r="Q193" s="119">
        <f t="shared" si="33"/>
        <v>0</v>
      </c>
      <c r="R193" s="119" t="s">
        <v>161</v>
      </c>
      <c r="S193" s="119" t="s">
        <v>135</v>
      </c>
      <c r="T193" s="119" t="s">
        <v>135</v>
      </c>
      <c r="U193" s="119">
        <v>0</v>
      </c>
      <c r="V193" s="119">
        <f t="shared" si="34"/>
        <v>0</v>
      </c>
      <c r="W193" s="119"/>
      <c r="X193" s="119" t="s">
        <v>157</v>
      </c>
      <c r="Y193" s="114"/>
      <c r="Z193" s="114"/>
      <c r="AA193" s="114"/>
      <c r="AB193" s="114"/>
      <c r="AC193" s="114"/>
      <c r="AD193" s="114"/>
      <c r="AE193" s="114"/>
      <c r="AF193" s="114"/>
      <c r="AG193" s="114" t="s">
        <v>158</v>
      </c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</row>
    <row r="194" spans="1:60" outlineLevel="1" x14ac:dyDescent="0.2">
      <c r="A194" s="137">
        <v>86</v>
      </c>
      <c r="B194" s="138" t="s">
        <v>368</v>
      </c>
      <c r="C194" s="144" t="s">
        <v>369</v>
      </c>
      <c r="D194" s="139" t="s">
        <v>134</v>
      </c>
      <c r="E194" s="140">
        <v>1</v>
      </c>
      <c r="F194" s="141"/>
      <c r="G194" s="142">
        <f t="shared" si="28"/>
        <v>0</v>
      </c>
      <c r="H194" s="119">
        <v>139</v>
      </c>
      <c r="I194" s="119">
        <f t="shared" si="29"/>
        <v>139</v>
      </c>
      <c r="J194" s="119">
        <v>0</v>
      </c>
      <c r="K194" s="119">
        <f t="shared" si="30"/>
        <v>0</v>
      </c>
      <c r="L194" s="119">
        <v>21</v>
      </c>
      <c r="M194" s="119">
        <f t="shared" si="31"/>
        <v>0</v>
      </c>
      <c r="N194" s="119">
        <v>8.0000000000000007E-5</v>
      </c>
      <c r="O194" s="119">
        <f t="shared" si="32"/>
        <v>0</v>
      </c>
      <c r="P194" s="119">
        <v>0</v>
      </c>
      <c r="Q194" s="119">
        <f t="shared" si="33"/>
        <v>0</v>
      </c>
      <c r="R194" s="119"/>
      <c r="S194" s="119" t="s">
        <v>155</v>
      </c>
      <c r="T194" s="119" t="s">
        <v>156</v>
      </c>
      <c r="U194" s="119">
        <v>0</v>
      </c>
      <c r="V194" s="119">
        <f t="shared" si="34"/>
        <v>0</v>
      </c>
      <c r="W194" s="119"/>
      <c r="X194" s="119" t="s">
        <v>157</v>
      </c>
      <c r="Y194" s="114"/>
      <c r="Z194" s="114"/>
      <c r="AA194" s="114"/>
      <c r="AB194" s="114"/>
      <c r="AC194" s="114"/>
      <c r="AD194" s="114"/>
      <c r="AE194" s="114"/>
      <c r="AF194" s="114"/>
      <c r="AG194" s="114" t="s">
        <v>158</v>
      </c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</row>
    <row r="195" spans="1:60" outlineLevel="1" x14ac:dyDescent="0.2">
      <c r="A195" s="137">
        <v>87</v>
      </c>
      <c r="B195" s="138" t="s">
        <v>370</v>
      </c>
      <c r="C195" s="144" t="s">
        <v>371</v>
      </c>
      <c r="D195" s="139" t="s">
        <v>0</v>
      </c>
      <c r="E195" s="140">
        <v>26.074999999999999</v>
      </c>
      <c r="F195" s="141"/>
      <c r="G195" s="142">
        <f t="shared" si="28"/>
        <v>0</v>
      </c>
      <c r="H195" s="119">
        <v>0</v>
      </c>
      <c r="I195" s="119">
        <f t="shared" si="29"/>
        <v>0</v>
      </c>
      <c r="J195" s="119">
        <v>0.54</v>
      </c>
      <c r="K195" s="119">
        <f t="shared" si="30"/>
        <v>14.08</v>
      </c>
      <c r="L195" s="119">
        <v>21</v>
      </c>
      <c r="M195" s="119">
        <f t="shared" si="31"/>
        <v>0</v>
      </c>
      <c r="N195" s="119">
        <v>0</v>
      </c>
      <c r="O195" s="119">
        <f t="shared" si="32"/>
        <v>0</v>
      </c>
      <c r="P195" s="119">
        <v>0</v>
      </c>
      <c r="Q195" s="119">
        <f t="shared" si="33"/>
        <v>0</v>
      </c>
      <c r="R195" s="119"/>
      <c r="S195" s="119" t="s">
        <v>135</v>
      </c>
      <c r="T195" s="119" t="s">
        <v>135</v>
      </c>
      <c r="U195" s="119">
        <v>0</v>
      </c>
      <c r="V195" s="119">
        <f t="shared" si="34"/>
        <v>0</v>
      </c>
      <c r="W195" s="119"/>
      <c r="X195" s="119" t="s">
        <v>250</v>
      </c>
      <c r="Y195" s="114"/>
      <c r="Z195" s="114"/>
      <c r="AA195" s="114"/>
      <c r="AB195" s="114"/>
      <c r="AC195" s="114"/>
      <c r="AD195" s="114"/>
      <c r="AE195" s="114"/>
      <c r="AF195" s="114"/>
      <c r="AG195" s="114" t="s">
        <v>251</v>
      </c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</row>
    <row r="196" spans="1:60" x14ac:dyDescent="0.2">
      <c r="A196" s="125" t="s">
        <v>130</v>
      </c>
      <c r="B196" s="126" t="s">
        <v>74</v>
      </c>
      <c r="C196" s="143" t="s">
        <v>75</v>
      </c>
      <c r="D196" s="127"/>
      <c r="E196" s="128"/>
      <c r="F196" s="129"/>
      <c r="G196" s="130">
        <f>SUMIF(AG197:AG200,"&lt;&gt;NOR",G197:G200)</f>
        <v>0</v>
      </c>
      <c r="H196" s="124"/>
      <c r="I196" s="124">
        <f>SUM(I197:I200)</f>
        <v>0</v>
      </c>
      <c r="J196" s="124"/>
      <c r="K196" s="124">
        <f>SUM(K197:K200)</f>
        <v>702.59</v>
      </c>
      <c r="L196" s="124"/>
      <c r="M196" s="124">
        <f>SUM(M197:M200)</f>
        <v>0</v>
      </c>
      <c r="N196" s="124"/>
      <c r="O196" s="124">
        <f>SUM(O197:O200)</f>
        <v>0</v>
      </c>
      <c r="P196" s="124"/>
      <c r="Q196" s="124">
        <f>SUM(Q197:Q200)</f>
        <v>0.56000000000000005</v>
      </c>
      <c r="R196" s="124"/>
      <c r="S196" s="124"/>
      <c r="T196" s="124"/>
      <c r="U196" s="124"/>
      <c r="V196" s="124">
        <f>SUM(V197:V200)</f>
        <v>1.44</v>
      </c>
      <c r="W196" s="124"/>
      <c r="X196" s="124"/>
      <c r="AG196" t="s">
        <v>131</v>
      </c>
    </row>
    <row r="197" spans="1:60" outlineLevel="1" x14ac:dyDescent="0.2">
      <c r="A197" s="131">
        <v>88</v>
      </c>
      <c r="B197" s="132" t="s">
        <v>372</v>
      </c>
      <c r="C197" s="145" t="s">
        <v>373</v>
      </c>
      <c r="D197" s="133" t="s">
        <v>142</v>
      </c>
      <c r="E197" s="134">
        <v>15.968</v>
      </c>
      <c r="F197" s="135"/>
      <c r="G197" s="136">
        <f>ROUND(E197*F197,2)</f>
        <v>0</v>
      </c>
      <c r="H197" s="119">
        <v>0</v>
      </c>
      <c r="I197" s="119">
        <f>ROUND(E197*H197,2)</f>
        <v>0</v>
      </c>
      <c r="J197" s="119">
        <v>44</v>
      </c>
      <c r="K197" s="119">
        <f>ROUND(E197*J197,2)</f>
        <v>702.59</v>
      </c>
      <c r="L197" s="119">
        <v>21</v>
      </c>
      <c r="M197" s="119">
        <f>G197*(1+L197/100)</f>
        <v>0</v>
      </c>
      <c r="N197" s="119">
        <v>0</v>
      </c>
      <c r="O197" s="119">
        <f>ROUND(E197*N197,2)</f>
        <v>0</v>
      </c>
      <c r="P197" s="119">
        <v>3.5000000000000003E-2</v>
      </c>
      <c r="Q197" s="119">
        <f>ROUND(E197*P197,2)</f>
        <v>0.56000000000000005</v>
      </c>
      <c r="R197" s="119"/>
      <c r="S197" s="119" t="s">
        <v>135</v>
      </c>
      <c r="T197" s="119" t="s">
        <v>135</v>
      </c>
      <c r="U197" s="119">
        <v>0.09</v>
      </c>
      <c r="V197" s="119">
        <f>ROUND(E197*U197,2)</f>
        <v>1.44</v>
      </c>
      <c r="W197" s="119"/>
      <c r="X197" s="119" t="s">
        <v>136</v>
      </c>
      <c r="Y197" s="114"/>
      <c r="Z197" s="114"/>
      <c r="AA197" s="114"/>
      <c r="AB197" s="114"/>
      <c r="AC197" s="114"/>
      <c r="AD197" s="114"/>
      <c r="AE197" s="114"/>
      <c r="AF197" s="114"/>
      <c r="AG197" s="114" t="s">
        <v>137</v>
      </c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</row>
    <row r="198" spans="1:60" outlineLevel="1" x14ac:dyDescent="0.2">
      <c r="A198" s="117"/>
      <c r="B198" s="118"/>
      <c r="C198" s="146" t="s">
        <v>175</v>
      </c>
      <c r="D198" s="120"/>
      <c r="E198" s="121">
        <v>6.44</v>
      </c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4"/>
      <c r="Z198" s="114"/>
      <c r="AA198" s="114"/>
      <c r="AB198" s="114"/>
      <c r="AC198" s="114"/>
      <c r="AD198" s="114"/>
      <c r="AE198" s="114"/>
      <c r="AF198" s="114"/>
      <c r="AG198" s="114" t="s">
        <v>145</v>
      </c>
      <c r="AH198" s="114">
        <v>0</v>
      </c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</row>
    <row r="199" spans="1:60" outlineLevel="1" x14ac:dyDescent="0.2">
      <c r="A199" s="117"/>
      <c r="B199" s="118"/>
      <c r="C199" s="146" t="s">
        <v>176</v>
      </c>
      <c r="D199" s="120"/>
      <c r="E199" s="121">
        <v>1.008</v>
      </c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4"/>
      <c r="Z199" s="114"/>
      <c r="AA199" s="114"/>
      <c r="AB199" s="114"/>
      <c r="AC199" s="114"/>
      <c r="AD199" s="114"/>
      <c r="AE199" s="114"/>
      <c r="AF199" s="114"/>
      <c r="AG199" s="114" t="s">
        <v>145</v>
      </c>
      <c r="AH199" s="114">
        <v>0</v>
      </c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</row>
    <row r="200" spans="1:60" outlineLevel="1" x14ac:dyDescent="0.2">
      <c r="A200" s="117"/>
      <c r="B200" s="118"/>
      <c r="C200" s="146" t="s">
        <v>180</v>
      </c>
      <c r="D200" s="120"/>
      <c r="E200" s="121">
        <v>8.52</v>
      </c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4"/>
      <c r="Z200" s="114"/>
      <c r="AA200" s="114"/>
      <c r="AB200" s="114"/>
      <c r="AC200" s="114"/>
      <c r="AD200" s="114"/>
      <c r="AE200" s="114"/>
      <c r="AF200" s="114"/>
      <c r="AG200" s="114" t="s">
        <v>145</v>
      </c>
      <c r="AH200" s="114">
        <v>0</v>
      </c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</row>
    <row r="201" spans="1:60" x14ac:dyDescent="0.2">
      <c r="A201" s="125" t="s">
        <v>130</v>
      </c>
      <c r="B201" s="126" t="s">
        <v>76</v>
      </c>
      <c r="C201" s="143" t="s">
        <v>77</v>
      </c>
      <c r="D201" s="127"/>
      <c r="E201" s="128"/>
      <c r="F201" s="129"/>
      <c r="G201" s="130">
        <f>SUMIF(AG202:AG205,"&lt;&gt;NOR",G202:G205)</f>
        <v>0</v>
      </c>
      <c r="H201" s="124"/>
      <c r="I201" s="124">
        <f>SUM(I202:I205)</f>
        <v>22359.67</v>
      </c>
      <c r="J201" s="124"/>
      <c r="K201" s="124">
        <f>SUM(K202:K205)</f>
        <v>3189.13</v>
      </c>
      <c r="L201" s="124"/>
      <c r="M201" s="124">
        <f>SUM(M202:M205)</f>
        <v>0</v>
      </c>
      <c r="N201" s="124"/>
      <c r="O201" s="124">
        <f>SUM(O202:O205)</f>
        <v>0.33</v>
      </c>
      <c r="P201" s="124"/>
      <c r="Q201" s="124">
        <f>SUM(Q202:Q205)</f>
        <v>0</v>
      </c>
      <c r="R201" s="124"/>
      <c r="S201" s="124"/>
      <c r="T201" s="124"/>
      <c r="U201" s="124"/>
      <c r="V201" s="124">
        <f>SUM(V202:V205)</f>
        <v>7.41</v>
      </c>
      <c r="W201" s="124"/>
      <c r="X201" s="124"/>
      <c r="AG201" t="s">
        <v>131</v>
      </c>
    </row>
    <row r="202" spans="1:60" ht="33.75" outlineLevel="1" x14ac:dyDescent="0.2">
      <c r="A202" s="131">
        <v>89</v>
      </c>
      <c r="B202" s="132" t="s">
        <v>374</v>
      </c>
      <c r="C202" s="145" t="s">
        <v>661</v>
      </c>
      <c r="D202" s="133" t="s">
        <v>142</v>
      </c>
      <c r="E202" s="134">
        <v>31.936</v>
      </c>
      <c r="F202" s="135"/>
      <c r="G202" s="136">
        <f>ROUND(E202*F202,2)</f>
        <v>0</v>
      </c>
      <c r="H202" s="119">
        <v>700.14</v>
      </c>
      <c r="I202" s="119">
        <f>ROUND(E202*H202,2)</f>
        <v>22359.67</v>
      </c>
      <c r="J202" s="119">
        <v>99.86</v>
      </c>
      <c r="K202" s="119">
        <f>ROUND(E202*J202,2)</f>
        <v>3189.13</v>
      </c>
      <c r="L202" s="119">
        <v>21</v>
      </c>
      <c r="M202" s="119">
        <f>G202*(1+L202/100)</f>
        <v>0</v>
      </c>
      <c r="N202" s="119">
        <v>1.0460000000000001E-2</v>
      </c>
      <c r="O202" s="119">
        <f>ROUND(E202*N202,2)</f>
        <v>0.33</v>
      </c>
      <c r="P202" s="119">
        <v>0</v>
      </c>
      <c r="Q202" s="119">
        <f>ROUND(E202*P202,2)</f>
        <v>0</v>
      </c>
      <c r="R202" s="119"/>
      <c r="S202" s="119" t="s">
        <v>135</v>
      </c>
      <c r="T202" s="119" t="s">
        <v>156</v>
      </c>
      <c r="U202" s="119">
        <v>0.23200000000000001</v>
      </c>
      <c r="V202" s="119">
        <f>ROUND(E202*U202,2)</f>
        <v>7.41</v>
      </c>
      <c r="W202" s="119"/>
      <c r="X202" s="119" t="s">
        <v>136</v>
      </c>
      <c r="Y202" s="114"/>
      <c r="Z202" s="114"/>
      <c r="AA202" s="114"/>
      <c r="AB202" s="114"/>
      <c r="AC202" s="114"/>
      <c r="AD202" s="114"/>
      <c r="AE202" s="114"/>
      <c r="AF202" s="114"/>
      <c r="AG202" s="114" t="s">
        <v>137</v>
      </c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</row>
    <row r="203" spans="1:60" outlineLevel="1" x14ac:dyDescent="0.2">
      <c r="A203" s="117"/>
      <c r="B203" s="118"/>
      <c r="C203" s="146" t="s">
        <v>376</v>
      </c>
      <c r="D203" s="120"/>
      <c r="E203" s="121">
        <v>12.88</v>
      </c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4"/>
      <c r="Z203" s="114"/>
      <c r="AA203" s="114"/>
      <c r="AB203" s="114"/>
      <c r="AC203" s="114"/>
      <c r="AD203" s="114"/>
      <c r="AE203" s="114"/>
      <c r="AF203" s="114"/>
      <c r="AG203" s="114" t="s">
        <v>145</v>
      </c>
      <c r="AH203" s="114">
        <v>0</v>
      </c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</row>
    <row r="204" spans="1:60" outlineLevel="1" x14ac:dyDescent="0.2">
      <c r="A204" s="117"/>
      <c r="B204" s="118"/>
      <c r="C204" s="146" t="s">
        <v>377</v>
      </c>
      <c r="D204" s="120"/>
      <c r="E204" s="121">
        <v>2.016</v>
      </c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4"/>
      <c r="Z204" s="114"/>
      <c r="AA204" s="114"/>
      <c r="AB204" s="114"/>
      <c r="AC204" s="114"/>
      <c r="AD204" s="114"/>
      <c r="AE204" s="114"/>
      <c r="AF204" s="114"/>
      <c r="AG204" s="114" t="s">
        <v>145</v>
      </c>
      <c r="AH204" s="114">
        <v>0</v>
      </c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</row>
    <row r="205" spans="1:60" outlineLevel="1" x14ac:dyDescent="0.2">
      <c r="A205" s="117"/>
      <c r="B205" s="118"/>
      <c r="C205" s="146" t="s">
        <v>378</v>
      </c>
      <c r="D205" s="120"/>
      <c r="E205" s="121">
        <v>17.04</v>
      </c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4"/>
      <c r="Z205" s="114"/>
      <c r="AA205" s="114"/>
      <c r="AB205" s="114"/>
      <c r="AC205" s="114"/>
      <c r="AD205" s="114"/>
      <c r="AE205" s="114"/>
      <c r="AF205" s="114"/>
      <c r="AG205" s="114" t="s">
        <v>145</v>
      </c>
      <c r="AH205" s="114">
        <v>0</v>
      </c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</row>
    <row r="206" spans="1:60" x14ac:dyDescent="0.2">
      <c r="A206" s="125" t="s">
        <v>130</v>
      </c>
      <c r="B206" s="126" t="s">
        <v>78</v>
      </c>
      <c r="C206" s="143" t="s">
        <v>79</v>
      </c>
      <c r="D206" s="127"/>
      <c r="E206" s="128"/>
      <c r="F206" s="129"/>
      <c r="G206" s="130">
        <f>SUMIF(AG207:AG233,"&lt;&gt;NOR",G207:G233)</f>
        <v>0</v>
      </c>
      <c r="H206" s="124"/>
      <c r="I206" s="124">
        <f>SUM(I207:I233)</f>
        <v>9385</v>
      </c>
      <c r="J206" s="124"/>
      <c r="K206" s="124">
        <f>SUM(K207:K233)</f>
        <v>108895.73</v>
      </c>
      <c r="L206" s="124"/>
      <c r="M206" s="124">
        <f>SUM(M207:M233)</f>
        <v>0</v>
      </c>
      <c r="N206" s="124"/>
      <c r="O206" s="124">
        <f>SUM(O207:O233)</f>
        <v>7.0000000000000007E-2</v>
      </c>
      <c r="P206" s="124"/>
      <c r="Q206" s="124">
        <f>SUM(Q207:Q233)</f>
        <v>2.72</v>
      </c>
      <c r="R206" s="124"/>
      <c r="S206" s="124"/>
      <c r="T206" s="124"/>
      <c r="U206" s="124"/>
      <c r="V206" s="124">
        <f>SUM(V207:V233)</f>
        <v>20.060000000000002</v>
      </c>
      <c r="W206" s="124"/>
      <c r="X206" s="124"/>
      <c r="AG206" t="s">
        <v>131</v>
      </c>
    </row>
    <row r="207" spans="1:60" outlineLevel="1" x14ac:dyDescent="0.2">
      <c r="A207" s="137">
        <v>90</v>
      </c>
      <c r="B207" s="138" t="s">
        <v>379</v>
      </c>
      <c r="C207" s="144" t="s">
        <v>380</v>
      </c>
      <c r="D207" s="139" t="s">
        <v>134</v>
      </c>
      <c r="E207" s="140">
        <v>5</v>
      </c>
      <c r="F207" s="141"/>
      <c r="G207" s="142">
        <f t="shared" ref="G207:G220" si="35">ROUND(E207*F207,2)</f>
        <v>0</v>
      </c>
      <c r="H207" s="119">
        <v>0</v>
      </c>
      <c r="I207" s="119">
        <f t="shared" ref="I207:I220" si="36">ROUND(E207*H207,2)</f>
        <v>0</v>
      </c>
      <c r="J207" s="119">
        <v>739</v>
      </c>
      <c r="K207" s="119">
        <f t="shared" ref="K207:K220" si="37">ROUND(E207*J207,2)</f>
        <v>3695</v>
      </c>
      <c r="L207" s="119">
        <v>21</v>
      </c>
      <c r="M207" s="119">
        <f t="shared" ref="M207:M220" si="38">G207*(1+L207/100)</f>
        <v>0</v>
      </c>
      <c r="N207" s="119">
        <v>0</v>
      </c>
      <c r="O207" s="119">
        <f t="shared" ref="O207:O220" si="39">ROUND(E207*N207,2)</f>
        <v>0</v>
      </c>
      <c r="P207" s="119">
        <v>0</v>
      </c>
      <c r="Q207" s="119">
        <f t="shared" ref="Q207:Q220" si="40">ROUND(E207*P207,2)</f>
        <v>0</v>
      </c>
      <c r="R207" s="119"/>
      <c r="S207" s="119" t="s">
        <v>135</v>
      </c>
      <c r="T207" s="119" t="s">
        <v>156</v>
      </c>
      <c r="U207" s="119">
        <v>1.45</v>
      </c>
      <c r="V207" s="119">
        <f t="shared" ref="V207:V220" si="41">ROUND(E207*U207,2)</f>
        <v>7.25</v>
      </c>
      <c r="W207" s="119"/>
      <c r="X207" s="119" t="s">
        <v>136</v>
      </c>
      <c r="Y207" s="114"/>
      <c r="Z207" s="114"/>
      <c r="AA207" s="114"/>
      <c r="AB207" s="114"/>
      <c r="AC207" s="114"/>
      <c r="AD207" s="114"/>
      <c r="AE207" s="114"/>
      <c r="AF207" s="114"/>
      <c r="AG207" s="114" t="s">
        <v>137</v>
      </c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</row>
    <row r="208" spans="1:60" ht="22.5" outlineLevel="1" x14ac:dyDescent="0.2">
      <c r="A208" s="137">
        <v>91</v>
      </c>
      <c r="B208" s="138" t="s">
        <v>381</v>
      </c>
      <c r="C208" s="144" t="s">
        <v>382</v>
      </c>
      <c r="D208" s="139" t="s">
        <v>134</v>
      </c>
      <c r="E208" s="140">
        <v>7</v>
      </c>
      <c r="F208" s="141"/>
      <c r="G208" s="142">
        <f t="shared" si="35"/>
        <v>0</v>
      </c>
      <c r="H208" s="119">
        <v>0</v>
      </c>
      <c r="I208" s="119">
        <f t="shared" si="36"/>
        <v>0</v>
      </c>
      <c r="J208" s="119">
        <v>250</v>
      </c>
      <c r="K208" s="119">
        <f t="shared" si="37"/>
        <v>1750</v>
      </c>
      <c r="L208" s="119">
        <v>21</v>
      </c>
      <c r="M208" s="119">
        <f t="shared" si="38"/>
        <v>0</v>
      </c>
      <c r="N208" s="119">
        <v>0</v>
      </c>
      <c r="O208" s="119">
        <f t="shared" si="39"/>
        <v>0</v>
      </c>
      <c r="P208" s="119">
        <v>0.17399999999999999</v>
      </c>
      <c r="Q208" s="119">
        <f t="shared" si="40"/>
        <v>1.22</v>
      </c>
      <c r="R208" s="119"/>
      <c r="S208" s="119" t="s">
        <v>135</v>
      </c>
      <c r="T208" s="119" t="s">
        <v>156</v>
      </c>
      <c r="U208" s="119">
        <v>0.95</v>
      </c>
      <c r="V208" s="119">
        <f t="shared" si="41"/>
        <v>6.65</v>
      </c>
      <c r="W208" s="119"/>
      <c r="X208" s="119" t="s">
        <v>136</v>
      </c>
      <c r="Y208" s="114"/>
      <c r="Z208" s="114"/>
      <c r="AA208" s="114"/>
      <c r="AB208" s="114"/>
      <c r="AC208" s="114"/>
      <c r="AD208" s="114"/>
      <c r="AE208" s="114"/>
      <c r="AF208" s="114"/>
      <c r="AG208" s="114" t="s">
        <v>137</v>
      </c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</row>
    <row r="209" spans="1:60" outlineLevel="1" x14ac:dyDescent="0.2">
      <c r="A209" s="137">
        <v>92</v>
      </c>
      <c r="B209" s="138" t="s">
        <v>383</v>
      </c>
      <c r="C209" s="144" t="s">
        <v>384</v>
      </c>
      <c r="D209" s="139" t="s">
        <v>134</v>
      </c>
      <c r="E209" s="140">
        <v>1</v>
      </c>
      <c r="F209" s="141"/>
      <c r="G209" s="142">
        <f t="shared" si="35"/>
        <v>0</v>
      </c>
      <c r="H209" s="119">
        <v>0</v>
      </c>
      <c r="I209" s="119">
        <f t="shared" si="36"/>
        <v>0</v>
      </c>
      <c r="J209" s="119">
        <v>211.5</v>
      </c>
      <c r="K209" s="119">
        <f t="shared" si="37"/>
        <v>211.5</v>
      </c>
      <c r="L209" s="119">
        <v>21</v>
      </c>
      <c r="M209" s="119">
        <f t="shared" si="38"/>
        <v>0</v>
      </c>
      <c r="N209" s="119">
        <v>0</v>
      </c>
      <c r="O209" s="119">
        <f t="shared" si="39"/>
        <v>0</v>
      </c>
      <c r="P209" s="119">
        <v>0.1104</v>
      </c>
      <c r="Q209" s="119">
        <f t="shared" si="40"/>
        <v>0.11</v>
      </c>
      <c r="R209" s="119"/>
      <c r="S209" s="119" t="s">
        <v>135</v>
      </c>
      <c r="T209" s="119" t="s">
        <v>135</v>
      </c>
      <c r="U209" s="119">
        <v>0.46</v>
      </c>
      <c r="V209" s="119">
        <f t="shared" si="41"/>
        <v>0.46</v>
      </c>
      <c r="W209" s="119"/>
      <c r="X209" s="119" t="s">
        <v>136</v>
      </c>
      <c r="Y209" s="114"/>
      <c r="Z209" s="114"/>
      <c r="AA209" s="114"/>
      <c r="AB209" s="114"/>
      <c r="AC209" s="114"/>
      <c r="AD209" s="114"/>
      <c r="AE209" s="114"/>
      <c r="AF209" s="114"/>
      <c r="AG209" s="114" t="s">
        <v>137</v>
      </c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</row>
    <row r="210" spans="1:60" outlineLevel="1" x14ac:dyDescent="0.2">
      <c r="A210" s="137">
        <v>93</v>
      </c>
      <c r="B210" s="138" t="s">
        <v>385</v>
      </c>
      <c r="C210" s="144" t="s">
        <v>662</v>
      </c>
      <c r="D210" s="139" t="s">
        <v>134</v>
      </c>
      <c r="E210" s="140">
        <v>1</v>
      </c>
      <c r="F210" s="141"/>
      <c r="G210" s="142">
        <f t="shared" si="35"/>
        <v>0</v>
      </c>
      <c r="H210" s="119">
        <v>0</v>
      </c>
      <c r="I210" s="119">
        <f t="shared" si="36"/>
        <v>0</v>
      </c>
      <c r="J210" s="119">
        <v>500</v>
      </c>
      <c r="K210" s="119">
        <f t="shared" si="37"/>
        <v>500</v>
      </c>
      <c r="L210" s="119">
        <v>21</v>
      </c>
      <c r="M210" s="119">
        <f t="shared" si="38"/>
        <v>0</v>
      </c>
      <c r="N210" s="119">
        <v>0</v>
      </c>
      <c r="O210" s="119">
        <f t="shared" si="39"/>
        <v>0</v>
      </c>
      <c r="P210" s="119">
        <v>0</v>
      </c>
      <c r="Q210" s="119">
        <f t="shared" si="40"/>
        <v>0</v>
      </c>
      <c r="R210" s="119"/>
      <c r="S210" s="119" t="s">
        <v>155</v>
      </c>
      <c r="T210" s="119" t="s">
        <v>156</v>
      </c>
      <c r="U210" s="119">
        <v>0</v>
      </c>
      <c r="V210" s="119">
        <f t="shared" si="41"/>
        <v>0</v>
      </c>
      <c r="W210" s="119"/>
      <c r="X210" s="119" t="s">
        <v>136</v>
      </c>
      <c r="Y210" s="114"/>
      <c r="Z210" s="114"/>
      <c r="AA210" s="114"/>
      <c r="AB210" s="114"/>
      <c r="AC210" s="114"/>
      <c r="AD210" s="114"/>
      <c r="AE210" s="114"/>
      <c r="AF210" s="114"/>
      <c r="AG210" s="114" t="s">
        <v>137</v>
      </c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</row>
    <row r="211" spans="1:60" ht="45" outlineLevel="1" x14ac:dyDescent="0.2">
      <c r="A211" s="137">
        <v>94</v>
      </c>
      <c r="B211" s="138" t="s">
        <v>387</v>
      </c>
      <c r="C211" s="144" t="s">
        <v>388</v>
      </c>
      <c r="D211" s="139" t="s">
        <v>134</v>
      </c>
      <c r="E211" s="140">
        <v>1</v>
      </c>
      <c r="F211" s="141"/>
      <c r="G211" s="142">
        <f t="shared" si="35"/>
        <v>0</v>
      </c>
      <c r="H211" s="119">
        <v>0</v>
      </c>
      <c r="I211" s="119">
        <f t="shared" si="36"/>
        <v>0</v>
      </c>
      <c r="J211" s="119">
        <v>14225</v>
      </c>
      <c r="K211" s="119">
        <f t="shared" si="37"/>
        <v>14225</v>
      </c>
      <c r="L211" s="119">
        <v>21</v>
      </c>
      <c r="M211" s="119">
        <f t="shared" si="38"/>
        <v>0</v>
      </c>
      <c r="N211" s="119">
        <v>0</v>
      </c>
      <c r="O211" s="119">
        <f t="shared" si="39"/>
        <v>0</v>
      </c>
      <c r="P211" s="119">
        <v>0.17399999999999999</v>
      </c>
      <c r="Q211" s="119">
        <f t="shared" si="40"/>
        <v>0.17</v>
      </c>
      <c r="R211" s="119"/>
      <c r="S211" s="119" t="s">
        <v>155</v>
      </c>
      <c r="T211" s="119" t="s">
        <v>156</v>
      </c>
      <c r="U211" s="119">
        <v>0.95</v>
      </c>
      <c r="V211" s="119">
        <f t="shared" si="41"/>
        <v>0.95</v>
      </c>
      <c r="W211" s="119"/>
      <c r="X211" s="119" t="s">
        <v>136</v>
      </c>
      <c r="Y211" s="114"/>
      <c r="Z211" s="114"/>
      <c r="AA211" s="114"/>
      <c r="AB211" s="114"/>
      <c r="AC211" s="114"/>
      <c r="AD211" s="114"/>
      <c r="AE211" s="114"/>
      <c r="AF211" s="114"/>
      <c r="AG211" s="114" t="s">
        <v>137</v>
      </c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</row>
    <row r="212" spans="1:60" ht="22.5" outlineLevel="1" x14ac:dyDescent="0.2">
      <c r="A212" s="137">
        <v>95</v>
      </c>
      <c r="B212" s="138" t="s">
        <v>389</v>
      </c>
      <c r="C212" s="144" t="s">
        <v>390</v>
      </c>
      <c r="D212" s="139" t="s">
        <v>134</v>
      </c>
      <c r="E212" s="140">
        <v>5</v>
      </c>
      <c r="F212" s="141"/>
      <c r="G212" s="142">
        <f t="shared" si="35"/>
        <v>0</v>
      </c>
      <c r="H212" s="119">
        <v>0</v>
      </c>
      <c r="I212" s="119">
        <f t="shared" si="36"/>
        <v>0</v>
      </c>
      <c r="J212" s="119">
        <v>250</v>
      </c>
      <c r="K212" s="119">
        <f t="shared" si="37"/>
        <v>1250</v>
      </c>
      <c r="L212" s="119">
        <v>21</v>
      </c>
      <c r="M212" s="119">
        <f t="shared" si="38"/>
        <v>0</v>
      </c>
      <c r="N212" s="119">
        <v>0</v>
      </c>
      <c r="O212" s="119">
        <f t="shared" si="39"/>
        <v>0</v>
      </c>
      <c r="P212" s="119">
        <v>0.17399999999999999</v>
      </c>
      <c r="Q212" s="119">
        <f t="shared" si="40"/>
        <v>0.87</v>
      </c>
      <c r="R212" s="119"/>
      <c r="S212" s="119" t="s">
        <v>155</v>
      </c>
      <c r="T212" s="119" t="s">
        <v>156</v>
      </c>
      <c r="U212" s="119">
        <v>0.95</v>
      </c>
      <c r="V212" s="119">
        <f t="shared" si="41"/>
        <v>4.75</v>
      </c>
      <c r="W212" s="119"/>
      <c r="X212" s="119" t="s">
        <v>136</v>
      </c>
      <c r="Y212" s="114"/>
      <c r="Z212" s="114"/>
      <c r="AA212" s="114"/>
      <c r="AB212" s="114"/>
      <c r="AC212" s="114"/>
      <c r="AD212" s="114"/>
      <c r="AE212" s="114"/>
      <c r="AF212" s="114"/>
      <c r="AG212" s="114" t="s">
        <v>137</v>
      </c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</row>
    <row r="213" spans="1:60" ht="22.5" outlineLevel="1" x14ac:dyDescent="0.2">
      <c r="A213" s="137">
        <v>96</v>
      </c>
      <c r="B213" s="138" t="s">
        <v>391</v>
      </c>
      <c r="C213" s="144" t="s">
        <v>392</v>
      </c>
      <c r="D213" s="139" t="s">
        <v>134</v>
      </c>
      <c r="E213" s="140">
        <v>1</v>
      </c>
      <c r="F213" s="141"/>
      <c r="G213" s="142">
        <f t="shared" si="35"/>
        <v>0</v>
      </c>
      <c r="H213" s="119">
        <v>1131</v>
      </c>
      <c r="I213" s="119">
        <f t="shared" si="36"/>
        <v>1131</v>
      </c>
      <c r="J213" s="119">
        <v>0</v>
      </c>
      <c r="K213" s="119">
        <f t="shared" si="37"/>
        <v>0</v>
      </c>
      <c r="L213" s="119">
        <v>21</v>
      </c>
      <c r="M213" s="119">
        <f t="shared" si="38"/>
        <v>0</v>
      </c>
      <c r="N213" s="119">
        <v>1.2999999999999999E-2</v>
      </c>
      <c r="O213" s="119">
        <f t="shared" si="39"/>
        <v>0.01</v>
      </c>
      <c r="P213" s="119">
        <v>0</v>
      </c>
      <c r="Q213" s="119">
        <f t="shared" si="40"/>
        <v>0</v>
      </c>
      <c r="R213" s="119"/>
      <c r="S213" s="119" t="s">
        <v>135</v>
      </c>
      <c r="T213" s="119" t="s">
        <v>135</v>
      </c>
      <c r="U213" s="119">
        <v>0</v>
      </c>
      <c r="V213" s="119">
        <f t="shared" si="41"/>
        <v>0</v>
      </c>
      <c r="W213" s="119"/>
      <c r="X213" s="119" t="s">
        <v>164</v>
      </c>
      <c r="Y213" s="114"/>
      <c r="Z213" s="114"/>
      <c r="AA213" s="114"/>
      <c r="AB213" s="114"/>
      <c r="AC213" s="114"/>
      <c r="AD213" s="114"/>
      <c r="AE213" s="114"/>
      <c r="AF213" s="114"/>
      <c r="AG213" s="114" t="s">
        <v>343</v>
      </c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</row>
    <row r="214" spans="1:60" ht="22.5" outlineLevel="1" x14ac:dyDescent="0.2">
      <c r="A214" s="137">
        <v>97</v>
      </c>
      <c r="B214" s="138" t="s">
        <v>393</v>
      </c>
      <c r="C214" s="144" t="s">
        <v>394</v>
      </c>
      <c r="D214" s="139" t="s">
        <v>134</v>
      </c>
      <c r="E214" s="140">
        <v>1</v>
      </c>
      <c r="F214" s="141"/>
      <c r="G214" s="142">
        <f t="shared" si="35"/>
        <v>0</v>
      </c>
      <c r="H214" s="119">
        <v>1668</v>
      </c>
      <c r="I214" s="119">
        <f t="shared" si="36"/>
        <v>1668</v>
      </c>
      <c r="J214" s="119">
        <v>0</v>
      </c>
      <c r="K214" s="119">
        <f t="shared" si="37"/>
        <v>0</v>
      </c>
      <c r="L214" s="119">
        <v>21</v>
      </c>
      <c r="M214" s="119">
        <f t="shared" si="38"/>
        <v>0</v>
      </c>
      <c r="N214" s="119">
        <v>1.2999999999999999E-2</v>
      </c>
      <c r="O214" s="119">
        <f t="shared" si="39"/>
        <v>0.01</v>
      </c>
      <c r="P214" s="119">
        <v>0</v>
      </c>
      <c r="Q214" s="119">
        <f t="shared" si="40"/>
        <v>0</v>
      </c>
      <c r="R214" s="119" t="s">
        <v>161</v>
      </c>
      <c r="S214" s="119" t="s">
        <v>135</v>
      </c>
      <c r="T214" s="119" t="s">
        <v>156</v>
      </c>
      <c r="U214" s="119">
        <v>0</v>
      </c>
      <c r="V214" s="119">
        <f t="shared" si="41"/>
        <v>0</v>
      </c>
      <c r="W214" s="119"/>
      <c r="X214" s="119" t="s">
        <v>157</v>
      </c>
      <c r="Y214" s="114"/>
      <c r="Z214" s="114"/>
      <c r="AA214" s="114"/>
      <c r="AB214" s="114"/>
      <c r="AC214" s="114"/>
      <c r="AD214" s="114"/>
      <c r="AE214" s="114"/>
      <c r="AF214" s="114"/>
      <c r="AG214" s="114" t="s">
        <v>158</v>
      </c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</row>
    <row r="215" spans="1:60" ht="22.5" outlineLevel="1" x14ac:dyDescent="0.2">
      <c r="A215" s="137">
        <v>98</v>
      </c>
      <c r="B215" s="138" t="s">
        <v>395</v>
      </c>
      <c r="C215" s="144" t="s">
        <v>396</v>
      </c>
      <c r="D215" s="139" t="s">
        <v>134</v>
      </c>
      <c r="E215" s="140">
        <v>2</v>
      </c>
      <c r="F215" s="141"/>
      <c r="G215" s="142">
        <f t="shared" si="35"/>
        <v>0</v>
      </c>
      <c r="H215" s="119">
        <v>1668</v>
      </c>
      <c r="I215" s="119">
        <f t="shared" si="36"/>
        <v>3336</v>
      </c>
      <c r="J215" s="119">
        <v>0</v>
      </c>
      <c r="K215" s="119">
        <f t="shared" si="37"/>
        <v>0</v>
      </c>
      <c r="L215" s="119">
        <v>21</v>
      </c>
      <c r="M215" s="119">
        <f t="shared" si="38"/>
        <v>0</v>
      </c>
      <c r="N215" s="119">
        <v>1.2999999999999999E-2</v>
      </c>
      <c r="O215" s="119">
        <f t="shared" si="39"/>
        <v>0.03</v>
      </c>
      <c r="P215" s="119">
        <v>0</v>
      </c>
      <c r="Q215" s="119">
        <f t="shared" si="40"/>
        <v>0</v>
      </c>
      <c r="R215" s="119"/>
      <c r="S215" s="119" t="s">
        <v>155</v>
      </c>
      <c r="T215" s="119" t="s">
        <v>156</v>
      </c>
      <c r="U215" s="119">
        <v>0</v>
      </c>
      <c r="V215" s="119">
        <f t="shared" si="41"/>
        <v>0</v>
      </c>
      <c r="W215" s="119"/>
      <c r="X215" s="119" t="s">
        <v>157</v>
      </c>
      <c r="Y215" s="114"/>
      <c r="Z215" s="114"/>
      <c r="AA215" s="114"/>
      <c r="AB215" s="114"/>
      <c r="AC215" s="114"/>
      <c r="AD215" s="114"/>
      <c r="AE215" s="114"/>
      <c r="AF215" s="114"/>
      <c r="AG215" s="114" t="s">
        <v>158</v>
      </c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</row>
    <row r="216" spans="1:60" ht="22.5" outlineLevel="1" x14ac:dyDescent="0.2">
      <c r="A216" s="137">
        <v>99</v>
      </c>
      <c r="B216" s="138" t="s">
        <v>397</v>
      </c>
      <c r="C216" s="144" t="s">
        <v>398</v>
      </c>
      <c r="D216" s="139" t="s">
        <v>134</v>
      </c>
      <c r="E216" s="140">
        <v>1</v>
      </c>
      <c r="F216" s="141"/>
      <c r="G216" s="142">
        <f t="shared" si="35"/>
        <v>0</v>
      </c>
      <c r="H216" s="119">
        <v>3250</v>
      </c>
      <c r="I216" s="119">
        <f t="shared" si="36"/>
        <v>3250</v>
      </c>
      <c r="J216" s="119">
        <v>0</v>
      </c>
      <c r="K216" s="119">
        <f t="shared" si="37"/>
        <v>0</v>
      </c>
      <c r="L216" s="119">
        <v>21</v>
      </c>
      <c r="M216" s="119">
        <f t="shared" si="38"/>
        <v>0</v>
      </c>
      <c r="N216" s="119">
        <v>0.02</v>
      </c>
      <c r="O216" s="119">
        <f t="shared" si="39"/>
        <v>0.02</v>
      </c>
      <c r="P216" s="119">
        <v>0</v>
      </c>
      <c r="Q216" s="119">
        <f t="shared" si="40"/>
        <v>0</v>
      </c>
      <c r="R216" s="119"/>
      <c r="S216" s="119" t="s">
        <v>155</v>
      </c>
      <c r="T216" s="119" t="s">
        <v>156</v>
      </c>
      <c r="U216" s="119">
        <v>0</v>
      </c>
      <c r="V216" s="119">
        <f t="shared" si="41"/>
        <v>0</v>
      </c>
      <c r="W216" s="119"/>
      <c r="X216" s="119" t="s">
        <v>157</v>
      </c>
      <c r="Y216" s="114"/>
      <c r="Z216" s="114"/>
      <c r="AA216" s="114"/>
      <c r="AB216" s="114"/>
      <c r="AC216" s="114"/>
      <c r="AD216" s="114"/>
      <c r="AE216" s="114"/>
      <c r="AF216" s="114"/>
      <c r="AG216" s="114" t="s">
        <v>158</v>
      </c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</row>
    <row r="217" spans="1:60" ht="22.5" outlineLevel="1" x14ac:dyDescent="0.2">
      <c r="A217" s="137">
        <v>100</v>
      </c>
      <c r="B217" s="138" t="s">
        <v>401</v>
      </c>
      <c r="C217" s="144" t="s">
        <v>402</v>
      </c>
      <c r="D217" s="139" t="s">
        <v>134</v>
      </c>
      <c r="E217" s="140">
        <v>1</v>
      </c>
      <c r="F217" s="141"/>
      <c r="G217" s="142">
        <f t="shared" si="35"/>
        <v>0</v>
      </c>
      <c r="H217" s="119">
        <v>0</v>
      </c>
      <c r="I217" s="119">
        <f t="shared" si="36"/>
        <v>0</v>
      </c>
      <c r="J217" s="119">
        <v>2500</v>
      </c>
      <c r="K217" s="119">
        <f t="shared" si="37"/>
        <v>2500</v>
      </c>
      <c r="L217" s="119">
        <v>21</v>
      </c>
      <c r="M217" s="119">
        <f t="shared" si="38"/>
        <v>0</v>
      </c>
      <c r="N217" s="119">
        <v>0</v>
      </c>
      <c r="O217" s="119">
        <f t="shared" si="39"/>
        <v>0</v>
      </c>
      <c r="P217" s="119">
        <v>0</v>
      </c>
      <c r="Q217" s="119">
        <f t="shared" si="40"/>
        <v>0</v>
      </c>
      <c r="R217" s="119"/>
      <c r="S217" s="119" t="s">
        <v>155</v>
      </c>
      <c r="T217" s="119" t="s">
        <v>156</v>
      </c>
      <c r="U217" s="119">
        <v>0</v>
      </c>
      <c r="V217" s="119">
        <f t="shared" si="41"/>
        <v>0</v>
      </c>
      <c r="W217" s="119"/>
      <c r="X217" s="119" t="s">
        <v>164</v>
      </c>
      <c r="Y217" s="114"/>
      <c r="Z217" s="114"/>
      <c r="AA217" s="114"/>
      <c r="AB217" s="114"/>
      <c r="AC217" s="114"/>
      <c r="AD217" s="114"/>
      <c r="AE217" s="114"/>
      <c r="AF217" s="114"/>
      <c r="AG217" s="114" t="s">
        <v>165</v>
      </c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</row>
    <row r="218" spans="1:60" ht="22.5" outlineLevel="1" x14ac:dyDescent="0.2">
      <c r="A218" s="137">
        <v>101</v>
      </c>
      <c r="B218" s="138" t="s">
        <v>403</v>
      </c>
      <c r="C218" s="144" t="s">
        <v>404</v>
      </c>
      <c r="D218" s="139" t="s">
        <v>264</v>
      </c>
      <c r="E218" s="140">
        <v>1</v>
      </c>
      <c r="F218" s="141"/>
      <c r="G218" s="142">
        <f t="shared" si="35"/>
        <v>0</v>
      </c>
      <c r="H218" s="119">
        <v>0</v>
      </c>
      <c r="I218" s="119">
        <f t="shared" si="36"/>
        <v>0</v>
      </c>
      <c r="J218" s="119">
        <v>4000</v>
      </c>
      <c r="K218" s="119">
        <f t="shared" si="37"/>
        <v>4000</v>
      </c>
      <c r="L218" s="119">
        <v>21</v>
      </c>
      <c r="M218" s="119">
        <f t="shared" si="38"/>
        <v>0</v>
      </c>
      <c r="N218" s="119">
        <v>0</v>
      </c>
      <c r="O218" s="119">
        <f t="shared" si="39"/>
        <v>0</v>
      </c>
      <c r="P218" s="119">
        <v>0</v>
      </c>
      <c r="Q218" s="119">
        <f t="shared" si="40"/>
        <v>0</v>
      </c>
      <c r="R218" s="119"/>
      <c r="S218" s="119" t="s">
        <v>155</v>
      </c>
      <c r="T218" s="119" t="s">
        <v>156</v>
      </c>
      <c r="U218" s="119">
        <v>0</v>
      </c>
      <c r="V218" s="119">
        <f t="shared" si="41"/>
        <v>0</v>
      </c>
      <c r="W218" s="119"/>
      <c r="X218" s="119" t="s">
        <v>164</v>
      </c>
      <c r="Y218" s="114"/>
      <c r="Z218" s="114"/>
      <c r="AA218" s="114"/>
      <c r="AB218" s="114"/>
      <c r="AC218" s="114"/>
      <c r="AD218" s="114"/>
      <c r="AE218" s="114"/>
      <c r="AF218" s="114"/>
      <c r="AG218" s="114" t="s">
        <v>165</v>
      </c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</row>
    <row r="219" spans="1:60" ht="22.5" outlineLevel="1" x14ac:dyDescent="0.2">
      <c r="A219" s="137">
        <v>102</v>
      </c>
      <c r="B219" s="138" t="s">
        <v>405</v>
      </c>
      <c r="C219" s="144" t="s">
        <v>406</v>
      </c>
      <c r="D219" s="139" t="s">
        <v>134</v>
      </c>
      <c r="E219" s="140">
        <v>2</v>
      </c>
      <c r="F219" s="141"/>
      <c r="G219" s="142">
        <f t="shared" si="35"/>
        <v>0</v>
      </c>
      <c r="H219" s="119">
        <v>0</v>
      </c>
      <c r="I219" s="119">
        <f t="shared" si="36"/>
        <v>0</v>
      </c>
      <c r="J219" s="119">
        <v>1100</v>
      </c>
      <c r="K219" s="119">
        <f t="shared" si="37"/>
        <v>2200</v>
      </c>
      <c r="L219" s="119">
        <v>21</v>
      </c>
      <c r="M219" s="119">
        <f t="shared" si="38"/>
        <v>0</v>
      </c>
      <c r="N219" s="119">
        <v>0</v>
      </c>
      <c r="O219" s="119">
        <f t="shared" si="39"/>
        <v>0</v>
      </c>
      <c r="P219" s="119">
        <v>0.17399999999999999</v>
      </c>
      <c r="Q219" s="119">
        <f t="shared" si="40"/>
        <v>0.35</v>
      </c>
      <c r="R219" s="119"/>
      <c r="S219" s="119" t="s">
        <v>155</v>
      </c>
      <c r="T219" s="119" t="s">
        <v>156</v>
      </c>
      <c r="U219" s="119">
        <v>0</v>
      </c>
      <c r="V219" s="119">
        <f t="shared" si="41"/>
        <v>0</v>
      </c>
      <c r="W219" s="119"/>
      <c r="X219" s="119" t="s">
        <v>164</v>
      </c>
      <c r="Y219" s="114"/>
      <c r="Z219" s="114"/>
      <c r="AA219" s="114"/>
      <c r="AB219" s="114"/>
      <c r="AC219" s="114"/>
      <c r="AD219" s="114"/>
      <c r="AE219" s="114"/>
      <c r="AF219" s="114"/>
      <c r="AG219" s="114" t="s">
        <v>165</v>
      </c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</row>
    <row r="220" spans="1:60" ht="22.5" outlineLevel="1" x14ac:dyDescent="0.2">
      <c r="A220" s="131">
        <v>103</v>
      </c>
      <c r="B220" s="132" t="s">
        <v>407</v>
      </c>
      <c r="C220" s="145" t="s">
        <v>408</v>
      </c>
      <c r="D220" s="133" t="s">
        <v>148</v>
      </c>
      <c r="E220" s="134">
        <v>3</v>
      </c>
      <c r="F220" s="135"/>
      <c r="G220" s="136">
        <f t="shared" si="35"/>
        <v>0</v>
      </c>
      <c r="H220" s="119">
        <v>0</v>
      </c>
      <c r="I220" s="119">
        <f t="shared" si="36"/>
        <v>0</v>
      </c>
      <c r="J220" s="119">
        <v>25415</v>
      </c>
      <c r="K220" s="119">
        <f t="shared" si="37"/>
        <v>76245</v>
      </c>
      <c r="L220" s="119">
        <v>21</v>
      </c>
      <c r="M220" s="119">
        <f t="shared" si="38"/>
        <v>0</v>
      </c>
      <c r="N220" s="119">
        <v>0</v>
      </c>
      <c r="O220" s="119">
        <f t="shared" si="39"/>
        <v>0</v>
      </c>
      <c r="P220" s="119">
        <v>0</v>
      </c>
      <c r="Q220" s="119">
        <f t="shared" si="40"/>
        <v>0</v>
      </c>
      <c r="R220" s="119"/>
      <c r="S220" s="119" t="s">
        <v>155</v>
      </c>
      <c r="T220" s="119" t="s">
        <v>156</v>
      </c>
      <c r="U220" s="119">
        <v>0</v>
      </c>
      <c r="V220" s="119">
        <f t="shared" si="41"/>
        <v>0</v>
      </c>
      <c r="W220" s="119"/>
      <c r="X220" s="119" t="s">
        <v>164</v>
      </c>
      <c r="Y220" s="114"/>
      <c r="Z220" s="114"/>
      <c r="AA220" s="114"/>
      <c r="AB220" s="114"/>
      <c r="AC220" s="114"/>
      <c r="AD220" s="114"/>
      <c r="AE220" s="114"/>
      <c r="AF220" s="114"/>
      <c r="AG220" s="114" t="s">
        <v>165</v>
      </c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</row>
    <row r="221" spans="1:60" ht="22.5" outlineLevel="1" x14ac:dyDescent="0.2">
      <c r="A221" s="117"/>
      <c r="B221" s="118"/>
      <c r="C221" s="146" t="s">
        <v>409</v>
      </c>
      <c r="D221" s="120"/>
      <c r="E221" s="121">
        <v>3</v>
      </c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119"/>
      <c r="X221" s="119"/>
      <c r="Y221" s="114"/>
      <c r="Z221" s="114"/>
      <c r="AA221" s="114"/>
      <c r="AB221" s="114"/>
      <c r="AC221" s="114"/>
      <c r="AD221" s="114"/>
      <c r="AE221" s="114"/>
      <c r="AF221" s="114"/>
      <c r="AG221" s="114" t="s">
        <v>145</v>
      </c>
      <c r="AH221" s="114">
        <v>0</v>
      </c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</row>
    <row r="222" spans="1:60" outlineLevel="1" x14ac:dyDescent="0.2">
      <c r="A222" s="117"/>
      <c r="B222" s="118"/>
      <c r="C222" s="146" t="s">
        <v>410</v>
      </c>
      <c r="D222" s="120"/>
      <c r="E222" s="121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119"/>
      <c r="X222" s="119"/>
      <c r="Y222" s="114"/>
      <c r="Z222" s="114"/>
      <c r="AA222" s="114"/>
      <c r="AB222" s="114"/>
      <c r="AC222" s="114"/>
      <c r="AD222" s="114"/>
      <c r="AE222" s="114"/>
      <c r="AF222" s="114"/>
      <c r="AG222" s="114" t="s">
        <v>145</v>
      </c>
      <c r="AH222" s="114">
        <v>0</v>
      </c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</row>
    <row r="223" spans="1:60" outlineLevel="1" x14ac:dyDescent="0.2">
      <c r="A223" s="117"/>
      <c r="B223" s="118"/>
      <c r="C223" s="146" t="s">
        <v>411</v>
      </c>
      <c r="D223" s="120"/>
      <c r="E223" s="121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119"/>
      <c r="X223" s="119"/>
      <c r="Y223" s="114"/>
      <c r="Z223" s="114"/>
      <c r="AA223" s="114"/>
      <c r="AB223" s="114"/>
      <c r="AC223" s="114"/>
      <c r="AD223" s="114"/>
      <c r="AE223" s="114"/>
      <c r="AF223" s="114"/>
      <c r="AG223" s="114" t="s">
        <v>145</v>
      </c>
      <c r="AH223" s="114">
        <v>0</v>
      </c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</row>
    <row r="224" spans="1:60" ht="22.5" outlineLevel="1" x14ac:dyDescent="0.2">
      <c r="A224" s="117"/>
      <c r="B224" s="118"/>
      <c r="C224" s="146" t="s">
        <v>412</v>
      </c>
      <c r="D224" s="120"/>
      <c r="E224" s="121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119"/>
      <c r="X224" s="119"/>
      <c r="Y224" s="114"/>
      <c r="Z224" s="114"/>
      <c r="AA224" s="114"/>
      <c r="AB224" s="114"/>
      <c r="AC224" s="114"/>
      <c r="AD224" s="114"/>
      <c r="AE224" s="114"/>
      <c r="AF224" s="114"/>
      <c r="AG224" s="114" t="s">
        <v>145</v>
      </c>
      <c r="AH224" s="114">
        <v>0</v>
      </c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</row>
    <row r="225" spans="1:60" outlineLevel="1" x14ac:dyDescent="0.2">
      <c r="A225" s="117"/>
      <c r="B225" s="118"/>
      <c r="C225" s="146" t="s">
        <v>413</v>
      </c>
      <c r="D225" s="120"/>
      <c r="E225" s="121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119"/>
      <c r="X225" s="119"/>
      <c r="Y225" s="114"/>
      <c r="Z225" s="114"/>
      <c r="AA225" s="114"/>
      <c r="AB225" s="114"/>
      <c r="AC225" s="114"/>
      <c r="AD225" s="114"/>
      <c r="AE225" s="114"/>
      <c r="AF225" s="114"/>
      <c r="AG225" s="114" t="s">
        <v>145</v>
      </c>
      <c r="AH225" s="114">
        <v>0</v>
      </c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</row>
    <row r="226" spans="1:60" ht="22.5" outlineLevel="1" x14ac:dyDescent="0.2">
      <c r="A226" s="117"/>
      <c r="B226" s="118"/>
      <c r="C226" s="146" t="s">
        <v>414</v>
      </c>
      <c r="D226" s="120"/>
      <c r="E226" s="121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119"/>
      <c r="X226" s="119"/>
      <c r="Y226" s="114"/>
      <c r="Z226" s="114"/>
      <c r="AA226" s="114"/>
      <c r="AB226" s="114"/>
      <c r="AC226" s="114"/>
      <c r="AD226" s="114"/>
      <c r="AE226" s="114"/>
      <c r="AF226" s="114"/>
      <c r="AG226" s="114" t="s">
        <v>145</v>
      </c>
      <c r="AH226" s="114">
        <v>0</v>
      </c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</row>
    <row r="227" spans="1:60" ht="22.5" outlineLevel="1" x14ac:dyDescent="0.2">
      <c r="A227" s="117"/>
      <c r="B227" s="118"/>
      <c r="C227" s="146" t="s">
        <v>415</v>
      </c>
      <c r="D227" s="120"/>
      <c r="E227" s="121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4"/>
      <c r="Z227" s="114"/>
      <c r="AA227" s="114"/>
      <c r="AB227" s="114"/>
      <c r="AC227" s="114"/>
      <c r="AD227" s="114"/>
      <c r="AE227" s="114"/>
      <c r="AF227" s="114"/>
      <c r="AG227" s="114" t="s">
        <v>145</v>
      </c>
      <c r="AH227" s="114">
        <v>0</v>
      </c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</row>
    <row r="228" spans="1:60" outlineLevel="1" x14ac:dyDescent="0.2">
      <c r="A228" s="117"/>
      <c r="B228" s="118"/>
      <c r="C228" s="146" t="s">
        <v>416</v>
      </c>
      <c r="D228" s="120"/>
      <c r="E228" s="121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19"/>
      <c r="Y228" s="114"/>
      <c r="Z228" s="114"/>
      <c r="AA228" s="114"/>
      <c r="AB228" s="114"/>
      <c r="AC228" s="114"/>
      <c r="AD228" s="114"/>
      <c r="AE228" s="114"/>
      <c r="AF228" s="114"/>
      <c r="AG228" s="114" t="s">
        <v>145</v>
      </c>
      <c r="AH228" s="114">
        <v>0</v>
      </c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</row>
    <row r="229" spans="1:60" outlineLevel="1" x14ac:dyDescent="0.2">
      <c r="A229" s="117"/>
      <c r="B229" s="118"/>
      <c r="C229" s="146" t="s">
        <v>417</v>
      </c>
      <c r="D229" s="120"/>
      <c r="E229" s="121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119"/>
      <c r="X229" s="119"/>
      <c r="Y229" s="114"/>
      <c r="Z229" s="114"/>
      <c r="AA229" s="114"/>
      <c r="AB229" s="114"/>
      <c r="AC229" s="114"/>
      <c r="AD229" s="114"/>
      <c r="AE229" s="114"/>
      <c r="AF229" s="114"/>
      <c r="AG229" s="114" t="s">
        <v>145</v>
      </c>
      <c r="AH229" s="114">
        <v>0</v>
      </c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</row>
    <row r="230" spans="1:60" ht="22.5" outlineLevel="1" x14ac:dyDescent="0.2">
      <c r="A230" s="117"/>
      <c r="B230" s="118"/>
      <c r="C230" s="146" t="s">
        <v>418</v>
      </c>
      <c r="D230" s="120"/>
      <c r="E230" s="121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4"/>
      <c r="Z230" s="114"/>
      <c r="AA230" s="114"/>
      <c r="AB230" s="114"/>
      <c r="AC230" s="114"/>
      <c r="AD230" s="114"/>
      <c r="AE230" s="114"/>
      <c r="AF230" s="114"/>
      <c r="AG230" s="114" t="s">
        <v>145</v>
      </c>
      <c r="AH230" s="114">
        <v>0</v>
      </c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</row>
    <row r="231" spans="1:60" ht="22.5" outlineLevel="1" x14ac:dyDescent="0.2">
      <c r="A231" s="117"/>
      <c r="B231" s="118"/>
      <c r="C231" s="146" t="s">
        <v>419</v>
      </c>
      <c r="D231" s="120"/>
      <c r="E231" s="121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119"/>
      <c r="X231" s="119"/>
      <c r="Y231" s="114"/>
      <c r="Z231" s="114"/>
      <c r="AA231" s="114"/>
      <c r="AB231" s="114"/>
      <c r="AC231" s="114"/>
      <c r="AD231" s="114"/>
      <c r="AE231" s="114"/>
      <c r="AF231" s="114"/>
      <c r="AG231" s="114" t="s">
        <v>145</v>
      </c>
      <c r="AH231" s="114">
        <v>0</v>
      </c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</row>
    <row r="232" spans="1:60" outlineLevel="1" x14ac:dyDescent="0.2">
      <c r="A232" s="117"/>
      <c r="B232" s="118"/>
      <c r="C232" s="146" t="s">
        <v>420</v>
      </c>
      <c r="D232" s="120"/>
      <c r="E232" s="121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119"/>
      <c r="X232" s="119"/>
      <c r="Y232" s="114"/>
      <c r="Z232" s="114"/>
      <c r="AA232" s="114"/>
      <c r="AB232" s="114"/>
      <c r="AC232" s="114"/>
      <c r="AD232" s="114"/>
      <c r="AE232" s="114"/>
      <c r="AF232" s="114"/>
      <c r="AG232" s="114" t="s">
        <v>145</v>
      </c>
      <c r="AH232" s="114">
        <v>0</v>
      </c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</row>
    <row r="233" spans="1:60" outlineLevel="1" x14ac:dyDescent="0.2">
      <c r="A233" s="137">
        <v>104</v>
      </c>
      <c r="B233" s="138" t="s">
        <v>421</v>
      </c>
      <c r="C233" s="144" t="s">
        <v>422</v>
      </c>
      <c r="D233" s="139" t="s">
        <v>0</v>
      </c>
      <c r="E233" s="140">
        <v>1159.615</v>
      </c>
      <c r="F233" s="141"/>
      <c r="G233" s="142">
        <f>ROUND(E233*F233,2)</f>
        <v>0</v>
      </c>
      <c r="H233" s="119">
        <v>0</v>
      </c>
      <c r="I233" s="119">
        <f>ROUND(E233*H233,2)</f>
        <v>0</v>
      </c>
      <c r="J233" s="119">
        <v>2</v>
      </c>
      <c r="K233" s="119">
        <f>ROUND(E233*J233,2)</f>
        <v>2319.23</v>
      </c>
      <c r="L233" s="119">
        <v>21</v>
      </c>
      <c r="M233" s="119">
        <f>G233*(1+L233/100)</f>
        <v>0</v>
      </c>
      <c r="N233" s="119">
        <v>0</v>
      </c>
      <c r="O233" s="119">
        <f>ROUND(E233*N233,2)</f>
        <v>0</v>
      </c>
      <c r="P233" s="119">
        <v>0</v>
      </c>
      <c r="Q233" s="119">
        <f>ROUND(E233*P233,2)</f>
        <v>0</v>
      </c>
      <c r="R233" s="119"/>
      <c r="S233" s="119" t="s">
        <v>135</v>
      </c>
      <c r="T233" s="119" t="s">
        <v>156</v>
      </c>
      <c r="U233" s="119">
        <v>0</v>
      </c>
      <c r="V233" s="119">
        <f>ROUND(E233*U233,2)</f>
        <v>0</v>
      </c>
      <c r="W233" s="119"/>
      <c r="X233" s="119" t="s">
        <v>250</v>
      </c>
      <c r="Y233" s="114"/>
      <c r="Z233" s="114"/>
      <c r="AA233" s="114"/>
      <c r="AB233" s="114"/>
      <c r="AC233" s="114"/>
      <c r="AD233" s="114"/>
      <c r="AE233" s="114"/>
      <c r="AF233" s="114"/>
      <c r="AG233" s="114" t="s">
        <v>251</v>
      </c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</row>
    <row r="234" spans="1:60" x14ac:dyDescent="0.2">
      <c r="A234" s="125" t="s">
        <v>130</v>
      </c>
      <c r="B234" s="126" t="s">
        <v>80</v>
      </c>
      <c r="C234" s="143" t="s">
        <v>81</v>
      </c>
      <c r="D234" s="127"/>
      <c r="E234" s="128"/>
      <c r="F234" s="129"/>
      <c r="G234" s="130">
        <f>SUMIF(AG235:AG237,"&lt;&gt;NOR",G235:G237)</f>
        <v>0</v>
      </c>
      <c r="H234" s="124"/>
      <c r="I234" s="124">
        <f>SUM(I235:I237)</f>
        <v>0</v>
      </c>
      <c r="J234" s="124"/>
      <c r="K234" s="124">
        <f>SUM(K235:K237)</f>
        <v>241.38000000000002</v>
      </c>
      <c r="L234" s="124"/>
      <c r="M234" s="124">
        <f>SUM(M235:M237)</f>
        <v>0</v>
      </c>
      <c r="N234" s="124"/>
      <c r="O234" s="124">
        <f>SUM(O235:O237)</f>
        <v>0</v>
      </c>
      <c r="P234" s="124"/>
      <c r="Q234" s="124">
        <f>SUM(Q235:Q237)</f>
        <v>0.04</v>
      </c>
      <c r="R234" s="124"/>
      <c r="S234" s="124"/>
      <c r="T234" s="124"/>
      <c r="U234" s="124"/>
      <c r="V234" s="124">
        <f>SUM(V235:V237)</f>
        <v>0</v>
      </c>
      <c r="W234" s="124"/>
      <c r="X234" s="124"/>
      <c r="AG234" t="s">
        <v>131</v>
      </c>
    </row>
    <row r="235" spans="1:60" outlineLevel="1" x14ac:dyDescent="0.2">
      <c r="A235" s="131">
        <v>105</v>
      </c>
      <c r="B235" s="132" t="s">
        <v>423</v>
      </c>
      <c r="C235" s="145" t="s">
        <v>424</v>
      </c>
      <c r="D235" s="133" t="s">
        <v>142</v>
      </c>
      <c r="E235" s="134">
        <v>3.62</v>
      </c>
      <c r="F235" s="135"/>
      <c r="G235" s="136">
        <f>ROUND(E235*F235,2)</f>
        <v>0</v>
      </c>
      <c r="H235" s="119">
        <v>0</v>
      </c>
      <c r="I235" s="119">
        <f>ROUND(E235*H235,2)</f>
        <v>0</v>
      </c>
      <c r="J235" s="119">
        <v>65.5</v>
      </c>
      <c r="K235" s="119">
        <f>ROUND(E235*J235,2)</f>
        <v>237.11</v>
      </c>
      <c r="L235" s="119">
        <v>21</v>
      </c>
      <c r="M235" s="119">
        <f>G235*(1+L235/100)</f>
        <v>0</v>
      </c>
      <c r="N235" s="119">
        <v>0</v>
      </c>
      <c r="O235" s="119">
        <f>ROUND(E235*N235,2)</f>
        <v>0</v>
      </c>
      <c r="P235" s="119">
        <v>1.2E-2</v>
      </c>
      <c r="Q235" s="119">
        <f>ROUND(E235*P235,2)</f>
        <v>0.04</v>
      </c>
      <c r="R235" s="119"/>
      <c r="S235" s="119" t="s">
        <v>135</v>
      </c>
      <c r="T235" s="119" t="s">
        <v>135</v>
      </c>
      <c r="U235" s="119">
        <v>0</v>
      </c>
      <c r="V235" s="119">
        <f>ROUND(E235*U235,2)</f>
        <v>0</v>
      </c>
      <c r="W235" s="119"/>
      <c r="X235" s="119" t="s">
        <v>164</v>
      </c>
      <c r="Y235" s="114"/>
      <c r="Z235" s="114"/>
      <c r="AA235" s="114"/>
      <c r="AB235" s="114"/>
      <c r="AC235" s="114"/>
      <c r="AD235" s="114"/>
      <c r="AE235" s="114"/>
      <c r="AF235" s="114"/>
      <c r="AG235" s="114" t="s">
        <v>165</v>
      </c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</row>
    <row r="236" spans="1:60" outlineLevel="1" x14ac:dyDescent="0.2">
      <c r="A236" s="117"/>
      <c r="B236" s="118"/>
      <c r="C236" s="146" t="s">
        <v>425</v>
      </c>
      <c r="D236" s="120"/>
      <c r="E236" s="121">
        <v>3.62</v>
      </c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119"/>
      <c r="X236" s="119"/>
      <c r="Y236" s="114"/>
      <c r="Z236" s="114"/>
      <c r="AA236" s="114"/>
      <c r="AB236" s="114"/>
      <c r="AC236" s="114"/>
      <c r="AD236" s="114"/>
      <c r="AE236" s="114"/>
      <c r="AF236" s="114"/>
      <c r="AG236" s="114" t="s">
        <v>145</v>
      </c>
      <c r="AH236" s="114">
        <v>0</v>
      </c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</row>
    <row r="237" spans="1:60" outlineLevel="1" x14ac:dyDescent="0.2">
      <c r="A237" s="137">
        <v>106</v>
      </c>
      <c r="B237" s="138" t="s">
        <v>426</v>
      </c>
      <c r="C237" s="144" t="s">
        <v>427</v>
      </c>
      <c r="D237" s="139" t="s">
        <v>0</v>
      </c>
      <c r="E237" s="140">
        <v>2.3711000000000002</v>
      </c>
      <c r="F237" s="141"/>
      <c r="G237" s="142">
        <f>ROUND(E237*F237,2)</f>
        <v>0</v>
      </c>
      <c r="H237" s="119">
        <v>0</v>
      </c>
      <c r="I237" s="119">
        <f>ROUND(E237*H237,2)</f>
        <v>0</v>
      </c>
      <c r="J237" s="119">
        <v>1.8</v>
      </c>
      <c r="K237" s="119">
        <f>ROUND(E237*J237,2)</f>
        <v>4.2699999999999996</v>
      </c>
      <c r="L237" s="119">
        <v>21</v>
      </c>
      <c r="M237" s="119">
        <f>G237*(1+L237/100)</f>
        <v>0</v>
      </c>
      <c r="N237" s="119">
        <v>0</v>
      </c>
      <c r="O237" s="119">
        <f>ROUND(E237*N237,2)</f>
        <v>0</v>
      </c>
      <c r="P237" s="119">
        <v>0</v>
      </c>
      <c r="Q237" s="119">
        <f>ROUND(E237*P237,2)</f>
        <v>0</v>
      </c>
      <c r="R237" s="119"/>
      <c r="S237" s="119" t="s">
        <v>135</v>
      </c>
      <c r="T237" s="119" t="s">
        <v>135</v>
      </c>
      <c r="U237" s="119">
        <v>0</v>
      </c>
      <c r="V237" s="119">
        <f>ROUND(E237*U237,2)</f>
        <v>0</v>
      </c>
      <c r="W237" s="119"/>
      <c r="X237" s="119" t="s">
        <v>250</v>
      </c>
      <c r="Y237" s="114"/>
      <c r="Z237" s="114"/>
      <c r="AA237" s="114"/>
      <c r="AB237" s="114"/>
      <c r="AC237" s="114"/>
      <c r="AD237" s="114"/>
      <c r="AE237" s="114"/>
      <c r="AF237" s="114"/>
      <c r="AG237" s="114" t="s">
        <v>251</v>
      </c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</row>
    <row r="238" spans="1:60" x14ac:dyDescent="0.2">
      <c r="A238" s="125" t="s">
        <v>130</v>
      </c>
      <c r="B238" s="126" t="s">
        <v>82</v>
      </c>
      <c r="C238" s="143" t="s">
        <v>83</v>
      </c>
      <c r="D238" s="127"/>
      <c r="E238" s="128"/>
      <c r="F238" s="129"/>
      <c r="G238" s="130">
        <f>SUMIF(AG239:AG268,"&lt;&gt;NOR",G239:G268)</f>
        <v>0</v>
      </c>
      <c r="H238" s="124"/>
      <c r="I238" s="124">
        <f>SUM(I239:I268)</f>
        <v>4163.8</v>
      </c>
      <c r="J238" s="124"/>
      <c r="K238" s="124">
        <f>SUM(K239:K268)</f>
        <v>4743.2299999999996</v>
      </c>
      <c r="L238" s="124"/>
      <c r="M238" s="124">
        <f>SUM(M239:M268)</f>
        <v>0</v>
      </c>
      <c r="N238" s="124"/>
      <c r="O238" s="124">
        <f>SUM(O239:O268)</f>
        <v>0.04</v>
      </c>
      <c r="P238" s="124"/>
      <c r="Q238" s="124">
        <f>SUM(Q239:Q268)</f>
        <v>0</v>
      </c>
      <c r="R238" s="124"/>
      <c r="S238" s="124"/>
      <c r="T238" s="124"/>
      <c r="U238" s="124"/>
      <c r="V238" s="124">
        <f>SUM(V239:V268)</f>
        <v>8.27</v>
      </c>
      <c r="W238" s="124"/>
      <c r="X238" s="124"/>
      <c r="AG238" t="s">
        <v>131</v>
      </c>
    </row>
    <row r="239" spans="1:60" ht="22.5" outlineLevel="1" x14ac:dyDescent="0.2">
      <c r="A239" s="131">
        <v>107</v>
      </c>
      <c r="B239" s="132" t="s">
        <v>428</v>
      </c>
      <c r="C239" s="145" t="s">
        <v>429</v>
      </c>
      <c r="D239" s="133" t="s">
        <v>142</v>
      </c>
      <c r="E239" s="134">
        <v>5.2965</v>
      </c>
      <c r="F239" s="135"/>
      <c r="G239" s="136">
        <f>ROUND(E239*F239,2)</f>
        <v>0</v>
      </c>
      <c r="H239" s="119">
        <v>0</v>
      </c>
      <c r="I239" s="119">
        <f>ROUND(E239*H239,2)</f>
        <v>0</v>
      </c>
      <c r="J239" s="119">
        <v>7.1</v>
      </c>
      <c r="K239" s="119">
        <f>ROUND(E239*J239,2)</f>
        <v>37.61</v>
      </c>
      <c r="L239" s="119">
        <v>21</v>
      </c>
      <c r="M239" s="119">
        <f>G239*(1+L239/100)</f>
        <v>0</v>
      </c>
      <c r="N239" s="119">
        <v>0</v>
      </c>
      <c r="O239" s="119">
        <f>ROUND(E239*N239,2)</f>
        <v>0</v>
      </c>
      <c r="P239" s="119">
        <v>0</v>
      </c>
      <c r="Q239" s="119">
        <f>ROUND(E239*P239,2)</f>
        <v>0</v>
      </c>
      <c r="R239" s="119"/>
      <c r="S239" s="119" t="s">
        <v>135</v>
      </c>
      <c r="T239" s="119" t="s">
        <v>135</v>
      </c>
      <c r="U239" s="119">
        <v>1.6E-2</v>
      </c>
      <c r="V239" s="119">
        <f>ROUND(E239*U239,2)</f>
        <v>0.08</v>
      </c>
      <c r="W239" s="119"/>
      <c r="X239" s="119" t="s">
        <v>136</v>
      </c>
      <c r="Y239" s="114"/>
      <c r="Z239" s="114"/>
      <c r="AA239" s="114"/>
      <c r="AB239" s="114"/>
      <c r="AC239" s="114"/>
      <c r="AD239" s="114"/>
      <c r="AE239" s="114"/>
      <c r="AF239" s="114"/>
      <c r="AG239" s="114" t="s">
        <v>137</v>
      </c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</row>
    <row r="240" spans="1:60" outlineLevel="1" x14ac:dyDescent="0.2">
      <c r="A240" s="117"/>
      <c r="B240" s="118"/>
      <c r="C240" s="146" t="s">
        <v>211</v>
      </c>
      <c r="D240" s="120"/>
      <c r="E240" s="121">
        <v>4.1340000000000003</v>
      </c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119"/>
      <c r="X240" s="119"/>
      <c r="Y240" s="114"/>
      <c r="Z240" s="114"/>
      <c r="AA240" s="114"/>
      <c r="AB240" s="114"/>
      <c r="AC240" s="114"/>
      <c r="AD240" s="114"/>
      <c r="AE240" s="114"/>
      <c r="AF240" s="114"/>
      <c r="AG240" s="114" t="s">
        <v>145</v>
      </c>
      <c r="AH240" s="114">
        <v>0</v>
      </c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</row>
    <row r="241" spans="1:60" outlineLevel="1" x14ac:dyDescent="0.2">
      <c r="A241" s="117"/>
      <c r="B241" s="118"/>
      <c r="C241" s="146" t="s">
        <v>212</v>
      </c>
      <c r="D241" s="120"/>
      <c r="E241" s="121">
        <v>1.1625000000000001</v>
      </c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119"/>
      <c r="X241" s="119"/>
      <c r="Y241" s="114"/>
      <c r="Z241" s="114"/>
      <c r="AA241" s="114"/>
      <c r="AB241" s="114"/>
      <c r="AC241" s="114"/>
      <c r="AD241" s="114"/>
      <c r="AE241" s="114"/>
      <c r="AF241" s="114"/>
      <c r="AG241" s="114" t="s">
        <v>145</v>
      </c>
      <c r="AH241" s="114">
        <v>0</v>
      </c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</row>
    <row r="242" spans="1:60" outlineLevel="1" x14ac:dyDescent="0.2">
      <c r="A242" s="131">
        <v>108</v>
      </c>
      <c r="B242" s="132" t="s">
        <v>430</v>
      </c>
      <c r="C242" s="145" t="s">
        <v>431</v>
      </c>
      <c r="D242" s="133" t="s">
        <v>142</v>
      </c>
      <c r="E242" s="134">
        <v>5.2965</v>
      </c>
      <c r="F242" s="135"/>
      <c r="G242" s="136">
        <f>ROUND(E242*F242,2)</f>
        <v>0</v>
      </c>
      <c r="H242" s="119">
        <v>24.89</v>
      </c>
      <c r="I242" s="119">
        <f>ROUND(E242*H242,2)</f>
        <v>131.83000000000001</v>
      </c>
      <c r="J242" s="119">
        <v>25.21</v>
      </c>
      <c r="K242" s="119">
        <f>ROUND(E242*J242,2)</f>
        <v>133.52000000000001</v>
      </c>
      <c r="L242" s="119">
        <v>21</v>
      </c>
      <c r="M242" s="119">
        <f>G242*(1+L242/100)</f>
        <v>0</v>
      </c>
      <c r="N242" s="119">
        <v>2.1000000000000001E-4</v>
      </c>
      <c r="O242" s="119">
        <f>ROUND(E242*N242,2)</f>
        <v>0</v>
      </c>
      <c r="P242" s="119">
        <v>0</v>
      </c>
      <c r="Q242" s="119">
        <f>ROUND(E242*P242,2)</f>
        <v>0</v>
      </c>
      <c r="R242" s="119"/>
      <c r="S242" s="119" t="s">
        <v>135</v>
      </c>
      <c r="T242" s="119" t="s">
        <v>135</v>
      </c>
      <c r="U242" s="119">
        <v>0.05</v>
      </c>
      <c r="V242" s="119">
        <f>ROUND(E242*U242,2)</f>
        <v>0.26</v>
      </c>
      <c r="W242" s="119"/>
      <c r="X242" s="119" t="s">
        <v>136</v>
      </c>
      <c r="Y242" s="114"/>
      <c r="Z242" s="114"/>
      <c r="AA242" s="114"/>
      <c r="AB242" s="114"/>
      <c r="AC242" s="114"/>
      <c r="AD242" s="114"/>
      <c r="AE242" s="114"/>
      <c r="AF242" s="114"/>
      <c r="AG242" s="114" t="s">
        <v>137</v>
      </c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</row>
    <row r="243" spans="1:60" outlineLevel="1" x14ac:dyDescent="0.2">
      <c r="A243" s="117"/>
      <c r="B243" s="118"/>
      <c r="C243" s="146" t="s">
        <v>211</v>
      </c>
      <c r="D243" s="120"/>
      <c r="E243" s="121">
        <v>4.1340000000000003</v>
      </c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119"/>
      <c r="X243" s="119"/>
      <c r="Y243" s="114"/>
      <c r="Z243" s="114"/>
      <c r="AA243" s="114"/>
      <c r="AB243" s="114"/>
      <c r="AC243" s="114"/>
      <c r="AD243" s="114"/>
      <c r="AE243" s="114"/>
      <c r="AF243" s="114"/>
      <c r="AG243" s="114" t="s">
        <v>145</v>
      </c>
      <c r="AH243" s="114">
        <v>0</v>
      </c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</row>
    <row r="244" spans="1:60" outlineLevel="1" x14ac:dyDescent="0.2">
      <c r="A244" s="117"/>
      <c r="B244" s="118"/>
      <c r="C244" s="146" t="s">
        <v>212</v>
      </c>
      <c r="D244" s="120"/>
      <c r="E244" s="121">
        <v>1.1625000000000001</v>
      </c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119"/>
      <c r="X244" s="119"/>
      <c r="Y244" s="114"/>
      <c r="Z244" s="114"/>
      <c r="AA244" s="114"/>
      <c r="AB244" s="114"/>
      <c r="AC244" s="114"/>
      <c r="AD244" s="114"/>
      <c r="AE244" s="114"/>
      <c r="AF244" s="114"/>
      <c r="AG244" s="114" t="s">
        <v>145</v>
      </c>
      <c r="AH244" s="114">
        <v>0</v>
      </c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</row>
    <row r="245" spans="1:60" outlineLevel="1" x14ac:dyDescent="0.2">
      <c r="A245" s="131">
        <v>109</v>
      </c>
      <c r="B245" s="132" t="s">
        <v>432</v>
      </c>
      <c r="C245" s="145" t="s">
        <v>433</v>
      </c>
      <c r="D245" s="133" t="s">
        <v>148</v>
      </c>
      <c r="E245" s="134">
        <v>3.76</v>
      </c>
      <c r="F245" s="135"/>
      <c r="G245" s="136">
        <f>ROUND(E245*F245,2)</f>
        <v>0</v>
      </c>
      <c r="H245" s="119">
        <v>9.8800000000000008</v>
      </c>
      <c r="I245" s="119">
        <f>ROUND(E245*H245,2)</f>
        <v>37.15</v>
      </c>
      <c r="J245" s="119">
        <v>116.12</v>
      </c>
      <c r="K245" s="119">
        <f>ROUND(E245*J245,2)</f>
        <v>436.61</v>
      </c>
      <c r="L245" s="119">
        <v>21</v>
      </c>
      <c r="M245" s="119">
        <f>G245*(1+L245/100)</f>
        <v>0</v>
      </c>
      <c r="N245" s="119">
        <v>3.2000000000000003E-4</v>
      </c>
      <c r="O245" s="119">
        <f>ROUND(E245*N245,2)</f>
        <v>0</v>
      </c>
      <c r="P245" s="119">
        <v>0</v>
      </c>
      <c r="Q245" s="119">
        <f>ROUND(E245*P245,2)</f>
        <v>0</v>
      </c>
      <c r="R245" s="119"/>
      <c r="S245" s="119" t="s">
        <v>135</v>
      </c>
      <c r="T245" s="119" t="s">
        <v>143</v>
      </c>
      <c r="U245" s="119">
        <v>0.23599999999999999</v>
      </c>
      <c r="V245" s="119">
        <f>ROUND(E245*U245,2)</f>
        <v>0.89</v>
      </c>
      <c r="W245" s="119"/>
      <c r="X245" s="119" t="s">
        <v>136</v>
      </c>
      <c r="Y245" s="114"/>
      <c r="Z245" s="114"/>
      <c r="AA245" s="114"/>
      <c r="AB245" s="114"/>
      <c r="AC245" s="114"/>
      <c r="AD245" s="114"/>
      <c r="AE245" s="114"/>
      <c r="AF245" s="114"/>
      <c r="AG245" s="114" t="s">
        <v>137</v>
      </c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</row>
    <row r="246" spans="1:60" outlineLevel="1" x14ac:dyDescent="0.2">
      <c r="A246" s="117"/>
      <c r="B246" s="118"/>
      <c r="C246" s="146" t="s">
        <v>434</v>
      </c>
      <c r="D246" s="120"/>
      <c r="E246" s="121">
        <v>3.76</v>
      </c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119"/>
      <c r="X246" s="119"/>
      <c r="Y246" s="114"/>
      <c r="Z246" s="114"/>
      <c r="AA246" s="114"/>
      <c r="AB246" s="114"/>
      <c r="AC246" s="114"/>
      <c r="AD246" s="114"/>
      <c r="AE246" s="114"/>
      <c r="AF246" s="114"/>
      <c r="AG246" s="114" t="s">
        <v>145</v>
      </c>
      <c r="AH246" s="114">
        <v>0</v>
      </c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</row>
    <row r="247" spans="1:60" outlineLevel="1" x14ac:dyDescent="0.2">
      <c r="A247" s="131">
        <v>110</v>
      </c>
      <c r="B247" s="132" t="s">
        <v>435</v>
      </c>
      <c r="C247" s="145" t="s">
        <v>436</v>
      </c>
      <c r="D247" s="133" t="s">
        <v>148</v>
      </c>
      <c r="E247" s="134">
        <v>3.76</v>
      </c>
      <c r="F247" s="135"/>
      <c r="G247" s="136">
        <f>ROUND(E247*F247,2)</f>
        <v>0</v>
      </c>
      <c r="H247" s="119">
        <v>5.42</v>
      </c>
      <c r="I247" s="119">
        <f>ROUND(E247*H247,2)</f>
        <v>20.38</v>
      </c>
      <c r="J247" s="119">
        <v>86.78</v>
      </c>
      <c r="K247" s="119">
        <f>ROUND(E247*J247,2)</f>
        <v>326.29000000000002</v>
      </c>
      <c r="L247" s="119">
        <v>21</v>
      </c>
      <c r="M247" s="119">
        <f>G247*(1+L247/100)</f>
        <v>0</v>
      </c>
      <c r="N247" s="119">
        <v>0</v>
      </c>
      <c r="O247" s="119">
        <f>ROUND(E247*N247,2)</f>
        <v>0</v>
      </c>
      <c r="P247" s="119">
        <v>0</v>
      </c>
      <c r="Q247" s="119">
        <f>ROUND(E247*P247,2)</f>
        <v>0</v>
      </c>
      <c r="R247" s="119"/>
      <c r="S247" s="119" t="s">
        <v>135</v>
      </c>
      <c r="T247" s="119" t="s">
        <v>143</v>
      </c>
      <c r="U247" s="119">
        <v>0.154</v>
      </c>
      <c r="V247" s="119">
        <f>ROUND(E247*U247,2)</f>
        <v>0.57999999999999996</v>
      </c>
      <c r="W247" s="119"/>
      <c r="X247" s="119" t="s">
        <v>136</v>
      </c>
      <c r="Y247" s="114"/>
      <c r="Z247" s="114"/>
      <c r="AA247" s="114"/>
      <c r="AB247" s="114"/>
      <c r="AC247" s="114"/>
      <c r="AD247" s="114"/>
      <c r="AE247" s="114"/>
      <c r="AF247" s="114"/>
      <c r="AG247" s="114" t="s">
        <v>137</v>
      </c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</row>
    <row r="248" spans="1:60" outlineLevel="1" x14ac:dyDescent="0.2">
      <c r="A248" s="117"/>
      <c r="B248" s="118"/>
      <c r="C248" s="146" t="s">
        <v>434</v>
      </c>
      <c r="D248" s="120"/>
      <c r="E248" s="121">
        <v>3.76</v>
      </c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119"/>
      <c r="X248" s="119"/>
      <c r="Y248" s="114"/>
      <c r="Z248" s="114"/>
      <c r="AA248" s="114"/>
      <c r="AB248" s="114"/>
      <c r="AC248" s="114"/>
      <c r="AD248" s="114"/>
      <c r="AE248" s="114"/>
      <c r="AF248" s="114"/>
      <c r="AG248" s="114" t="s">
        <v>145</v>
      </c>
      <c r="AH248" s="114">
        <v>0</v>
      </c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</row>
    <row r="249" spans="1:60" outlineLevel="1" x14ac:dyDescent="0.2">
      <c r="A249" s="131">
        <v>111</v>
      </c>
      <c r="B249" s="132" t="s">
        <v>437</v>
      </c>
      <c r="C249" s="145" t="s">
        <v>438</v>
      </c>
      <c r="D249" s="133" t="s">
        <v>142</v>
      </c>
      <c r="E249" s="134">
        <v>5.2965</v>
      </c>
      <c r="F249" s="135"/>
      <c r="G249" s="136">
        <f>ROUND(E249*F249,2)</f>
        <v>0</v>
      </c>
      <c r="H249" s="119">
        <v>137.32</v>
      </c>
      <c r="I249" s="119">
        <f>ROUND(E249*H249,2)</f>
        <v>727.32</v>
      </c>
      <c r="J249" s="119">
        <v>524.67999999999995</v>
      </c>
      <c r="K249" s="119">
        <f>ROUND(E249*J249,2)</f>
        <v>2778.97</v>
      </c>
      <c r="L249" s="119">
        <v>21</v>
      </c>
      <c r="M249" s="119">
        <f>G249*(1+L249/100)</f>
        <v>0</v>
      </c>
      <c r="N249" s="119">
        <v>5.1500000000000001E-3</v>
      </c>
      <c r="O249" s="119">
        <f>ROUND(E249*N249,2)</f>
        <v>0.03</v>
      </c>
      <c r="P249" s="119">
        <v>0</v>
      </c>
      <c r="Q249" s="119">
        <f>ROUND(E249*P249,2)</f>
        <v>0</v>
      </c>
      <c r="R249" s="119"/>
      <c r="S249" s="119" t="s">
        <v>135</v>
      </c>
      <c r="T249" s="119" t="s">
        <v>135</v>
      </c>
      <c r="U249" s="119">
        <v>1.04</v>
      </c>
      <c r="V249" s="119">
        <f>ROUND(E249*U249,2)</f>
        <v>5.51</v>
      </c>
      <c r="W249" s="119"/>
      <c r="X249" s="119" t="s">
        <v>136</v>
      </c>
      <c r="Y249" s="114"/>
      <c r="Z249" s="114"/>
      <c r="AA249" s="114"/>
      <c r="AB249" s="114"/>
      <c r="AC249" s="114"/>
      <c r="AD249" s="114"/>
      <c r="AE249" s="114"/>
      <c r="AF249" s="114"/>
      <c r="AG249" s="114" t="s">
        <v>137</v>
      </c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</row>
    <row r="250" spans="1:60" outlineLevel="1" x14ac:dyDescent="0.2">
      <c r="A250" s="117"/>
      <c r="B250" s="118"/>
      <c r="C250" s="146" t="s">
        <v>211</v>
      </c>
      <c r="D250" s="120"/>
      <c r="E250" s="121">
        <v>4.1340000000000003</v>
      </c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4"/>
      <c r="Z250" s="114"/>
      <c r="AA250" s="114"/>
      <c r="AB250" s="114"/>
      <c r="AC250" s="114"/>
      <c r="AD250" s="114"/>
      <c r="AE250" s="114"/>
      <c r="AF250" s="114"/>
      <c r="AG250" s="114" t="s">
        <v>145</v>
      </c>
      <c r="AH250" s="114">
        <v>0</v>
      </c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</row>
    <row r="251" spans="1:60" outlineLevel="1" x14ac:dyDescent="0.2">
      <c r="A251" s="117"/>
      <c r="B251" s="118"/>
      <c r="C251" s="146" t="s">
        <v>212</v>
      </c>
      <c r="D251" s="120"/>
      <c r="E251" s="121">
        <v>1.1625000000000001</v>
      </c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119"/>
      <c r="X251" s="119"/>
      <c r="Y251" s="114"/>
      <c r="Z251" s="114"/>
      <c r="AA251" s="114"/>
      <c r="AB251" s="114"/>
      <c r="AC251" s="114"/>
      <c r="AD251" s="114"/>
      <c r="AE251" s="114"/>
      <c r="AF251" s="114"/>
      <c r="AG251" s="114" t="s">
        <v>145</v>
      </c>
      <c r="AH251" s="114">
        <v>0</v>
      </c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</row>
    <row r="252" spans="1:60" outlineLevel="1" x14ac:dyDescent="0.2">
      <c r="A252" s="131">
        <v>112</v>
      </c>
      <c r="B252" s="132" t="s">
        <v>439</v>
      </c>
      <c r="C252" s="145" t="s">
        <v>440</v>
      </c>
      <c r="D252" s="133" t="s">
        <v>148</v>
      </c>
      <c r="E252" s="134">
        <v>11.3</v>
      </c>
      <c r="F252" s="135"/>
      <c r="G252" s="136">
        <f>ROUND(E252*F252,2)</f>
        <v>0</v>
      </c>
      <c r="H252" s="119">
        <v>21.81</v>
      </c>
      <c r="I252" s="119">
        <f>ROUND(E252*H252,2)</f>
        <v>246.45</v>
      </c>
      <c r="J252" s="119">
        <v>35.29</v>
      </c>
      <c r="K252" s="119">
        <f>ROUND(E252*J252,2)</f>
        <v>398.78</v>
      </c>
      <c r="L252" s="119">
        <v>21</v>
      </c>
      <c r="M252" s="119">
        <f>G252*(1+L252/100)</f>
        <v>0</v>
      </c>
      <c r="N252" s="119">
        <v>4.0000000000000003E-5</v>
      </c>
      <c r="O252" s="119">
        <f>ROUND(E252*N252,2)</f>
        <v>0</v>
      </c>
      <c r="P252" s="119">
        <v>0</v>
      </c>
      <c r="Q252" s="119">
        <f>ROUND(E252*P252,2)</f>
        <v>0</v>
      </c>
      <c r="R252" s="119"/>
      <c r="S252" s="119" t="s">
        <v>135</v>
      </c>
      <c r="T252" s="119" t="s">
        <v>135</v>
      </c>
      <c r="U252" s="119">
        <v>7.0000000000000007E-2</v>
      </c>
      <c r="V252" s="119">
        <f>ROUND(E252*U252,2)</f>
        <v>0.79</v>
      </c>
      <c r="W252" s="119"/>
      <c r="X252" s="119" t="s">
        <v>136</v>
      </c>
      <c r="Y252" s="114"/>
      <c r="Z252" s="114"/>
      <c r="AA252" s="114"/>
      <c r="AB252" s="114"/>
      <c r="AC252" s="114"/>
      <c r="AD252" s="114"/>
      <c r="AE252" s="114"/>
      <c r="AF252" s="114"/>
      <c r="AG252" s="114" t="s">
        <v>137</v>
      </c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</row>
    <row r="253" spans="1:60" outlineLevel="1" x14ac:dyDescent="0.2">
      <c r="A253" s="117"/>
      <c r="B253" s="118"/>
      <c r="C253" s="146" t="s">
        <v>441</v>
      </c>
      <c r="D253" s="120"/>
      <c r="E253" s="121">
        <v>7.54</v>
      </c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119"/>
      <c r="X253" s="119"/>
      <c r="Y253" s="114"/>
      <c r="Z253" s="114"/>
      <c r="AA253" s="114"/>
      <c r="AB253" s="114"/>
      <c r="AC253" s="114"/>
      <c r="AD253" s="114"/>
      <c r="AE253" s="114"/>
      <c r="AF253" s="114"/>
      <c r="AG253" s="114" t="s">
        <v>145</v>
      </c>
      <c r="AH253" s="114">
        <v>0</v>
      </c>
      <c r="AI253" s="114"/>
      <c r="AJ253" s="114"/>
      <c r="AK253" s="114"/>
      <c r="AL253" s="114"/>
      <c r="AM253" s="114"/>
      <c r="AN253" s="114"/>
      <c r="AO253" s="114"/>
      <c r="AP253" s="114"/>
      <c r="AQ253" s="114"/>
      <c r="AR253" s="114"/>
      <c r="AS253" s="114"/>
      <c r="AT253" s="114"/>
      <c r="AU253" s="114"/>
      <c r="AV253" s="114"/>
      <c r="AW253" s="114"/>
      <c r="AX253" s="114"/>
      <c r="AY253" s="114"/>
      <c r="AZ253" s="114"/>
      <c r="BA253" s="114"/>
      <c r="BB253" s="114"/>
      <c r="BC253" s="114"/>
      <c r="BD253" s="114"/>
      <c r="BE253" s="114"/>
      <c r="BF253" s="114"/>
      <c r="BG253" s="114"/>
      <c r="BH253" s="114"/>
    </row>
    <row r="254" spans="1:60" outlineLevel="1" x14ac:dyDescent="0.2">
      <c r="A254" s="117"/>
      <c r="B254" s="118"/>
      <c r="C254" s="146" t="s">
        <v>434</v>
      </c>
      <c r="D254" s="120"/>
      <c r="E254" s="121">
        <v>3.76</v>
      </c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119"/>
      <c r="X254" s="119"/>
      <c r="Y254" s="114"/>
      <c r="Z254" s="114"/>
      <c r="AA254" s="114"/>
      <c r="AB254" s="114"/>
      <c r="AC254" s="114"/>
      <c r="AD254" s="114"/>
      <c r="AE254" s="114"/>
      <c r="AF254" s="114"/>
      <c r="AG254" s="114" t="s">
        <v>145</v>
      </c>
      <c r="AH254" s="114">
        <v>0</v>
      </c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  <c r="AS254" s="114"/>
      <c r="AT254" s="114"/>
      <c r="AU254" s="114"/>
      <c r="AV254" s="114"/>
      <c r="AW254" s="114"/>
      <c r="AX254" s="114"/>
      <c r="AY254" s="114"/>
      <c r="AZ254" s="114"/>
      <c r="BA254" s="114"/>
      <c r="BB254" s="114"/>
      <c r="BC254" s="114"/>
      <c r="BD254" s="114"/>
      <c r="BE254" s="114"/>
      <c r="BF254" s="114"/>
      <c r="BG254" s="114"/>
      <c r="BH254" s="114"/>
    </row>
    <row r="255" spans="1:60" outlineLevel="1" x14ac:dyDescent="0.2">
      <c r="A255" s="131">
        <v>113</v>
      </c>
      <c r="B255" s="132" t="s">
        <v>442</v>
      </c>
      <c r="C255" s="145" t="s">
        <v>443</v>
      </c>
      <c r="D255" s="133" t="s">
        <v>142</v>
      </c>
      <c r="E255" s="134">
        <v>5.2965</v>
      </c>
      <c r="F255" s="135"/>
      <c r="G255" s="136">
        <f>ROUND(E255*F255,2)</f>
        <v>0</v>
      </c>
      <c r="H255" s="119">
        <v>0</v>
      </c>
      <c r="I255" s="119">
        <f>ROUND(E255*H255,2)</f>
        <v>0</v>
      </c>
      <c r="J255" s="119">
        <v>15.1</v>
      </c>
      <c r="K255" s="119">
        <f>ROUND(E255*J255,2)</f>
        <v>79.98</v>
      </c>
      <c r="L255" s="119">
        <v>21</v>
      </c>
      <c r="M255" s="119">
        <f>G255*(1+L255/100)</f>
        <v>0</v>
      </c>
      <c r="N255" s="119">
        <v>0</v>
      </c>
      <c r="O255" s="119">
        <f>ROUND(E255*N255,2)</f>
        <v>0</v>
      </c>
      <c r="P255" s="119">
        <v>0</v>
      </c>
      <c r="Q255" s="119">
        <f>ROUND(E255*P255,2)</f>
        <v>0</v>
      </c>
      <c r="R255" s="119"/>
      <c r="S255" s="119" t="s">
        <v>135</v>
      </c>
      <c r="T255" s="119" t="s">
        <v>135</v>
      </c>
      <c r="U255" s="119">
        <v>0.03</v>
      </c>
      <c r="V255" s="119">
        <f>ROUND(E255*U255,2)</f>
        <v>0.16</v>
      </c>
      <c r="W255" s="119"/>
      <c r="X255" s="119" t="s">
        <v>136</v>
      </c>
      <c r="Y255" s="114"/>
      <c r="Z255" s="114"/>
      <c r="AA255" s="114"/>
      <c r="AB255" s="114"/>
      <c r="AC255" s="114"/>
      <c r="AD255" s="114"/>
      <c r="AE255" s="114"/>
      <c r="AF255" s="114"/>
      <c r="AG255" s="114" t="s">
        <v>137</v>
      </c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  <c r="AS255" s="114"/>
      <c r="AT255" s="114"/>
      <c r="AU255" s="114"/>
      <c r="AV255" s="114"/>
      <c r="AW255" s="114"/>
      <c r="AX255" s="114"/>
      <c r="AY255" s="114"/>
      <c r="AZ255" s="114"/>
      <c r="BA255" s="114"/>
      <c r="BB255" s="114"/>
      <c r="BC255" s="114"/>
      <c r="BD255" s="114"/>
      <c r="BE255" s="114"/>
      <c r="BF255" s="114"/>
      <c r="BG255" s="114"/>
      <c r="BH255" s="114"/>
    </row>
    <row r="256" spans="1:60" outlineLevel="1" x14ac:dyDescent="0.2">
      <c r="A256" s="117"/>
      <c r="B256" s="118"/>
      <c r="C256" s="146" t="s">
        <v>211</v>
      </c>
      <c r="D256" s="120"/>
      <c r="E256" s="121">
        <v>4.1340000000000003</v>
      </c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119"/>
      <c r="X256" s="119"/>
      <c r="Y256" s="114"/>
      <c r="Z256" s="114"/>
      <c r="AA256" s="114"/>
      <c r="AB256" s="114"/>
      <c r="AC256" s="114"/>
      <c r="AD256" s="114"/>
      <c r="AE256" s="114"/>
      <c r="AF256" s="114"/>
      <c r="AG256" s="114" t="s">
        <v>145</v>
      </c>
      <c r="AH256" s="114">
        <v>0</v>
      </c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  <c r="AS256" s="114"/>
      <c r="AT256" s="114"/>
      <c r="AU256" s="114"/>
      <c r="AV256" s="114"/>
      <c r="AW256" s="114"/>
      <c r="AX256" s="114"/>
      <c r="AY256" s="114"/>
      <c r="AZ256" s="114"/>
      <c r="BA256" s="114"/>
      <c r="BB256" s="114"/>
      <c r="BC256" s="114"/>
      <c r="BD256" s="114"/>
      <c r="BE256" s="114"/>
      <c r="BF256" s="114"/>
      <c r="BG256" s="114"/>
      <c r="BH256" s="114"/>
    </row>
    <row r="257" spans="1:60" outlineLevel="1" x14ac:dyDescent="0.2">
      <c r="A257" s="117"/>
      <c r="B257" s="118"/>
      <c r="C257" s="146" t="s">
        <v>212</v>
      </c>
      <c r="D257" s="120"/>
      <c r="E257" s="121">
        <v>1.1625000000000001</v>
      </c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119"/>
      <c r="X257" s="119"/>
      <c r="Y257" s="114"/>
      <c r="Z257" s="114"/>
      <c r="AA257" s="114"/>
      <c r="AB257" s="114"/>
      <c r="AC257" s="114"/>
      <c r="AD257" s="114"/>
      <c r="AE257" s="114"/>
      <c r="AF257" s="114"/>
      <c r="AG257" s="114" t="s">
        <v>145</v>
      </c>
      <c r="AH257" s="114">
        <v>0</v>
      </c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</row>
    <row r="258" spans="1:60" outlineLevel="1" x14ac:dyDescent="0.2">
      <c r="A258" s="131">
        <v>114</v>
      </c>
      <c r="B258" s="132" t="s">
        <v>444</v>
      </c>
      <c r="C258" s="145" t="s">
        <v>445</v>
      </c>
      <c r="D258" s="133" t="s">
        <v>142</v>
      </c>
      <c r="E258" s="134">
        <v>5.2965</v>
      </c>
      <c r="F258" s="135"/>
      <c r="G258" s="136">
        <f>ROUND(E258*F258,2)</f>
        <v>0</v>
      </c>
      <c r="H258" s="119">
        <v>12.3</v>
      </c>
      <c r="I258" s="119">
        <f>ROUND(E258*H258,2)</f>
        <v>65.150000000000006</v>
      </c>
      <c r="J258" s="119">
        <v>0</v>
      </c>
      <c r="K258" s="119">
        <f>ROUND(E258*J258,2)</f>
        <v>0</v>
      </c>
      <c r="L258" s="119">
        <v>21</v>
      </c>
      <c r="M258" s="119">
        <f>G258*(1+L258/100)</f>
        <v>0</v>
      </c>
      <c r="N258" s="119">
        <v>1.1999999999999999E-3</v>
      </c>
      <c r="O258" s="119">
        <f>ROUND(E258*N258,2)</f>
        <v>0.01</v>
      </c>
      <c r="P258" s="119">
        <v>0</v>
      </c>
      <c r="Q258" s="119">
        <f>ROUND(E258*P258,2)</f>
        <v>0</v>
      </c>
      <c r="R258" s="119"/>
      <c r="S258" s="119" t="s">
        <v>135</v>
      </c>
      <c r="T258" s="119" t="s">
        <v>135</v>
      </c>
      <c r="U258" s="119">
        <v>0</v>
      </c>
      <c r="V258" s="119">
        <f>ROUND(E258*U258,2)</f>
        <v>0</v>
      </c>
      <c r="W258" s="119"/>
      <c r="X258" s="119" t="s">
        <v>136</v>
      </c>
      <c r="Y258" s="114"/>
      <c r="Z258" s="114"/>
      <c r="AA258" s="114"/>
      <c r="AB258" s="114"/>
      <c r="AC258" s="114"/>
      <c r="AD258" s="114"/>
      <c r="AE258" s="114"/>
      <c r="AF258" s="114"/>
      <c r="AG258" s="114" t="s">
        <v>137</v>
      </c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</row>
    <row r="259" spans="1:60" outlineLevel="1" x14ac:dyDescent="0.2">
      <c r="A259" s="117"/>
      <c r="B259" s="118"/>
      <c r="C259" s="146" t="s">
        <v>211</v>
      </c>
      <c r="D259" s="120"/>
      <c r="E259" s="121">
        <v>4.1340000000000003</v>
      </c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119"/>
      <c r="X259" s="119"/>
      <c r="Y259" s="114"/>
      <c r="Z259" s="114"/>
      <c r="AA259" s="114"/>
      <c r="AB259" s="114"/>
      <c r="AC259" s="114"/>
      <c r="AD259" s="114"/>
      <c r="AE259" s="114"/>
      <c r="AF259" s="114"/>
      <c r="AG259" s="114" t="s">
        <v>145</v>
      </c>
      <c r="AH259" s="114">
        <v>0</v>
      </c>
      <c r="AI259" s="114"/>
      <c r="AJ259" s="114"/>
      <c r="AK259" s="114"/>
      <c r="AL259" s="114"/>
      <c r="AM259" s="114"/>
      <c r="AN259" s="114"/>
      <c r="AO259" s="114"/>
      <c r="AP259" s="114"/>
      <c r="AQ259" s="114"/>
      <c r="AR259" s="114"/>
      <c r="AS259" s="114"/>
      <c r="AT259" s="114"/>
      <c r="AU259" s="114"/>
      <c r="AV259" s="114"/>
      <c r="AW259" s="114"/>
      <c r="AX259" s="114"/>
      <c r="AY259" s="114"/>
      <c r="AZ259" s="114"/>
      <c r="BA259" s="114"/>
      <c r="BB259" s="114"/>
      <c r="BC259" s="114"/>
      <c r="BD259" s="114"/>
      <c r="BE259" s="114"/>
      <c r="BF259" s="114"/>
      <c r="BG259" s="114"/>
      <c r="BH259" s="114"/>
    </row>
    <row r="260" spans="1:60" outlineLevel="1" x14ac:dyDescent="0.2">
      <c r="A260" s="117"/>
      <c r="B260" s="118"/>
      <c r="C260" s="146" t="s">
        <v>212</v>
      </c>
      <c r="D260" s="120"/>
      <c r="E260" s="121">
        <v>1.1625000000000001</v>
      </c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14"/>
      <c r="Z260" s="114"/>
      <c r="AA260" s="114"/>
      <c r="AB260" s="114"/>
      <c r="AC260" s="114"/>
      <c r="AD260" s="114"/>
      <c r="AE260" s="114"/>
      <c r="AF260" s="114"/>
      <c r="AG260" s="114" t="s">
        <v>145</v>
      </c>
      <c r="AH260" s="114">
        <v>0</v>
      </c>
      <c r="AI260" s="114"/>
      <c r="AJ260" s="114"/>
      <c r="AK260" s="114"/>
      <c r="AL260" s="114"/>
      <c r="AM260" s="114"/>
      <c r="AN260" s="114"/>
      <c r="AO260" s="114"/>
      <c r="AP260" s="114"/>
      <c r="AQ260" s="114"/>
      <c r="AR260" s="114"/>
      <c r="AS260" s="114"/>
      <c r="AT260" s="114"/>
      <c r="AU260" s="114"/>
      <c r="AV260" s="114"/>
      <c r="AW260" s="114"/>
      <c r="AX260" s="114"/>
      <c r="AY260" s="114"/>
      <c r="AZ260" s="114"/>
      <c r="BA260" s="114"/>
      <c r="BB260" s="114"/>
      <c r="BC260" s="114"/>
      <c r="BD260" s="114"/>
      <c r="BE260" s="114"/>
      <c r="BF260" s="114"/>
      <c r="BG260" s="114"/>
      <c r="BH260" s="114"/>
    </row>
    <row r="261" spans="1:60" ht="22.5" outlineLevel="1" x14ac:dyDescent="0.2">
      <c r="A261" s="131">
        <v>115</v>
      </c>
      <c r="B261" s="132" t="s">
        <v>446</v>
      </c>
      <c r="C261" s="145" t="s">
        <v>447</v>
      </c>
      <c r="D261" s="133" t="s">
        <v>142</v>
      </c>
      <c r="E261" s="134">
        <v>6.5233800000000004</v>
      </c>
      <c r="F261" s="135"/>
      <c r="G261" s="136">
        <f>ROUND(E261*F261,2)</f>
        <v>0</v>
      </c>
      <c r="H261" s="119">
        <v>450</v>
      </c>
      <c r="I261" s="119">
        <f>ROUND(E261*H261,2)</f>
        <v>2935.52</v>
      </c>
      <c r="J261" s="119">
        <v>0</v>
      </c>
      <c r="K261" s="119">
        <f>ROUND(E261*J261,2)</f>
        <v>0</v>
      </c>
      <c r="L261" s="119">
        <v>21</v>
      </c>
      <c r="M261" s="119">
        <f>G261*(1+L261/100)</f>
        <v>0</v>
      </c>
      <c r="N261" s="119">
        <v>0</v>
      </c>
      <c r="O261" s="119">
        <f>ROUND(E261*N261,2)</f>
        <v>0</v>
      </c>
      <c r="P261" s="119">
        <v>0</v>
      </c>
      <c r="Q261" s="119">
        <f>ROUND(E261*P261,2)</f>
        <v>0</v>
      </c>
      <c r="R261" s="119"/>
      <c r="S261" s="119" t="s">
        <v>155</v>
      </c>
      <c r="T261" s="119" t="s">
        <v>156</v>
      </c>
      <c r="U261" s="119">
        <v>0</v>
      </c>
      <c r="V261" s="119">
        <f>ROUND(E261*U261,2)</f>
        <v>0</v>
      </c>
      <c r="W261" s="119"/>
      <c r="X261" s="119" t="s">
        <v>157</v>
      </c>
      <c r="Y261" s="114"/>
      <c r="Z261" s="114"/>
      <c r="AA261" s="114"/>
      <c r="AB261" s="114"/>
      <c r="AC261" s="114"/>
      <c r="AD261" s="114"/>
      <c r="AE261" s="114"/>
      <c r="AF261" s="114"/>
      <c r="AG261" s="114" t="s">
        <v>158</v>
      </c>
      <c r="AH261" s="114"/>
      <c r="AI261" s="114"/>
      <c r="AJ261" s="114"/>
      <c r="AK261" s="114"/>
      <c r="AL261" s="114"/>
      <c r="AM261" s="114"/>
      <c r="AN261" s="114"/>
      <c r="AO261" s="114"/>
      <c r="AP261" s="114"/>
      <c r="AQ261" s="114"/>
      <c r="AR261" s="114"/>
      <c r="AS261" s="114"/>
      <c r="AT261" s="114"/>
      <c r="AU261" s="114"/>
      <c r="AV261" s="114"/>
      <c r="AW261" s="114"/>
      <c r="AX261" s="114"/>
      <c r="AY261" s="114"/>
      <c r="AZ261" s="114"/>
      <c r="BA261" s="114"/>
      <c r="BB261" s="114"/>
      <c r="BC261" s="114"/>
      <c r="BD261" s="114"/>
      <c r="BE261" s="114"/>
      <c r="BF261" s="114"/>
      <c r="BG261" s="114"/>
      <c r="BH261" s="114"/>
    </row>
    <row r="262" spans="1:60" outlineLevel="1" x14ac:dyDescent="0.2">
      <c r="A262" s="117"/>
      <c r="B262" s="118"/>
      <c r="C262" s="147" t="s">
        <v>448</v>
      </c>
      <c r="D262" s="122"/>
      <c r="E262" s="123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119"/>
      <c r="X262" s="119"/>
      <c r="Y262" s="114"/>
      <c r="Z262" s="114"/>
      <c r="AA262" s="114"/>
      <c r="AB262" s="114"/>
      <c r="AC262" s="114"/>
      <c r="AD262" s="114"/>
      <c r="AE262" s="114"/>
      <c r="AF262" s="114"/>
      <c r="AG262" s="114" t="s">
        <v>145</v>
      </c>
      <c r="AH262" s="114"/>
      <c r="AI262" s="114"/>
      <c r="AJ262" s="114"/>
      <c r="AK262" s="114"/>
      <c r="AL262" s="114"/>
      <c r="AM262" s="114"/>
      <c r="AN262" s="114"/>
      <c r="AO262" s="114"/>
      <c r="AP262" s="114"/>
      <c r="AQ262" s="114"/>
      <c r="AR262" s="114"/>
      <c r="AS262" s="114"/>
      <c r="AT262" s="114"/>
      <c r="AU262" s="114"/>
      <c r="AV262" s="114"/>
      <c r="AW262" s="114"/>
      <c r="AX262" s="114"/>
      <c r="AY262" s="114"/>
      <c r="AZ262" s="114"/>
      <c r="BA262" s="114"/>
      <c r="BB262" s="114"/>
      <c r="BC262" s="114"/>
      <c r="BD262" s="114"/>
      <c r="BE262" s="114"/>
      <c r="BF262" s="114"/>
      <c r="BG262" s="114"/>
      <c r="BH262" s="114"/>
    </row>
    <row r="263" spans="1:60" outlineLevel="1" x14ac:dyDescent="0.2">
      <c r="A263" s="117"/>
      <c r="B263" s="118"/>
      <c r="C263" s="148" t="s">
        <v>449</v>
      </c>
      <c r="D263" s="122"/>
      <c r="E263" s="123">
        <v>4.1340000000000003</v>
      </c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119"/>
      <c r="X263" s="119"/>
      <c r="Y263" s="114"/>
      <c r="Z263" s="114"/>
      <c r="AA263" s="114"/>
      <c r="AB263" s="114"/>
      <c r="AC263" s="114"/>
      <c r="AD263" s="114"/>
      <c r="AE263" s="114"/>
      <c r="AF263" s="114"/>
      <c r="AG263" s="114" t="s">
        <v>145</v>
      </c>
      <c r="AH263" s="114">
        <v>2</v>
      </c>
      <c r="AI263" s="114"/>
      <c r="AJ263" s="114"/>
      <c r="AK263" s="114"/>
      <c r="AL263" s="114"/>
      <c r="AM263" s="114"/>
      <c r="AN263" s="114"/>
      <c r="AO263" s="114"/>
      <c r="AP263" s="114"/>
      <c r="AQ263" s="114"/>
      <c r="AR263" s="114"/>
      <c r="AS263" s="114"/>
      <c r="AT263" s="114"/>
      <c r="AU263" s="114"/>
      <c r="AV263" s="114"/>
      <c r="AW263" s="114"/>
      <c r="AX263" s="114"/>
      <c r="AY263" s="114"/>
      <c r="AZ263" s="114"/>
      <c r="BA263" s="114"/>
      <c r="BB263" s="114"/>
      <c r="BC263" s="114"/>
      <c r="BD263" s="114"/>
      <c r="BE263" s="114"/>
      <c r="BF263" s="114"/>
      <c r="BG263" s="114"/>
      <c r="BH263" s="114"/>
    </row>
    <row r="264" spans="1:60" outlineLevel="1" x14ac:dyDescent="0.2">
      <c r="A264" s="117"/>
      <c r="B264" s="118"/>
      <c r="C264" s="148" t="s">
        <v>450</v>
      </c>
      <c r="D264" s="122"/>
      <c r="E264" s="123">
        <v>1.1625000000000001</v>
      </c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119"/>
      <c r="X264" s="119"/>
      <c r="Y264" s="114"/>
      <c r="Z264" s="114"/>
      <c r="AA264" s="114"/>
      <c r="AB264" s="114"/>
      <c r="AC264" s="114"/>
      <c r="AD264" s="114"/>
      <c r="AE264" s="114"/>
      <c r="AF264" s="114"/>
      <c r="AG264" s="114" t="s">
        <v>145</v>
      </c>
      <c r="AH264" s="114">
        <v>2</v>
      </c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</row>
    <row r="265" spans="1:60" outlineLevel="1" x14ac:dyDescent="0.2">
      <c r="A265" s="117"/>
      <c r="B265" s="118"/>
      <c r="C265" s="148" t="s">
        <v>451</v>
      </c>
      <c r="D265" s="122"/>
      <c r="E265" s="123">
        <v>0.376</v>
      </c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119"/>
      <c r="X265" s="119"/>
      <c r="Y265" s="114"/>
      <c r="Z265" s="114"/>
      <c r="AA265" s="114"/>
      <c r="AB265" s="114"/>
      <c r="AC265" s="114"/>
      <c r="AD265" s="114"/>
      <c r="AE265" s="114"/>
      <c r="AF265" s="114"/>
      <c r="AG265" s="114" t="s">
        <v>145</v>
      </c>
      <c r="AH265" s="114">
        <v>2</v>
      </c>
      <c r="AI265" s="114"/>
      <c r="AJ265" s="114"/>
      <c r="AK265" s="114"/>
      <c r="AL265" s="114"/>
      <c r="AM265" s="114"/>
      <c r="AN265" s="114"/>
      <c r="AO265" s="114"/>
      <c r="AP265" s="114"/>
      <c r="AQ265" s="114"/>
      <c r="AR265" s="114"/>
      <c r="AS265" s="114"/>
      <c r="AT265" s="114"/>
      <c r="AU265" s="114"/>
      <c r="AV265" s="114"/>
      <c r="AW265" s="114"/>
      <c r="AX265" s="114"/>
      <c r="AY265" s="114"/>
      <c r="AZ265" s="114"/>
      <c r="BA265" s="114"/>
      <c r="BB265" s="114"/>
      <c r="BC265" s="114"/>
      <c r="BD265" s="114"/>
      <c r="BE265" s="114"/>
      <c r="BF265" s="114"/>
      <c r="BG265" s="114"/>
      <c r="BH265" s="114"/>
    </row>
    <row r="266" spans="1:60" outlineLevel="1" x14ac:dyDescent="0.2">
      <c r="A266" s="117"/>
      <c r="B266" s="118"/>
      <c r="C266" s="147" t="s">
        <v>452</v>
      </c>
      <c r="D266" s="122"/>
      <c r="E266" s="123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119"/>
      <c r="X266" s="119"/>
      <c r="Y266" s="114"/>
      <c r="Z266" s="114"/>
      <c r="AA266" s="114"/>
      <c r="AB266" s="114"/>
      <c r="AC266" s="114"/>
      <c r="AD266" s="114"/>
      <c r="AE266" s="114"/>
      <c r="AF266" s="114"/>
      <c r="AG266" s="114" t="s">
        <v>145</v>
      </c>
      <c r="AH266" s="114"/>
      <c r="AI266" s="114"/>
      <c r="AJ266" s="114"/>
      <c r="AK266" s="114"/>
      <c r="AL266" s="114"/>
      <c r="AM266" s="114"/>
      <c r="AN266" s="114"/>
      <c r="AO266" s="114"/>
      <c r="AP266" s="114"/>
      <c r="AQ266" s="114"/>
      <c r="AR266" s="114"/>
      <c r="AS266" s="114"/>
      <c r="AT266" s="114"/>
      <c r="AU266" s="114"/>
      <c r="AV266" s="114"/>
      <c r="AW266" s="114"/>
      <c r="AX266" s="114"/>
      <c r="AY266" s="114"/>
      <c r="AZ266" s="114"/>
      <c r="BA266" s="114"/>
      <c r="BB266" s="114"/>
      <c r="BC266" s="114"/>
      <c r="BD266" s="114"/>
      <c r="BE266" s="114"/>
      <c r="BF266" s="114"/>
      <c r="BG266" s="114"/>
      <c r="BH266" s="114"/>
    </row>
    <row r="267" spans="1:60" outlineLevel="1" x14ac:dyDescent="0.2">
      <c r="A267" s="117"/>
      <c r="B267" s="118"/>
      <c r="C267" s="146" t="s">
        <v>453</v>
      </c>
      <c r="D267" s="120"/>
      <c r="E267" s="121">
        <v>6.5233800000000004</v>
      </c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119"/>
      <c r="X267" s="119"/>
      <c r="Y267" s="114"/>
      <c r="Z267" s="114"/>
      <c r="AA267" s="114"/>
      <c r="AB267" s="114"/>
      <c r="AC267" s="114"/>
      <c r="AD267" s="114"/>
      <c r="AE267" s="114"/>
      <c r="AF267" s="114"/>
      <c r="AG267" s="114" t="s">
        <v>145</v>
      </c>
      <c r="AH267" s="114">
        <v>0</v>
      </c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14"/>
      <c r="AT267" s="114"/>
      <c r="AU267" s="114"/>
      <c r="AV267" s="114"/>
      <c r="AW267" s="114"/>
      <c r="AX267" s="114"/>
      <c r="AY267" s="114"/>
      <c r="AZ267" s="114"/>
      <c r="BA267" s="114"/>
      <c r="BB267" s="114"/>
      <c r="BC267" s="114"/>
      <c r="BD267" s="114"/>
      <c r="BE267" s="114"/>
      <c r="BF267" s="114"/>
      <c r="BG267" s="114"/>
      <c r="BH267" s="114"/>
    </row>
    <row r="268" spans="1:60" outlineLevel="1" x14ac:dyDescent="0.2">
      <c r="A268" s="137">
        <v>116</v>
      </c>
      <c r="B268" s="138" t="s">
        <v>454</v>
      </c>
      <c r="C268" s="144" t="s">
        <v>455</v>
      </c>
      <c r="D268" s="139" t="s">
        <v>0</v>
      </c>
      <c r="E268" s="140">
        <v>83.555499999999995</v>
      </c>
      <c r="F268" s="141"/>
      <c r="G268" s="142">
        <f>ROUND(E268*F268,2)</f>
        <v>0</v>
      </c>
      <c r="H268" s="119">
        <v>0</v>
      </c>
      <c r="I268" s="119">
        <f>ROUND(E268*H268,2)</f>
        <v>0</v>
      </c>
      <c r="J268" s="119">
        <v>6.6</v>
      </c>
      <c r="K268" s="119">
        <f>ROUND(E268*J268,2)</f>
        <v>551.47</v>
      </c>
      <c r="L268" s="119">
        <v>21</v>
      </c>
      <c r="M268" s="119">
        <f>G268*(1+L268/100)</f>
        <v>0</v>
      </c>
      <c r="N268" s="119">
        <v>0</v>
      </c>
      <c r="O268" s="119">
        <f>ROUND(E268*N268,2)</f>
        <v>0</v>
      </c>
      <c r="P268" s="119">
        <v>0</v>
      </c>
      <c r="Q268" s="119">
        <f>ROUND(E268*P268,2)</f>
        <v>0</v>
      </c>
      <c r="R268" s="119"/>
      <c r="S268" s="119" t="s">
        <v>135</v>
      </c>
      <c r="T268" s="119" t="s">
        <v>143</v>
      </c>
      <c r="U268" s="119">
        <v>0</v>
      </c>
      <c r="V268" s="119">
        <f>ROUND(E268*U268,2)</f>
        <v>0</v>
      </c>
      <c r="W268" s="119"/>
      <c r="X268" s="119" t="s">
        <v>250</v>
      </c>
      <c r="Y268" s="114"/>
      <c r="Z268" s="114"/>
      <c r="AA268" s="114"/>
      <c r="AB268" s="114"/>
      <c r="AC268" s="114"/>
      <c r="AD268" s="114"/>
      <c r="AE268" s="114"/>
      <c r="AF268" s="114"/>
      <c r="AG268" s="114" t="s">
        <v>251</v>
      </c>
      <c r="AH268" s="114"/>
      <c r="AI268" s="114"/>
      <c r="AJ268" s="114"/>
      <c r="AK268" s="114"/>
      <c r="AL268" s="114"/>
      <c r="AM268" s="114"/>
      <c r="AN268" s="114"/>
      <c r="AO268" s="114"/>
      <c r="AP268" s="114"/>
      <c r="AQ268" s="114"/>
      <c r="AR268" s="114"/>
      <c r="AS268" s="114"/>
      <c r="AT268" s="114"/>
      <c r="AU268" s="114"/>
      <c r="AV268" s="114"/>
      <c r="AW268" s="114"/>
      <c r="AX268" s="114"/>
      <c r="AY268" s="114"/>
      <c r="AZ268" s="114"/>
      <c r="BA268" s="114"/>
      <c r="BB268" s="114"/>
      <c r="BC268" s="114"/>
      <c r="BD268" s="114"/>
      <c r="BE268" s="114"/>
      <c r="BF268" s="114"/>
      <c r="BG268" s="114"/>
      <c r="BH268" s="114"/>
    </row>
    <row r="269" spans="1:60" x14ac:dyDescent="0.2">
      <c r="A269" s="125" t="s">
        <v>130</v>
      </c>
      <c r="B269" s="126" t="s">
        <v>84</v>
      </c>
      <c r="C269" s="143" t="s">
        <v>85</v>
      </c>
      <c r="D269" s="127"/>
      <c r="E269" s="128"/>
      <c r="F269" s="129"/>
      <c r="G269" s="130">
        <f>SUMIF(AG270:AG276,"&lt;&gt;NOR",G270:G276)</f>
        <v>0</v>
      </c>
      <c r="H269" s="124"/>
      <c r="I269" s="124">
        <f>SUM(I270:I276)</f>
        <v>3873.08</v>
      </c>
      <c r="J269" s="124"/>
      <c r="K269" s="124">
        <f>SUM(K270:K276)</f>
        <v>8368.9700000000012</v>
      </c>
      <c r="L269" s="124"/>
      <c r="M269" s="124">
        <f>SUM(M270:M276)</f>
        <v>0</v>
      </c>
      <c r="N269" s="124"/>
      <c r="O269" s="124">
        <f>SUM(O270:O276)</f>
        <v>0.01</v>
      </c>
      <c r="P269" s="124"/>
      <c r="Q269" s="124">
        <f>SUM(Q270:Q276)</f>
        <v>0</v>
      </c>
      <c r="R269" s="124"/>
      <c r="S269" s="124"/>
      <c r="T269" s="124"/>
      <c r="U269" s="124"/>
      <c r="V269" s="124">
        <f>SUM(V270:V276)</f>
        <v>15.24</v>
      </c>
      <c r="W269" s="124"/>
      <c r="X269" s="124"/>
      <c r="AG269" t="s">
        <v>131</v>
      </c>
    </row>
    <row r="270" spans="1:60" ht="22.5" outlineLevel="1" x14ac:dyDescent="0.2">
      <c r="A270" s="131">
        <v>117</v>
      </c>
      <c r="B270" s="132" t="s">
        <v>456</v>
      </c>
      <c r="C270" s="145" t="s">
        <v>457</v>
      </c>
      <c r="D270" s="133" t="s">
        <v>142</v>
      </c>
      <c r="E270" s="134">
        <v>16.463000000000001</v>
      </c>
      <c r="F270" s="135"/>
      <c r="G270" s="136">
        <f>ROUND(E270*F270,2)</f>
        <v>0</v>
      </c>
      <c r="H270" s="119">
        <v>0</v>
      </c>
      <c r="I270" s="119">
        <f>ROUND(E270*H270,2)</f>
        <v>0</v>
      </c>
      <c r="J270" s="119">
        <v>6.9</v>
      </c>
      <c r="K270" s="119">
        <f>ROUND(E270*J270,2)</f>
        <v>113.59</v>
      </c>
      <c r="L270" s="119">
        <v>21</v>
      </c>
      <c r="M270" s="119">
        <f>G270*(1+L270/100)</f>
        <v>0</v>
      </c>
      <c r="N270" s="119">
        <v>0</v>
      </c>
      <c r="O270" s="119">
        <f>ROUND(E270*N270,2)</f>
        <v>0</v>
      </c>
      <c r="P270" s="119">
        <v>0</v>
      </c>
      <c r="Q270" s="119">
        <f>ROUND(E270*P270,2)</f>
        <v>0</v>
      </c>
      <c r="R270" s="119"/>
      <c r="S270" s="119" t="s">
        <v>135</v>
      </c>
      <c r="T270" s="119" t="s">
        <v>458</v>
      </c>
      <c r="U270" s="119">
        <v>1.6E-2</v>
      </c>
      <c r="V270" s="119">
        <f>ROUND(E270*U270,2)</f>
        <v>0.26</v>
      </c>
      <c r="W270" s="119"/>
      <c r="X270" s="119" t="s">
        <v>136</v>
      </c>
      <c r="Y270" s="114"/>
      <c r="Z270" s="114"/>
      <c r="AA270" s="114"/>
      <c r="AB270" s="114"/>
      <c r="AC270" s="114"/>
      <c r="AD270" s="114"/>
      <c r="AE270" s="114"/>
      <c r="AF270" s="114"/>
      <c r="AG270" s="114" t="s">
        <v>137</v>
      </c>
      <c r="AH270" s="114"/>
      <c r="AI270" s="114"/>
      <c r="AJ270" s="114"/>
      <c r="AK270" s="114"/>
      <c r="AL270" s="114"/>
      <c r="AM270" s="114"/>
      <c r="AN270" s="114"/>
      <c r="AO270" s="114"/>
      <c r="AP270" s="114"/>
      <c r="AQ270" s="114"/>
      <c r="AR270" s="114"/>
      <c r="AS270" s="114"/>
      <c r="AT270" s="114"/>
      <c r="AU270" s="114"/>
      <c r="AV270" s="114"/>
      <c r="AW270" s="114"/>
      <c r="AX270" s="114"/>
      <c r="AY270" s="114"/>
      <c r="AZ270" s="114"/>
      <c r="BA270" s="114"/>
      <c r="BB270" s="114"/>
      <c r="BC270" s="114"/>
      <c r="BD270" s="114"/>
      <c r="BE270" s="114"/>
      <c r="BF270" s="114"/>
      <c r="BG270" s="114"/>
      <c r="BH270" s="114"/>
    </row>
    <row r="271" spans="1:60" outlineLevel="1" x14ac:dyDescent="0.2">
      <c r="A271" s="117"/>
      <c r="B271" s="118"/>
      <c r="C271" s="146" t="s">
        <v>459</v>
      </c>
      <c r="D271" s="120"/>
      <c r="E271" s="121">
        <v>16.463000000000001</v>
      </c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119"/>
      <c r="X271" s="119"/>
      <c r="Y271" s="114"/>
      <c r="Z271" s="114"/>
      <c r="AA271" s="114"/>
      <c r="AB271" s="114"/>
      <c r="AC271" s="114"/>
      <c r="AD271" s="114"/>
      <c r="AE271" s="114"/>
      <c r="AF271" s="114"/>
      <c r="AG271" s="114" t="s">
        <v>145</v>
      </c>
      <c r="AH271" s="114">
        <v>0</v>
      </c>
      <c r="AI271" s="114"/>
      <c r="AJ271" s="114"/>
      <c r="AK271" s="114"/>
      <c r="AL271" s="114"/>
      <c r="AM271" s="114"/>
      <c r="AN271" s="114"/>
      <c r="AO271" s="114"/>
      <c r="AP271" s="114"/>
      <c r="AQ271" s="114"/>
      <c r="AR271" s="114"/>
      <c r="AS271" s="114"/>
      <c r="AT271" s="114"/>
      <c r="AU271" s="114"/>
      <c r="AV271" s="114"/>
      <c r="AW271" s="114"/>
      <c r="AX271" s="114"/>
      <c r="AY271" s="114"/>
      <c r="AZ271" s="114"/>
      <c r="BA271" s="114"/>
      <c r="BB271" s="114"/>
      <c r="BC271" s="114"/>
      <c r="BD271" s="114"/>
      <c r="BE271" s="114"/>
      <c r="BF271" s="114"/>
      <c r="BG271" s="114"/>
      <c r="BH271" s="114"/>
    </row>
    <row r="272" spans="1:60" outlineLevel="1" x14ac:dyDescent="0.2">
      <c r="A272" s="131">
        <v>118</v>
      </c>
      <c r="B272" s="132" t="s">
        <v>460</v>
      </c>
      <c r="C272" s="145" t="s">
        <v>461</v>
      </c>
      <c r="D272" s="133" t="s">
        <v>142</v>
      </c>
      <c r="E272" s="134">
        <v>16.463000000000001</v>
      </c>
      <c r="F272" s="135"/>
      <c r="G272" s="136">
        <f>ROUND(E272*F272,2)</f>
        <v>0</v>
      </c>
      <c r="H272" s="119">
        <v>21.28</v>
      </c>
      <c r="I272" s="119">
        <f>ROUND(E272*H272,2)</f>
        <v>350.33</v>
      </c>
      <c r="J272" s="119">
        <v>203.72</v>
      </c>
      <c r="K272" s="119">
        <f>ROUND(E272*J272,2)</f>
        <v>3353.84</v>
      </c>
      <c r="L272" s="119">
        <v>21</v>
      </c>
      <c r="M272" s="119">
        <f>G272*(1+L272/100)</f>
        <v>0</v>
      </c>
      <c r="N272" s="119">
        <v>1.0000000000000001E-5</v>
      </c>
      <c r="O272" s="119">
        <f>ROUND(E272*N272,2)</f>
        <v>0</v>
      </c>
      <c r="P272" s="119">
        <v>0</v>
      </c>
      <c r="Q272" s="119">
        <f>ROUND(E272*P272,2)</f>
        <v>0</v>
      </c>
      <c r="R272" s="119"/>
      <c r="S272" s="119" t="s">
        <v>135</v>
      </c>
      <c r="T272" s="119" t="s">
        <v>135</v>
      </c>
      <c r="U272" s="119">
        <v>0.34</v>
      </c>
      <c r="V272" s="119">
        <f>ROUND(E272*U272,2)</f>
        <v>5.6</v>
      </c>
      <c r="W272" s="119"/>
      <c r="X272" s="119" t="s">
        <v>136</v>
      </c>
      <c r="Y272" s="114"/>
      <c r="Z272" s="114"/>
      <c r="AA272" s="114"/>
      <c r="AB272" s="114"/>
      <c r="AC272" s="114"/>
      <c r="AD272" s="114"/>
      <c r="AE272" s="114"/>
      <c r="AF272" s="114"/>
      <c r="AG272" s="114" t="s">
        <v>137</v>
      </c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</row>
    <row r="273" spans="1:60" outlineLevel="1" x14ac:dyDescent="0.2">
      <c r="A273" s="117"/>
      <c r="B273" s="118"/>
      <c r="C273" s="146" t="s">
        <v>459</v>
      </c>
      <c r="D273" s="120"/>
      <c r="E273" s="121">
        <v>16.463000000000001</v>
      </c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119"/>
      <c r="X273" s="119"/>
      <c r="Y273" s="114"/>
      <c r="Z273" s="114"/>
      <c r="AA273" s="114"/>
      <c r="AB273" s="114"/>
      <c r="AC273" s="114"/>
      <c r="AD273" s="114"/>
      <c r="AE273" s="114"/>
      <c r="AF273" s="114"/>
      <c r="AG273" s="114" t="s">
        <v>145</v>
      </c>
      <c r="AH273" s="114">
        <v>0</v>
      </c>
      <c r="AI273" s="114"/>
      <c r="AJ273" s="114"/>
      <c r="AK273" s="114"/>
      <c r="AL273" s="114"/>
      <c r="AM273" s="114"/>
      <c r="AN273" s="114"/>
      <c r="AO273" s="114"/>
      <c r="AP273" s="114"/>
      <c r="AQ273" s="114"/>
      <c r="AR273" s="114"/>
      <c r="AS273" s="114"/>
      <c r="AT273" s="114"/>
      <c r="AU273" s="114"/>
      <c r="AV273" s="114"/>
      <c r="AW273" s="114"/>
      <c r="AX273" s="114"/>
      <c r="AY273" s="114"/>
      <c r="AZ273" s="114"/>
      <c r="BA273" s="114"/>
      <c r="BB273" s="114"/>
      <c r="BC273" s="114"/>
      <c r="BD273" s="114"/>
      <c r="BE273" s="114"/>
      <c r="BF273" s="114"/>
      <c r="BG273" s="114"/>
      <c r="BH273" s="114"/>
    </row>
    <row r="274" spans="1:60" outlineLevel="1" x14ac:dyDescent="0.2">
      <c r="A274" s="131">
        <v>119</v>
      </c>
      <c r="B274" s="132" t="s">
        <v>462</v>
      </c>
      <c r="C274" s="145" t="s">
        <v>463</v>
      </c>
      <c r="D274" s="133" t="s">
        <v>142</v>
      </c>
      <c r="E274" s="134">
        <v>16.463000000000001</v>
      </c>
      <c r="F274" s="135"/>
      <c r="G274" s="136">
        <f>ROUND(E274*F274,2)</f>
        <v>0</v>
      </c>
      <c r="H274" s="119">
        <v>213.98</v>
      </c>
      <c r="I274" s="119">
        <f>ROUND(E274*H274,2)</f>
        <v>3522.75</v>
      </c>
      <c r="J274" s="119">
        <v>286.02</v>
      </c>
      <c r="K274" s="119">
        <f>ROUND(E274*J274,2)</f>
        <v>4708.75</v>
      </c>
      <c r="L274" s="119">
        <v>21</v>
      </c>
      <c r="M274" s="119">
        <f>G274*(1+L274/100)</f>
        <v>0</v>
      </c>
      <c r="N274" s="119">
        <v>3.5E-4</v>
      </c>
      <c r="O274" s="119">
        <f>ROUND(E274*N274,2)</f>
        <v>0.01</v>
      </c>
      <c r="P274" s="119">
        <v>0</v>
      </c>
      <c r="Q274" s="119">
        <f>ROUND(E274*P274,2)</f>
        <v>0</v>
      </c>
      <c r="R274" s="119"/>
      <c r="S274" s="119" t="s">
        <v>135</v>
      </c>
      <c r="T274" s="119" t="s">
        <v>156</v>
      </c>
      <c r="U274" s="119">
        <v>0.56999999999999995</v>
      </c>
      <c r="V274" s="119">
        <f>ROUND(E274*U274,2)</f>
        <v>9.3800000000000008</v>
      </c>
      <c r="W274" s="119"/>
      <c r="X274" s="119" t="s">
        <v>136</v>
      </c>
      <c r="Y274" s="114"/>
      <c r="Z274" s="114"/>
      <c r="AA274" s="114"/>
      <c r="AB274" s="114"/>
      <c r="AC274" s="114"/>
      <c r="AD274" s="114"/>
      <c r="AE274" s="114"/>
      <c r="AF274" s="114"/>
      <c r="AG274" s="114" t="s">
        <v>137</v>
      </c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</row>
    <row r="275" spans="1:60" outlineLevel="1" x14ac:dyDescent="0.2">
      <c r="A275" s="117"/>
      <c r="B275" s="118"/>
      <c r="C275" s="146" t="s">
        <v>459</v>
      </c>
      <c r="D275" s="120"/>
      <c r="E275" s="121">
        <v>16.463000000000001</v>
      </c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119"/>
      <c r="X275" s="119"/>
      <c r="Y275" s="114"/>
      <c r="Z275" s="114"/>
      <c r="AA275" s="114"/>
      <c r="AB275" s="114"/>
      <c r="AC275" s="114"/>
      <c r="AD275" s="114"/>
      <c r="AE275" s="114"/>
      <c r="AF275" s="114"/>
      <c r="AG275" s="114" t="s">
        <v>145</v>
      </c>
      <c r="AH275" s="114">
        <v>0</v>
      </c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  <c r="AS275" s="114"/>
      <c r="AT275" s="114"/>
      <c r="AU275" s="114"/>
      <c r="AV275" s="114"/>
      <c r="AW275" s="114"/>
      <c r="AX275" s="114"/>
      <c r="AY275" s="114"/>
      <c r="AZ275" s="114"/>
      <c r="BA275" s="114"/>
      <c r="BB275" s="114"/>
      <c r="BC275" s="114"/>
      <c r="BD275" s="114"/>
      <c r="BE275" s="114"/>
      <c r="BF275" s="114"/>
      <c r="BG275" s="114"/>
      <c r="BH275" s="114"/>
    </row>
    <row r="276" spans="1:60" outlineLevel="1" x14ac:dyDescent="0.2">
      <c r="A276" s="137">
        <v>120</v>
      </c>
      <c r="B276" s="138" t="s">
        <v>464</v>
      </c>
      <c r="C276" s="144" t="s">
        <v>465</v>
      </c>
      <c r="D276" s="139" t="s">
        <v>0</v>
      </c>
      <c r="E276" s="140">
        <v>120.4927</v>
      </c>
      <c r="F276" s="141"/>
      <c r="G276" s="142">
        <f>ROUND(E276*F276,2)</f>
        <v>0</v>
      </c>
      <c r="H276" s="119">
        <v>0</v>
      </c>
      <c r="I276" s="119">
        <f>ROUND(E276*H276,2)</f>
        <v>0</v>
      </c>
      <c r="J276" s="119">
        <v>1.6</v>
      </c>
      <c r="K276" s="119">
        <f>ROUND(E276*J276,2)</f>
        <v>192.79</v>
      </c>
      <c r="L276" s="119">
        <v>21</v>
      </c>
      <c r="M276" s="119">
        <f>G276*(1+L276/100)</f>
        <v>0</v>
      </c>
      <c r="N276" s="119">
        <v>0</v>
      </c>
      <c r="O276" s="119">
        <f>ROUND(E276*N276,2)</f>
        <v>0</v>
      </c>
      <c r="P276" s="119">
        <v>0</v>
      </c>
      <c r="Q276" s="119">
        <f>ROUND(E276*P276,2)</f>
        <v>0</v>
      </c>
      <c r="R276" s="119"/>
      <c r="S276" s="119" t="s">
        <v>135</v>
      </c>
      <c r="T276" s="119" t="s">
        <v>135</v>
      </c>
      <c r="U276" s="119">
        <v>0</v>
      </c>
      <c r="V276" s="119">
        <f>ROUND(E276*U276,2)</f>
        <v>0</v>
      </c>
      <c r="W276" s="119"/>
      <c r="X276" s="119" t="s">
        <v>250</v>
      </c>
      <c r="Y276" s="114"/>
      <c r="Z276" s="114"/>
      <c r="AA276" s="114"/>
      <c r="AB276" s="114"/>
      <c r="AC276" s="114"/>
      <c r="AD276" s="114"/>
      <c r="AE276" s="114"/>
      <c r="AF276" s="114"/>
      <c r="AG276" s="114" t="s">
        <v>251</v>
      </c>
      <c r="AH276" s="114"/>
      <c r="AI276" s="114"/>
      <c r="AJ276" s="114"/>
      <c r="AK276" s="114"/>
      <c r="AL276" s="114"/>
      <c r="AM276" s="114"/>
      <c r="AN276" s="114"/>
      <c r="AO276" s="114"/>
      <c r="AP276" s="114"/>
      <c r="AQ276" s="114"/>
      <c r="AR276" s="114"/>
      <c r="AS276" s="114"/>
      <c r="AT276" s="114"/>
      <c r="AU276" s="114"/>
      <c r="AV276" s="114"/>
      <c r="AW276" s="114"/>
      <c r="AX276" s="114"/>
      <c r="AY276" s="114"/>
      <c r="AZ276" s="114"/>
      <c r="BA276" s="114"/>
      <c r="BB276" s="114"/>
      <c r="BC276" s="114"/>
      <c r="BD276" s="114"/>
      <c r="BE276" s="114"/>
      <c r="BF276" s="114"/>
      <c r="BG276" s="114"/>
      <c r="BH276" s="114"/>
    </row>
    <row r="277" spans="1:60" x14ac:dyDescent="0.2">
      <c r="A277" s="125" t="s">
        <v>130</v>
      </c>
      <c r="B277" s="126" t="s">
        <v>86</v>
      </c>
      <c r="C277" s="143" t="s">
        <v>87</v>
      </c>
      <c r="D277" s="127"/>
      <c r="E277" s="128"/>
      <c r="F277" s="129"/>
      <c r="G277" s="130">
        <f>SUMIF(AG278:AG306,"&lt;&gt;NOR",G278:G306)</f>
        <v>0</v>
      </c>
      <c r="H277" s="124"/>
      <c r="I277" s="124">
        <f>SUM(I278:I306)</f>
        <v>7677.09</v>
      </c>
      <c r="J277" s="124"/>
      <c r="K277" s="124">
        <f>SUM(K278:K306)</f>
        <v>7267.92</v>
      </c>
      <c r="L277" s="124"/>
      <c r="M277" s="124">
        <f>SUM(M278:M306)</f>
        <v>0</v>
      </c>
      <c r="N277" s="124"/>
      <c r="O277" s="124">
        <f>SUM(O278:O306)</f>
        <v>0.06</v>
      </c>
      <c r="P277" s="124"/>
      <c r="Q277" s="124">
        <f>SUM(Q278:Q306)</f>
        <v>0.02</v>
      </c>
      <c r="R277" s="124"/>
      <c r="S277" s="124"/>
      <c r="T277" s="124"/>
      <c r="U277" s="124"/>
      <c r="V277" s="124">
        <f>SUM(V278:V306)</f>
        <v>15.41</v>
      </c>
      <c r="W277" s="124"/>
      <c r="X277" s="124"/>
      <c r="AG277" t="s">
        <v>131</v>
      </c>
    </row>
    <row r="278" spans="1:60" ht="22.5" outlineLevel="1" x14ac:dyDescent="0.2">
      <c r="A278" s="131">
        <v>121</v>
      </c>
      <c r="B278" s="132" t="s">
        <v>466</v>
      </c>
      <c r="C278" s="145" t="s">
        <v>467</v>
      </c>
      <c r="D278" s="133" t="s">
        <v>142</v>
      </c>
      <c r="E278" s="134">
        <v>15.968</v>
      </c>
      <c r="F278" s="135"/>
      <c r="G278" s="136">
        <f>ROUND(E278*F278,2)</f>
        <v>0</v>
      </c>
      <c r="H278" s="119">
        <v>0</v>
      </c>
      <c r="I278" s="119">
        <f>ROUND(E278*H278,2)</f>
        <v>0</v>
      </c>
      <c r="J278" s="119">
        <v>6.8</v>
      </c>
      <c r="K278" s="119">
        <f>ROUND(E278*J278,2)</f>
        <v>108.58</v>
      </c>
      <c r="L278" s="119">
        <v>21</v>
      </c>
      <c r="M278" s="119">
        <f>G278*(1+L278/100)</f>
        <v>0</v>
      </c>
      <c r="N278" s="119">
        <v>0</v>
      </c>
      <c r="O278" s="119">
        <f>ROUND(E278*N278,2)</f>
        <v>0</v>
      </c>
      <c r="P278" s="119">
        <v>0</v>
      </c>
      <c r="Q278" s="119">
        <f>ROUND(E278*P278,2)</f>
        <v>0</v>
      </c>
      <c r="R278" s="119"/>
      <c r="S278" s="119" t="s">
        <v>135</v>
      </c>
      <c r="T278" s="119" t="s">
        <v>143</v>
      </c>
      <c r="U278" s="119">
        <v>1.6E-2</v>
      </c>
      <c r="V278" s="119">
        <f>ROUND(E278*U278,2)</f>
        <v>0.26</v>
      </c>
      <c r="W278" s="119"/>
      <c r="X278" s="119" t="s">
        <v>136</v>
      </c>
      <c r="Y278" s="114"/>
      <c r="Z278" s="114"/>
      <c r="AA278" s="114"/>
      <c r="AB278" s="114"/>
      <c r="AC278" s="114"/>
      <c r="AD278" s="114"/>
      <c r="AE278" s="114"/>
      <c r="AF278" s="114"/>
      <c r="AG278" s="114" t="s">
        <v>137</v>
      </c>
      <c r="AH278" s="114"/>
      <c r="AI278" s="114"/>
      <c r="AJ278" s="114"/>
      <c r="AK278" s="114"/>
      <c r="AL278" s="114"/>
      <c r="AM278" s="114"/>
      <c r="AN278" s="114"/>
      <c r="AO278" s="114"/>
      <c r="AP278" s="114"/>
      <c r="AQ278" s="114"/>
      <c r="AR278" s="114"/>
      <c r="AS278" s="114"/>
      <c r="AT278" s="114"/>
      <c r="AU278" s="114"/>
      <c r="AV278" s="114"/>
      <c r="AW278" s="114"/>
      <c r="AX278" s="114"/>
      <c r="AY278" s="114"/>
      <c r="AZ278" s="114"/>
      <c r="BA278" s="114"/>
      <c r="BB278" s="114"/>
      <c r="BC278" s="114"/>
      <c r="BD278" s="114"/>
      <c r="BE278" s="114"/>
      <c r="BF278" s="114"/>
      <c r="BG278" s="114"/>
      <c r="BH278" s="114"/>
    </row>
    <row r="279" spans="1:60" outlineLevel="1" x14ac:dyDescent="0.2">
      <c r="A279" s="117"/>
      <c r="B279" s="118"/>
      <c r="C279" s="146" t="s">
        <v>175</v>
      </c>
      <c r="D279" s="120"/>
      <c r="E279" s="121">
        <v>6.44</v>
      </c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119"/>
      <c r="X279" s="119"/>
      <c r="Y279" s="114"/>
      <c r="Z279" s="114"/>
      <c r="AA279" s="114"/>
      <c r="AB279" s="114"/>
      <c r="AC279" s="114"/>
      <c r="AD279" s="114"/>
      <c r="AE279" s="114"/>
      <c r="AF279" s="114"/>
      <c r="AG279" s="114" t="s">
        <v>145</v>
      </c>
      <c r="AH279" s="114">
        <v>0</v>
      </c>
      <c r="AI279" s="114"/>
      <c r="AJ279" s="114"/>
      <c r="AK279" s="114"/>
      <c r="AL279" s="114"/>
      <c r="AM279" s="114"/>
      <c r="AN279" s="114"/>
      <c r="AO279" s="114"/>
      <c r="AP279" s="114"/>
      <c r="AQ279" s="114"/>
      <c r="AR279" s="114"/>
      <c r="AS279" s="114"/>
      <c r="AT279" s="114"/>
      <c r="AU279" s="114"/>
      <c r="AV279" s="114"/>
      <c r="AW279" s="114"/>
      <c r="AX279" s="114"/>
      <c r="AY279" s="114"/>
      <c r="AZ279" s="114"/>
      <c r="BA279" s="114"/>
      <c r="BB279" s="114"/>
      <c r="BC279" s="114"/>
      <c r="BD279" s="114"/>
      <c r="BE279" s="114"/>
      <c r="BF279" s="114"/>
      <c r="BG279" s="114"/>
      <c r="BH279" s="114"/>
    </row>
    <row r="280" spans="1:60" outlineLevel="1" x14ac:dyDescent="0.2">
      <c r="A280" s="117"/>
      <c r="B280" s="118"/>
      <c r="C280" s="146" t="s">
        <v>176</v>
      </c>
      <c r="D280" s="120"/>
      <c r="E280" s="121">
        <v>1.008</v>
      </c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119"/>
      <c r="X280" s="119"/>
      <c r="Y280" s="114"/>
      <c r="Z280" s="114"/>
      <c r="AA280" s="114"/>
      <c r="AB280" s="114"/>
      <c r="AC280" s="114"/>
      <c r="AD280" s="114"/>
      <c r="AE280" s="114"/>
      <c r="AF280" s="114"/>
      <c r="AG280" s="114" t="s">
        <v>145</v>
      </c>
      <c r="AH280" s="114">
        <v>0</v>
      </c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</row>
    <row r="281" spans="1:60" outlineLevel="1" x14ac:dyDescent="0.2">
      <c r="A281" s="117"/>
      <c r="B281" s="118"/>
      <c r="C281" s="146" t="s">
        <v>180</v>
      </c>
      <c r="D281" s="120"/>
      <c r="E281" s="121">
        <v>8.52</v>
      </c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119"/>
      <c r="X281" s="119"/>
      <c r="Y281" s="114"/>
      <c r="Z281" s="114"/>
      <c r="AA281" s="114"/>
      <c r="AB281" s="114"/>
      <c r="AC281" s="114"/>
      <c r="AD281" s="114"/>
      <c r="AE281" s="114"/>
      <c r="AF281" s="114"/>
      <c r="AG281" s="114" t="s">
        <v>145</v>
      </c>
      <c r="AH281" s="114">
        <v>0</v>
      </c>
      <c r="AI281" s="114"/>
      <c r="AJ281" s="114"/>
      <c r="AK281" s="114"/>
      <c r="AL281" s="114"/>
      <c r="AM281" s="114"/>
      <c r="AN281" s="114"/>
      <c r="AO281" s="114"/>
      <c r="AP281" s="114"/>
      <c r="AQ281" s="114"/>
      <c r="AR281" s="114"/>
      <c r="AS281" s="114"/>
      <c r="AT281" s="114"/>
      <c r="AU281" s="114"/>
      <c r="AV281" s="114"/>
      <c r="AW281" s="114"/>
      <c r="AX281" s="114"/>
      <c r="AY281" s="114"/>
      <c r="AZ281" s="114"/>
      <c r="BA281" s="114"/>
      <c r="BB281" s="114"/>
      <c r="BC281" s="114"/>
      <c r="BD281" s="114"/>
      <c r="BE281" s="114"/>
      <c r="BF281" s="114"/>
      <c r="BG281" s="114"/>
      <c r="BH281" s="114"/>
    </row>
    <row r="282" spans="1:60" ht="22.5" outlineLevel="1" x14ac:dyDescent="0.2">
      <c r="A282" s="131">
        <v>122</v>
      </c>
      <c r="B282" s="132" t="s">
        <v>468</v>
      </c>
      <c r="C282" s="145" t="s">
        <v>469</v>
      </c>
      <c r="D282" s="133" t="s">
        <v>148</v>
      </c>
      <c r="E282" s="134">
        <v>22.67</v>
      </c>
      <c r="F282" s="135"/>
      <c r="G282" s="136">
        <f>ROUND(E282*F282,2)</f>
        <v>0</v>
      </c>
      <c r="H282" s="119">
        <v>0</v>
      </c>
      <c r="I282" s="119">
        <f>ROUND(E282*H282,2)</f>
        <v>0</v>
      </c>
      <c r="J282" s="119">
        <v>13.9</v>
      </c>
      <c r="K282" s="119">
        <f>ROUND(E282*J282,2)</f>
        <v>315.11</v>
      </c>
      <c r="L282" s="119">
        <v>21</v>
      </c>
      <c r="M282" s="119">
        <f>G282*(1+L282/100)</f>
        <v>0</v>
      </c>
      <c r="N282" s="119">
        <v>0</v>
      </c>
      <c r="O282" s="119">
        <f>ROUND(E282*N282,2)</f>
        <v>0</v>
      </c>
      <c r="P282" s="119">
        <v>8.0000000000000007E-5</v>
      </c>
      <c r="Q282" s="119">
        <f>ROUND(E282*P282,2)</f>
        <v>0</v>
      </c>
      <c r="R282" s="119"/>
      <c r="S282" s="119" t="s">
        <v>135</v>
      </c>
      <c r="T282" s="119" t="s">
        <v>135</v>
      </c>
      <c r="U282" s="119">
        <v>3.5000000000000003E-2</v>
      </c>
      <c r="V282" s="119">
        <f>ROUND(E282*U282,2)</f>
        <v>0.79</v>
      </c>
      <c r="W282" s="119"/>
      <c r="X282" s="119" t="s">
        <v>136</v>
      </c>
      <c r="Y282" s="114"/>
      <c r="Z282" s="114"/>
      <c r="AA282" s="114"/>
      <c r="AB282" s="114"/>
      <c r="AC282" s="114"/>
      <c r="AD282" s="114"/>
      <c r="AE282" s="114"/>
      <c r="AF282" s="114"/>
      <c r="AG282" s="114" t="s">
        <v>137</v>
      </c>
      <c r="AH282" s="114"/>
      <c r="AI282" s="114"/>
      <c r="AJ282" s="114"/>
      <c r="AK282" s="114"/>
      <c r="AL282" s="114"/>
      <c r="AM282" s="114"/>
      <c r="AN282" s="114"/>
      <c r="AO282" s="114"/>
      <c r="AP282" s="114"/>
      <c r="AQ282" s="114"/>
      <c r="AR282" s="114"/>
      <c r="AS282" s="114"/>
      <c r="AT282" s="114"/>
      <c r="AU282" s="114"/>
      <c r="AV282" s="114"/>
      <c r="AW282" s="114"/>
      <c r="AX282" s="114"/>
      <c r="AY282" s="114"/>
      <c r="AZ282" s="114"/>
      <c r="BA282" s="114"/>
      <c r="BB282" s="114"/>
      <c r="BC282" s="114"/>
      <c r="BD282" s="114"/>
      <c r="BE282" s="114"/>
      <c r="BF282" s="114"/>
      <c r="BG282" s="114"/>
      <c r="BH282" s="114"/>
    </row>
    <row r="283" spans="1:60" outlineLevel="1" x14ac:dyDescent="0.2">
      <c r="A283" s="117"/>
      <c r="B283" s="118"/>
      <c r="C283" s="146" t="s">
        <v>470</v>
      </c>
      <c r="D283" s="120"/>
      <c r="E283" s="121">
        <v>3.64</v>
      </c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119"/>
      <c r="X283" s="119"/>
      <c r="Y283" s="114"/>
      <c r="Z283" s="114"/>
      <c r="AA283" s="114"/>
      <c r="AB283" s="114"/>
      <c r="AC283" s="114"/>
      <c r="AD283" s="114"/>
      <c r="AE283" s="114"/>
      <c r="AF283" s="114"/>
      <c r="AG283" s="114" t="s">
        <v>145</v>
      </c>
      <c r="AH283" s="114">
        <v>0</v>
      </c>
      <c r="AI283" s="114"/>
      <c r="AJ283" s="114"/>
      <c r="AK283" s="114"/>
      <c r="AL283" s="114"/>
      <c r="AM283" s="114"/>
      <c r="AN283" s="114"/>
      <c r="AO283" s="114"/>
      <c r="AP283" s="114"/>
      <c r="AQ283" s="114"/>
      <c r="AR283" s="114"/>
      <c r="AS283" s="114"/>
      <c r="AT283" s="114"/>
      <c r="AU283" s="114"/>
      <c r="AV283" s="114"/>
      <c r="AW283" s="114"/>
      <c r="AX283" s="114"/>
      <c r="AY283" s="114"/>
      <c r="AZ283" s="114"/>
      <c r="BA283" s="114"/>
      <c r="BB283" s="114"/>
      <c r="BC283" s="114"/>
      <c r="BD283" s="114"/>
      <c r="BE283" s="114"/>
      <c r="BF283" s="114"/>
      <c r="BG283" s="114"/>
      <c r="BH283" s="114"/>
    </row>
    <row r="284" spans="1:60" outlineLevel="1" x14ac:dyDescent="0.2">
      <c r="A284" s="117"/>
      <c r="B284" s="118"/>
      <c r="C284" s="146" t="s">
        <v>471</v>
      </c>
      <c r="D284" s="120"/>
      <c r="E284" s="121">
        <v>8.15</v>
      </c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4"/>
      <c r="Z284" s="114"/>
      <c r="AA284" s="114"/>
      <c r="AB284" s="114"/>
      <c r="AC284" s="114"/>
      <c r="AD284" s="114"/>
      <c r="AE284" s="114"/>
      <c r="AF284" s="114"/>
      <c r="AG284" s="114" t="s">
        <v>145</v>
      </c>
      <c r="AH284" s="114">
        <v>0</v>
      </c>
      <c r="AI284" s="114"/>
      <c r="AJ284" s="114"/>
      <c r="AK284" s="114"/>
      <c r="AL284" s="114"/>
      <c r="AM284" s="114"/>
      <c r="AN284" s="114"/>
      <c r="AO284" s="114"/>
      <c r="AP284" s="114"/>
      <c r="AQ284" s="114"/>
      <c r="AR284" s="114"/>
      <c r="AS284" s="114"/>
      <c r="AT284" s="114"/>
      <c r="AU284" s="114"/>
      <c r="AV284" s="114"/>
      <c r="AW284" s="114"/>
      <c r="AX284" s="114"/>
      <c r="AY284" s="114"/>
      <c r="AZ284" s="114"/>
      <c r="BA284" s="114"/>
      <c r="BB284" s="114"/>
      <c r="BC284" s="114"/>
      <c r="BD284" s="114"/>
      <c r="BE284" s="114"/>
      <c r="BF284" s="114"/>
      <c r="BG284" s="114"/>
      <c r="BH284" s="114"/>
    </row>
    <row r="285" spans="1:60" outlineLevel="1" x14ac:dyDescent="0.2">
      <c r="A285" s="117"/>
      <c r="B285" s="118"/>
      <c r="C285" s="146" t="s">
        <v>472</v>
      </c>
      <c r="D285" s="120"/>
      <c r="E285" s="121">
        <v>10.88</v>
      </c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119"/>
      <c r="X285" s="119"/>
      <c r="Y285" s="114"/>
      <c r="Z285" s="114"/>
      <c r="AA285" s="114"/>
      <c r="AB285" s="114"/>
      <c r="AC285" s="114"/>
      <c r="AD285" s="114"/>
      <c r="AE285" s="114"/>
      <c r="AF285" s="114"/>
      <c r="AG285" s="114" t="s">
        <v>145</v>
      </c>
      <c r="AH285" s="114">
        <v>0</v>
      </c>
      <c r="AI285" s="114"/>
      <c r="AJ285" s="114"/>
      <c r="AK285" s="114"/>
      <c r="AL285" s="114"/>
      <c r="AM285" s="114"/>
      <c r="AN285" s="114"/>
      <c r="AO285" s="114"/>
      <c r="AP285" s="114"/>
      <c r="AQ285" s="114"/>
      <c r="AR285" s="114"/>
      <c r="AS285" s="114"/>
      <c r="AT285" s="114"/>
      <c r="AU285" s="114"/>
      <c r="AV285" s="114"/>
      <c r="AW285" s="114"/>
      <c r="AX285" s="114"/>
      <c r="AY285" s="114"/>
      <c r="AZ285" s="114"/>
      <c r="BA285" s="114"/>
      <c r="BB285" s="114"/>
      <c r="BC285" s="114"/>
      <c r="BD285" s="114"/>
      <c r="BE285" s="114"/>
      <c r="BF285" s="114"/>
      <c r="BG285" s="114"/>
      <c r="BH285" s="114"/>
    </row>
    <row r="286" spans="1:60" ht="22.5" outlineLevel="1" x14ac:dyDescent="0.2">
      <c r="A286" s="131">
        <v>123</v>
      </c>
      <c r="B286" s="132" t="s">
        <v>473</v>
      </c>
      <c r="C286" s="145" t="s">
        <v>474</v>
      </c>
      <c r="D286" s="133" t="s">
        <v>148</v>
      </c>
      <c r="E286" s="134">
        <v>22.67</v>
      </c>
      <c r="F286" s="135"/>
      <c r="G286" s="136">
        <f>ROUND(E286*F286,2)</f>
        <v>0</v>
      </c>
      <c r="H286" s="119">
        <v>31.22</v>
      </c>
      <c r="I286" s="119">
        <f>ROUND(E286*H286,2)</f>
        <v>707.76</v>
      </c>
      <c r="J286" s="119">
        <v>66.78</v>
      </c>
      <c r="K286" s="119">
        <f>ROUND(E286*J286,2)</f>
        <v>1513.9</v>
      </c>
      <c r="L286" s="119">
        <v>21</v>
      </c>
      <c r="M286" s="119">
        <f>G286*(1+L286/100)</f>
        <v>0</v>
      </c>
      <c r="N286" s="119">
        <v>8.0000000000000007E-5</v>
      </c>
      <c r="O286" s="119">
        <f>ROUND(E286*N286,2)</f>
        <v>0</v>
      </c>
      <c r="P286" s="119">
        <v>0</v>
      </c>
      <c r="Q286" s="119">
        <f>ROUND(E286*P286,2)</f>
        <v>0</v>
      </c>
      <c r="R286" s="119"/>
      <c r="S286" s="119" t="s">
        <v>135</v>
      </c>
      <c r="T286" s="119" t="s">
        <v>143</v>
      </c>
      <c r="U286" s="119">
        <v>0.13719999999999999</v>
      </c>
      <c r="V286" s="119">
        <f>ROUND(E286*U286,2)</f>
        <v>3.11</v>
      </c>
      <c r="W286" s="119"/>
      <c r="X286" s="119" t="s">
        <v>136</v>
      </c>
      <c r="Y286" s="114"/>
      <c r="Z286" s="114"/>
      <c r="AA286" s="114"/>
      <c r="AB286" s="114"/>
      <c r="AC286" s="114"/>
      <c r="AD286" s="114"/>
      <c r="AE286" s="114"/>
      <c r="AF286" s="114"/>
      <c r="AG286" s="114" t="s">
        <v>137</v>
      </c>
      <c r="AH286" s="114"/>
      <c r="AI286" s="114"/>
      <c r="AJ286" s="114"/>
      <c r="AK286" s="114"/>
      <c r="AL286" s="114"/>
      <c r="AM286" s="114"/>
      <c r="AN286" s="114"/>
      <c r="AO286" s="114"/>
      <c r="AP286" s="114"/>
      <c r="AQ286" s="114"/>
      <c r="AR286" s="114"/>
      <c r="AS286" s="114"/>
      <c r="AT286" s="114"/>
      <c r="AU286" s="114"/>
      <c r="AV286" s="114"/>
      <c r="AW286" s="114"/>
      <c r="AX286" s="114"/>
      <c r="AY286" s="114"/>
      <c r="AZ286" s="114"/>
      <c r="BA286" s="114"/>
      <c r="BB286" s="114"/>
      <c r="BC286" s="114"/>
      <c r="BD286" s="114"/>
      <c r="BE286" s="114"/>
      <c r="BF286" s="114"/>
      <c r="BG286" s="114"/>
      <c r="BH286" s="114"/>
    </row>
    <row r="287" spans="1:60" outlineLevel="1" x14ac:dyDescent="0.2">
      <c r="A287" s="117"/>
      <c r="B287" s="118"/>
      <c r="C287" s="146" t="s">
        <v>475</v>
      </c>
      <c r="D287" s="120"/>
      <c r="E287" s="121">
        <v>8.15</v>
      </c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119"/>
      <c r="X287" s="119"/>
      <c r="Y287" s="114"/>
      <c r="Z287" s="114"/>
      <c r="AA287" s="114"/>
      <c r="AB287" s="114"/>
      <c r="AC287" s="114"/>
      <c r="AD287" s="114"/>
      <c r="AE287" s="114"/>
      <c r="AF287" s="114"/>
      <c r="AG287" s="114" t="s">
        <v>145</v>
      </c>
      <c r="AH287" s="114">
        <v>0</v>
      </c>
      <c r="AI287" s="114"/>
      <c r="AJ287" s="114"/>
      <c r="AK287" s="114"/>
      <c r="AL287" s="114"/>
      <c r="AM287" s="114"/>
      <c r="AN287" s="114"/>
      <c r="AO287" s="114"/>
      <c r="AP287" s="114"/>
      <c r="AQ287" s="114"/>
      <c r="AR287" s="114"/>
      <c r="AS287" s="114"/>
      <c r="AT287" s="114"/>
      <c r="AU287" s="114"/>
      <c r="AV287" s="114"/>
      <c r="AW287" s="114"/>
      <c r="AX287" s="114"/>
      <c r="AY287" s="114"/>
      <c r="AZ287" s="114"/>
      <c r="BA287" s="114"/>
      <c r="BB287" s="114"/>
      <c r="BC287" s="114"/>
      <c r="BD287" s="114"/>
      <c r="BE287" s="114"/>
      <c r="BF287" s="114"/>
      <c r="BG287" s="114"/>
      <c r="BH287" s="114"/>
    </row>
    <row r="288" spans="1:60" outlineLevel="1" x14ac:dyDescent="0.2">
      <c r="A288" s="117"/>
      <c r="B288" s="118"/>
      <c r="C288" s="146" t="s">
        <v>476</v>
      </c>
      <c r="D288" s="120"/>
      <c r="E288" s="121">
        <v>3.64</v>
      </c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119"/>
      <c r="X288" s="119"/>
      <c r="Y288" s="114"/>
      <c r="Z288" s="114"/>
      <c r="AA288" s="114"/>
      <c r="AB288" s="114"/>
      <c r="AC288" s="114"/>
      <c r="AD288" s="114"/>
      <c r="AE288" s="114"/>
      <c r="AF288" s="114"/>
      <c r="AG288" s="114" t="s">
        <v>145</v>
      </c>
      <c r="AH288" s="114">
        <v>0</v>
      </c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</row>
    <row r="289" spans="1:60" outlineLevel="1" x14ac:dyDescent="0.2">
      <c r="A289" s="117"/>
      <c r="B289" s="118"/>
      <c r="C289" s="146" t="s">
        <v>477</v>
      </c>
      <c r="D289" s="120"/>
      <c r="E289" s="121">
        <v>10.88</v>
      </c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119"/>
      <c r="X289" s="119"/>
      <c r="Y289" s="114"/>
      <c r="Z289" s="114"/>
      <c r="AA289" s="114"/>
      <c r="AB289" s="114"/>
      <c r="AC289" s="114"/>
      <c r="AD289" s="114"/>
      <c r="AE289" s="114"/>
      <c r="AF289" s="114"/>
      <c r="AG289" s="114" t="s">
        <v>145</v>
      </c>
      <c r="AH289" s="114">
        <v>0</v>
      </c>
      <c r="AI289" s="114"/>
      <c r="AJ289" s="114"/>
      <c r="AK289" s="114"/>
      <c r="AL289" s="114"/>
      <c r="AM289" s="114"/>
      <c r="AN289" s="114"/>
      <c r="AO289" s="114"/>
      <c r="AP289" s="114"/>
      <c r="AQ289" s="114"/>
      <c r="AR289" s="114"/>
      <c r="AS289" s="114"/>
      <c r="AT289" s="114"/>
      <c r="AU289" s="114"/>
      <c r="AV289" s="114"/>
      <c r="AW289" s="114"/>
      <c r="AX289" s="114"/>
      <c r="AY289" s="114"/>
      <c r="AZ289" s="114"/>
      <c r="BA289" s="114"/>
      <c r="BB289" s="114"/>
      <c r="BC289" s="114"/>
      <c r="BD289" s="114"/>
      <c r="BE289" s="114"/>
      <c r="BF289" s="114"/>
      <c r="BG289" s="114"/>
      <c r="BH289" s="114"/>
    </row>
    <row r="290" spans="1:60" outlineLevel="1" x14ac:dyDescent="0.2">
      <c r="A290" s="131">
        <v>124</v>
      </c>
      <c r="B290" s="132" t="s">
        <v>478</v>
      </c>
      <c r="C290" s="145" t="s">
        <v>479</v>
      </c>
      <c r="D290" s="133" t="s">
        <v>142</v>
      </c>
      <c r="E290" s="134">
        <v>15.968</v>
      </c>
      <c r="F290" s="135"/>
      <c r="G290" s="136">
        <f>ROUND(E290*F290,2)</f>
        <v>0</v>
      </c>
      <c r="H290" s="119">
        <v>0</v>
      </c>
      <c r="I290" s="119">
        <f>ROUND(E290*H290,2)</f>
        <v>0</v>
      </c>
      <c r="J290" s="119">
        <v>101</v>
      </c>
      <c r="K290" s="119">
        <f>ROUND(E290*J290,2)</f>
        <v>1612.77</v>
      </c>
      <c r="L290" s="119">
        <v>21</v>
      </c>
      <c r="M290" s="119">
        <f>G290*(1+L290/100)</f>
        <v>0</v>
      </c>
      <c r="N290" s="119">
        <v>0</v>
      </c>
      <c r="O290" s="119">
        <f>ROUND(E290*N290,2)</f>
        <v>0</v>
      </c>
      <c r="P290" s="119">
        <v>1E-3</v>
      </c>
      <c r="Q290" s="119">
        <f>ROUND(E290*P290,2)</f>
        <v>0.02</v>
      </c>
      <c r="R290" s="119"/>
      <c r="S290" s="119" t="s">
        <v>135</v>
      </c>
      <c r="T290" s="119" t="s">
        <v>135</v>
      </c>
      <c r="U290" s="119">
        <v>0.255</v>
      </c>
      <c r="V290" s="119">
        <f>ROUND(E290*U290,2)</f>
        <v>4.07</v>
      </c>
      <c r="W290" s="119"/>
      <c r="X290" s="119" t="s">
        <v>136</v>
      </c>
      <c r="Y290" s="114"/>
      <c r="Z290" s="114"/>
      <c r="AA290" s="114"/>
      <c r="AB290" s="114"/>
      <c r="AC290" s="114"/>
      <c r="AD290" s="114"/>
      <c r="AE290" s="114"/>
      <c r="AF290" s="114"/>
      <c r="AG290" s="114" t="s">
        <v>137</v>
      </c>
      <c r="AH290" s="114"/>
      <c r="AI290" s="114"/>
      <c r="AJ290" s="114"/>
      <c r="AK290" s="114"/>
      <c r="AL290" s="114"/>
      <c r="AM290" s="114"/>
      <c r="AN290" s="114"/>
      <c r="AO290" s="114"/>
      <c r="AP290" s="114"/>
      <c r="AQ290" s="114"/>
      <c r="AR290" s="114"/>
      <c r="AS290" s="114"/>
      <c r="AT290" s="114"/>
      <c r="AU290" s="114"/>
      <c r="AV290" s="114"/>
      <c r="AW290" s="114"/>
      <c r="AX290" s="114"/>
      <c r="AY290" s="114"/>
      <c r="AZ290" s="114"/>
      <c r="BA290" s="114"/>
      <c r="BB290" s="114"/>
      <c r="BC290" s="114"/>
      <c r="BD290" s="114"/>
      <c r="BE290" s="114"/>
      <c r="BF290" s="114"/>
      <c r="BG290" s="114"/>
      <c r="BH290" s="114"/>
    </row>
    <row r="291" spans="1:60" outlineLevel="1" x14ac:dyDescent="0.2">
      <c r="A291" s="117"/>
      <c r="B291" s="118"/>
      <c r="C291" s="146" t="s">
        <v>176</v>
      </c>
      <c r="D291" s="120"/>
      <c r="E291" s="121">
        <v>1.008</v>
      </c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119"/>
      <c r="X291" s="119"/>
      <c r="Y291" s="114"/>
      <c r="Z291" s="114"/>
      <c r="AA291" s="114"/>
      <c r="AB291" s="114"/>
      <c r="AC291" s="114"/>
      <c r="AD291" s="114"/>
      <c r="AE291" s="114"/>
      <c r="AF291" s="114"/>
      <c r="AG291" s="114" t="s">
        <v>145</v>
      </c>
      <c r="AH291" s="114">
        <v>0</v>
      </c>
      <c r="AI291" s="114"/>
      <c r="AJ291" s="114"/>
      <c r="AK291" s="114"/>
      <c r="AL291" s="114"/>
      <c r="AM291" s="114"/>
      <c r="AN291" s="114"/>
      <c r="AO291" s="114"/>
      <c r="AP291" s="114"/>
      <c r="AQ291" s="114"/>
      <c r="AR291" s="114"/>
      <c r="AS291" s="114"/>
      <c r="AT291" s="114"/>
      <c r="AU291" s="114"/>
      <c r="AV291" s="114"/>
      <c r="AW291" s="114"/>
      <c r="AX291" s="114"/>
      <c r="AY291" s="114"/>
      <c r="AZ291" s="114"/>
      <c r="BA291" s="114"/>
      <c r="BB291" s="114"/>
      <c r="BC291" s="114"/>
      <c r="BD291" s="114"/>
      <c r="BE291" s="114"/>
      <c r="BF291" s="114"/>
      <c r="BG291" s="114"/>
      <c r="BH291" s="114"/>
    </row>
    <row r="292" spans="1:60" outlineLevel="1" x14ac:dyDescent="0.2">
      <c r="A292" s="117"/>
      <c r="B292" s="118"/>
      <c r="C292" s="146" t="s">
        <v>175</v>
      </c>
      <c r="D292" s="120"/>
      <c r="E292" s="121">
        <v>6.44</v>
      </c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119"/>
      <c r="X292" s="119"/>
      <c r="Y292" s="114"/>
      <c r="Z292" s="114"/>
      <c r="AA292" s="114"/>
      <c r="AB292" s="114"/>
      <c r="AC292" s="114"/>
      <c r="AD292" s="114"/>
      <c r="AE292" s="114"/>
      <c r="AF292" s="114"/>
      <c r="AG292" s="114" t="s">
        <v>145</v>
      </c>
      <c r="AH292" s="114">
        <v>0</v>
      </c>
      <c r="AI292" s="114"/>
      <c r="AJ292" s="114"/>
      <c r="AK292" s="114"/>
      <c r="AL292" s="114"/>
      <c r="AM292" s="114"/>
      <c r="AN292" s="114"/>
      <c r="AO292" s="114"/>
      <c r="AP292" s="114"/>
      <c r="AQ292" s="114"/>
      <c r="AR292" s="114"/>
      <c r="AS292" s="114"/>
      <c r="AT292" s="114"/>
      <c r="AU292" s="114"/>
      <c r="AV292" s="114"/>
      <c r="AW292" s="114"/>
      <c r="AX292" s="114"/>
      <c r="AY292" s="114"/>
      <c r="AZ292" s="114"/>
      <c r="BA292" s="114"/>
      <c r="BB292" s="114"/>
      <c r="BC292" s="114"/>
      <c r="BD292" s="114"/>
      <c r="BE292" s="114"/>
      <c r="BF292" s="114"/>
      <c r="BG292" s="114"/>
      <c r="BH292" s="114"/>
    </row>
    <row r="293" spans="1:60" outlineLevel="1" x14ac:dyDescent="0.2">
      <c r="A293" s="117"/>
      <c r="B293" s="118"/>
      <c r="C293" s="146" t="s">
        <v>180</v>
      </c>
      <c r="D293" s="120"/>
      <c r="E293" s="121">
        <v>8.52</v>
      </c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119"/>
      <c r="X293" s="119"/>
      <c r="Y293" s="114"/>
      <c r="Z293" s="114"/>
      <c r="AA293" s="114"/>
      <c r="AB293" s="114"/>
      <c r="AC293" s="114"/>
      <c r="AD293" s="114"/>
      <c r="AE293" s="114"/>
      <c r="AF293" s="114"/>
      <c r="AG293" s="114" t="s">
        <v>145</v>
      </c>
      <c r="AH293" s="114">
        <v>0</v>
      </c>
      <c r="AI293" s="114"/>
      <c r="AJ293" s="114"/>
      <c r="AK293" s="114"/>
      <c r="AL293" s="114"/>
      <c r="AM293" s="114"/>
      <c r="AN293" s="114"/>
      <c r="AO293" s="114"/>
      <c r="AP293" s="114"/>
      <c r="AQ293" s="114"/>
      <c r="AR293" s="114"/>
      <c r="AS293" s="114"/>
      <c r="AT293" s="114"/>
      <c r="AU293" s="114"/>
      <c r="AV293" s="114"/>
      <c r="AW293" s="114"/>
      <c r="AX293" s="114"/>
      <c r="AY293" s="114"/>
      <c r="AZ293" s="114"/>
      <c r="BA293" s="114"/>
      <c r="BB293" s="114"/>
      <c r="BC293" s="114"/>
      <c r="BD293" s="114"/>
      <c r="BE293" s="114"/>
      <c r="BF293" s="114"/>
      <c r="BG293" s="114"/>
      <c r="BH293" s="114"/>
    </row>
    <row r="294" spans="1:60" ht="22.5" outlineLevel="1" x14ac:dyDescent="0.2">
      <c r="A294" s="131">
        <v>125</v>
      </c>
      <c r="B294" s="132" t="s">
        <v>480</v>
      </c>
      <c r="C294" s="145" t="s">
        <v>481</v>
      </c>
      <c r="D294" s="133" t="s">
        <v>142</v>
      </c>
      <c r="E294" s="134">
        <v>15.968</v>
      </c>
      <c r="F294" s="135"/>
      <c r="G294" s="136">
        <f>ROUND(E294*F294,2)</f>
        <v>0</v>
      </c>
      <c r="H294" s="119">
        <v>387.44</v>
      </c>
      <c r="I294" s="119">
        <f>ROUND(E294*H294,2)</f>
        <v>6186.64</v>
      </c>
      <c r="J294" s="119">
        <v>191.56</v>
      </c>
      <c r="K294" s="119">
        <f>ROUND(E294*J294,2)</f>
        <v>3058.83</v>
      </c>
      <c r="L294" s="119">
        <v>21</v>
      </c>
      <c r="M294" s="119">
        <f>G294*(1+L294/100)</f>
        <v>0</v>
      </c>
      <c r="N294" s="119">
        <v>3.63E-3</v>
      </c>
      <c r="O294" s="119">
        <f>ROUND(E294*N294,2)</f>
        <v>0.06</v>
      </c>
      <c r="P294" s="119">
        <v>0</v>
      </c>
      <c r="Q294" s="119">
        <f>ROUND(E294*P294,2)</f>
        <v>0</v>
      </c>
      <c r="R294" s="119"/>
      <c r="S294" s="119" t="s">
        <v>135</v>
      </c>
      <c r="T294" s="119" t="s">
        <v>135</v>
      </c>
      <c r="U294" s="119">
        <v>0.38</v>
      </c>
      <c r="V294" s="119">
        <f>ROUND(E294*U294,2)</f>
        <v>6.07</v>
      </c>
      <c r="W294" s="119"/>
      <c r="X294" s="119" t="s">
        <v>136</v>
      </c>
      <c r="Y294" s="114"/>
      <c r="Z294" s="114"/>
      <c r="AA294" s="114"/>
      <c r="AB294" s="114"/>
      <c r="AC294" s="114"/>
      <c r="AD294" s="114"/>
      <c r="AE294" s="114"/>
      <c r="AF294" s="114"/>
      <c r="AG294" s="114" t="s">
        <v>137</v>
      </c>
      <c r="AH294" s="114"/>
      <c r="AI294" s="114"/>
      <c r="AJ294" s="114"/>
      <c r="AK294" s="114"/>
      <c r="AL294" s="114"/>
      <c r="AM294" s="114"/>
      <c r="AN294" s="114"/>
      <c r="AO294" s="114"/>
      <c r="AP294" s="114"/>
      <c r="AQ294" s="114"/>
      <c r="AR294" s="114"/>
      <c r="AS294" s="114"/>
      <c r="AT294" s="114"/>
      <c r="AU294" s="114"/>
      <c r="AV294" s="114"/>
      <c r="AW294" s="114"/>
      <c r="AX294" s="114"/>
      <c r="AY294" s="114"/>
      <c r="AZ294" s="114"/>
      <c r="BA294" s="114"/>
      <c r="BB294" s="114"/>
      <c r="BC294" s="114"/>
      <c r="BD294" s="114"/>
      <c r="BE294" s="114"/>
      <c r="BF294" s="114"/>
      <c r="BG294" s="114"/>
      <c r="BH294" s="114"/>
    </row>
    <row r="295" spans="1:60" outlineLevel="1" x14ac:dyDescent="0.2">
      <c r="A295" s="117"/>
      <c r="B295" s="118"/>
      <c r="C295" s="146" t="s">
        <v>175</v>
      </c>
      <c r="D295" s="120"/>
      <c r="E295" s="121">
        <v>6.44</v>
      </c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4"/>
      <c r="Z295" s="114"/>
      <c r="AA295" s="114"/>
      <c r="AB295" s="114"/>
      <c r="AC295" s="114"/>
      <c r="AD295" s="114"/>
      <c r="AE295" s="114"/>
      <c r="AF295" s="114"/>
      <c r="AG295" s="114" t="s">
        <v>145</v>
      </c>
      <c r="AH295" s="114">
        <v>0</v>
      </c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  <c r="AS295" s="114"/>
      <c r="AT295" s="114"/>
      <c r="AU295" s="114"/>
      <c r="AV295" s="114"/>
      <c r="AW295" s="114"/>
      <c r="AX295" s="114"/>
      <c r="AY295" s="114"/>
      <c r="AZ295" s="114"/>
      <c r="BA295" s="114"/>
      <c r="BB295" s="114"/>
      <c r="BC295" s="114"/>
      <c r="BD295" s="114"/>
      <c r="BE295" s="114"/>
      <c r="BF295" s="114"/>
      <c r="BG295" s="114"/>
      <c r="BH295" s="114"/>
    </row>
    <row r="296" spans="1:60" outlineLevel="1" x14ac:dyDescent="0.2">
      <c r="A296" s="117"/>
      <c r="B296" s="118"/>
      <c r="C296" s="146" t="s">
        <v>176</v>
      </c>
      <c r="D296" s="120"/>
      <c r="E296" s="121">
        <v>1.008</v>
      </c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119"/>
      <c r="X296" s="119"/>
      <c r="Y296" s="114"/>
      <c r="Z296" s="114"/>
      <c r="AA296" s="114"/>
      <c r="AB296" s="114"/>
      <c r="AC296" s="114"/>
      <c r="AD296" s="114"/>
      <c r="AE296" s="114"/>
      <c r="AF296" s="114"/>
      <c r="AG296" s="114" t="s">
        <v>145</v>
      </c>
      <c r="AH296" s="114">
        <v>0</v>
      </c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</row>
    <row r="297" spans="1:60" outlineLevel="1" x14ac:dyDescent="0.2">
      <c r="A297" s="117"/>
      <c r="B297" s="118"/>
      <c r="C297" s="146" t="s">
        <v>180</v>
      </c>
      <c r="D297" s="120"/>
      <c r="E297" s="121">
        <v>8.52</v>
      </c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119"/>
      <c r="X297" s="119"/>
      <c r="Y297" s="114"/>
      <c r="Z297" s="114"/>
      <c r="AA297" s="114"/>
      <c r="AB297" s="114"/>
      <c r="AC297" s="114"/>
      <c r="AD297" s="114"/>
      <c r="AE297" s="114"/>
      <c r="AF297" s="114"/>
      <c r="AG297" s="114" t="s">
        <v>145</v>
      </c>
      <c r="AH297" s="114">
        <v>0</v>
      </c>
      <c r="AI297" s="114"/>
      <c r="AJ297" s="114"/>
      <c r="AK297" s="114"/>
      <c r="AL297" s="114"/>
      <c r="AM297" s="114"/>
      <c r="AN297" s="114"/>
      <c r="AO297" s="114"/>
      <c r="AP297" s="114"/>
      <c r="AQ297" s="114"/>
      <c r="AR297" s="114"/>
      <c r="AS297" s="114"/>
      <c r="AT297" s="114"/>
      <c r="AU297" s="114"/>
      <c r="AV297" s="114"/>
      <c r="AW297" s="114"/>
      <c r="AX297" s="114"/>
      <c r="AY297" s="114"/>
      <c r="AZ297" s="114"/>
      <c r="BA297" s="114"/>
      <c r="BB297" s="114"/>
      <c r="BC297" s="114"/>
      <c r="BD297" s="114"/>
      <c r="BE297" s="114"/>
      <c r="BF297" s="114"/>
      <c r="BG297" s="114"/>
      <c r="BH297" s="114"/>
    </row>
    <row r="298" spans="1:60" outlineLevel="1" x14ac:dyDescent="0.2">
      <c r="A298" s="131">
        <v>126</v>
      </c>
      <c r="B298" s="132" t="s">
        <v>482</v>
      </c>
      <c r="C298" s="145" t="s">
        <v>483</v>
      </c>
      <c r="D298" s="133" t="s">
        <v>148</v>
      </c>
      <c r="E298" s="134">
        <v>3.25</v>
      </c>
      <c r="F298" s="135"/>
      <c r="G298" s="136">
        <f>ROUND(E298*F298,2)</f>
        <v>0</v>
      </c>
      <c r="H298" s="119">
        <v>0</v>
      </c>
      <c r="I298" s="119">
        <f>ROUND(E298*H298,2)</f>
        <v>0</v>
      </c>
      <c r="J298" s="119">
        <v>74</v>
      </c>
      <c r="K298" s="119">
        <f>ROUND(E298*J298,2)</f>
        <v>240.5</v>
      </c>
      <c r="L298" s="119">
        <v>21</v>
      </c>
      <c r="M298" s="119">
        <f>G298*(1+L298/100)</f>
        <v>0</v>
      </c>
      <c r="N298" s="119">
        <v>0</v>
      </c>
      <c r="O298" s="119">
        <f>ROUND(E298*N298,2)</f>
        <v>0</v>
      </c>
      <c r="P298" s="119">
        <v>0</v>
      </c>
      <c r="Q298" s="119">
        <f>ROUND(E298*P298,2)</f>
        <v>0</v>
      </c>
      <c r="R298" s="119"/>
      <c r="S298" s="119" t="s">
        <v>135</v>
      </c>
      <c r="T298" s="119" t="s">
        <v>143</v>
      </c>
      <c r="U298" s="119">
        <v>0.152</v>
      </c>
      <c r="V298" s="119">
        <f>ROUND(E298*U298,2)</f>
        <v>0.49</v>
      </c>
      <c r="W298" s="119"/>
      <c r="X298" s="119" t="s">
        <v>136</v>
      </c>
      <c r="Y298" s="114"/>
      <c r="Z298" s="114"/>
      <c r="AA298" s="114"/>
      <c r="AB298" s="114"/>
      <c r="AC298" s="114"/>
      <c r="AD298" s="114"/>
      <c r="AE298" s="114"/>
      <c r="AF298" s="114"/>
      <c r="AG298" s="114" t="s">
        <v>137</v>
      </c>
      <c r="AH298" s="114"/>
      <c r="AI298" s="114"/>
      <c r="AJ298" s="114"/>
      <c r="AK298" s="114"/>
      <c r="AL298" s="114"/>
      <c r="AM298" s="114"/>
      <c r="AN298" s="114"/>
      <c r="AO298" s="114"/>
      <c r="AP298" s="114"/>
      <c r="AQ298" s="114"/>
      <c r="AR298" s="114"/>
      <c r="AS298" s="114"/>
      <c r="AT298" s="114"/>
      <c r="AU298" s="114"/>
      <c r="AV298" s="114"/>
      <c r="AW298" s="114"/>
      <c r="AX298" s="114"/>
      <c r="AY298" s="114"/>
      <c r="AZ298" s="114"/>
      <c r="BA298" s="114"/>
      <c r="BB298" s="114"/>
      <c r="BC298" s="114"/>
      <c r="BD298" s="114"/>
      <c r="BE298" s="114"/>
      <c r="BF298" s="114"/>
      <c r="BG298" s="114"/>
      <c r="BH298" s="114"/>
    </row>
    <row r="299" spans="1:60" outlineLevel="1" x14ac:dyDescent="0.2">
      <c r="A299" s="117"/>
      <c r="B299" s="118"/>
      <c r="C299" s="146" t="s">
        <v>484</v>
      </c>
      <c r="D299" s="120"/>
      <c r="E299" s="121">
        <v>3.25</v>
      </c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119"/>
      <c r="X299" s="119"/>
      <c r="Y299" s="114"/>
      <c r="Z299" s="114"/>
      <c r="AA299" s="114"/>
      <c r="AB299" s="114"/>
      <c r="AC299" s="114"/>
      <c r="AD299" s="114"/>
      <c r="AE299" s="114"/>
      <c r="AF299" s="114"/>
      <c r="AG299" s="114" t="s">
        <v>145</v>
      </c>
      <c r="AH299" s="114">
        <v>0</v>
      </c>
      <c r="AI299" s="114"/>
      <c r="AJ299" s="114"/>
      <c r="AK299" s="114"/>
      <c r="AL299" s="114"/>
      <c r="AM299" s="114"/>
      <c r="AN299" s="114"/>
      <c r="AO299" s="114"/>
      <c r="AP299" s="114"/>
      <c r="AQ299" s="114"/>
      <c r="AR299" s="114"/>
      <c r="AS299" s="114"/>
      <c r="AT299" s="114"/>
      <c r="AU299" s="114"/>
      <c r="AV299" s="114"/>
      <c r="AW299" s="114"/>
      <c r="AX299" s="114"/>
      <c r="AY299" s="114"/>
      <c r="AZ299" s="114"/>
      <c r="BA299" s="114"/>
      <c r="BB299" s="114"/>
      <c r="BC299" s="114"/>
      <c r="BD299" s="114"/>
      <c r="BE299" s="114"/>
      <c r="BF299" s="114"/>
      <c r="BG299" s="114"/>
      <c r="BH299" s="114"/>
    </row>
    <row r="300" spans="1:60" ht="22.5" outlineLevel="1" x14ac:dyDescent="0.2">
      <c r="A300" s="131">
        <v>127</v>
      </c>
      <c r="B300" s="132" t="s">
        <v>485</v>
      </c>
      <c r="C300" s="145" t="s">
        <v>486</v>
      </c>
      <c r="D300" s="133" t="s">
        <v>148</v>
      </c>
      <c r="E300" s="134">
        <v>7.984</v>
      </c>
      <c r="F300" s="135"/>
      <c r="G300" s="136">
        <f>ROUND(E300*F300,2)</f>
        <v>0</v>
      </c>
      <c r="H300" s="119">
        <v>10.42</v>
      </c>
      <c r="I300" s="119">
        <f>ROUND(E300*H300,2)</f>
        <v>83.19</v>
      </c>
      <c r="J300" s="119">
        <v>38.08</v>
      </c>
      <c r="K300" s="119">
        <f>ROUND(E300*J300,2)</f>
        <v>304.02999999999997</v>
      </c>
      <c r="L300" s="119">
        <v>21</v>
      </c>
      <c r="M300" s="119">
        <f>G300*(1+L300/100)</f>
        <v>0</v>
      </c>
      <c r="N300" s="119">
        <v>4.0000000000000003E-5</v>
      </c>
      <c r="O300" s="119">
        <f>ROUND(E300*N300,2)</f>
        <v>0</v>
      </c>
      <c r="P300" s="119">
        <v>0</v>
      </c>
      <c r="Q300" s="119">
        <f>ROUND(E300*P300,2)</f>
        <v>0</v>
      </c>
      <c r="R300" s="119"/>
      <c r="S300" s="119" t="s">
        <v>135</v>
      </c>
      <c r="T300" s="119" t="s">
        <v>143</v>
      </c>
      <c r="U300" s="119">
        <v>7.8200000000000006E-2</v>
      </c>
      <c r="V300" s="119">
        <f>ROUND(E300*U300,2)</f>
        <v>0.62</v>
      </c>
      <c r="W300" s="119"/>
      <c r="X300" s="119" t="s">
        <v>136</v>
      </c>
      <c r="Y300" s="114"/>
      <c r="Z300" s="114"/>
      <c r="AA300" s="114"/>
      <c r="AB300" s="114"/>
      <c r="AC300" s="114"/>
      <c r="AD300" s="114"/>
      <c r="AE300" s="114"/>
      <c r="AF300" s="114"/>
      <c r="AG300" s="114" t="s">
        <v>137</v>
      </c>
      <c r="AH300" s="114"/>
      <c r="AI300" s="114"/>
      <c r="AJ300" s="114"/>
      <c r="AK300" s="114"/>
      <c r="AL300" s="114"/>
      <c r="AM300" s="114"/>
      <c r="AN300" s="114"/>
      <c r="AO300" s="114"/>
      <c r="AP300" s="114"/>
      <c r="AQ300" s="114"/>
      <c r="AR300" s="114"/>
      <c r="AS300" s="114"/>
      <c r="AT300" s="114"/>
      <c r="AU300" s="114"/>
      <c r="AV300" s="114"/>
      <c r="AW300" s="114"/>
      <c r="AX300" s="114"/>
      <c r="AY300" s="114"/>
      <c r="AZ300" s="114"/>
      <c r="BA300" s="114"/>
      <c r="BB300" s="114"/>
      <c r="BC300" s="114"/>
      <c r="BD300" s="114"/>
      <c r="BE300" s="114"/>
      <c r="BF300" s="114"/>
      <c r="BG300" s="114"/>
      <c r="BH300" s="114"/>
    </row>
    <row r="301" spans="1:60" outlineLevel="1" x14ac:dyDescent="0.2">
      <c r="A301" s="117"/>
      <c r="B301" s="118"/>
      <c r="C301" s="146" t="s">
        <v>487</v>
      </c>
      <c r="D301" s="120"/>
      <c r="E301" s="121">
        <v>3.22</v>
      </c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119"/>
      <c r="X301" s="119"/>
      <c r="Y301" s="114"/>
      <c r="Z301" s="114"/>
      <c r="AA301" s="114"/>
      <c r="AB301" s="114"/>
      <c r="AC301" s="114"/>
      <c r="AD301" s="114"/>
      <c r="AE301" s="114"/>
      <c r="AF301" s="114"/>
      <c r="AG301" s="114" t="s">
        <v>145</v>
      </c>
      <c r="AH301" s="114">
        <v>0</v>
      </c>
      <c r="AI301" s="114"/>
      <c r="AJ301" s="114"/>
      <c r="AK301" s="114"/>
      <c r="AL301" s="114"/>
      <c r="AM301" s="114"/>
      <c r="AN301" s="114"/>
      <c r="AO301" s="114"/>
      <c r="AP301" s="114"/>
      <c r="AQ301" s="114"/>
      <c r="AR301" s="114"/>
      <c r="AS301" s="114"/>
      <c r="AT301" s="114"/>
      <c r="AU301" s="114"/>
      <c r="AV301" s="114"/>
      <c r="AW301" s="114"/>
      <c r="AX301" s="114"/>
      <c r="AY301" s="114"/>
      <c r="AZ301" s="114"/>
      <c r="BA301" s="114"/>
      <c r="BB301" s="114"/>
      <c r="BC301" s="114"/>
      <c r="BD301" s="114"/>
      <c r="BE301" s="114"/>
      <c r="BF301" s="114"/>
      <c r="BG301" s="114"/>
      <c r="BH301" s="114"/>
    </row>
    <row r="302" spans="1:60" outlineLevel="1" x14ac:dyDescent="0.2">
      <c r="A302" s="117"/>
      <c r="B302" s="118"/>
      <c r="C302" s="146" t="s">
        <v>488</v>
      </c>
      <c r="D302" s="120"/>
      <c r="E302" s="121">
        <v>0.504</v>
      </c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119"/>
      <c r="X302" s="119"/>
      <c r="Y302" s="114"/>
      <c r="Z302" s="114"/>
      <c r="AA302" s="114"/>
      <c r="AB302" s="114"/>
      <c r="AC302" s="114"/>
      <c r="AD302" s="114"/>
      <c r="AE302" s="114"/>
      <c r="AF302" s="114"/>
      <c r="AG302" s="114" t="s">
        <v>145</v>
      </c>
      <c r="AH302" s="114">
        <v>0</v>
      </c>
      <c r="AI302" s="114"/>
      <c r="AJ302" s="114"/>
      <c r="AK302" s="114"/>
      <c r="AL302" s="114"/>
      <c r="AM302" s="114"/>
      <c r="AN302" s="114"/>
      <c r="AO302" s="114"/>
      <c r="AP302" s="114"/>
      <c r="AQ302" s="114"/>
      <c r="AR302" s="114"/>
      <c r="AS302" s="114"/>
      <c r="AT302" s="114"/>
      <c r="AU302" s="114"/>
      <c r="AV302" s="114"/>
      <c r="AW302" s="114"/>
      <c r="AX302" s="114"/>
      <c r="AY302" s="114"/>
      <c r="AZ302" s="114"/>
      <c r="BA302" s="114"/>
      <c r="BB302" s="114"/>
      <c r="BC302" s="114"/>
      <c r="BD302" s="114"/>
      <c r="BE302" s="114"/>
      <c r="BF302" s="114"/>
      <c r="BG302" s="114"/>
      <c r="BH302" s="114"/>
    </row>
    <row r="303" spans="1:60" outlineLevel="1" x14ac:dyDescent="0.2">
      <c r="A303" s="117"/>
      <c r="B303" s="118"/>
      <c r="C303" s="146" t="s">
        <v>489</v>
      </c>
      <c r="D303" s="120"/>
      <c r="E303" s="121">
        <v>4.26</v>
      </c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119"/>
      <c r="X303" s="119"/>
      <c r="Y303" s="114"/>
      <c r="Z303" s="114"/>
      <c r="AA303" s="114"/>
      <c r="AB303" s="114"/>
      <c r="AC303" s="114"/>
      <c r="AD303" s="114"/>
      <c r="AE303" s="114"/>
      <c r="AF303" s="114"/>
      <c r="AG303" s="114" t="s">
        <v>145</v>
      </c>
      <c r="AH303" s="114">
        <v>0</v>
      </c>
      <c r="AI303" s="114"/>
      <c r="AJ303" s="114"/>
      <c r="AK303" s="114"/>
      <c r="AL303" s="114"/>
      <c r="AM303" s="114"/>
      <c r="AN303" s="114"/>
      <c r="AO303" s="114"/>
      <c r="AP303" s="114"/>
      <c r="AQ303" s="114"/>
      <c r="AR303" s="114"/>
      <c r="AS303" s="114"/>
      <c r="AT303" s="114"/>
      <c r="AU303" s="114"/>
      <c r="AV303" s="114"/>
      <c r="AW303" s="114"/>
      <c r="AX303" s="114"/>
      <c r="AY303" s="114"/>
      <c r="AZ303" s="114"/>
      <c r="BA303" s="114"/>
      <c r="BB303" s="114"/>
      <c r="BC303" s="114"/>
      <c r="BD303" s="114"/>
      <c r="BE303" s="114"/>
      <c r="BF303" s="114"/>
      <c r="BG303" s="114"/>
      <c r="BH303" s="114"/>
    </row>
    <row r="304" spans="1:60" ht="22.5" outlineLevel="1" x14ac:dyDescent="0.2">
      <c r="A304" s="137">
        <v>128</v>
      </c>
      <c r="B304" s="138" t="s">
        <v>490</v>
      </c>
      <c r="C304" s="144" t="s">
        <v>491</v>
      </c>
      <c r="D304" s="139" t="s">
        <v>134</v>
      </c>
      <c r="E304" s="140">
        <v>3</v>
      </c>
      <c r="F304" s="141"/>
      <c r="G304" s="142">
        <f>ROUND(E304*F304,2)</f>
        <v>0</v>
      </c>
      <c r="H304" s="119">
        <v>131.5</v>
      </c>
      <c r="I304" s="119">
        <f>ROUND(E304*H304,2)</f>
        <v>394.5</v>
      </c>
      <c r="J304" s="119">
        <v>0</v>
      </c>
      <c r="K304" s="119">
        <f>ROUND(E304*J304,2)</f>
        <v>0</v>
      </c>
      <c r="L304" s="119">
        <v>21</v>
      </c>
      <c r="M304" s="119">
        <f>G304*(1+L304/100)</f>
        <v>0</v>
      </c>
      <c r="N304" s="119">
        <v>1.3999999999999999E-4</v>
      </c>
      <c r="O304" s="119">
        <f>ROUND(E304*N304,2)</f>
        <v>0</v>
      </c>
      <c r="P304" s="119">
        <v>0</v>
      </c>
      <c r="Q304" s="119">
        <f>ROUND(E304*P304,2)</f>
        <v>0</v>
      </c>
      <c r="R304" s="119" t="s">
        <v>161</v>
      </c>
      <c r="S304" s="119" t="s">
        <v>135</v>
      </c>
      <c r="T304" s="119" t="s">
        <v>135</v>
      </c>
      <c r="U304" s="119">
        <v>0</v>
      </c>
      <c r="V304" s="119">
        <f>ROUND(E304*U304,2)</f>
        <v>0</v>
      </c>
      <c r="W304" s="119"/>
      <c r="X304" s="119" t="s">
        <v>157</v>
      </c>
      <c r="Y304" s="114"/>
      <c r="Z304" s="114"/>
      <c r="AA304" s="114"/>
      <c r="AB304" s="114"/>
      <c r="AC304" s="114"/>
      <c r="AD304" s="114"/>
      <c r="AE304" s="114"/>
      <c r="AF304" s="114"/>
      <c r="AG304" s="114" t="s">
        <v>158</v>
      </c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</row>
    <row r="305" spans="1:60" ht="22.5" outlineLevel="1" x14ac:dyDescent="0.2">
      <c r="A305" s="137">
        <v>129</v>
      </c>
      <c r="B305" s="138" t="s">
        <v>492</v>
      </c>
      <c r="C305" s="144" t="s">
        <v>493</v>
      </c>
      <c r="D305" s="139" t="s">
        <v>134</v>
      </c>
      <c r="E305" s="140">
        <v>1</v>
      </c>
      <c r="F305" s="141"/>
      <c r="G305" s="142">
        <f>ROUND(E305*F305,2)</f>
        <v>0</v>
      </c>
      <c r="H305" s="119">
        <v>305</v>
      </c>
      <c r="I305" s="119">
        <f>ROUND(E305*H305,2)</f>
        <v>305</v>
      </c>
      <c r="J305" s="119">
        <v>0</v>
      </c>
      <c r="K305" s="119">
        <f>ROUND(E305*J305,2)</f>
        <v>0</v>
      </c>
      <c r="L305" s="119">
        <v>21</v>
      </c>
      <c r="M305" s="119">
        <f>G305*(1+L305/100)</f>
        <v>0</v>
      </c>
      <c r="N305" s="119">
        <v>4.2000000000000002E-4</v>
      </c>
      <c r="O305" s="119">
        <f>ROUND(E305*N305,2)</f>
        <v>0</v>
      </c>
      <c r="P305" s="119">
        <v>0</v>
      </c>
      <c r="Q305" s="119">
        <f>ROUND(E305*P305,2)</f>
        <v>0</v>
      </c>
      <c r="R305" s="119" t="s">
        <v>161</v>
      </c>
      <c r="S305" s="119" t="s">
        <v>135</v>
      </c>
      <c r="T305" s="119" t="s">
        <v>135</v>
      </c>
      <c r="U305" s="119">
        <v>0</v>
      </c>
      <c r="V305" s="119">
        <f>ROUND(E305*U305,2)</f>
        <v>0</v>
      </c>
      <c r="W305" s="119"/>
      <c r="X305" s="119" t="s">
        <v>157</v>
      </c>
      <c r="Y305" s="114"/>
      <c r="Z305" s="114"/>
      <c r="AA305" s="114"/>
      <c r="AB305" s="114"/>
      <c r="AC305" s="114"/>
      <c r="AD305" s="114"/>
      <c r="AE305" s="114"/>
      <c r="AF305" s="114"/>
      <c r="AG305" s="114" t="s">
        <v>158</v>
      </c>
      <c r="AH305" s="114"/>
      <c r="AI305" s="114"/>
      <c r="AJ305" s="114"/>
      <c r="AK305" s="114"/>
      <c r="AL305" s="114"/>
      <c r="AM305" s="114"/>
      <c r="AN305" s="114"/>
      <c r="AO305" s="114"/>
      <c r="AP305" s="114"/>
      <c r="AQ305" s="114"/>
      <c r="AR305" s="114"/>
      <c r="AS305" s="114"/>
      <c r="AT305" s="114"/>
      <c r="AU305" s="114"/>
      <c r="AV305" s="114"/>
      <c r="AW305" s="114"/>
      <c r="AX305" s="114"/>
      <c r="AY305" s="114"/>
      <c r="AZ305" s="114"/>
      <c r="BA305" s="114"/>
      <c r="BB305" s="114"/>
      <c r="BC305" s="114"/>
      <c r="BD305" s="114"/>
      <c r="BE305" s="114"/>
      <c r="BF305" s="114"/>
      <c r="BG305" s="114"/>
      <c r="BH305" s="114"/>
    </row>
    <row r="306" spans="1:60" outlineLevel="1" x14ac:dyDescent="0.2">
      <c r="A306" s="137">
        <v>130</v>
      </c>
      <c r="B306" s="138" t="s">
        <v>494</v>
      </c>
      <c r="C306" s="144" t="s">
        <v>495</v>
      </c>
      <c r="D306" s="139" t="s">
        <v>0</v>
      </c>
      <c r="E306" s="140">
        <v>148.3081</v>
      </c>
      <c r="F306" s="141"/>
      <c r="G306" s="142">
        <f>ROUND(E306*F306,2)</f>
        <v>0</v>
      </c>
      <c r="H306" s="119">
        <v>0</v>
      </c>
      <c r="I306" s="119">
        <f>ROUND(E306*H306,2)</f>
        <v>0</v>
      </c>
      <c r="J306" s="119">
        <v>0.77</v>
      </c>
      <c r="K306" s="119">
        <f>ROUND(E306*J306,2)</f>
        <v>114.2</v>
      </c>
      <c r="L306" s="119">
        <v>21</v>
      </c>
      <c r="M306" s="119">
        <f>G306*(1+L306/100)</f>
        <v>0</v>
      </c>
      <c r="N306" s="119">
        <v>0</v>
      </c>
      <c r="O306" s="119">
        <f>ROUND(E306*N306,2)</f>
        <v>0</v>
      </c>
      <c r="P306" s="119">
        <v>0</v>
      </c>
      <c r="Q306" s="119">
        <f>ROUND(E306*P306,2)</f>
        <v>0</v>
      </c>
      <c r="R306" s="119"/>
      <c r="S306" s="119" t="s">
        <v>135</v>
      </c>
      <c r="T306" s="119" t="s">
        <v>143</v>
      </c>
      <c r="U306" s="119">
        <v>0</v>
      </c>
      <c r="V306" s="119">
        <f>ROUND(E306*U306,2)</f>
        <v>0</v>
      </c>
      <c r="W306" s="119"/>
      <c r="X306" s="119" t="s">
        <v>250</v>
      </c>
      <c r="Y306" s="114"/>
      <c r="Z306" s="114"/>
      <c r="AA306" s="114"/>
      <c r="AB306" s="114"/>
      <c r="AC306" s="114"/>
      <c r="AD306" s="114"/>
      <c r="AE306" s="114"/>
      <c r="AF306" s="114"/>
      <c r="AG306" s="114" t="s">
        <v>251</v>
      </c>
      <c r="AH306" s="114"/>
      <c r="AI306" s="114"/>
      <c r="AJ306" s="114"/>
      <c r="AK306" s="114"/>
      <c r="AL306" s="114"/>
      <c r="AM306" s="114"/>
      <c r="AN306" s="114"/>
      <c r="AO306" s="114"/>
      <c r="AP306" s="114"/>
      <c r="AQ306" s="114"/>
      <c r="AR306" s="114"/>
      <c r="AS306" s="114"/>
      <c r="AT306" s="114"/>
      <c r="AU306" s="114"/>
      <c r="AV306" s="114"/>
      <c r="AW306" s="114"/>
      <c r="AX306" s="114"/>
      <c r="AY306" s="114"/>
      <c r="AZ306" s="114"/>
      <c r="BA306" s="114"/>
      <c r="BB306" s="114"/>
      <c r="BC306" s="114"/>
      <c r="BD306" s="114"/>
      <c r="BE306" s="114"/>
      <c r="BF306" s="114"/>
      <c r="BG306" s="114"/>
      <c r="BH306" s="114"/>
    </row>
    <row r="307" spans="1:60" x14ac:dyDescent="0.2">
      <c r="A307" s="125" t="s">
        <v>130</v>
      </c>
      <c r="B307" s="126" t="s">
        <v>88</v>
      </c>
      <c r="C307" s="143" t="s">
        <v>89</v>
      </c>
      <c r="D307" s="127"/>
      <c r="E307" s="128"/>
      <c r="F307" s="129"/>
      <c r="G307" s="130">
        <f>SUMIF(AG308:AG335,"&lt;&gt;NOR",G308:G335)</f>
        <v>0</v>
      </c>
      <c r="H307" s="124"/>
      <c r="I307" s="124">
        <f>SUM(I308:I335)</f>
        <v>12712.27</v>
      </c>
      <c r="J307" s="124"/>
      <c r="K307" s="124">
        <f>SUM(K308:K335)</f>
        <v>15067.7</v>
      </c>
      <c r="L307" s="124"/>
      <c r="M307" s="124">
        <f>SUM(M308:M335)</f>
        <v>0</v>
      </c>
      <c r="N307" s="124"/>
      <c r="O307" s="124">
        <f>SUM(O308:O335)</f>
        <v>0.12000000000000001</v>
      </c>
      <c r="P307" s="124"/>
      <c r="Q307" s="124">
        <f>SUM(Q308:Q335)</f>
        <v>0</v>
      </c>
      <c r="R307" s="124"/>
      <c r="S307" s="124"/>
      <c r="T307" s="124"/>
      <c r="U307" s="124"/>
      <c r="V307" s="124">
        <f>SUM(V308:V335)</f>
        <v>27.84</v>
      </c>
      <c r="W307" s="124"/>
      <c r="X307" s="124"/>
      <c r="AG307" t="s">
        <v>131</v>
      </c>
    </row>
    <row r="308" spans="1:60" outlineLevel="1" x14ac:dyDescent="0.2">
      <c r="A308" s="131">
        <v>131</v>
      </c>
      <c r="B308" s="132" t="s">
        <v>496</v>
      </c>
      <c r="C308" s="145" t="s">
        <v>497</v>
      </c>
      <c r="D308" s="133" t="s">
        <v>142</v>
      </c>
      <c r="E308" s="134">
        <v>18.597999999999999</v>
      </c>
      <c r="F308" s="135"/>
      <c r="G308" s="136">
        <f>ROUND(E308*F308,2)</f>
        <v>0</v>
      </c>
      <c r="H308" s="119">
        <v>24.89</v>
      </c>
      <c r="I308" s="119">
        <f>ROUND(E308*H308,2)</f>
        <v>462.9</v>
      </c>
      <c r="J308" s="119">
        <v>25.21</v>
      </c>
      <c r="K308" s="119">
        <f>ROUND(E308*J308,2)</f>
        <v>468.86</v>
      </c>
      <c r="L308" s="119">
        <v>21</v>
      </c>
      <c r="M308" s="119">
        <f>G308*(1+L308/100)</f>
        <v>0</v>
      </c>
      <c r="N308" s="119">
        <v>2.1000000000000001E-4</v>
      </c>
      <c r="O308" s="119">
        <f>ROUND(E308*N308,2)</f>
        <v>0</v>
      </c>
      <c r="P308" s="119">
        <v>0</v>
      </c>
      <c r="Q308" s="119">
        <f>ROUND(E308*P308,2)</f>
        <v>0</v>
      </c>
      <c r="R308" s="119"/>
      <c r="S308" s="119" t="s">
        <v>135</v>
      </c>
      <c r="T308" s="119" t="s">
        <v>135</v>
      </c>
      <c r="U308" s="119">
        <v>0.05</v>
      </c>
      <c r="V308" s="119">
        <f>ROUND(E308*U308,2)</f>
        <v>0.93</v>
      </c>
      <c r="W308" s="119"/>
      <c r="X308" s="119" t="s">
        <v>136</v>
      </c>
      <c r="Y308" s="114"/>
      <c r="Z308" s="114"/>
      <c r="AA308" s="114"/>
      <c r="AB308" s="114"/>
      <c r="AC308" s="114"/>
      <c r="AD308" s="114"/>
      <c r="AE308" s="114"/>
      <c r="AF308" s="114"/>
      <c r="AG308" s="114" t="s">
        <v>137</v>
      </c>
      <c r="AH308" s="114"/>
      <c r="AI308" s="114"/>
      <c r="AJ308" s="114"/>
      <c r="AK308" s="114"/>
      <c r="AL308" s="114"/>
      <c r="AM308" s="114"/>
      <c r="AN308" s="114"/>
      <c r="AO308" s="114"/>
      <c r="AP308" s="114"/>
      <c r="AQ308" s="114"/>
      <c r="AR308" s="114"/>
      <c r="AS308" s="114"/>
      <c r="AT308" s="114"/>
      <c r="AU308" s="114"/>
      <c r="AV308" s="114"/>
      <c r="AW308" s="114"/>
      <c r="AX308" s="114"/>
      <c r="AY308" s="114"/>
      <c r="AZ308" s="114"/>
      <c r="BA308" s="114"/>
      <c r="BB308" s="114"/>
      <c r="BC308" s="114"/>
      <c r="BD308" s="114"/>
      <c r="BE308" s="114"/>
      <c r="BF308" s="114"/>
      <c r="BG308" s="114"/>
      <c r="BH308" s="114"/>
    </row>
    <row r="309" spans="1:60" outlineLevel="1" x14ac:dyDescent="0.2">
      <c r="A309" s="117"/>
      <c r="B309" s="118"/>
      <c r="C309" s="146" t="s">
        <v>202</v>
      </c>
      <c r="D309" s="120"/>
      <c r="E309" s="121">
        <v>16.28</v>
      </c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119"/>
      <c r="U309" s="119"/>
      <c r="V309" s="119"/>
      <c r="W309" s="119"/>
      <c r="X309" s="119"/>
      <c r="Y309" s="114"/>
      <c r="Z309" s="114"/>
      <c r="AA309" s="114"/>
      <c r="AB309" s="114"/>
      <c r="AC309" s="114"/>
      <c r="AD309" s="114"/>
      <c r="AE309" s="114"/>
      <c r="AF309" s="114"/>
      <c r="AG309" s="114" t="s">
        <v>145</v>
      </c>
      <c r="AH309" s="114">
        <v>0</v>
      </c>
      <c r="AI309" s="114"/>
      <c r="AJ309" s="114"/>
      <c r="AK309" s="114"/>
      <c r="AL309" s="114"/>
      <c r="AM309" s="114"/>
      <c r="AN309" s="114"/>
      <c r="AO309" s="114"/>
      <c r="AP309" s="114"/>
      <c r="AQ309" s="114"/>
      <c r="AR309" s="114"/>
      <c r="AS309" s="114"/>
      <c r="AT309" s="114"/>
      <c r="AU309" s="114"/>
      <c r="AV309" s="114"/>
      <c r="AW309" s="114"/>
      <c r="AX309" s="114"/>
      <c r="AY309" s="114"/>
      <c r="AZ309" s="114"/>
      <c r="BA309" s="114"/>
      <c r="BB309" s="114"/>
      <c r="BC309" s="114"/>
      <c r="BD309" s="114"/>
      <c r="BE309" s="114"/>
      <c r="BF309" s="114"/>
      <c r="BG309" s="114"/>
      <c r="BH309" s="114"/>
    </row>
    <row r="310" spans="1:60" outlineLevel="1" x14ac:dyDescent="0.2">
      <c r="A310" s="117"/>
      <c r="B310" s="118"/>
      <c r="C310" s="146" t="s">
        <v>188</v>
      </c>
      <c r="D310" s="120"/>
      <c r="E310" s="121">
        <v>-1.1819999999999999</v>
      </c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119"/>
      <c r="U310" s="119"/>
      <c r="V310" s="119"/>
      <c r="W310" s="119"/>
      <c r="X310" s="119"/>
      <c r="Y310" s="114"/>
      <c r="Z310" s="114"/>
      <c r="AA310" s="114"/>
      <c r="AB310" s="114"/>
      <c r="AC310" s="114"/>
      <c r="AD310" s="114"/>
      <c r="AE310" s="114"/>
      <c r="AF310" s="114"/>
      <c r="AG310" s="114" t="s">
        <v>145</v>
      </c>
      <c r="AH310" s="114">
        <v>0</v>
      </c>
      <c r="AI310" s="114"/>
      <c r="AJ310" s="114"/>
      <c r="AK310" s="114"/>
      <c r="AL310" s="114"/>
      <c r="AM310" s="114"/>
      <c r="AN310" s="114"/>
      <c r="AO310" s="114"/>
      <c r="AP310" s="114"/>
      <c r="AQ310" s="114"/>
      <c r="AR310" s="114"/>
      <c r="AS310" s="114"/>
      <c r="AT310" s="114"/>
      <c r="AU310" s="114"/>
      <c r="AV310" s="114"/>
      <c r="AW310" s="114"/>
      <c r="AX310" s="114"/>
      <c r="AY310" s="114"/>
      <c r="AZ310" s="114"/>
      <c r="BA310" s="114"/>
      <c r="BB310" s="114"/>
      <c r="BC310" s="114"/>
      <c r="BD310" s="114"/>
      <c r="BE310" s="114"/>
      <c r="BF310" s="114"/>
      <c r="BG310" s="114"/>
      <c r="BH310" s="114"/>
    </row>
    <row r="311" spans="1:60" outlineLevel="1" x14ac:dyDescent="0.2">
      <c r="A311" s="117"/>
      <c r="B311" s="118"/>
      <c r="C311" s="146" t="s">
        <v>203</v>
      </c>
      <c r="D311" s="120"/>
      <c r="E311" s="121">
        <v>3.5</v>
      </c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119"/>
      <c r="U311" s="119"/>
      <c r="V311" s="119"/>
      <c r="W311" s="119"/>
      <c r="X311" s="119"/>
      <c r="Y311" s="114"/>
      <c r="Z311" s="114"/>
      <c r="AA311" s="114"/>
      <c r="AB311" s="114"/>
      <c r="AC311" s="114"/>
      <c r="AD311" s="114"/>
      <c r="AE311" s="114"/>
      <c r="AF311" s="114"/>
      <c r="AG311" s="114" t="s">
        <v>145</v>
      </c>
      <c r="AH311" s="114">
        <v>0</v>
      </c>
      <c r="AI311" s="114"/>
      <c r="AJ311" s="114"/>
      <c r="AK311" s="114"/>
      <c r="AL311" s="114"/>
      <c r="AM311" s="114"/>
      <c r="AN311" s="114"/>
      <c r="AO311" s="114"/>
      <c r="AP311" s="114"/>
      <c r="AQ311" s="114"/>
      <c r="AR311" s="114"/>
      <c r="AS311" s="114"/>
      <c r="AT311" s="114"/>
      <c r="AU311" s="114"/>
      <c r="AV311" s="114"/>
      <c r="AW311" s="114"/>
      <c r="AX311" s="114"/>
      <c r="AY311" s="114"/>
      <c r="AZ311" s="114"/>
      <c r="BA311" s="114"/>
      <c r="BB311" s="114"/>
      <c r="BC311" s="114"/>
      <c r="BD311" s="114"/>
      <c r="BE311" s="114"/>
      <c r="BF311" s="114"/>
      <c r="BG311" s="114"/>
      <c r="BH311" s="114"/>
    </row>
    <row r="312" spans="1:60" outlineLevel="1" x14ac:dyDescent="0.2">
      <c r="A312" s="131">
        <v>132</v>
      </c>
      <c r="B312" s="132" t="s">
        <v>498</v>
      </c>
      <c r="C312" s="145" t="s">
        <v>499</v>
      </c>
      <c r="D312" s="133" t="s">
        <v>142</v>
      </c>
      <c r="E312" s="134">
        <v>18.597999999999999</v>
      </c>
      <c r="F312" s="135"/>
      <c r="G312" s="136">
        <f>ROUND(E312*F312,2)</f>
        <v>0</v>
      </c>
      <c r="H312" s="119">
        <v>0</v>
      </c>
      <c r="I312" s="119">
        <f>ROUND(E312*H312,2)</f>
        <v>0</v>
      </c>
      <c r="J312" s="119">
        <v>49.1</v>
      </c>
      <c r="K312" s="119">
        <f>ROUND(E312*J312,2)</f>
        <v>913.16</v>
      </c>
      <c r="L312" s="119">
        <v>21</v>
      </c>
      <c r="M312" s="119">
        <f>G312*(1+L312/100)</f>
        <v>0</v>
      </c>
      <c r="N312" s="119">
        <v>0</v>
      </c>
      <c r="O312" s="119">
        <f>ROUND(E312*N312,2)</f>
        <v>0</v>
      </c>
      <c r="P312" s="119">
        <v>0</v>
      </c>
      <c r="Q312" s="119">
        <f>ROUND(E312*P312,2)</f>
        <v>0</v>
      </c>
      <c r="R312" s="119"/>
      <c r="S312" s="119" t="s">
        <v>135</v>
      </c>
      <c r="T312" s="119" t="s">
        <v>143</v>
      </c>
      <c r="U312" s="119">
        <v>0.1</v>
      </c>
      <c r="V312" s="119">
        <f>ROUND(E312*U312,2)</f>
        <v>1.86</v>
      </c>
      <c r="W312" s="119"/>
      <c r="X312" s="119" t="s">
        <v>136</v>
      </c>
      <c r="Y312" s="114"/>
      <c r="Z312" s="114"/>
      <c r="AA312" s="114"/>
      <c r="AB312" s="114"/>
      <c r="AC312" s="114"/>
      <c r="AD312" s="114"/>
      <c r="AE312" s="114"/>
      <c r="AF312" s="114"/>
      <c r="AG312" s="114" t="s">
        <v>137</v>
      </c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</row>
    <row r="313" spans="1:60" outlineLevel="1" x14ac:dyDescent="0.2">
      <c r="A313" s="117"/>
      <c r="B313" s="118"/>
      <c r="C313" s="146" t="s">
        <v>202</v>
      </c>
      <c r="D313" s="120"/>
      <c r="E313" s="121">
        <v>16.28</v>
      </c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119"/>
      <c r="U313" s="119"/>
      <c r="V313" s="119"/>
      <c r="W313" s="119"/>
      <c r="X313" s="119"/>
      <c r="Y313" s="114"/>
      <c r="Z313" s="114"/>
      <c r="AA313" s="114"/>
      <c r="AB313" s="114"/>
      <c r="AC313" s="114"/>
      <c r="AD313" s="114"/>
      <c r="AE313" s="114"/>
      <c r="AF313" s="114"/>
      <c r="AG313" s="114" t="s">
        <v>145</v>
      </c>
      <c r="AH313" s="114">
        <v>0</v>
      </c>
      <c r="AI313" s="114"/>
      <c r="AJ313" s="114"/>
      <c r="AK313" s="114"/>
      <c r="AL313" s="114"/>
      <c r="AM313" s="114"/>
      <c r="AN313" s="114"/>
      <c r="AO313" s="114"/>
      <c r="AP313" s="114"/>
      <c r="AQ313" s="114"/>
      <c r="AR313" s="114"/>
      <c r="AS313" s="114"/>
      <c r="AT313" s="114"/>
      <c r="AU313" s="114"/>
      <c r="AV313" s="114"/>
      <c r="AW313" s="114"/>
      <c r="AX313" s="114"/>
      <c r="AY313" s="114"/>
      <c r="AZ313" s="114"/>
      <c r="BA313" s="114"/>
      <c r="BB313" s="114"/>
      <c r="BC313" s="114"/>
      <c r="BD313" s="114"/>
      <c r="BE313" s="114"/>
      <c r="BF313" s="114"/>
      <c r="BG313" s="114"/>
      <c r="BH313" s="114"/>
    </row>
    <row r="314" spans="1:60" outlineLevel="1" x14ac:dyDescent="0.2">
      <c r="A314" s="117"/>
      <c r="B314" s="118"/>
      <c r="C314" s="146" t="s">
        <v>188</v>
      </c>
      <c r="D314" s="120"/>
      <c r="E314" s="121">
        <v>-1.1819999999999999</v>
      </c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119"/>
      <c r="U314" s="119"/>
      <c r="V314" s="119"/>
      <c r="W314" s="119"/>
      <c r="X314" s="119"/>
      <c r="Y314" s="114"/>
      <c r="Z314" s="114"/>
      <c r="AA314" s="114"/>
      <c r="AB314" s="114"/>
      <c r="AC314" s="114"/>
      <c r="AD314" s="114"/>
      <c r="AE314" s="114"/>
      <c r="AF314" s="114"/>
      <c r="AG314" s="114" t="s">
        <v>145</v>
      </c>
      <c r="AH314" s="114">
        <v>0</v>
      </c>
      <c r="AI314" s="114"/>
      <c r="AJ314" s="114"/>
      <c r="AK314" s="114"/>
      <c r="AL314" s="114"/>
      <c r="AM314" s="114"/>
      <c r="AN314" s="114"/>
      <c r="AO314" s="114"/>
      <c r="AP314" s="114"/>
      <c r="AQ314" s="114"/>
      <c r="AR314" s="114"/>
      <c r="AS314" s="114"/>
      <c r="AT314" s="114"/>
      <c r="AU314" s="114"/>
      <c r="AV314" s="114"/>
      <c r="AW314" s="114"/>
      <c r="AX314" s="114"/>
      <c r="AY314" s="114"/>
      <c r="AZ314" s="114"/>
      <c r="BA314" s="114"/>
      <c r="BB314" s="114"/>
      <c r="BC314" s="114"/>
      <c r="BD314" s="114"/>
      <c r="BE314" s="114"/>
      <c r="BF314" s="114"/>
      <c r="BG314" s="114"/>
      <c r="BH314" s="114"/>
    </row>
    <row r="315" spans="1:60" outlineLevel="1" x14ac:dyDescent="0.2">
      <c r="A315" s="117"/>
      <c r="B315" s="118"/>
      <c r="C315" s="146" t="s">
        <v>203</v>
      </c>
      <c r="D315" s="120"/>
      <c r="E315" s="121">
        <v>3.5</v>
      </c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119"/>
      <c r="U315" s="119"/>
      <c r="V315" s="119"/>
      <c r="W315" s="119"/>
      <c r="X315" s="119"/>
      <c r="Y315" s="114"/>
      <c r="Z315" s="114"/>
      <c r="AA315" s="114"/>
      <c r="AB315" s="114"/>
      <c r="AC315" s="114"/>
      <c r="AD315" s="114"/>
      <c r="AE315" s="114"/>
      <c r="AF315" s="114"/>
      <c r="AG315" s="114" t="s">
        <v>145</v>
      </c>
      <c r="AH315" s="114">
        <v>0</v>
      </c>
      <c r="AI315" s="114"/>
      <c r="AJ315" s="114"/>
      <c r="AK315" s="114"/>
      <c r="AL315" s="114"/>
      <c r="AM315" s="114"/>
      <c r="AN315" s="114"/>
      <c r="AO315" s="114"/>
      <c r="AP315" s="114"/>
      <c r="AQ315" s="114"/>
      <c r="AR315" s="114"/>
      <c r="AS315" s="114"/>
      <c r="AT315" s="114"/>
      <c r="AU315" s="114"/>
      <c r="AV315" s="114"/>
      <c r="AW315" s="114"/>
      <c r="AX315" s="114"/>
      <c r="AY315" s="114"/>
      <c r="AZ315" s="114"/>
      <c r="BA315" s="114"/>
      <c r="BB315" s="114"/>
      <c r="BC315" s="114"/>
      <c r="BD315" s="114"/>
      <c r="BE315" s="114"/>
      <c r="BF315" s="114"/>
      <c r="BG315" s="114"/>
      <c r="BH315" s="114"/>
    </row>
    <row r="316" spans="1:60" outlineLevel="1" x14ac:dyDescent="0.2">
      <c r="A316" s="131">
        <v>133</v>
      </c>
      <c r="B316" s="132" t="s">
        <v>500</v>
      </c>
      <c r="C316" s="145" t="s">
        <v>501</v>
      </c>
      <c r="D316" s="133" t="s">
        <v>142</v>
      </c>
      <c r="E316" s="134">
        <v>18.597999999999999</v>
      </c>
      <c r="F316" s="135"/>
      <c r="G316" s="136">
        <f>ROUND(E316*F316,2)</f>
        <v>0</v>
      </c>
      <c r="H316" s="119">
        <v>142.66</v>
      </c>
      <c r="I316" s="119">
        <f>ROUND(E316*H316,2)</f>
        <v>2653.19</v>
      </c>
      <c r="J316" s="119">
        <v>653.34</v>
      </c>
      <c r="K316" s="119">
        <f>ROUND(E316*J316,2)</f>
        <v>12150.82</v>
      </c>
      <c r="L316" s="119">
        <v>21</v>
      </c>
      <c r="M316" s="119">
        <f>G316*(1+L316/100)</f>
        <v>0</v>
      </c>
      <c r="N316" s="119">
        <v>5.3499999999999997E-3</v>
      </c>
      <c r="O316" s="119">
        <f>ROUND(E316*N316,2)</f>
        <v>0.1</v>
      </c>
      <c r="P316" s="119">
        <v>0</v>
      </c>
      <c r="Q316" s="119">
        <f>ROUND(E316*P316,2)</f>
        <v>0</v>
      </c>
      <c r="R316" s="119"/>
      <c r="S316" s="119" t="s">
        <v>135</v>
      </c>
      <c r="T316" s="119" t="s">
        <v>135</v>
      </c>
      <c r="U316" s="119">
        <v>1.288</v>
      </c>
      <c r="V316" s="119">
        <f>ROUND(E316*U316,2)</f>
        <v>23.95</v>
      </c>
      <c r="W316" s="119"/>
      <c r="X316" s="119" t="s">
        <v>136</v>
      </c>
      <c r="Y316" s="114"/>
      <c r="Z316" s="114"/>
      <c r="AA316" s="114"/>
      <c r="AB316" s="114"/>
      <c r="AC316" s="114"/>
      <c r="AD316" s="114"/>
      <c r="AE316" s="114"/>
      <c r="AF316" s="114"/>
      <c r="AG316" s="114" t="s">
        <v>137</v>
      </c>
      <c r="AH316" s="114"/>
      <c r="AI316" s="114"/>
      <c r="AJ316" s="114"/>
      <c r="AK316" s="114"/>
      <c r="AL316" s="114"/>
      <c r="AM316" s="114"/>
      <c r="AN316" s="114"/>
      <c r="AO316" s="114"/>
      <c r="AP316" s="114"/>
      <c r="AQ316" s="114"/>
      <c r="AR316" s="114"/>
      <c r="AS316" s="114"/>
      <c r="AT316" s="114"/>
      <c r="AU316" s="114"/>
      <c r="AV316" s="114"/>
      <c r="AW316" s="114"/>
      <c r="AX316" s="114"/>
      <c r="AY316" s="114"/>
      <c r="AZ316" s="114"/>
      <c r="BA316" s="114"/>
      <c r="BB316" s="114"/>
      <c r="BC316" s="114"/>
      <c r="BD316" s="114"/>
      <c r="BE316" s="114"/>
      <c r="BF316" s="114"/>
      <c r="BG316" s="114"/>
      <c r="BH316" s="114"/>
    </row>
    <row r="317" spans="1:60" outlineLevel="1" x14ac:dyDescent="0.2">
      <c r="A317" s="117"/>
      <c r="B317" s="118"/>
      <c r="C317" s="146" t="s">
        <v>202</v>
      </c>
      <c r="D317" s="120"/>
      <c r="E317" s="121">
        <v>16.28</v>
      </c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119"/>
      <c r="U317" s="119"/>
      <c r="V317" s="119"/>
      <c r="W317" s="119"/>
      <c r="X317" s="119"/>
      <c r="Y317" s="114"/>
      <c r="Z317" s="114"/>
      <c r="AA317" s="114"/>
      <c r="AB317" s="114"/>
      <c r="AC317" s="114"/>
      <c r="AD317" s="114"/>
      <c r="AE317" s="114"/>
      <c r="AF317" s="114"/>
      <c r="AG317" s="114" t="s">
        <v>145</v>
      </c>
      <c r="AH317" s="114">
        <v>0</v>
      </c>
      <c r="AI317" s="114"/>
      <c r="AJ317" s="114"/>
      <c r="AK317" s="114"/>
      <c r="AL317" s="114"/>
      <c r="AM317" s="114"/>
      <c r="AN317" s="114"/>
      <c r="AO317" s="114"/>
      <c r="AP317" s="114"/>
      <c r="AQ317" s="114"/>
      <c r="AR317" s="114"/>
      <c r="AS317" s="114"/>
      <c r="AT317" s="114"/>
      <c r="AU317" s="114"/>
      <c r="AV317" s="114"/>
      <c r="AW317" s="114"/>
      <c r="AX317" s="114"/>
      <c r="AY317" s="114"/>
      <c r="AZ317" s="114"/>
      <c r="BA317" s="114"/>
      <c r="BB317" s="114"/>
      <c r="BC317" s="114"/>
      <c r="BD317" s="114"/>
      <c r="BE317" s="114"/>
      <c r="BF317" s="114"/>
      <c r="BG317" s="114"/>
      <c r="BH317" s="114"/>
    </row>
    <row r="318" spans="1:60" outlineLevel="1" x14ac:dyDescent="0.2">
      <c r="A318" s="117"/>
      <c r="B318" s="118"/>
      <c r="C318" s="146" t="s">
        <v>188</v>
      </c>
      <c r="D318" s="120"/>
      <c r="E318" s="121">
        <v>-1.1819999999999999</v>
      </c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119"/>
      <c r="U318" s="119"/>
      <c r="V318" s="119"/>
      <c r="W318" s="119"/>
      <c r="X318" s="119"/>
      <c r="Y318" s="114"/>
      <c r="Z318" s="114"/>
      <c r="AA318" s="114"/>
      <c r="AB318" s="114"/>
      <c r="AC318" s="114"/>
      <c r="AD318" s="114"/>
      <c r="AE318" s="114"/>
      <c r="AF318" s="114"/>
      <c r="AG318" s="114" t="s">
        <v>145</v>
      </c>
      <c r="AH318" s="114">
        <v>0</v>
      </c>
      <c r="AI318" s="114"/>
      <c r="AJ318" s="114"/>
      <c r="AK318" s="114"/>
      <c r="AL318" s="114"/>
      <c r="AM318" s="114"/>
      <c r="AN318" s="114"/>
      <c r="AO318" s="114"/>
      <c r="AP318" s="114"/>
      <c r="AQ318" s="114"/>
      <c r="AR318" s="114"/>
      <c r="AS318" s="114"/>
      <c r="AT318" s="114"/>
      <c r="AU318" s="114"/>
      <c r="AV318" s="114"/>
      <c r="AW318" s="114"/>
      <c r="AX318" s="114"/>
      <c r="AY318" s="114"/>
      <c r="AZ318" s="114"/>
      <c r="BA318" s="114"/>
      <c r="BB318" s="114"/>
      <c r="BC318" s="114"/>
      <c r="BD318" s="114"/>
      <c r="BE318" s="114"/>
      <c r="BF318" s="114"/>
      <c r="BG318" s="114"/>
      <c r="BH318" s="114"/>
    </row>
    <row r="319" spans="1:60" outlineLevel="1" x14ac:dyDescent="0.2">
      <c r="A319" s="117"/>
      <c r="B319" s="118"/>
      <c r="C319" s="146" t="s">
        <v>203</v>
      </c>
      <c r="D319" s="120"/>
      <c r="E319" s="121">
        <v>3.5</v>
      </c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119"/>
      <c r="U319" s="119"/>
      <c r="V319" s="119"/>
      <c r="W319" s="119"/>
      <c r="X319" s="119"/>
      <c r="Y319" s="114"/>
      <c r="Z319" s="114"/>
      <c r="AA319" s="114"/>
      <c r="AB319" s="114"/>
      <c r="AC319" s="114"/>
      <c r="AD319" s="114"/>
      <c r="AE319" s="114"/>
      <c r="AF319" s="114"/>
      <c r="AG319" s="114" t="s">
        <v>145</v>
      </c>
      <c r="AH319" s="114">
        <v>0</v>
      </c>
      <c r="AI319" s="114"/>
      <c r="AJ319" s="114"/>
      <c r="AK319" s="114"/>
      <c r="AL319" s="114"/>
      <c r="AM319" s="114"/>
      <c r="AN319" s="114"/>
      <c r="AO319" s="114"/>
      <c r="AP319" s="114"/>
      <c r="AQ319" s="114"/>
      <c r="AR319" s="114"/>
      <c r="AS319" s="114"/>
      <c r="AT319" s="114"/>
      <c r="AU319" s="114"/>
      <c r="AV319" s="114"/>
      <c r="AW319" s="114"/>
      <c r="AX319" s="114"/>
      <c r="AY319" s="114"/>
      <c r="AZ319" s="114"/>
      <c r="BA319" s="114"/>
      <c r="BB319" s="114"/>
      <c r="BC319" s="114"/>
      <c r="BD319" s="114"/>
      <c r="BE319" s="114"/>
      <c r="BF319" s="114"/>
      <c r="BG319" s="114"/>
      <c r="BH319" s="114"/>
    </row>
    <row r="320" spans="1:60" outlineLevel="1" x14ac:dyDescent="0.2">
      <c r="A320" s="131">
        <v>134</v>
      </c>
      <c r="B320" s="132" t="s">
        <v>502</v>
      </c>
      <c r="C320" s="145" t="s">
        <v>503</v>
      </c>
      <c r="D320" s="133" t="s">
        <v>142</v>
      </c>
      <c r="E320" s="134">
        <v>18.597999999999999</v>
      </c>
      <c r="F320" s="135"/>
      <c r="G320" s="136">
        <f>ROUND(E320*F320,2)</f>
        <v>0</v>
      </c>
      <c r="H320" s="119">
        <v>9.1999999999999993</v>
      </c>
      <c r="I320" s="119">
        <f>ROUND(E320*H320,2)</f>
        <v>171.1</v>
      </c>
      <c r="J320" s="119">
        <v>0</v>
      </c>
      <c r="K320" s="119">
        <f>ROUND(E320*J320,2)</f>
        <v>0</v>
      </c>
      <c r="L320" s="119">
        <v>21</v>
      </c>
      <c r="M320" s="119">
        <f>G320*(1+L320/100)</f>
        <v>0</v>
      </c>
      <c r="N320" s="119">
        <v>8.9999999999999998E-4</v>
      </c>
      <c r="O320" s="119">
        <f>ROUND(E320*N320,2)</f>
        <v>0.02</v>
      </c>
      <c r="P320" s="119">
        <v>0</v>
      </c>
      <c r="Q320" s="119">
        <f>ROUND(E320*P320,2)</f>
        <v>0</v>
      </c>
      <c r="R320" s="119"/>
      <c r="S320" s="119" t="s">
        <v>135</v>
      </c>
      <c r="T320" s="119" t="s">
        <v>135</v>
      </c>
      <c r="U320" s="119">
        <v>0</v>
      </c>
      <c r="V320" s="119">
        <f>ROUND(E320*U320,2)</f>
        <v>0</v>
      </c>
      <c r="W320" s="119"/>
      <c r="X320" s="119" t="s">
        <v>136</v>
      </c>
      <c r="Y320" s="114"/>
      <c r="Z320" s="114"/>
      <c r="AA320" s="114"/>
      <c r="AB320" s="114"/>
      <c r="AC320" s="114"/>
      <c r="AD320" s="114"/>
      <c r="AE320" s="114"/>
      <c r="AF320" s="114"/>
      <c r="AG320" s="114" t="s">
        <v>137</v>
      </c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</row>
    <row r="321" spans="1:60" outlineLevel="1" x14ac:dyDescent="0.2">
      <c r="A321" s="117"/>
      <c r="B321" s="118"/>
      <c r="C321" s="146" t="s">
        <v>202</v>
      </c>
      <c r="D321" s="120"/>
      <c r="E321" s="121">
        <v>16.28</v>
      </c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119"/>
      <c r="U321" s="119"/>
      <c r="V321" s="119"/>
      <c r="W321" s="119"/>
      <c r="X321" s="119"/>
      <c r="Y321" s="114"/>
      <c r="Z321" s="114"/>
      <c r="AA321" s="114"/>
      <c r="AB321" s="114"/>
      <c r="AC321" s="114"/>
      <c r="AD321" s="114"/>
      <c r="AE321" s="114"/>
      <c r="AF321" s="114"/>
      <c r="AG321" s="114" t="s">
        <v>145</v>
      </c>
      <c r="AH321" s="114">
        <v>0</v>
      </c>
      <c r="AI321" s="114"/>
      <c r="AJ321" s="114"/>
      <c r="AK321" s="114"/>
      <c r="AL321" s="114"/>
      <c r="AM321" s="114"/>
      <c r="AN321" s="114"/>
      <c r="AO321" s="114"/>
      <c r="AP321" s="114"/>
      <c r="AQ321" s="114"/>
      <c r="AR321" s="114"/>
      <c r="AS321" s="114"/>
      <c r="AT321" s="114"/>
      <c r="AU321" s="114"/>
      <c r="AV321" s="114"/>
      <c r="AW321" s="114"/>
      <c r="AX321" s="114"/>
      <c r="AY321" s="114"/>
      <c r="AZ321" s="114"/>
      <c r="BA321" s="114"/>
      <c r="BB321" s="114"/>
      <c r="BC321" s="114"/>
      <c r="BD321" s="114"/>
      <c r="BE321" s="114"/>
      <c r="BF321" s="114"/>
      <c r="BG321" s="114"/>
      <c r="BH321" s="114"/>
    </row>
    <row r="322" spans="1:60" outlineLevel="1" x14ac:dyDescent="0.2">
      <c r="A322" s="117"/>
      <c r="B322" s="118"/>
      <c r="C322" s="146" t="s">
        <v>188</v>
      </c>
      <c r="D322" s="120"/>
      <c r="E322" s="121">
        <v>-1.1819999999999999</v>
      </c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4"/>
      <c r="Z322" s="114"/>
      <c r="AA322" s="114"/>
      <c r="AB322" s="114"/>
      <c r="AC322" s="114"/>
      <c r="AD322" s="114"/>
      <c r="AE322" s="114"/>
      <c r="AF322" s="114"/>
      <c r="AG322" s="114" t="s">
        <v>145</v>
      </c>
      <c r="AH322" s="114">
        <v>0</v>
      </c>
      <c r="AI322" s="114"/>
      <c r="AJ322" s="114"/>
      <c r="AK322" s="114"/>
      <c r="AL322" s="114"/>
      <c r="AM322" s="114"/>
      <c r="AN322" s="114"/>
      <c r="AO322" s="114"/>
      <c r="AP322" s="114"/>
      <c r="AQ322" s="114"/>
      <c r="AR322" s="114"/>
      <c r="AS322" s="114"/>
      <c r="AT322" s="114"/>
      <c r="AU322" s="114"/>
      <c r="AV322" s="114"/>
      <c r="AW322" s="114"/>
      <c r="AX322" s="114"/>
      <c r="AY322" s="114"/>
      <c r="AZ322" s="114"/>
      <c r="BA322" s="114"/>
      <c r="BB322" s="114"/>
      <c r="BC322" s="114"/>
      <c r="BD322" s="114"/>
      <c r="BE322" s="114"/>
      <c r="BF322" s="114"/>
      <c r="BG322" s="114"/>
      <c r="BH322" s="114"/>
    </row>
    <row r="323" spans="1:60" outlineLevel="1" x14ac:dyDescent="0.2">
      <c r="A323" s="117"/>
      <c r="B323" s="118"/>
      <c r="C323" s="146" t="s">
        <v>203</v>
      </c>
      <c r="D323" s="120"/>
      <c r="E323" s="121">
        <v>3.5</v>
      </c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119"/>
      <c r="U323" s="119"/>
      <c r="V323" s="119"/>
      <c r="W323" s="119"/>
      <c r="X323" s="119"/>
      <c r="Y323" s="114"/>
      <c r="Z323" s="114"/>
      <c r="AA323" s="114"/>
      <c r="AB323" s="114"/>
      <c r="AC323" s="114"/>
      <c r="AD323" s="114"/>
      <c r="AE323" s="114"/>
      <c r="AF323" s="114"/>
      <c r="AG323" s="114" t="s">
        <v>145</v>
      </c>
      <c r="AH323" s="114">
        <v>0</v>
      </c>
      <c r="AI323" s="114"/>
      <c r="AJ323" s="114"/>
      <c r="AK323" s="114"/>
      <c r="AL323" s="114"/>
      <c r="AM323" s="114"/>
      <c r="AN323" s="114"/>
      <c r="AO323" s="114"/>
      <c r="AP323" s="114"/>
      <c r="AQ323" s="114"/>
      <c r="AR323" s="114"/>
      <c r="AS323" s="114"/>
      <c r="AT323" s="114"/>
      <c r="AU323" s="114"/>
      <c r="AV323" s="114"/>
      <c r="AW323" s="114"/>
      <c r="AX323" s="114"/>
      <c r="AY323" s="114"/>
      <c r="AZ323" s="114"/>
      <c r="BA323" s="114"/>
      <c r="BB323" s="114"/>
      <c r="BC323" s="114"/>
      <c r="BD323" s="114"/>
      <c r="BE323" s="114"/>
      <c r="BF323" s="114"/>
      <c r="BG323" s="114"/>
      <c r="BH323" s="114"/>
    </row>
    <row r="324" spans="1:60" ht="22.5" outlineLevel="1" x14ac:dyDescent="0.2">
      <c r="A324" s="131">
        <v>135</v>
      </c>
      <c r="B324" s="132" t="s">
        <v>504</v>
      </c>
      <c r="C324" s="145" t="s">
        <v>505</v>
      </c>
      <c r="D324" s="133" t="s">
        <v>148</v>
      </c>
      <c r="E324" s="134">
        <v>9.1999999999999993</v>
      </c>
      <c r="F324" s="135"/>
      <c r="G324" s="136">
        <f>ROUND(E324*F324,2)</f>
        <v>0</v>
      </c>
      <c r="H324" s="119">
        <v>0</v>
      </c>
      <c r="I324" s="119">
        <f>ROUND(E324*H324,2)</f>
        <v>0</v>
      </c>
      <c r="J324" s="119">
        <v>60.5</v>
      </c>
      <c r="K324" s="119">
        <f>ROUND(E324*J324,2)</f>
        <v>556.6</v>
      </c>
      <c r="L324" s="119">
        <v>21</v>
      </c>
      <c r="M324" s="119">
        <f>G324*(1+L324/100)</f>
        <v>0</v>
      </c>
      <c r="N324" s="119">
        <v>0</v>
      </c>
      <c r="O324" s="119">
        <f>ROUND(E324*N324,2)</f>
        <v>0</v>
      </c>
      <c r="P324" s="119">
        <v>0</v>
      </c>
      <c r="Q324" s="119">
        <f>ROUND(E324*P324,2)</f>
        <v>0</v>
      </c>
      <c r="R324" s="119"/>
      <c r="S324" s="119" t="s">
        <v>135</v>
      </c>
      <c r="T324" s="119" t="s">
        <v>135</v>
      </c>
      <c r="U324" s="119">
        <v>0.12</v>
      </c>
      <c r="V324" s="119">
        <f>ROUND(E324*U324,2)</f>
        <v>1.1000000000000001</v>
      </c>
      <c r="W324" s="119"/>
      <c r="X324" s="119" t="s">
        <v>136</v>
      </c>
      <c r="Y324" s="114"/>
      <c r="Z324" s="114"/>
      <c r="AA324" s="114"/>
      <c r="AB324" s="114"/>
      <c r="AC324" s="114"/>
      <c r="AD324" s="114"/>
      <c r="AE324" s="114"/>
      <c r="AF324" s="114"/>
      <c r="AG324" s="114" t="s">
        <v>137</v>
      </c>
      <c r="AH324" s="114"/>
      <c r="AI324" s="114"/>
      <c r="AJ324" s="114"/>
      <c r="AK324" s="114"/>
      <c r="AL324" s="114"/>
      <c r="AM324" s="114"/>
      <c r="AN324" s="114"/>
      <c r="AO324" s="114"/>
      <c r="AP324" s="114"/>
      <c r="AQ324" s="114"/>
      <c r="AR324" s="114"/>
      <c r="AS324" s="114"/>
      <c r="AT324" s="114"/>
      <c r="AU324" s="114"/>
      <c r="AV324" s="114"/>
      <c r="AW324" s="114"/>
      <c r="AX324" s="114"/>
      <c r="AY324" s="114"/>
      <c r="AZ324" s="114"/>
      <c r="BA324" s="114"/>
      <c r="BB324" s="114"/>
      <c r="BC324" s="114"/>
      <c r="BD324" s="114"/>
      <c r="BE324" s="114"/>
      <c r="BF324" s="114"/>
      <c r="BG324" s="114"/>
      <c r="BH324" s="114"/>
    </row>
    <row r="325" spans="1:60" outlineLevel="1" x14ac:dyDescent="0.2">
      <c r="A325" s="117"/>
      <c r="B325" s="118"/>
      <c r="C325" s="146" t="s">
        <v>663</v>
      </c>
      <c r="D325" s="120"/>
      <c r="E325" s="121">
        <v>4.7</v>
      </c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119"/>
      <c r="U325" s="119"/>
      <c r="V325" s="119"/>
      <c r="W325" s="119"/>
      <c r="X325" s="119"/>
      <c r="Y325" s="114"/>
      <c r="Z325" s="114"/>
      <c r="AA325" s="114"/>
      <c r="AB325" s="114"/>
      <c r="AC325" s="114"/>
      <c r="AD325" s="114"/>
      <c r="AE325" s="114"/>
      <c r="AF325" s="114"/>
      <c r="AG325" s="114" t="s">
        <v>145</v>
      </c>
      <c r="AH325" s="114">
        <v>0</v>
      </c>
      <c r="AI325" s="114"/>
      <c r="AJ325" s="114"/>
      <c r="AK325" s="114"/>
      <c r="AL325" s="114"/>
      <c r="AM325" s="114"/>
      <c r="AN325" s="114"/>
      <c r="AO325" s="114"/>
      <c r="AP325" s="114"/>
      <c r="AQ325" s="114"/>
      <c r="AR325" s="114"/>
      <c r="AS325" s="114"/>
      <c r="AT325" s="114"/>
      <c r="AU325" s="114"/>
      <c r="AV325" s="114"/>
      <c r="AW325" s="114"/>
      <c r="AX325" s="114"/>
      <c r="AY325" s="114"/>
      <c r="AZ325" s="114"/>
      <c r="BA325" s="114"/>
      <c r="BB325" s="114"/>
      <c r="BC325" s="114"/>
      <c r="BD325" s="114"/>
      <c r="BE325" s="114"/>
      <c r="BF325" s="114"/>
      <c r="BG325" s="114"/>
      <c r="BH325" s="114"/>
    </row>
    <row r="326" spans="1:60" outlineLevel="1" x14ac:dyDescent="0.2">
      <c r="A326" s="117"/>
      <c r="B326" s="118"/>
      <c r="C326" s="146" t="s">
        <v>664</v>
      </c>
      <c r="D326" s="120"/>
      <c r="E326" s="121">
        <v>4.5</v>
      </c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119"/>
      <c r="U326" s="119"/>
      <c r="V326" s="119"/>
      <c r="W326" s="119"/>
      <c r="X326" s="119"/>
      <c r="Y326" s="114"/>
      <c r="Z326" s="114"/>
      <c r="AA326" s="114"/>
      <c r="AB326" s="114"/>
      <c r="AC326" s="114"/>
      <c r="AD326" s="114"/>
      <c r="AE326" s="114"/>
      <c r="AF326" s="114"/>
      <c r="AG326" s="114" t="s">
        <v>145</v>
      </c>
      <c r="AH326" s="114">
        <v>0</v>
      </c>
      <c r="AI326" s="114"/>
      <c r="AJ326" s="114"/>
      <c r="AK326" s="114"/>
      <c r="AL326" s="114"/>
      <c r="AM326" s="114"/>
      <c r="AN326" s="114"/>
      <c r="AO326" s="114"/>
      <c r="AP326" s="114"/>
      <c r="AQ326" s="114"/>
      <c r="AR326" s="114"/>
      <c r="AS326" s="114"/>
      <c r="AT326" s="114"/>
      <c r="AU326" s="114"/>
      <c r="AV326" s="114"/>
      <c r="AW326" s="114"/>
      <c r="AX326" s="114"/>
      <c r="AY326" s="114"/>
      <c r="AZ326" s="114"/>
      <c r="BA326" s="114"/>
      <c r="BB326" s="114"/>
      <c r="BC326" s="114"/>
      <c r="BD326" s="114"/>
      <c r="BE326" s="114"/>
      <c r="BF326" s="114"/>
      <c r="BG326" s="114"/>
      <c r="BH326" s="114"/>
    </row>
    <row r="327" spans="1:60" ht="22.5" outlineLevel="1" x14ac:dyDescent="0.2">
      <c r="A327" s="131">
        <v>136</v>
      </c>
      <c r="B327" s="132" t="s">
        <v>507</v>
      </c>
      <c r="C327" s="145" t="s">
        <v>508</v>
      </c>
      <c r="D327" s="133" t="s">
        <v>142</v>
      </c>
      <c r="E327" s="134">
        <v>21.387699999999999</v>
      </c>
      <c r="F327" s="135"/>
      <c r="G327" s="136">
        <f>ROUND(E327*F327,2)</f>
        <v>0</v>
      </c>
      <c r="H327" s="119">
        <v>400</v>
      </c>
      <c r="I327" s="119">
        <f>ROUND(E327*H327,2)</f>
        <v>8555.08</v>
      </c>
      <c r="J327" s="119">
        <v>0</v>
      </c>
      <c r="K327" s="119">
        <f>ROUND(E327*J327,2)</f>
        <v>0</v>
      </c>
      <c r="L327" s="119">
        <v>21</v>
      </c>
      <c r="M327" s="119">
        <f>G327*(1+L327/100)</f>
        <v>0</v>
      </c>
      <c r="N327" s="119">
        <v>0</v>
      </c>
      <c r="O327" s="119">
        <f>ROUND(E327*N327,2)</f>
        <v>0</v>
      </c>
      <c r="P327" s="119">
        <v>0</v>
      </c>
      <c r="Q327" s="119">
        <f>ROUND(E327*P327,2)</f>
        <v>0</v>
      </c>
      <c r="R327" s="119"/>
      <c r="S327" s="119" t="s">
        <v>155</v>
      </c>
      <c r="T327" s="119" t="s">
        <v>156</v>
      </c>
      <c r="U327" s="119">
        <v>0</v>
      </c>
      <c r="V327" s="119">
        <f>ROUND(E327*U327,2)</f>
        <v>0</v>
      </c>
      <c r="W327" s="119"/>
      <c r="X327" s="119" t="s">
        <v>164</v>
      </c>
      <c r="Y327" s="114"/>
      <c r="Z327" s="114"/>
      <c r="AA327" s="114"/>
      <c r="AB327" s="114"/>
      <c r="AC327" s="114"/>
      <c r="AD327" s="114"/>
      <c r="AE327" s="114"/>
      <c r="AF327" s="114"/>
      <c r="AG327" s="114" t="s">
        <v>343</v>
      </c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</row>
    <row r="328" spans="1:60" outlineLevel="1" x14ac:dyDescent="0.2">
      <c r="A328" s="117"/>
      <c r="B328" s="118"/>
      <c r="C328" s="147" t="s">
        <v>448</v>
      </c>
      <c r="D328" s="122"/>
      <c r="E328" s="123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119"/>
      <c r="U328" s="119"/>
      <c r="V328" s="119"/>
      <c r="W328" s="119"/>
      <c r="X328" s="119"/>
      <c r="Y328" s="114"/>
      <c r="Z328" s="114"/>
      <c r="AA328" s="114"/>
      <c r="AB328" s="114"/>
      <c r="AC328" s="114"/>
      <c r="AD328" s="114"/>
      <c r="AE328" s="114"/>
      <c r="AF328" s="114"/>
      <c r="AG328" s="114" t="s">
        <v>145</v>
      </c>
      <c r="AH328" s="114"/>
      <c r="AI328" s="114"/>
      <c r="AJ328" s="114"/>
      <c r="AK328" s="114"/>
      <c r="AL328" s="114"/>
      <c r="AM328" s="114"/>
      <c r="AN328" s="114"/>
      <c r="AO328" s="114"/>
      <c r="AP328" s="114"/>
      <c r="AQ328" s="114"/>
      <c r="AR328" s="114"/>
      <c r="AS328" s="114"/>
      <c r="AT328" s="114"/>
      <c r="AU328" s="114"/>
      <c r="AV328" s="114"/>
      <c r="AW328" s="114"/>
      <c r="AX328" s="114"/>
      <c r="AY328" s="114"/>
      <c r="AZ328" s="114"/>
      <c r="BA328" s="114"/>
      <c r="BB328" s="114"/>
      <c r="BC328" s="114"/>
      <c r="BD328" s="114"/>
      <c r="BE328" s="114"/>
      <c r="BF328" s="114"/>
      <c r="BG328" s="114"/>
      <c r="BH328" s="114"/>
    </row>
    <row r="329" spans="1:60" outlineLevel="1" x14ac:dyDescent="0.2">
      <c r="A329" s="117"/>
      <c r="B329" s="118"/>
      <c r="C329" s="148" t="s">
        <v>509</v>
      </c>
      <c r="D329" s="122"/>
      <c r="E329" s="123">
        <v>16.28</v>
      </c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119"/>
      <c r="U329" s="119"/>
      <c r="V329" s="119"/>
      <c r="W329" s="119"/>
      <c r="X329" s="119"/>
      <c r="Y329" s="114"/>
      <c r="Z329" s="114"/>
      <c r="AA329" s="114"/>
      <c r="AB329" s="114"/>
      <c r="AC329" s="114"/>
      <c r="AD329" s="114"/>
      <c r="AE329" s="114"/>
      <c r="AF329" s="114"/>
      <c r="AG329" s="114" t="s">
        <v>145</v>
      </c>
      <c r="AH329" s="114">
        <v>2</v>
      </c>
      <c r="AI329" s="114"/>
      <c r="AJ329" s="114"/>
      <c r="AK329" s="114"/>
      <c r="AL329" s="114"/>
      <c r="AM329" s="114"/>
      <c r="AN329" s="114"/>
      <c r="AO329" s="114"/>
      <c r="AP329" s="114"/>
      <c r="AQ329" s="114"/>
      <c r="AR329" s="114"/>
      <c r="AS329" s="114"/>
      <c r="AT329" s="114"/>
      <c r="AU329" s="114"/>
      <c r="AV329" s="114"/>
      <c r="AW329" s="114"/>
      <c r="AX329" s="114"/>
      <c r="AY329" s="114"/>
      <c r="AZ329" s="114"/>
      <c r="BA329" s="114"/>
      <c r="BB329" s="114"/>
      <c r="BC329" s="114"/>
      <c r="BD329" s="114"/>
      <c r="BE329" s="114"/>
      <c r="BF329" s="114"/>
      <c r="BG329" s="114"/>
      <c r="BH329" s="114"/>
    </row>
    <row r="330" spans="1:60" outlineLevel="1" x14ac:dyDescent="0.2">
      <c r="A330" s="117"/>
      <c r="B330" s="118"/>
      <c r="C330" s="148" t="s">
        <v>510</v>
      </c>
      <c r="D330" s="122"/>
      <c r="E330" s="123">
        <v>-1.1819999999999999</v>
      </c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119"/>
      <c r="U330" s="119"/>
      <c r="V330" s="119"/>
      <c r="W330" s="119"/>
      <c r="X330" s="119"/>
      <c r="Y330" s="114"/>
      <c r="Z330" s="114"/>
      <c r="AA330" s="114"/>
      <c r="AB330" s="114"/>
      <c r="AC330" s="114"/>
      <c r="AD330" s="114"/>
      <c r="AE330" s="114"/>
      <c r="AF330" s="114"/>
      <c r="AG330" s="114" t="s">
        <v>145</v>
      </c>
      <c r="AH330" s="114">
        <v>2</v>
      </c>
      <c r="AI330" s="114"/>
      <c r="AJ330" s="114"/>
      <c r="AK330" s="114"/>
      <c r="AL330" s="114"/>
      <c r="AM330" s="114"/>
      <c r="AN330" s="114"/>
      <c r="AO330" s="114"/>
      <c r="AP330" s="114"/>
      <c r="AQ330" s="114"/>
      <c r="AR330" s="114"/>
      <c r="AS330" s="114"/>
      <c r="AT330" s="114"/>
      <c r="AU330" s="114"/>
      <c r="AV330" s="114"/>
      <c r="AW330" s="114"/>
      <c r="AX330" s="114"/>
      <c r="AY330" s="114"/>
      <c r="AZ330" s="114"/>
      <c r="BA330" s="114"/>
      <c r="BB330" s="114"/>
      <c r="BC330" s="114"/>
      <c r="BD330" s="114"/>
      <c r="BE330" s="114"/>
      <c r="BF330" s="114"/>
      <c r="BG330" s="114"/>
      <c r="BH330" s="114"/>
    </row>
    <row r="331" spans="1:60" outlineLevel="1" x14ac:dyDescent="0.2">
      <c r="A331" s="117"/>
      <c r="B331" s="118"/>
      <c r="C331" s="148" t="s">
        <v>511</v>
      </c>
      <c r="D331" s="122"/>
      <c r="E331" s="123">
        <v>3.5</v>
      </c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119"/>
      <c r="U331" s="119"/>
      <c r="V331" s="119"/>
      <c r="W331" s="119"/>
      <c r="X331" s="119"/>
      <c r="Y331" s="114"/>
      <c r="Z331" s="114"/>
      <c r="AA331" s="114"/>
      <c r="AB331" s="114"/>
      <c r="AC331" s="114"/>
      <c r="AD331" s="114"/>
      <c r="AE331" s="114"/>
      <c r="AF331" s="114"/>
      <c r="AG331" s="114" t="s">
        <v>145</v>
      </c>
      <c r="AH331" s="114">
        <v>2</v>
      </c>
      <c r="AI331" s="114"/>
      <c r="AJ331" s="114"/>
      <c r="AK331" s="114"/>
      <c r="AL331" s="114"/>
      <c r="AM331" s="114"/>
      <c r="AN331" s="114"/>
      <c r="AO331" s="114"/>
      <c r="AP331" s="114"/>
      <c r="AQ331" s="114"/>
      <c r="AR331" s="114"/>
      <c r="AS331" s="114"/>
      <c r="AT331" s="114"/>
      <c r="AU331" s="114"/>
      <c r="AV331" s="114"/>
      <c r="AW331" s="114"/>
      <c r="AX331" s="114"/>
      <c r="AY331" s="114"/>
      <c r="AZ331" s="114"/>
      <c r="BA331" s="114"/>
      <c r="BB331" s="114"/>
      <c r="BC331" s="114"/>
      <c r="BD331" s="114"/>
      <c r="BE331" s="114"/>
      <c r="BF331" s="114"/>
      <c r="BG331" s="114"/>
      <c r="BH331" s="114"/>
    </row>
    <row r="332" spans="1:60" outlineLevel="1" x14ac:dyDescent="0.2">
      <c r="A332" s="117"/>
      <c r="B332" s="118"/>
      <c r="C332" s="147" t="s">
        <v>452</v>
      </c>
      <c r="D332" s="122"/>
      <c r="E332" s="123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119"/>
      <c r="U332" s="119"/>
      <c r="V332" s="119"/>
      <c r="W332" s="119"/>
      <c r="X332" s="119"/>
      <c r="Y332" s="114"/>
      <c r="Z332" s="114"/>
      <c r="AA332" s="114"/>
      <c r="AB332" s="114"/>
      <c r="AC332" s="114"/>
      <c r="AD332" s="114"/>
      <c r="AE332" s="114"/>
      <c r="AF332" s="114"/>
      <c r="AG332" s="114" t="s">
        <v>145</v>
      </c>
      <c r="AH332" s="114"/>
      <c r="AI332" s="114"/>
      <c r="AJ332" s="114"/>
      <c r="AK332" s="114"/>
      <c r="AL332" s="114"/>
      <c r="AM332" s="114"/>
      <c r="AN332" s="114"/>
      <c r="AO332" s="114"/>
      <c r="AP332" s="114"/>
      <c r="AQ332" s="114"/>
      <c r="AR332" s="114"/>
      <c r="AS332" s="114"/>
      <c r="AT332" s="114"/>
      <c r="AU332" s="114"/>
      <c r="AV332" s="114"/>
      <c r="AW332" s="114"/>
      <c r="AX332" s="114"/>
      <c r="AY332" s="114"/>
      <c r="AZ332" s="114"/>
      <c r="BA332" s="114"/>
      <c r="BB332" s="114"/>
      <c r="BC332" s="114"/>
      <c r="BD332" s="114"/>
      <c r="BE332" s="114"/>
      <c r="BF332" s="114"/>
      <c r="BG332" s="114"/>
      <c r="BH332" s="114"/>
    </row>
    <row r="333" spans="1:60" outlineLevel="1" x14ac:dyDescent="0.2">
      <c r="A333" s="117"/>
      <c r="B333" s="118"/>
      <c r="C333" s="146" t="s">
        <v>512</v>
      </c>
      <c r="D333" s="120"/>
      <c r="E333" s="121">
        <v>21.387699999999999</v>
      </c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119"/>
      <c r="U333" s="119"/>
      <c r="V333" s="119"/>
      <c r="W333" s="119"/>
      <c r="X333" s="119"/>
      <c r="Y333" s="114"/>
      <c r="Z333" s="114"/>
      <c r="AA333" s="114"/>
      <c r="AB333" s="114"/>
      <c r="AC333" s="114"/>
      <c r="AD333" s="114"/>
      <c r="AE333" s="114"/>
      <c r="AF333" s="114"/>
      <c r="AG333" s="114" t="s">
        <v>145</v>
      </c>
      <c r="AH333" s="114">
        <v>0</v>
      </c>
      <c r="AI333" s="114"/>
      <c r="AJ333" s="114"/>
      <c r="AK333" s="114"/>
      <c r="AL333" s="114"/>
      <c r="AM333" s="114"/>
      <c r="AN333" s="114"/>
      <c r="AO333" s="114"/>
      <c r="AP333" s="114"/>
      <c r="AQ333" s="114"/>
      <c r="AR333" s="114"/>
      <c r="AS333" s="114"/>
      <c r="AT333" s="114"/>
      <c r="AU333" s="114"/>
      <c r="AV333" s="114"/>
      <c r="AW333" s="114"/>
      <c r="AX333" s="114"/>
      <c r="AY333" s="114"/>
      <c r="AZ333" s="114"/>
      <c r="BA333" s="114"/>
      <c r="BB333" s="114"/>
      <c r="BC333" s="114"/>
      <c r="BD333" s="114"/>
      <c r="BE333" s="114"/>
      <c r="BF333" s="114"/>
      <c r="BG333" s="114"/>
      <c r="BH333" s="114"/>
    </row>
    <row r="334" spans="1:60" outlineLevel="1" x14ac:dyDescent="0.2">
      <c r="A334" s="137">
        <v>137</v>
      </c>
      <c r="B334" s="138" t="s">
        <v>513</v>
      </c>
      <c r="C334" s="144" t="s">
        <v>514</v>
      </c>
      <c r="D334" s="139" t="s">
        <v>148</v>
      </c>
      <c r="E334" s="140">
        <v>10</v>
      </c>
      <c r="F334" s="141"/>
      <c r="G334" s="142">
        <f>ROUND(E334*F334,2)</f>
        <v>0</v>
      </c>
      <c r="H334" s="119">
        <v>87</v>
      </c>
      <c r="I334" s="119">
        <f>ROUND(E334*H334,2)</f>
        <v>870</v>
      </c>
      <c r="J334" s="119">
        <v>0</v>
      </c>
      <c r="K334" s="119">
        <f>ROUND(E334*J334,2)</f>
        <v>0</v>
      </c>
      <c r="L334" s="119">
        <v>21</v>
      </c>
      <c r="M334" s="119">
        <f>G334*(1+L334/100)</f>
        <v>0</v>
      </c>
      <c r="N334" s="119">
        <v>2.2000000000000001E-4</v>
      </c>
      <c r="O334" s="119">
        <f>ROUND(E334*N334,2)</f>
        <v>0</v>
      </c>
      <c r="P334" s="119">
        <v>0</v>
      </c>
      <c r="Q334" s="119">
        <f>ROUND(E334*P334,2)</f>
        <v>0</v>
      </c>
      <c r="R334" s="119"/>
      <c r="S334" s="119" t="s">
        <v>155</v>
      </c>
      <c r="T334" s="119" t="s">
        <v>156</v>
      </c>
      <c r="U334" s="119">
        <v>0</v>
      </c>
      <c r="V334" s="119">
        <f>ROUND(E334*U334,2)</f>
        <v>0</v>
      </c>
      <c r="W334" s="119"/>
      <c r="X334" s="119" t="s">
        <v>164</v>
      </c>
      <c r="Y334" s="114"/>
      <c r="Z334" s="114"/>
      <c r="AA334" s="114"/>
      <c r="AB334" s="114"/>
      <c r="AC334" s="114"/>
      <c r="AD334" s="114"/>
      <c r="AE334" s="114"/>
      <c r="AF334" s="114"/>
      <c r="AG334" s="114" t="s">
        <v>343</v>
      </c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</row>
    <row r="335" spans="1:60" outlineLevel="1" x14ac:dyDescent="0.2">
      <c r="A335" s="137">
        <v>138</v>
      </c>
      <c r="B335" s="138" t="s">
        <v>515</v>
      </c>
      <c r="C335" s="144" t="s">
        <v>516</v>
      </c>
      <c r="D335" s="139" t="s">
        <v>0</v>
      </c>
      <c r="E335" s="140">
        <v>268.01710000000003</v>
      </c>
      <c r="F335" s="141"/>
      <c r="G335" s="142">
        <f>ROUND(E335*F335,2)</f>
        <v>0</v>
      </c>
      <c r="H335" s="119">
        <v>0</v>
      </c>
      <c r="I335" s="119">
        <f>ROUND(E335*H335,2)</f>
        <v>0</v>
      </c>
      <c r="J335" s="119">
        <v>3.65</v>
      </c>
      <c r="K335" s="119">
        <f>ROUND(E335*J335,2)</f>
        <v>978.26</v>
      </c>
      <c r="L335" s="119">
        <v>21</v>
      </c>
      <c r="M335" s="119">
        <f>G335*(1+L335/100)</f>
        <v>0</v>
      </c>
      <c r="N335" s="119">
        <v>0</v>
      </c>
      <c r="O335" s="119">
        <f>ROUND(E335*N335,2)</f>
        <v>0</v>
      </c>
      <c r="P335" s="119">
        <v>0</v>
      </c>
      <c r="Q335" s="119">
        <f>ROUND(E335*P335,2)</f>
        <v>0</v>
      </c>
      <c r="R335" s="119"/>
      <c r="S335" s="119" t="s">
        <v>135</v>
      </c>
      <c r="T335" s="119" t="s">
        <v>143</v>
      </c>
      <c r="U335" s="119">
        <v>0</v>
      </c>
      <c r="V335" s="119">
        <f>ROUND(E335*U335,2)</f>
        <v>0</v>
      </c>
      <c r="W335" s="119"/>
      <c r="X335" s="119" t="s">
        <v>250</v>
      </c>
      <c r="Y335" s="114"/>
      <c r="Z335" s="114"/>
      <c r="AA335" s="114"/>
      <c r="AB335" s="114"/>
      <c r="AC335" s="114"/>
      <c r="AD335" s="114"/>
      <c r="AE335" s="114"/>
      <c r="AF335" s="114"/>
      <c r="AG335" s="114" t="s">
        <v>251</v>
      </c>
      <c r="AH335" s="114"/>
      <c r="AI335" s="114"/>
      <c r="AJ335" s="114"/>
      <c r="AK335" s="114"/>
      <c r="AL335" s="114"/>
      <c r="AM335" s="114"/>
      <c r="AN335" s="114"/>
      <c r="AO335" s="114"/>
      <c r="AP335" s="114"/>
      <c r="AQ335" s="114"/>
      <c r="AR335" s="114"/>
      <c r="AS335" s="114"/>
      <c r="AT335" s="114"/>
      <c r="AU335" s="114"/>
      <c r="AV335" s="114"/>
      <c r="AW335" s="114"/>
      <c r="AX335" s="114"/>
      <c r="AY335" s="114"/>
      <c r="AZ335" s="114"/>
      <c r="BA335" s="114"/>
      <c r="BB335" s="114"/>
      <c r="BC335" s="114"/>
      <c r="BD335" s="114"/>
      <c r="BE335" s="114"/>
      <c r="BF335" s="114"/>
      <c r="BG335" s="114"/>
      <c r="BH335" s="114"/>
    </row>
    <row r="336" spans="1:60" x14ac:dyDescent="0.2">
      <c r="A336" s="125" t="s">
        <v>130</v>
      </c>
      <c r="B336" s="126" t="s">
        <v>90</v>
      </c>
      <c r="C336" s="143" t="s">
        <v>91</v>
      </c>
      <c r="D336" s="127"/>
      <c r="E336" s="128"/>
      <c r="F336" s="129"/>
      <c r="G336" s="130">
        <f>SUMIF(AG337:AG344,"&lt;&gt;NOR",G337:G344)</f>
        <v>0</v>
      </c>
      <c r="H336" s="124"/>
      <c r="I336" s="124">
        <f>SUM(I337:I344)</f>
        <v>1378.0700000000002</v>
      </c>
      <c r="J336" s="124"/>
      <c r="K336" s="124">
        <f>SUM(K337:K344)</f>
        <v>2902.57</v>
      </c>
      <c r="L336" s="124"/>
      <c r="M336" s="124">
        <f>SUM(M337:M344)</f>
        <v>0</v>
      </c>
      <c r="N336" s="124"/>
      <c r="O336" s="124">
        <f>SUM(O337:O344)</f>
        <v>0</v>
      </c>
      <c r="P336" s="124"/>
      <c r="Q336" s="124">
        <f>SUM(Q337:Q344)</f>
        <v>0</v>
      </c>
      <c r="R336" s="124"/>
      <c r="S336" s="124"/>
      <c r="T336" s="124"/>
      <c r="U336" s="124"/>
      <c r="V336" s="124">
        <f>SUM(V337:V344)</f>
        <v>5.99</v>
      </c>
      <c r="W336" s="124"/>
      <c r="X336" s="124"/>
      <c r="AG336" t="s">
        <v>131</v>
      </c>
    </row>
    <row r="337" spans="1:60" outlineLevel="1" x14ac:dyDescent="0.2">
      <c r="A337" s="131">
        <v>139</v>
      </c>
      <c r="B337" s="132" t="s">
        <v>517</v>
      </c>
      <c r="C337" s="145" t="s">
        <v>518</v>
      </c>
      <c r="D337" s="133" t="s">
        <v>142</v>
      </c>
      <c r="E337" s="134">
        <v>11.97</v>
      </c>
      <c r="F337" s="135"/>
      <c r="G337" s="136">
        <f>ROUND(E337*F337,2)</f>
        <v>0</v>
      </c>
      <c r="H337" s="119">
        <v>70.86</v>
      </c>
      <c r="I337" s="119">
        <f>ROUND(E337*H337,2)</f>
        <v>848.19</v>
      </c>
      <c r="J337" s="119">
        <v>67.64</v>
      </c>
      <c r="K337" s="119">
        <f>ROUND(E337*J337,2)</f>
        <v>809.65</v>
      </c>
      <c r="L337" s="119">
        <v>21</v>
      </c>
      <c r="M337" s="119">
        <f>G337*(1+L337/100)</f>
        <v>0</v>
      </c>
      <c r="N337" s="119">
        <v>3.6999999999999999E-4</v>
      </c>
      <c r="O337" s="119">
        <f>ROUND(E337*N337,2)</f>
        <v>0</v>
      </c>
      <c r="P337" s="119">
        <v>0</v>
      </c>
      <c r="Q337" s="119">
        <f>ROUND(E337*P337,2)</f>
        <v>0</v>
      </c>
      <c r="R337" s="119"/>
      <c r="S337" s="119" t="s">
        <v>135</v>
      </c>
      <c r="T337" s="119" t="s">
        <v>143</v>
      </c>
      <c r="U337" s="119">
        <v>0.13900000000000001</v>
      </c>
      <c r="V337" s="119">
        <f>ROUND(E337*U337,2)</f>
        <v>1.66</v>
      </c>
      <c r="W337" s="119"/>
      <c r="X337" s="119" t="s">
        <v>136</v>
      </c>
      <c r="Y337" s="114"/>
      <c r="Z337" s="114"/>
      <c r="AA337" s="114"/>
      <c r="AB337" s="114"/>
      <c r="AC337" s="114"/>
      <c r="AD337" s="114"/>
      <c r="AE337" s="114"/>
      <c r="AF337" s="114"/>
      <c r="AG337" s="114" t="s">
        <v>137</v>
      </c>
      <c r="AH337" s="114"/>
      <c r="AI337" s="114"/>
      <c r="AJ337" s="114"/>
      <c r="AK337" s="114"/>
      <c r="AL337" s="114"/>
      <c r="AM337" s="114"/>
      <c r="AN337" s="114"/>
      <c r="AO337" s="114"/>
      <c r="AP337" s="114"/>
      <c r="AQ337" s="114"/>
      <c r="AR337" s="114"/>
      <c r="AS337" s="114"/>
      <c r="AT337" s="114"/>
      <c r="AU337" s="114"/>
      <c r="AV337" s="114"/>
      <c r="AW337" s="114"/>
      <c r="AX337" s="114"/>
      <c r="AY337" s="114"/>
      <c r="AZ337" s="114"/>
      <c r="BA337" s="114"/>
      <c r="BB337" s="114"/>
      <c r="BC337" s="114"/>
      <c r="BD337" s="114"/>
      <c r="BE337" s="114"/>
      <c r="BF337" s="114"/>
      <c r="BG337" s="114"/>
      <c r="BH337" s="114"/>
    </row>
    <row r="338" spans="1:60" outlineLevel="1" x14ac:dyDescent="0.2">
      <c r="A338" s="117"/>
      <c r="B338" s="118"/>
      <c r="C338" s="146" t="s">
        <v>519</v>
      </c>
      <c r="D338" s="120"/>
      <c r="E338" s="121">
        <v>11.97</v>
      </c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  <c r="T338" s="119"/>
      <c r="U338" s="119"/>
      <c r="V338" s="119"/>
      <c r="W338" s="119"/>
      <c r="X338" s="119"/>
      <c r="Y338" s="114"/>
      <c r="Z338" s="114"/>
      <c r="AA338" s="114"/>
      <c r="AB338" s="114"/>
      <c r="AC338" s="114"/>
      <c r="AD338" s="114"/>
      <c r="AE338" s="114"/>
      <c r="AF338" s="114"/>
      <c r="AG338" s="114" t="s">
        <v>145</v>
      </c>
      <c r="AH338" s="114">
        <v>0</v>
      </c>
      <c r="AI338" s="114"/>
      <c r="AJ338" s="114"/>
      <c r="AK338" s="114"/>
      <c r="AL338" s="114"/>
      <c r="AM338" s="114"/>
      <c r="AN338" s="114"/>
      <c r="AO338" s="114"/>
      <c r="AP338" s="114"/>
      <c r="AQ338" s="114"/>
      <c r="AR338" s="114"/>
      <c r="AS338" s="114"/>
      <c r="AT338" s="114"/>
      <c r="AU338" s="114"/>
      <c r="AV338" s="114"/>
      <c r="AW338" s="114"/>
      <c r="AX338" s="114"/>
      <c r="AY338" s="114"/>
      <c r="AZ338" s="114"/>
      <c r="BA338" s="114"/>
      <c r="BB338" s="114"/>
      <c r="BC338" s="114"/>
      <c r="BD338" s="114"/>
      <c r="BE338" s="114"/>
      <c r="BF338" s="114"/>
      <c r="BG338" s="114"/>
      <c r="BH338" s="114"/>
    </row>
    <row r="339" spans="1:60" outlineLevel="1" x14ac:dyDescent="0.2">
      <c r="A339" s="131">
        <v>140</v>
      </c>
      <c r="B339" s="132" t="s">
        <v>520</v>
      </c>
      <c r="C339" s="145" t="s">
        <v>521</v>
      </c>
      <c r="D339" s="133" t="s">
        <v>148</v>
      </c>
      <c r="E339" s="134">
        <v>10.8</v>
      </c>
      <c r="F339" s="135"/>
      <c r="G339" s="136">
        <f>ROUND(E339*F339,2)</f>
        <v>0</v>
      </c>
      <c r="H339" s="119">
        <v>16.11</v>
      </c>
      <c r="I339" s="119">
        <f>ROUND(E339*H339,2)</f>
        <v>173.99</v>
      </c>
      <c r="J339" s="119">
        <v>58.49</v>
      </c>
      <c r="K339" s="119">
        <f>ROUND(E339*J339,2)</f>
        <v>631.69000000000005</v>
      </c>
      <c r="L339" s="119">
        <v>21</v>
      </c>
      <c r="M339" s="119">
        <f>G339*(1+L339/100)</f>
        <v>0</v>
      </c>
      <c r="N339" s="119">
        <v>9.0000000000000006E-5</v>
      </c>
      <c r="O339" s="119">
        <f>ROUND(E339*N339,2)</f>
        <v>0</v>
      </c>
      <c r="P339" s="119">
        <v>0</v>
      </c>
      <c r="Q339" s="119">
        <f>ROUND(E339*P339,2)</f>
        <v>0</v>
      </c>
      <c r="R339" s="119"/>
      <c r="S339" s="119" t="s">
        <v>135</v>
      </c>
      <c r="T339" s="119" t="s">
        <v>135</v>
      </c>
      <c r="U339" s="119">
        <v>0.11600000000000001</v>
      </c>
      <c r="V339" s="119">
        <f>ROUND(E339*U339,2)</f>
        <v>1.25</v>
      </c>
      <c r="W339" s="119"/>
      <c r="X339" s="119" t="s">
        <v>136</v>
      </c>
      <c r="Y339" s="114"/>
      <c r="Z339" s="114"/>
      <c r="AA339" s="114"/>
      <c r="AB339" s="114"/>
      <c r="AC339" s="114"/>
      <c r="AD339" s="114"/>
      <c r="AE339" s="114"/>
      <c r="AF339" s="114"/>
      <c r="AG339" s="114" t="s">
        <v>137</v>
      </c>
      <c r="AH339" s="114"/>
      <c r="AI339" s="114"/>
      <c r="AJ339" s="114"/>
      <c r="AK339" s="114"/>
      <c r="AL339" s="114"/>
      <c r="AM339" s="114"/>
      <c r="AN339" s="114"/>
      <c r="AO339" s="114"/>
      <c r="AP339" s="114"/>
      <c r="AQ339" s="114"/>
      <c r="AR339" s="114"/>
      <c r="AS339" s="114"/>
      <c r="AT339" s="114"/>
      <c r="AU339" s="114"/>
      <c r="AV339" s="114"/>
      <c r="AW339" s="114"/>
      <c r="AX339" s="114"/>
      <c r="AY339" s="114"/>
      <c r="AZ339" s="114"/>
      <c r="BA339" s="114"/>
      <c r="BB339" s="114"/>
      <c r="BC339" s="114"/>
      <c r="BD339" s="114"/>
      <c r="BE339" s="114"/>
      <c r="BF339" s="114"/>
      <c r="BG339" s="114"/>
      <c r="BH339" s="114"/>
    </row>
    <row r="340" spans="1:60" outlineLevel="1" x14ac:dyDescent="0.2">
      <c r="A340" s="117"/>
      <c r="B340" s="118"/>
      <c r="C340" s="146" t="s">
        <v>522</v>
      </c>
      <c r="D340" s="120"/>
      <c r="E340" s="121">
        <v>10.8</v>
      </c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  <c r="T340" s="119"/>
      <c r="U340" s="119"/>
      <c r="V340" s="119"/>
      <c r="W340" s="119"/>
      <c r="X340" s="119"/>
      <c r="Y340" s="114"/>
      <c r="Z340" s="114"/>
      <c r="AA340" s="114"/>
      <c r="AB340" s="114"/>
      <c r="AC340" s="114"/>
      <c r="AD340" s="114"/>
      <c r="AE340" s="114"/>
      <c r="AF340" s="114"/>
      <c r="AG340" s="114" t="s">
        <v>145</v>
      </c>
      <c r="AH340" s="114">
        <v>0</v>
      </c>
      <c r="AI340" s="114"/>
      <c r="AJ340" s="114"/>
      <c r="AK340" s="114"/>
      <c r="AL340" s="114"/>
      <c r="AM340" s="114"/>
      <c r="AN340" s="114"/>
      <c r="AO340" s="114"/>
      <c r="AP340" s="114"/>
      <c r="AQ340" s="114"/>
      <c r="AR340" s="114"/>
      <c r="AS340" s="114"/>
      <c r="AT340" s="114"/>
      <c r="AU340" s="114"/>
      <c r="AV340" s="114"/>
      <c r="AW340" s="114"/>
      <c r="AX340" s="114"/>
      <c r="AY340" s="114"/>
      <c r="AZ340" s="114"/>
      <c r="BA340" s="114"/>
      <c r="BB340" s="114"/>
      <c r="BC340" s="114"/>
      <c r="BD340" s="114"/>
      <c r="BE340" s="114"/>
      <c r="BF340" s="114"/>
      <c r="BG340" s="114"/>
      <c r="BH340" s="114"/>
    </row>
    <row r="341" spans="1:60" outlineLevel="1" x14ac:dyDescent="0.2">
      <c r="A341" s="131">
        <v>141</v>
      </c>
      <c r="B341" s="132" t="s">
        <v>523</v>
      </c>
      <c r="C341" s="145" t="s">
        <v>524</v>
      </c>
      <c r="D341" s="133" t="s">
        <v>142</v>
      </c>
      <c r="E341" s="134">
        <v>7.4625000000000004</v>
      </c>
      <c r="F341" s="135"/>
      <c r="G341" s="136">
        <f>ROUND(E341*F341,2)</f>
        <v>0</v>
      </c>
      <c r="H341" s="119">
        <v>47.69</v>
      </c>
      <c r="I341" s="119">
        <f>ROUND(E341*H341,2)</f>
        <v>355.89</v>
      </c>
      <c r="J341" s="119">
        <v>195.81</v>
      </c>
      <c r="K341" s="119">
        <f>ROUND(E341*J341,2)</f>
        <v>1461.23</v>
      </c>
      <c r="L341" s="119">
        <v>21</v>
      </c>
      <c r="M341" s="119">
        <f>G341*(1+L341/100)</f>
        <v>0</v>
      </c>
      <c r="N341" s="119">
        <v>3.6000000000000002E-4</v>
      </c>
      <c r="O341" s="119">
        <f>ROUND(E341*N341,2)</f>
        <v>0</v>
      </c>
      <c r="P341" s="119">
        <v>0</v>
      </c>
      <c r="Q341" s="119">
        <f>ROUND(E341*P341,2)</f>
        <v>0</v>
      </c>
      <c r="R341" s="119"/>
      <c r="S341" s="119" t="s">
        <v>155</v>
      </c>
      <c r="T341" s="119" t="s">
        <v>156</v>
      </c>
      <c r="U341" s="119">
        <v>0.41299999999999998</v>
      </c>
      <c r="V341" s="119">
        <f>ROUND(E341*U341,2)</f>
        <v>3.08</v>
      </c>
      <c r="W341" s="119"/>
      <c r="X341" s="119" t="s">
        <v>136</v>
      </c>
      <c r="Y341" s="114"/>
      <c r="Z341" s="114"/>
      <c r="AA341" s="114"/>
      <c r="AB341" s="114"/>
      <c r="AC341" s="114"/>
      <c r="AD341" s="114"/>
      <c r="AE341" s="114"/>
      <c r="AF341" s="114"/>
      <c r="AG341" s="114" t="s">
        <v>137</v>
      </c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</row>
    <row r="342" spans="1:60" outlineLevel="1" x14ac:dyDescent="0.2">
      <c r="A342" s="117"/>
      <c r="B342" s="118"/>
      <c r="C342" s="146" t="s">
        <v>525</v>
      </c>
      <c r="D342" s="120"/>
      <c r="E342" s="121">
        <v>2.5</v>
      </c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  <c r="T342" s="119"/>
      <c r="U342" s="119"/>
      <c r="V342" s="119"/>
      <c r="W342" s="119"/>
      <c r="X342" s="119"/>
      <c r="Y342" s="114"/>
      <c r="Z342" s="114"/>
      <c r="AA342" s="114"/>
      <c r="AB342" s="114"/>
      <c r="AC342" s="114"/>
      <c r="AD342" s="114"/>
      <c r="AE342" s="114"/>
      <c r="AF342" s="114"/>
      <c r="AG342" s="114" t="s">
        <v>145</v>
      </c>
      <c r="AH342" s="114">
        <v>0</v>
      </c>
      <c r="AI342" s="114"/>
      <c r="AJ342" s="114"/>
      <c r="AK342" s="114"/>
      <c r="AL342" s="114"/>
      <c r="AM342" s="114"/>
      <c r="AN342" s="114"/>
      <c r="AO342" s="114"/>
      <c r="AP342" s="114"/>
      <c r="AQ342" s="114"/>
      <c r="AR342" s="114"/>
      <c r="AS342" s="114"/>
      <c r="AT342" s="114"/>
      <c r="AU342" s="114"/>
      <c r="AV342" s="114"/>
      <c r="AW342" s="114"/>
      <c r="AX342" s="114"/>
      <c r="AY342" s="114"/>
      <c r="AZ342" s="114"/>
      <c r="BA342" s="114"/>
      <c r="BB342" s="114"/>
      <c r="BC342" s="114"/>
      <c r="BD342" s="114"/>
      <c r="BE342" s="114"/>
      <c r="BF342" s="114"/>
      <c r="BG342" s="114"/>
      <c r="BH342" s="114"/>
    </row>
    <row r="343" spans="1:60" outlineLevel="1" x14ac:dyDescent="0.2">
      <c r="A343" s="117"/>
      <c r="B343" s="118"/>
      <c r="C343" s="146" t="s">
        <v>526</v>
      </c>
      <c r="D343" s="120"/>
      <c r="E343" s="121">
        <v>3.6</v>
      </c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  <c r="T343" s="119"/>
      <c r="U343" s="119"/>
      <c r="V343" s="119"/>
      <c r="W343" s="119"/>
      <c r="X343" s="119"/>
      <c r="Y343" s="114"/>
      <c r="Z343" s="114"/>
      <c r="AA343" s="114"/>
      <c r="AB343" s="114"/>
      <c r="AC343" s="114"/>
      <c r="AD343" s="114"/>
      <c r="AE343" s="114"/>
      <c r="AF343" s="114"/>
      <c r="AG343" s="114" t="s">
        <v>145</v>
      </c>
      <c r="AH343" s="114">
        <v>0</v>
      </c>
      <c r="AI343" s="114"/>
      <c r="AJ343" s="114"/>
      <c r="AK343" s="114"/>
      <c r="AL343" s="114"/>
      <c r="AM343" s="114"/>
      <c r="AN343" s="114"/>
      <c r="AO343" s="114"/>
      <c r="AP343" s="114"/>
      <c r="AQ343" s="114"/>
      <c r="AR343" s="114"/>
      <c r="AS343" s="114"/>
      <c r="AT343" s="114"/>
      <c r="AU343" s="114"/>
      <c r="AV343" s="114"/>
      <c r="AW343" s="114"/>
      <c r="AX343" s="114"/>
      <c r="AY343" s="114"/>
      <c r="AZ343" s="114"/>
      <c r="BA343" s="114"/>
      <c r="BB343" s="114"/>
      <c r="BC343" s="114"/>
      <c r="BD343" s="114"/>
      <c r="BE343" s="114"/>
      <c r="BF343" s="114"/>
      <c r="BG343" s="114"/>
      <c r="BH343" s="114"/>
    </row>
    <row r="344" spans="1:60" outlineLevel="1" x14ac:dyDescent="0.2">
      <c r="A344" s="117"/>
      <c r="B344" s="118"/>
      <c r="C344" s="146" t="s">
        <v>527</v>
      </c>
      <c r="D344" s="120"/>
      <c r="E344" s="121">
        <v>1.3625</v>
      </c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  <c r="T344" s="119"/>
      <c r="U344" s="119"/>
      <c r="V344" s="119"/>
      <c r="W344" s="119"/>
      <c r="X344" s="119"/>
      <c r="Y344" s="114"/>
      <c r="Z344" s="114"/>
      <c r="AA344" s="114"/>
      <c r="AB344" s="114"/>
      <c r="AC344" s="114"/>
      <c r="AD344" s="114"/>
      <c r="AE344" s="114"/>
      <c r="AF344" s="114"/>
      <c r="AG344" s="114" t="s">
        <v>145</v>
      </c>
      <c r="AH344" s="114">
        <v>0</v>
      </c>
      <c r="AI344" s="114"/>
      <c r="AJ344" s="114"/>
      <c r="AK344" s="114"/>
      <c r="AL344" s="114"/>
      <c r="AM344" s="114"/>
      <c r="AN344" s="114"/>
      <c r="AO344" s="114"/>
      <c r="AP344" s="114"/>
      <c r="AQ344" s="114"/>
      <c r="AR344" s="114"/>
      <c r="AS344" s="114"/>
      <c r="AT344" s="114"/>
      <c r="AU344" s="114"/>
      <c r="AV344" s="114"/>
      <c r="AW344" s="114"/>
      <c r="AX344" s="114"/>
      <c r="AY344" s="114"/>
      <c r="AZ344" s="114"/>
      <c r="BA344" s="114"/>
      <c r="BB344" s="114"/>
      <c r="BC344" s="114"/>
      <c r="BD344" s="114"/>
      <c r="BE344" s="114"/>
      <c r="BF344" s="114"/>
      <c r="BG344" s="114"/>
      <c r="BH344" s="114"/>
    </row>
    <row r="345" spans="1:60" x14ac:dyDescent="0.2">
      <c r="A345" s="125" t="s">
        <v>130</v>
      </c>
      <c r="B345" s="126" t="s">
        <v>92</v>
      </c>
      <c r="C345" s="143" t="s">
        <v>93</v>
      </c>
      <c r="D345" s="127"/>
      <c r="E345" s="128"/>
      <c r="F345" s="129"/>
      <c r="G345" s="130">
        <f>SUMIF(AG346:AG382,"&lt;&gt;NOR",G346:G382)</f>
        <v>0</v>
      </c>
      <c r="H345" s="124"/>
      <c r="I345" s="124">
        <f>SUM(I346:I382)</f>
        <v>1021.0300000000001</v>
      </c>
      <c r="J345" s="124"/>
      <c r="K345" s="124">
        <f>SUM(K346:K382)</f>
        <v>12080.77</v>
      </c>
      <c r="L345" s="124"/>
      <c r="M345" s="124">
        <f>SUM(M346:M382)</f>
        <v>0</v>
      </c>
      <c r="N345" s="124"/>
      <c r="O345" s="124">
        <f>SUM(O346:O382)</f>
        <v>0.03</v>
      </c>
      <c r="P345" s="124"/>
      <c r="Q345" s="124">
        <f>SUM(Q346:Q382)</f>
        <v>0</v>
      </c>
      <c r="R345" s="124"/>
      <c r="S345" s="124"/>
      <c r="T345" s="124"/>
      <c r="U345" s="124"/>
      <c r="V345" s="124">
        <f>SUM(V346:V382)</f>
        <v>24.790000000000003</v>
      </c>
      <c r="W345" s="124"/>
      <c r="X345" s="124"/>
      <c r="AG345" t="s">
        <v>131</v>
      </c>
    </row>
    <row r="346" spans="1:60" outlineLevel="1" x14ac:dyDescent="0.2">
      <c r="A346" s="131">
        <v>142</v>
      </c>
      <c r="B346" s="132" t="s">
        <v>528</v>
      </c>
      <c r="C346" s="145" t="s">
        <v>529</v>
      </c>
      <c r="D346" s="133" t="s">
        <v>142</v>
      </c>
      <c r="E346" s="134">
        <v>167.33349999999999</v>
      </c>
      <c r="F346" s="135"/>
      <c r="G346" s="136">
        <f>ROUND(E346*F346,2)</f>
        <v>0</v>
      </c>
      <c r="H346" s="119">
        <v>0.1</v>
      </c>
      <c r="I346" s="119">
        <f>ROUND(E346*H346,2)</f>
        <v>16.73</v>
      </c>
      <c r="J346" s="119">
        <v>21.1</v>
      </c>
      <c r="K346" s="119">
        <f>ROUND(E346*J346,2)</f>
        <v>3530.74</v>
      </c>
      <c r="L346" s="119">
        <v>21</v>
      </c>
      <c r="M346" s="119">
        <f>G346*(1+L346/100)</f>
        <v>0</v>
      </c>
      <c r="N346" s="119">
        <v>0</v>
      </c>
      <c r="O346" s="119">
        <f>ROUND(E346*N346,2)</f>
        <v>0</v>
      </c>
      <c r="P346" s="119">
        <v>0</v>
      </c>
      <c r="Q346" s="119">
        <f>ROUND(E346*P346,2)</f>
        <v>0</v>
      </c>
      <c r="R346" s="119"/>
      <c r="S346" s="119" t="s">
        <v>135</v>
      </c>
      <c r="T346" s="119" t="s">
        <v>135</v>
      </c>
      <c r="U346" s="119">
        <v>4.3220000000000001E-2</v>
      </c>
      <c r="V346" s="119">
        <f>ROUND(E346*U346,2)</f>
        <v>7.23</v>
      </c>
      <c r="W346" s="119"/>
      <c r="X346" s="119" t="s">
        <v>136</v>
      </c>
      <c r="Y346" s="114"/>
      <c r="Z346" s="114"/>
      <c r="AA346" s="114"/>
      <c r="AB346" s="114"/>
      <c r="AC346" s="114"/>
      <c r="AD346" s="114"/>
      <c r="AE346" s="114"/>
      <c r="AF346" s="114"/>
      <c r="AG346" s="114" t="s">
        <v>137</v>
      </c>
      <c r="AH346" s="114"/>
      <c r="AI346" s="114"/>
      <c r="AJ346" s="114"/>
      <c r="AK346" s="114"/>
      <c r="AL346" s="114"/>
      <c r="AM346" s="114"/>
      <c r="AN346" s="114"/>
      <c r="AO346" s="114"/>
      <c r="AP346" s="114"/>
      <c r="AQ346" s="114"/>
      <c r="AR346" s="114"/>
      <c r="AS346" s="114"/>
      <c r="AT346" s="114"/>
      <c r="AU346" s="114"/>
      <c r="AV346" s="114"/>
      <c r="AW346" s="114"/>
      <c r="AX346" s="114"/>
      <c r="AY346" s="114"/>
      <c r="AZ346" s="114"/>
      <c r="BA346" s="114"/>
      <c r="BB346" s="114"/>
      <c r="BC346" s="114"/>
      <c r="BD346" s="114"/>
      <c r="BE346" s="114"/>
      <c r="BF346" s="114"/>
      <c r="BG346" s="114"/>
      <c r="BH346" s="114"/>
    </row>
    <row r="347" spans="1:60" outlineLevel="1" x14ac:dyDescent="0.2">
      <c r="A347" s="117"/>
      <c r="B347" s="118"/>
      <c r="C347" s="146" t="s">
        <v>530</v>
      </c>
      <c r="D347" s="120"/>
      <c r="E347" s="121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  <c r="T347" s="119"/>
      <c r="U347" s="119"/>
      <c r="V347" s="119"/>
      <c r="W347" s="119"/>
      <c r="X347" s="119"/>
      <c r="Y347" s="114"/>
      <c r="Z347" s="114"/>
      <c r="AA347" s="114"/>
      <c r="AB347" s="114"/>
      <c r="AC347" s="114"/>
      <c r="AD347" s="114"/>
      <c r="AE347" s="114"/>
      <c r="AF347" s="114"/>
      <c r="AG347" s="114" t="s">
        <v>145</v>
      </c>
      <c r="AH347" s="114">
        <v>0</v>
      </c>
      <c r="AI347" s="114"/>
      <c r="AJ347" s="114"/>
      <c r="AK347" s="114"/>
      <c r="AL347" s="114"/>
      <c r="AM347" s="114"/>
      <c r="AN347" s="114"/>
      <c r="AO347" s="114"/>
      <c r="AP347" s="114"/>
      <c r="AQ347" s="114"/>
      <c r="AR347" s="114"/>
      <c r="AS347" s="114"/>
      <c r="AT347" s="114"/>
      <c r="AU347" s="114"/>
      <c r="AV347" s="114"/>
      <c r="AW347" s="114"/>
      <c r="AX347" s="114"/>
      <c r="AY347" s="114"/>
      <c r="AZ347" s="114"/>
      <c r="BA347" s="114"/>
      <c r="BB347" s="114"/>
      <c r="BC347" s="114"/>
      <c r="BD347" s="114"/>
      <c r="BE347" s="114"/>
      <c r="BF347" s="114"/>
      <c r="BG347" s="114"/>
      <c r="BH347" s="114"/>
    </row>
    <row r="348" spans="1:60" outlineLevel="1" x14ac:dyDescent="0.2">
      <c r="A348" s="117"/>
      <c r="B348" s="118"/>
      <c r="C348" s="146" t="s">
        <v>183</v>
      </c>
      <c r="D348" s="120"/>
      <c r="E348" s="121">
        <v>31.2</v>
      </c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  <c r="T348" s="119"/>
      <c r="U348" s="119"/>
      <c r="V348" s="119"/>
      <c r="W348" s="119"/>
      <c r="X348" s="119"/>
      <c r="Y348" s="114"/>
      <c r="Z348" s="114"/>
      <c r="AA348" s="114"/>
      <c r="AB348" s="114"/>
      <c r="AC348" s="114"/>
      <c r="AD348" s="114"/>
      <c r="AE348" s="114"/>
      <c r="AF348" s="114"/>
      <c r="AG348" s="114" t="s">
        <v>145</v>
      </c>
      <c r="AH348" s="114">
        <v>0</v>
      </c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</row>
    <row r="349" spans="1:60" outlineLevel="1" x14ac:dyDescent="0.2">
      <c r="A349" s="117"/>
      <c r="B349" s="118"/>
      <c r="C349" s="146" t="s">
        <v>187</v>
      </c>
      <c r="D349" s="120"/>
      <c r="E349" s="121">
        <v>11.023999999999999</v>
      </c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  <c r="T349" s="119"/>
      <c r="U349" s="119"/>
      <c r="V349" s="119"/>
      <c r="W349" s="119"/>
      <c r="X349" s="119"/>
      <c r="Y349" s="114"/>
      <c r="Z349" s="114"/>
      <c r="AA349" s="114"/>
      <c r="AB349" s="114"/>
      <c r="AC349" s="114"/>
      <c r="AD349" s="114"/>
      <c r="AE349" s="114"/>
      <c r="AF349" s="114"/>
      <c r="AG349" s="114" t="s">
        <v>145</v>
      </c>
      <c r="AH349" s="114">
        <v>0</v>
      </c>
      <c r="AI349" s="114"/>
      <c r="AJ349" s="114"/>
      <c r="AK349" s="114"/>
      <c r="AL349" s="114"/>
      <c r="AM349" s="114"/>
      <c r="AN349" s="114"/>
      <c r="AO349" s="114"/>
      <c r="AP349" s="114"/>
      <c r="AQ349" s="114"/>
      <c r="AR349" s="114"/>
      <c r="AS349" s="114"/>
      <c r="AT349" s="114"/>
      <c r="AU349" s="114"/>
      <c r="AV349" s="114"/>
      <c r="AW349" s="114"/>
      <c r="AX349" s="114"/>
      <c r="AY349" s="114"/>
      <c r="AZ349" s="114"/>
      <c r="BA349" s="114"/>
      <c r="BB349" s="114"/>
      <c r="BC349" s="114"/>
      <c r="BD349" s="114"/>
      <c r="BE349" s="114"/>
      <c r="BF349" s="114"/>
      <c r="BG349" s="114"/>
      <c r="BH349" s="114"/>
    </row>
    <row r="350" spans="1:60" outlineLevel="1" x14ac:dyDescent="0.2">
      <c r="A350" s="117"/>
      <c r="B350" s="118"/>
      <c r="C350" s="146" t="s">
        <v>189</v>
      </c>
      <c r="D350" s="120"/>
      <c r="E350" s="121">
        <v>4.8840000000000003</v>
      </c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  <c r="T350" s="119"/>
      <c r="U350" s="119"/>
      <c r="V350" s="119"/>
      <c r="W350" s="119"/>
      <c r="X350" s="119"/>
      <c r="Y350" s="114"/>
      <c r="Z350" s="114"/>
      <c r="AA350" s="114"/>
      <c r="AB350" s="114"/>
      <c r="AC350" s="114"/>
      <c r="AD350" s="114"/>
      <c r="AE350" s="114"/>
      <c r="AF350" s="114"/>
      <c r="AG350" s="114" t="s">
        <v>145</v>
      </c>
      <c r="AH350" s="114">
        <v>0</v>
      </c>
      <c r="AI350" s="114"/>
      <c r="AJ350" s="114"/>
      <c r="AK350" s="114"/>
      <c r="AL350" s="114"/>
      <c r="AM350" s="114"/>
      <c r="AN350" s="114"/>
      <c r="AO350" s="114"/>
      <c r="AP350" s="114"/>
      <c r="AQ350" s="114"/>
      <c r="AR350" s="114"/>
      <c r="AS350" s="114"/>
      <c r="AT350" s="114"/>
      <c r="AU350" s="114"/>
      <c r="AV350" s="114"/>
      <c r="AW350" s="114"/>
      <c r="AX350" s="114"/>
      <c r="AY350" s="114"/>
      <c r="AZ350" s="114"/>
      <c r="BA350" s="114"/>
      <c r="BB350" s="114"/>
      <c r="BC350" s="114"/>
      <c r="BD350" s="114"/>
      <c r="BE350" s="114"/>
      <c r="BF350" s="114"/>
      <c r="BG350" s="114"/>
      <c r="BH350" s="114"/>
    </row>
    <row r="351" spans="1:60" outlineLevel="1" x14ac:dyDescent="0.2">
      <c r="A351" s="117"/>
      <c r="B351" s="118"/>
      <c r="C351" s="146" t="s">
        <v>190</v>
      </c>
      <c r="D351" s="120"/>
      <c r="E351" s="121">
        <v>8.9179999999999993</v>
      </c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  <c r="T351" s="119"/>
      <c r="U351" s="119"/>
      <c r="V351" s="119"/>
      <c r="W351" s="119"/>
      <c r="X351" s="119"/>
      <c r="Y351" s="114"/>
      <c r="Z351" s="114"/>
      <c r="AA351" s="114"/>
      <c r="AB351" s="114"/>
      <c r="AC351" s="114"/>
      <c r="AD351" s="114"/>
      <c r="AE351" s="114"/>
      <c r="AF351" s="114"/>
      <c r="AG351" s="114" t="s">
        <v>145</v>
      </c>
      <c r="AH351" s="114">
        <v>0</v>
      </c>
      <c r="AI351" s="114"/>
      <c r="AJ351" s="114"/>
      <c r="AK351" s="114"/>
      <c r="AL351" s="114"/>
      <c r="AM351" s="114"/>
      <c r="AN351" s="114"/>
      <c r="AO351" s="114"/>
      <c r="AP351" s="114"/>
      <c r="AQ351" s="114"/>
      <c r="AR351" s="114"/>
      <c r="AS351" s="114"/>
      <c r="AT351" s="114"/>
      <c r="AU351" s="114"/>
      <c r="AV351" s="114"/>
      <c r="AW351" s="114"/>
      <c r="AX351" s="114"/>
      <c r="AY351" s="114"/>
      <c r="AZ351" s="114"/>
      <c r="BA351" s="114"/>
      <c r="BB351" s="114"/>
      <c r="BC351" s="114"/>
      <c r="BD351" s="114"/>
      <c r="BE351" s="114"/>
      <c r="BF351" s="114"/>
      <c r="BG351" s="114"/>
      <c r="BH351" s="114"/>
    </row>
    <row r="352" spans="1:60" outlineLevel="1" x14ac:dyDescent="0.2">
      <c r="A352" s="117"/>
      <c r="B352" s="118"/>
      <c r="C352" s="146" t="s">
        <v>191</v>
      </c>
      <c r="D352" s="120"/>
      <c r="E352" s="121">
        <v>43.212000000000003</v>
      </c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4"/>
      <c r="Z352" s="114"/>
      <c r="AA352" s="114"/>
      <c r="AB352" s="114"/>
      <c r="AC352" s="114"/>
      <c r="AD352" s="114"/>
      <c r="AE352" s="114"/>
      <c r="AF352" s="114"/>
      <c r="AG352" s="114" t="s">
        <v>145</v>
      </c>
      <c r="AH352" s="114">
        <v>0</v>
      </c>
      <c r="AI352" s="114"/>
      <c r="AJ352" s="114"/>
      <c r="AK352" s="114"/>
      <c r="AL352" s="114"/>
      <c r="AM352" s="114"/>
      <c r="AN352" s="114"/>
      <c r="AO352" s="114"/>
      <c r="AP352" s="114"/>
      <c r="AQ352" s="114"/>
      <c r="AR352" s="114"/>
      <c r="AS352" s="114"/>
      <c r="AT352" s="114"/>
      <c r="AU352" s="114"/>
      <c r="AV352" s="114"/>
      <c r="AW352" s="114"/>
      <c r="AX352" s="114"/>
      <c r="AY352" s="114"/>
      <c r="AZ352" s="114"/>
      <c r="BA352" s="114"/>
      <c r="BB352" s="114"/>
      <c r="BC352" s="114"/>
      <c r="BD352" s="114"/>
      <c r="BE352" s="114"/>
      <c r="BF352" s="114"/>
      <c r="BG352" s="114"/>
      <c r="BH352" s="114"/>
    </row>
    <row r="353" spans="1:60" outlineLevel="1" x14ac:dyDescent="0.2">
      <c r="A353" s="117"/>
      <c r="B353" s="118"/>
      <c r="C353" s="146" t="s">
        <v>193</v>
      </c>
      <c r="D353" s="120"/>
      <c r="E353" s="121">
        <v>30.367999999999999</v>
      </c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  <c r="T353" s="119"/>
      <c r="U353" s="119"/>
      <c r="V353" s="119"/>
      <c r="W353" s="119"/>
      <c r="X353" s="119"/>
      <c r="Y353" s="114"/>
      <c r="Z353" s="114"/>
      <c r="AA353" s="114"/>
      <c r="AB353" s="114"/>
      <c r="AC353" s="114"/>
      <c r="AD353" s="114"/>
      <c r="AE353" s="114"/>
      <c r="AF353" s="114"/>
      <c r="AG353" s="114" t="s">
        <v>145</v>
      </c>
      <c r="AH353" s="114">
        <v>0</v>
      </c>
      <c r="AI353" s="114"/>
      <c r="AJ353" s="114"/>
      <c r="AK353" s="114"/>
      <c r="AL353" s="114"/>
      <c r="AM353" s="114"/>
      <c r="AN353" s="114"/>
      <c r="AO353" s="114"/>
      <c r="AP353" s="114"/>
      <c r="AQ353" s="114"/>
      <c r="AR353" s="114"/>
      <c r="AS353" s="114"/>
      <c r="AT353" s="114"/>
      <c r="AU353" s="114"/>
      <c r="AV353" s="114"/>
      <c r="AW353" s="114"/>
      <c r="AX353" s="114"/>
      <c r="AY353" s="114"/>
      <c r="AZ353" s="114"/>
      <c r="BA353" s="114"/>
      <c r="BB353" s="114"/>
      <c r="BC353" s="114"/>
      <c r="BD353" s="114"/>
      <c r="BE353" s="114"/>
      <c r="BF353" s="114"/>
      <c r="BG353" s="114"/>
      <c r="BH353" s="114"/>
    </row>
    <row r="354" spans="1:60" outlineLevel="1" x14ac:dyDescent="0.2">
      <c r="A354" s="117"/>
      <c r="B354" s="118"/>
      <c r="C354" s="146" t="s">
        <v>531</v>
      </c>
      <c r="D354" s="120"/>
      <c r="E354" s="121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  <c r="T354" s="119"/>
      <c r="U354" s="119"/>
      <c r="V354" s="119"/>
      <c r="W354" s="119"/>
      <c r="X354" s="119"/>
      <c r="Y354" s="114"/>
      <c r="Z354" s="114"/>
      <c r="AA354" s="114"/>
      <c r="AB354" s="114"/>
      <c r="AC354" s="114"/>
      <c r="AD354" s="114"/>
      <c r="AE354" s="114"/>
      <c r="AF354" s="114"/>
      <c r="AG354" s="114" t="s">
        <v>145</v>
      </c>
      <c r="AH354" s="114">
        <v>0</v>
      </c>
      <c r="AI354" s="114"/>
      <c r="AJ354" s="114"/>
      <c r="AK354" s="114"/>
      <c r="AL354" s="114"/>
      <c r="AM354" s="114"/>
      <c r="AN354" s="114"/>
      <c r="AO354" s="114"/>
      <c r="AP354" s="114"/>
      <c r="AQ354" s="114"/>
      <c r="AR354" s="114"/>
      <c r="AS354" s="114"/>
      <c r="AT354" s="114"/>
      <c r="AU354" s="114"/>
      <c r="AV354" s="114"/>
      <c r="AW354" s="114"/>
      <c r="AX354" s="114"/>
      <c r="AY354" s="114"/>
      <c r="AZ354" s="114"/>
      <c r="BA354" s="114"/>
      <c r="BB354" s="114"/>
      <c r="BC354" s="114"/>
      <c r="BD354" s="114"/>
      <c r="BE354" s="114"/>
      <c r="BF354" s="114"/>
      <c r="BG354" s="114"/>
      <c r="BH354" s="114"/>
    </row>
    <row r="355" spans="1:60" outlineLevel="1" x14ac:dyDescent="0.2">
      <c r="A355" s="117"/>
      <c r="B355" s="118"/>
      <c r="C355" s="146" t="s">
        <v>175</v>
      </c>
      <c r="D355" s="120"/>
      <c r="E355" s="121">
        <v>6.44</v>
      </c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  <c r="T355" s="119"/>
      <c r="U355" s="119"/>
      <c r="V355" s="119"/>
      <c r="W355" s="119"/>
      <c r="X355" s="119"/>
      <c r="Y355" s="114"/>
      <c r="Z355" s="114"/>
      <c r="AA355" s="114"/>
      <c r="AB355" s="114"/>
      <c r="AC355" s="114"/>
      <c r="AD355" s="114"/>
      <c r="AE355" s="114"/>
      <c r="AF355" s="114"/>
      <c r="AG355" s="114" t="s">
        <v>145</v>
      </c>
      <c r="AH355" s="114">
        <v>0</v>
      </c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</row>
    <row r="356" spans="1:60" outlineLevel="1" x14ac:dyDescent="0.2">
      <c r="A356" s="117"/>
      <c r="B356" s="118"/>
      <c r="C356" s="146" t="s">
        <v>176</v>
      </c>
      <c r="D356" s="120"/>
      <c r="E356" s="121">
        <v>1.008</v>
      </c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  <c r="T356" s="119"/>
      <c r="U356" s="119"/>
      <c r="V356" s="119"/>
      <c r="W356" s="119"/>
      <c r="X356" s="119"/>
      <c r="Y356" s="114"/>
      <c r="Z356" s="114"/>
      <c r="AA356" s="114"/>
      <c r="AB356" s="114"/>
      <c r="AC356" s="114"/>
      <c r="AD356" s="114"/>
      <c r="AE356" s="114"/>
      <c r="AF356" s="114"/>
      <c r="AG356" s="114" t="s">
        <v>145</v>
      </c>
      <c r="AH356" s="114">
        <v>0</v>
      </c>
      <c r="AI356" s="114"/>
      <c r="AJ356" s="114"/>
      <c r="AK356" s="114"/>
      <c r="AL356" s="114"/>
      <c r="AM356" s="114"/>
      <c r="AN356" s="114"/>
      <c r="AO356" s="114"/>
      <c r="AP356" s="114"/>
      <c r="AQ356" s="114"/>
      <c r="AR356" s="114"/>
      <c r="AS356" s="114"/>
      <c r="AT356" s="114"/>
      <c r="AU356" s="114"/>
      <c r="AV356" s="114"/>
      <c r="AW356" s="114"/>
      <c r="AX356" s="114"/>
      <c r="AY356" s="114"/>
      <c r="AZ356" s="114"/>
      <c r="BA356" s="114"/>
      <c r="BB356" s="114"/>
      <c r="BC356" s="114"/>
      <c r="BD356" s="114"/>
      <c r="BE356" s="114"/>
      <c r="BF356" s="114"/>
      <c r="BG356" s="114"/>
      <c r="BH356" s="114"/>
    </row>
    <row r="357" spans="1:60" outlineLevel="1" x14ac:dyDescent="0.2">
      <c r="A357" s="117"/>
      <c r="B357" s="118"/>
      <c r="C357" s="146" t="s">
        <v>177</v>
      </c>
      <c r="D357" s="120"/>
      <c r="E357" s="121">
        <v>4.1340000000000003</v>
      </c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  <c r="T357" s="119"/>
      <c r="U357" s="119"/>
      <c r="V357" s="119"/>
      <c r="W357" s="119"/>
      <c r="X357" s="119"/>
      <c r="Y357" s="114"/>
      <c r="Z357" s="114"/>
      <c r="AA357" s="114"/>
      <c r="AB357" s="114"/>
      <c r="AC357" s="114"/>
      <c r="AD357" s="114"/>
      <c r="AE357" s="114"/>
      <c r="AF357" s="114"/>
      <c r="AG357" s="114" t="s">
        <v>145</v>
      </c>
      <c r="AH357" s="114">
        <v>0</v>
      </c>
      <c r="AI357" s="114"/>
      <c r="AJ357" s="114"/>
      <c r="AK357" s="114"/>
      <c r="AL357" s="114"/>
      <c r="AM357" s="114"/>
      <c r="AN357" s="114"/>
      <c r="AO357" s="114"/>
      <c r="AP357" s="114"/>
      <c r="AQ357" s="114"/>
      <c r="AR357" s="114"/>
      <c r="AS357" s="114"/>
      <c r="AT357" s="114"/>
      <c r="AU357" s="114"/>
      <c r="AV357" s="114"/>
      <c r="AW357" s="114"/>
      <c r="AX357" s="114"/>
      <c r="AY357" s="114"/>
      <c r="AZ357" s="114"/>
      <c r="BA357" s="114"/>
      <c r="BB357" s="114"/>
      <c r="BC357" s="114"/>
      <c r="BD357" s="114"/>
      <c r="BE357" s="114"/>
      <c r="BF357" s="114"/>
      <c r="BG357" s="114"/>
      <c r="BH357" s="114"/>
    </row>
    <row r="358" spans="1:60" outlineLevel="1" x14ac:dyDescent="0.2">
      <c r="A358" s="117"/>
      <c r="B358" s="118"/>
      <c r="C358" s="146" t="s">
        <v>178</v>
      </c>
      <c r="D358" s="120"/>
      <c r="E358" s="121">
        <v>1.1625000000000001</v>
      </c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  <c r="T358" s="119"/>
      <c r="U358" s="119"/>
      <c r="V358" s="119"/>
      <c r="W358" s="119"/>
      <c r="X358" s="119"/>
      <c r="Y358" s="114"/>
      <c r="Z358" s="114"/>
      <c r="AA358" s="114"/>
      <c r="AB358" s="114"/>
      <c r="AC358" s="114"/>
      <c r="AD358" s="114"/>
      <c r="AE358" s="114"/>
      <c r="AF358" s="114"/>
      <c r="AG358" s="114" t="s">
        <v>145</v>
      </c>
      <c r="AH358" s="114">
        <v>0</v>
      </c>
      <c r="AI358" s="114"/>
      <c r="AJ358" s="114"/>
      <c r="AK358" s="114"/>
      <c r="AL358" s="114"/>
      <c r="AM358" s="114"/>
      <c r="AN358" s="114"/>
      <c r="AO358" s="114"/>
      <c r="AP358" s="114"/>
      <c r="AQ358" s="114"/>
      <c r="AR358" s="114"/>
      <c r="AS358" s="114"/>
      <c r="AT358" s="114"/>
      <c r="AU358" s="114"/>
      <c r="AV358" s="114"/>
      <c r="AW358" s="114"/>
      <c r="AX358" s="114"/>
      <c r="AY358" s="114"/>
      <c r="AZ358" s="114"/>
      <c r="BA358" s="114"/>
      <c r="BB358" s="114"/>
      <c r="BC358" s="114"/>
      <c r="BD358" s="114"/>
      <c r="BE358" s="114"/>
      <c r="BF358" s="114"/>
      <c r="BG358" s="114"/>
      <c r="BH358" s="114"/>
    </row>
    <row r="359" spans="1:60" outlineLevel="1" x14ac:dyDescent="0.2">
      <c r="A359" s="117"/>
      <c r="B359" s="118"/>
      <c r="C359" s="146" t="s">
        <v>179</v>
      </c>
      <c r="D359" s="120"/>
      <c r="E359" s="121">
        <v>16.463000000000001</v>
      </c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  <c r="T359" s="119"/>
      <c r="U359" s="119"/>
      <c r="V359" s="119"/>
      <c r="W359" s="119"/>
      <c r="X359" s="119"/>
      <c r="Y359" s="114"/>
      <c r="Z359" s="114"/>
      <c r="AA359" s="114"/>
      <c r="AB359" s="114"/>
      <c r="AC359" s="114"/>
      <c r="AD359" s="114"/>
      <c r="AE359" s="114"/>
      <c r="AF359" s="114"/>
      <c r="AG359" s="114" t="s">
        <v>145</v>
      </c>
      <c r="AH359" s="114">
        <v>0</v>
      </c>
      <c r="AI359" s="114"/>
      <c r="AJ359" s="114"/>
      <c r="AK359" s="114"/>
      <c r="AL359" s="114"/>
      <c r="AM359" s="114"/>
      <c r="AN359" s="114"/>
      <c r="AO359" s="114"/>
      <c r="AP359" s="114"/>
      <c r="AQ359" s="114"/>
      <c r="AR359" s="114"/>
      <c r="AS359" s="114"/>
      <c r="AT359" s="114"/>
      <c r="AU359" s="114"/>
      <c r="AV359" s="114"/>
      <c r="AW359" s="114"/>
      <c r="AX359" s="114"/>
      <c r="AY359" s="114"/>
      <c r="AZ359" s="114"/>
      <c r="BA359" s="114"/>
      <c r="BB359" s="114"/>
      <c r="BC359" s="114"/>
      <c r="BD359" s="114"/>
      <c r="BE359" s="114"/>
      <c r="BF359" s="114"/>
      <c r="BG359" s="114"/>
      <c r="BH359" s="114"/>
    </row>
    <row r="360" spans="1:60" outlineLevel="1" x14ac:dyDescent="0.2">
      <c r="A360" s="117"/>
      <c r="B360" s="118"/>
      <c r="C360" s="146" t="s">
        <v>180</v>
      </c>
      <c r="D360" s="120"/>
      <c r="E360" s="121">
        <v>8.52</v>
      </c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  <c r="T360" s="119"/>
      <c r="U360" s="119"/>
      <c r="V360" s="119"/>
      <c r="W360" s="119"/>
      <c r="X360" s="119"/>
      <c r="Y360" s="114"/>
      <c r="Z360" s="114"/>
      <c r="AA360" s="114"/>
      <c r="AB360" s="114"/>
      <c r="AC360" s="114"/>
      <c r="AD360" s="114"/>
      <c r="AE360" s="114"/>
      <c r="AF360" s="114"/>
      <c r="AG360" s="114" t="s">
        <v>145</v>
      </c>
      <c r="AH360" s="114">
        <v>0</v>
      </c>
      <c r="AI360" s="114"/>
      <c r="AJ360" s="114"/>
      <c r="AK360" s="114"/>
      <c r="AL360" s="114"/>
      <c r="AM360" s="114"/>
      <c r="AN360" s="114"/>
      <c r="AO360" s="114"/>
      <c r="AP360" s="114"/>
      <c r="AQ360" s="114"/>
      <c r="AR360" s="114"/>
      <c r="AS360" s="114"/>
      <c r="AT360" s="114"/>
      <c r="AU360" s="114"/>
      <c r="AV360" s="114"/>
      <c r="AW360" s="114"/>
      <c r="AX360" s="114"/>
      <c r="AY360" s="114"/>
      <c r="AZ360" s="114"/>
      <c r="BA360" s="114"/>
      <c r="BB360" s="114"/>
      <c r="BC360" s="114"/>
      <c r="BD360" s="114"/>
      <c r="BE360" s="114"/>
      <c r="BF360" s="114"/>
      <c r="BG360" s="114"/>
      <c r="BH360" s="114"/>
    </row>
    <row r="361" spans="1:60" outlineLevel="1" x14ac:dyDescent="0.2">
      <c r="A361" s="131">
        <v>143</v>
      </c>
      <c r="B361" s="132" t="s">
        <v>532</v>
      </c>
      <c r="C361" s="145" t="s">
        <v>533</v>
      </c>
      <c r="D361" s="133" t="s">
        <v>142</v>
      </c>
      <c r="E361" s="134">
        <v>167.33349999999999</v>
      </c>
      <c r="F361" s="135"/>
      <c r="G361" s="136">
        <f>ROUND(E361*F361,2)</f>
        <v>0</v>
      </c>
      <c r="H361" s="119">
        <v>3.79</v>
      </c>
      <c r="I361" s="119">
        <f>ROUND(E361*H361,2)</f>
        <v>634.19000000000005</v>
      </c>
      <c r="J361" s="119">
        <v>49.61</v>
      </c>
      <c r="K361" s="119">
        <f>ROUND(E361*J361,2)</f>
        <v>8301.41</v>
      </c>
      <c r="L361" s="119">
        <v>21</v>
      </c>
      <c r="M361" s="119">
        <f>G361*(1+L361/100)</f>
        <v>0</v>
      </c>
      <c r="N361" s="119">
        <v>1.3999999999999999E-4</v>
      </c>
      <c r="O361" s="119">
        <f>ROUND(E361*N361,2)</f>
        <v>0.02</v>
      </c>
      <c r="P361" s="119">
        <v>0</v>
      </c>
      <c r="Q361" s="119">
        <f>ROUND(E361*P361,2)</f>
        <v>0</v>
      </c>
      <c r="R361" s="119"/>
      <c r="S361" s="119" t="s">
        <v>135</v>
      </c>
      <c r="T361" s="119" t="s">
        <v>143</v>
      </c>
      <c r="U361" s="119">
        <v>0.10191</v>
      </c>
      <c r="V361" s="119">
        <f>ROUND(E361*U361,2)</f>
        <v>17.05</v>
      </c>
      <c r="W361" s="119"/>
      <c r="X361" s="119" t="s">
        <v>136</v>
      </c>
      <c r="Y361" s="114"/>
      <c r="Z361" s="114"/>
      <c r="AA361" s="114"/>
      <c r="AB361" s="114"/>
      <c r="AC361" s="114"/>
      <c r="AD361" s="114"/>
      <c r="AE361" s="114"/>
      <c r="AF361" s="114"/>
      <c r="AG361" s="114" t="s">
        <v>137</v>
      </c>
      <c r="AH361" s="114"/>
      <c r="AI361" s="114"/>
      <c r="AJ361" s="114"/>
      <c r="AK361" s="114"/>
      <c r="AL361" s="114"/>
      <c r="AM361" s="114"/>
      <c r="AN361" s="114"/>
      <c r="AO361" s="114"/>
      <c r="AP361" s="114"/>
      <c r="AQ361" s="114"/>
      <c r="AR361" s="114"/>
      <c r="AS361" s="114"/>
      <c r="AT361" s="114"/>
      <c r="AU361" s="114"/>
      <c r="AV361" s="114"/>
      <c r="AW361" s="114"/>
      <c r="AX361" s="114"/>
      <c r="AY361" s="114"/>
      <c r="AZ361" s="114"/>
      <c r="BA361" s="114"/>
      <c r="BB361" s="114"/>
      <c r="BC361" s="114"/>
      <c r="BD361" s="114"/>
      <c r="BE361" s="114"/>
      <c r="BF361" s="114"/>
      <c r="BG361" s="114"/>
      <c r="BH361" s="114"/>
    </row>
    <row r="362" spans="1:60" outlineLevel="1" x14ac:dyDescent="0.2">
      <c r="A362" s="117"/>
      <c r="B362" s="118"/>
      <c r="C362" s="146" t="s">
        <v>530</v>
      </c>
      <c r="D362" s="120"/>
      <c r="E362" s="121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  <c r="T362" s="119"/>
      <c r="U362" s="119"/>
      <c r="V362" s="119"/>
      <c r="W362" s="119"/>
      <c r="X362" s="119"/>
      <c r="Y362" s="114"/>
      <c r="Z362" s="114"/>
      <c r="AA362" s="114"/>
      <c r="AB362" s="114"/>
      <c r="AC362" s="114"/>
      <c r="AD362" s="114"/>
      <c r="AE362" s="114"/>
      <c r="AF362" s="114"/>
      <c r="AG362" s="114" t="s">
        <v>145</v>
      </c>
      <c r="AH362" s="114">
        <v>0</v>
      </c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</row>
    <row r="363" spans="1:60" outlineLevel="1" x14ac:dyDescent="0.2">
      <c r="A363" s="117"/>
      <c r="B363" s="118"/>
      <c r="C363" s="146" t="s">
        <v>183</v>
      </c>
      <c r="D363" s="120"/>
      <c r="E363" s="121">
        <v>31.2</v>
      </c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4"/>
      <c r="Z363" s="114"/>
      <c r="AA363" s="114"/>
      <c r="AB363" s="114"/>
      <c r="AC363" s="114"/>
      <c r="AD363" s="114"/>
      <c r="AE363" s="114"/>
      <c r="AF363" s="114"/>
      <c r="AG363" s="114" t="s">
        <v>145</v>
      </c>
      <c r="AH363" s="114">
        <v>0</v>
      </c>
      <c r="AI363" s="114"/>
      <c r="AJ363" s="114"/>
      <c r="AK363" s="114"/>
      <c r="AL363" s="114"/>
      <c r="AM363" s="114"/>
      <c r="AN363" s="114"/>
      <c r="AO363" s="114"/>
      <c r="AP363" s="114"/>
      <c r="AQ363" s="114"/>
      <c r="AR363" s="114"/>
      <c r="AS363" s="114"/>
      <c r="AT363" s="114"/>
      <c r="AU363" s="114"/>
      <c r="AV363" s="114"/>
      <c r="AW363" s="114"/>
      <c r="AX363" s="114"/>
      <c r="AY363" s="114"/>
      <c r="AZ363" s="114"/>
      <c r="BA363" s="114"/>
      <c r="BB363" s="114"/>
      <c r="BC363" s="114"/>
      <c r="BD363" s="114"/>
      <c r="BE363" s="114"/>
      <c r="BF363" s="114"/>
      <c r="BG363" s="114"/>
      <c r="BH363" s="114"/>
    </row>
    <row r="364" spans="1:60" outlineLevel="1" x14ac:dyDescent="0.2">
      <c r="A364" s="117"/>
      <c r="B364" s="118"/>
      <c r="C364" s="146" t="s">
        <v>187</v>
      </c>
      <c r="D364" s="120"/>
      <c r="E364" s="121">
        <v>11.023999999999999</v>
      </c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4"/>
      <c r="Z364" s="114"/>
      <c r="AA364" s="114"/>
      <c r="AB364" s="114"/>
      <c r="AC364" s="114"/>
      <c r="AD364" s="114"/>
      <c r="AE364" s="114"/>
      <c r="AF364" s="114"/>
      <c r="AG364" s="114" t="s">
        <v>145</v>
      </c>
      <c r="AH364" s="114">
        <v>0</v>
      </c>
      <c r="AI364" s="114"/>
      <c r="AJ364" s="114"/>
      <c r="AK364" s="114"/>
      <c r="AL364" s="114"/>
      <c r="AM364" s="114"/>
      <c r="AN364" s="114"/>
      <c r="AO364" s="114"/>
      <c r="AP364" s="114"/>
      <c r="AQ364" s="114"/>
      <c r="AR364" s="114"/>
      <c r="AS364" s="114"/>
      <c r="AT364" s="114"/>
      <c r="AU364" s="114"/>
      <c r="AV364" s="114"/>
      <c r="AW364" s="114"/>
      <c r="AX364" s="114"/>
      <c r="AY364" s="114"/>
      <c r="AZ364" s="114"/>
      <c r="BA364" s="114"/>
      <c r="BB364" s="114"/>
      <c r="BC364" s="114"/>
      <c r="BD364" s="114"/>
      <c r="BE364" s="114"/>
      <c r="BF364" s="114"/>
      <c r="BG364" s="114"/>
      <c r="BH364" s="114"/>
    </row>
    <row r="365" spans="1:60" outlineLevel="1" x14ac:dyDescent="0.2">
      <c r="A365" s="117"/>
      <c r="B365" s="118"/>
      <c r="C365" s="146" t="s">
        <v>189</v>
      </c>
      <c r="D365" s="120"/>
      <c r="E365" s="121">
        <v>4.8840000000000003</v>
      </c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  <c r="T365" s="119"/>
      <c r="U365" s="119"/>
      <c r="V365" s="119"/>
      <c r="W365" s="119"/>
      <c r="X365" s="119"/>
      <c r="Y365" s="114"/>
      <c r="Z365" s="114"/>
      <c r="AA365" s="114"/>
      <c r="AB365" s="114"/>
      <c r="AC365" s="114"/>
      <c r="AD365" s="114"/>
      <c r="AE365" s="114"/>
      <c r="AF365" s="114"/>
      <c r="AG365" s="114" t="s">
        <v>145</v>
      </c>
      <c r="AH365" s="114">
        <v>0</v>
      </c>
      <c r="AI365" s="114"/>
      <c r="AJ365" s="114"/>
      <c r="AK365" s="114"/>
      <c r="AL365" s="114"/>
      <c r="AM365" s="114"/>
      <c r="AN365" s="114"/>
      <c r="AO365" s="114"/>
      <c r="AP365" s="114"/>
      <c r="AQ365" s="114"/>
      <c r="AR365" s="114"/>
      <c r="AS365" s="114"/>
      <c r="AT365" s="114"/>
      <c r="AU365" s="114"/>
      <c r="AV365" s="114"/>
      <c r="AW365" s="114"/>
      <c r="AX365" s="114"/>
      <c r="AY365" s="114"/>
      <c r="AZ365" s="114"/>
      <c r="BA365" s="114"/>
      <c r="BB365" s="114"/>
      <c r="BC365" s="114"/>
      <c r="BD365" s="114"/>
      <c r="BE365" s="114"/>
      <c r="BF365" s="114"/>
      <c r="BG365" s="114"/>
      <c r="BH365" s="114"/>
    </row>
    <row r="366" spans="1:60" outlineLevel="1" x14ac:dyDescent="0.2">
      <c r="A366" s="117"/>
      <c r="B366" s="118"/>
      <c r="C366" s="146" t="s">
        <v>190</v>
      </c>
      <c r="D366" s="120"/>
      <c r="E366" s="121">
        <v>8.9179999999999993</v>
      </c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  <c r="T366" s="119"/>
      <c r="U366" s="119"/>
      <c r="V366" s="119"/>
      <c r="W366" s="119"/>
      <c r="X366" s="119"/>
      <c r="Y366" s="114"/>
      <c r="Z366" s="114"/>
      <c r="AA366" s="114"/>
      <c r="AB366" s="114"/>
      <c r="AC366" s="114"/>
      <c r="AD366" s="114"/>
      <c r="AE366" s="114"/>
      <c r="AF366" s="114"/>
      <c r="AG366" s="114" t="s">
        <v>145</v>
      </c>
      <c r="AH366" s="114">
        <v>0</v>
      </c>
      <c r="AI366" s="114"/>
      <c r="AJ366" s="114"/>
      <c r="AK366" s="114"/>
      <c r="AL366" s="114"/>
      <c r="AM366" s="114"/>
      <c r="AN366" s="114"/>
      <c r="AO366" s="114"/>
      <c r="AP366" s="114"/>
      <c r="AQ366" s="114"/>
      <c r="AR366" s="114"/>
      <c r="AS366" s="114"/>
      <c r="AT366" s="114"/>
      <c r="AU366" s="114"/>
      <c r="AV366" s="114"/>
      <c r="AW366" s="114"/>
      <c r="AX366" s="114"/>
      <c r="AY366" s="114"/>
      <c r="AZ366" s="114"/>
      <c r="BA366" s="114"/>
      <c r="BB366" s="114"/>
      <c r="BC366" s="114"/>
      <c r="BD366" s="114"/>
      <c r="BE366" s="114"/>
      <c r="BF366" s="114"/>
      <c r="BG366" s="114"/>
      <c r="BH366" s="114"/>
    </row>
    <row r="367" spans="1:60" outlineLevel="1" x14ac:dyDescent="0.2">
      <c r="A367" s="117"/>
      <c r="B367" s="118"/>
      <c r="C367" s="146" t="s">
        <v>191</v>
      </c>
      <c r="D367" s="120"/>
      <c r="E367" s="121">
        <v>43.212000000000003</v>
      </c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  <c r="T367" s="119"/>
      <c r="U367" s="119"/>
      <c r="V367" s="119"/>
      <c r="W367" s="119"/>
      <c r="X367" s="119"/>
      <c r="Y367" s="114"/>
      <c r="Z367" s="114"/>
      <c r="AA367" s="114"/>
      <c r="AB367" s="114"/>
      <c r="AC367" s="114"/>
      <c r="AD367" s="114"/>
      <c r="AE367" s="114"/>
      <c r="AF367" s="114"/>
      <c r="AG367" s="114" t="s">
        <v>145</v>
      </c>
      <c r="AH367" s="114">
        <v>0</v>
      </c>
      <c r="AI367" s="114"/>
      <c r="AJ367" s="114"/>
      <c r="AK367" s="114"/>
      <c r="AL367" s="114"/>
      <c r="AM367" s="114"/>
      <c r="AN367" s="114"/>
      <c r="AO367" s="114"/>
      <c r="AP367" s="114"/>
      <c r="AQ367" s="114"/>
      <c r="AR367" s="114"/>
      <c r="AS367" s="114"/>
      <c r="AT367" s="114"/>
      <c r="AU367" s="114"/>
      <c r="AV367" s="114"/>
      <c r="AW367" s="114"/>
      <c r="AX367" s="114"/>
      <c r="AY367" s="114"/>
      <c r="AZ367" s="114"/>
      <c r="BA367" s="114"/>
      <c r="BB367" s="114"/>
      <c r="BC367" s="114"/>
      <c r="BD367" s="114"/>
      <c r="BE367" s="114"/>
      <c r="BF367" s="114"/>
      <c r="BG367" s="114"/>
      <c r="BH367" s="114"/>
    </row>
    <row r="368" spans="1:60" outlineLevel="1" x14ac:dyDescent="0.2">
      <c r="A368" s="117"/>
      <c r="B368" s="118"/>
      <c r="C368" s="146" t="s">
        <v>193</v>
      </c>
      <c r="D368" s="120"/>
      <c r="E368" s="121">
        <v>30.367999999999999</v>
      </c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  <c r="T368" s="119"/>
      <c r="U368" s="119"/>
      <c r="V368" s="119"/>
      <c r="W368" s="119"/>
      <c r="X368" s="119"/>
      <c r="Y368" s="114"/>
      <c r="Z368" s="114"/>
      <c r="AA368" s="114"/>
      <c r="AB368" s="114"/>
      <c r="AC368" s="114"/>
      <c r="AD368" s="114"/>
      <c r="AE368" s="114"/>
      <c r="AF368" s="114"/>
      <c r="AG368" s="114" t="s">
        <v>145</v>
      </c>
      <c r="AH368" s="114">
        <v>0</v>
      </c>
      <c r="AI368" s="114"/>
      <c r="AJ368" s="114"/>
      <c r="AK368" s="114"/>
      <c r="AL368" s="114"/>
      <c r="AM368" s="114"/>
      <c r="AN368" s="114"/>
      <c r="AO368" s="114"/>
      <c r="AP368" s="114"/>
      <c r="AQ368" s="114"/>
      <c r="AR368" s="114"/>
      <c r="AS368" s="114"/>
      <c r="AT368" s="114"/>
      <c r="AU368" s="114"/>
      <c r="AV368" s="114"/>
      <c r="AW368" s="114"/>
      <c r="AX368" s="114"/>
      <c r="AY368" s="114"/>
      <c r="AZ368" s="114"/>
      <c r="BA368" s="114"/>
      <c r="BB368" s="114"/>
      <c r="BC368" s="114"/>
      <c r="BD368" s="114"/>
      <c r="BE368" s="114"/>
      <c r="BF368" s="114"/>
      <c r="BG368" s="114"/>
      <c r="BH368" s="114"/>
    </row>
    <row r="369" spans="1:60" outlineLevel="1" x14ac:dyDescent="0.2">
      <c r="A369" s="117"/>
      <c r="B369" s="118"/>
      <c r="C369" s="146" t="s">
        <v>531</v>
      </c>
      <c r="D369" s="120"/>
      <c r="E369" s="121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  <c r="T369" s="119"/>
      <c r="U369" s="119"/>
      <c r="V369" s="119"/>
      <c r="W369" s="119"/>
      <c r="X369" s="119"/>
      <c r="Y369" s="114"/>
      <c r="Z369" s="114"/>
      <c r="AA369" s="114"/>
      <c r="AB369" s="114"/>
      <c r="AC369" s="114"/>
      <c r="AD369" s="114"/>
      <c r="AE369" s="114"/>
      <c r="AF369" s="114"/>
      <c r="AG369" s="114" t="s">
        <v>145</v>
      </c>
      <c r="AH369" s="114">
        <v>0</v>
      </c>
      <c r="AI369" s="114"/>
      <c r="AJ369" s="114"/>
      <c r="AK369" s="114"/>
      <c r="AL369" s="114"/>
      <c r="AM369" s="114"/>
      <c r="AN369" s="114"/>
      <c r="AO369" s="114"/>
      <c r="AP369" s="114"/>
      <c r="AQ369" s="114"/>
      <c r="AR369" s="114"/>
      <c r="AS369" s="114"/>
      <c r="AT369" s="114"/>
      <c r="AU369" s="114"/>
      <c r="AV369" s="114"/>
      <c r="AW369" s="114"/>
      <c r="AX369" s="114"/>
      <c r="AY369" s="114"/>
      <c r="AZ369" s="114"/>
      <c r="BA369" s="114"/>
      <c r="BB369" s="114"/>
      <c r="BC369" s="114"/>
      <c r="BD369" s="114"/>
      <c r="BE369" s="114"/>
      <c r="BF369" s="114"/>
      <c r="BG369" s="114"/>
      <c r="BH369" s="114"/>
    </row>
    <row r="370" spans="1:60" outlineLevel="1" x14ac:dyDescent="0.2">
      <c r="A370" s="117"/>
      <c r="B370" s="118"/>
      <c r="C370" s="146" t="s">
        <v>175</v>
      </c>
      <c r="D370" s="120"/>
      <c r="E370" s="121">
        <v>6.44</v>
      </c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  <c r="T370" s="119"/>
      <c r="U370" s="119"/>
      <c r="V370" s="119"/>
      <c r="W370" s="119"/>
      <c r="X370" s="119"/>
      <c r="Y370" s="114"/>
      <c r="Z370" s="114"/>
      <c r="AA370" s="114"/>
      <c r="AB370" s="114"/>
      <c r="AC370" s="114"/>
      <c r="AD370" s="114"/>
      <c r="AE370" s="114"/>
      <c r="AF370" s="114"/>
      <c r="AG370" s="114" t="s">
        <v>145</v>
      </c>
      <c r="AH370" s="114">
        <v>0</v>
      </c>
      <c r="AI370" s="114"/>
      <c r="AJ370" s="114"/>
      <c r="AK370" s="114"/>
      <c r="AL370" s="114"/>
      <c r="AM370" s="114"/>
      <c r="AN370" s="114"/>
      <c r="AO370" s="114"/>
      <c r="AP370" s="114"/>
      <c r="AQ370" s="114"/>
      <c r="AR370" s="114"/>
      <c r="AS370" s="114"/>
      <c r="AT370" s="114"/>
      <c r="AU370" s="114"/>
      <c r="AV370" s="114"/>
      <c r="AW370" s="114"/>
      <c r="AX370" s="114"/>
      <c r="AY370" s="114"/>
      <c r="AZ370" s="114"/>
      <c r="BA370" s="114"/>
      <c r="BB370" s="114"/>
      <c r="BC370" s="114"/>
      <c r="BD370" s="114"/>
      <c r="BE370" s="114"/>
      <c r="BF370" s="114"/>
      <c r="BG370" s="114"/>
      <c r="BH370" s="114"/>
    </row>
    <row r="371" spans="1:60" outlineLevel="1" x14ac:dyDescent="0.2">
      <c r="A371" s="117"/>
      <c r="B371" s="118"/>
      <c r="C371" s="146" t="s">
        <v>176</v>
      </c>
      <c r="D371" s="120"/>
      <c r="E371" s="121">
        <v>1.008</v>
      </c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  <c r="T371" s="119"/>
      <c r="U371" s="119"/>
      <c r="V371" s="119"/>
      <c r="W371" s="119"/>
      <c r="X371" s="119"/>
      <c r="Y371" s="114"/>
      <c r="Z371" s="114"/>
      <c r="AA371" s="114"/>
      <c r="AB371" s="114"/>
      <c r="AC371" s="114"/>
      <c r="AD371" s="114"/>
      <c r="AE371" s="114"/>
      <c r="AF371" s="114"/>
      <c r="AG371" s="114" t="s">
        <v>145</v>
      </c>
      <c r="AH371" s="114">
        <v>0</v>
      </c>
      <c r="AI371" s="114"/>
      <c r="AJ371" s="114"/>
      <c r="AK371" s="114"/>
      <c r="AL371" s="114"/>
      <c r="AM371" s="114"/>
      <c r="AN371" s="114"/>
      <c r="AO371" s="114"/>
      <c r="AP371" s="114"/>
      <c r="AQ371" s="114"/>
      <c r="AR371" s="114"/>
      <c r="AS371" s="114"/>
      <c r="AT371" s="114"/>
      <c r="AU371" s="114"/>
      <c r="AV371" s="114"/>
      <c r="AW371" s="114"/>
      <c r="AX371" s="114"/>
      <c r="AY371" s="114"/>
      <c r="AZ371" s="114"/>
      <c r="BA371" s="114"/>
      <c r="BB371" s="114"/>
      <c r="BC371" s="114"/>
      <c r="BD371" s="114"/>
      <c r="BE371" s="114"/>
      <c r="BF371" s="114"/>
      <c r="BG371" s="114"/>
      <c r="BH371" s="114"/>
    </row>
    <row r="372" spans="1:60" outlineLevel="1" x14ac:dyDescent="0.2">
      <c r="A372" s="117"/>
      <c r="B372" s="118"/>
      <c r="C372" s="146" t="s">
        <v>177</v>
      </c>
      <c r="D372" s="120"/>
      <c r="E372" s="121">
        <v>4.1340000000000003</v>
      </c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  <c r="T372" s="119"/>
      <c r="U372" s="119"/>
      <c r="V372" s="119"/>
      <c r="W372" s="119"/>
      <c r="X372" s="119"/>
      <c r="Y372" s="114"/>
      <c r="Z372" s="114"/>
      <c r="AA372" s="114"/>
      <c r="AB372" s="114"/>
      <c r="AC372" s="114"/>
      <c r="AD372" s="114"/>
      <c r="AE372" s="114"/>
      <c r="AF372" s="114"/>
      <c r="AG372" s="114" t="s">
        <v>145</v>
      </c>
      <c r="AH372" s="114">
        <v>0</v>
      </c>
      <c r="AI372" s="114"/>
      <c r="AJ372" s="114"/>
      <c r="AK372" s="114"/>
      <c r="AL372" s="114"/>
      <c r="AM372" s="114"/>
      <c r="AN372" s="114"/>
      <c r="AO372" s="114"/>
      <c r="AP372" s="114"/>
      <c r="AQ372" s="114"/>
      <c r="AR372" s="114"/>
      <c r="AS372" s="114"/>
      <c r="AT372" s="114"/>
      <c r="AU372" s="114"/>
      <c r="AV372" s="114"/>
      <c r="AW372" s="114"/>
      <c r="AX372" s="114"/>
      <c r="AY372" s="114"/>
      <c r="AZ372" s="114"/>
      <c r="BA372" s="114"/>
      <c r="BB372" s="114"/>
      <c r="BC372" s="114"/>
      <c r="BD372" s="114"/>
      <c r="BE372" s="114"/>
      <c r="BF372" s="114"/>
      <c r="BG372" s="114"/>
      <c r="BH372" s="114"/>
    </row>
    <row r="373" spans="1:60" outlineLevel="1" x14ac:dyDescent="0.2">
      <c r="A373" s="117"/>
      <c r="B373" s="118"/>
      <c r="C373" s="146" t="s">
        <v>178</v>
      </c>
      <c r="D373" s="120"/>
      <c r="E373" s="121">
        <v>1.1625000000000001</v>
      </c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  <c r="T373" s="119"/>
      <c r="U373" s="119"/>
      <c r="V373" s="119"/>
      <c r="W373" s="119"/>
      <c r="X373" s="119"/>
      <c r="Y373" s="114"/>
      <c r="Z373" s="114"/>
      <c r="AA373" s="114"/>
      <c r="AB373" s="114"/>
      <c r="AC373" s="114"/>
      <c r="AD373" s="114"/>
      <c r="AE373" s="114"/>
      <c r="AF373" s="114"/>
      <c r="AG373" s="114" t="s">
        <v>145</v>
      </c>
      <c r="AH373" s="114">
        <v>0</v>
      </c>
      <c r="AI373" s="114"/>
      <c r="AJ373" s="114"/>
      <c r="AK373" s="114"/>
      <c r="AL373" s="114"/>
      <c r="AM373" s="114"/>
      <c r="AN373" s="114"/>
      <c r="AO373" s="114"/>
      <c r="AP373" s="114"/>
      <c r="AQ373" s="114"/>
      <c r="AR373" s="114"/>
      <c r="AS373" s="114"/>
      <c r="AT373" s="114"/>
      <c r="AU373" s="114"/>
      <c r="AV373" s="114"/>
      <c r="AW373" s="114"/>
      <c r="AX373" s="114"/>
      <c r="AY373" s="114"/>
      <c r="AZ373" s="114"/>
      <c r="BA373" s="114"/>
      <c r="BB373" s="114"/>
      <c r="BC373" s="114"/>
      <c r="BD373" s="114"/>
      <c r="BE373" s="114"/>
      <c r="BF373" s="114"/>
      <c r="BG373" s="114"/>
      <c r="BH373" s="114"/>
    </row>
    <row r="374" spans="1:60" outlineLevel="1" x14ac:dyDescent="0.2">
      <c r="A374" s="117"/>
      <c r="B374" s="118"/>
      <c r="C374" s="146" t="s">
        <v>179</v>
      </c>
      <c r="D374" s="120"/>
      <c r="E374" s="121">
        <v>16.463000000000001</v>
      </c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  <c r="T374" s="119"/>
      <c r="U374" s="119"/>
      <c r="V374" s="119"/>
      <c r="W374" s="119"/>
      <c r="X374" s="119"/>
      <c r="Y374" s="114"/>
      <c r="Z374" s="114"/>
      <c r="AA374" s="114"/>
      <c r="AB374" s="114"/>
      <c r="AC374" s="114"/>
      <c r="AD374" s="114"/>
      <c r="AE374" s="114"/>
      <c r="AF374" s="114"/>
      <c r="AG374" s="114" t="s">
        <v>145</v>
      </c>
      <c r="AH374" s="114">
        <v>0</v>
      </c>
      <c r="AI374" s="114"/>
      <c r="AJ374" s="114"/>
      <c r="AK374" s="114"/>
      <c r="AL374" s="114"/>
      <c r="AM374" s="114"/>
      <c r="AN374" s="114"/>
      <c r="AO374" s="114"/>
      <c r="AP374" s="114"/>
      <c r="AQ374" s="114"/>
      <c r="AR374" s="114"/>
      <c r="AS374" s="114"/>
      <c r="AT374" s="114"/>
      <c r="AU374" s="114"/>
      <c r="AV374" s="114"/>
      <c r="AW374" s="114"/>
      <c r="AX374" s="114"/>
      <c r="AY374" s="114"/>
      <c r="AZ374" s="114"/>
      <c r="BA374" s="114"/>
      <c r="BB374" s="114"/>
      <c r="BC374" s="114"/>
      <c r="BD374" s="114"/>
      <c r="BE374" s="114"/>
      <c r="BF374" s="114"/>
      <c r="BG374" s="114"/>
      <c r="BH374" s="114"/>
    </row>
    <row r="375" spans="1:60" outlineLevel="1" x14ac:dyDescent="0.2">
      <c r="A375" s="117"/>
      <c r="B375" s="118"/>
      <c r="C375" s="146" t="s">
        <v>180</v>
      </c>
      <c r="D375" s="120"/>
      <c r="E375" s="121">
        <v>8.52</v>
      </c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4"/>
      <c r="Z375" s="114"/>
      <c r="AA375" s="114"/>
      <c r="AB375" s="114"/>
      <c r="AC375" s="114"/>
      <c r="AD375" s="114"/>
      <c r="AE375" s="114"/>
      <c r="AF375" s="114"/>
      <c r="AG375" s="114" t="s">
        <v>145</v>
      </c>
      <c r="AH375" s="114">
        <v>0</v>
      </c>
      <c r="AI375" s="114"/>
      <c r="AJ375" s="114"/>
      <c r="AK375" s="114"/>
      <c r="AL375" s="114"/>
      <c r="AM375" s="114"/>
      <c r="AN375" s="114"/>
      <c r="AO375" s="114"/>
      <c r="AP375" s="114"/>
      <c r="AQ375" s="114"/>
      <c r="AR375" s="114"/>
      <c r="AS375" s="114"/>
      <c r="AT375" s="114"/>
      <c r="AU375" s="114"/>
      <c r="AV375" s="114"/>
      <c r="AW375" s="114"/>
      <c r="AX375" s="114"/>
      <c r="AY375" s="114"/>
      <c r="AZ375" s="114"/>
      <c r="BA375" s="114"/>
      <c r="BB375" s="114"/>
      <c r="BC375" s="114"/>
      <c r="BD375" s="114"/>
      <c r="BE375" s="114"/>
      <c r="BF375" s="114"/>
      <c r="BG375" s="114"/>
      <c r="BH375" s="114"/>
    </row>
    <row r="376" spans="1:60" outlineLevel="1" x14ac:dyDescent="0.2">
      <c r="A376" s="131">
        <v>144</v>
      </c>
      <c r="B376" s="132" t="s">
        <v>534</v>
      </c>
      <c r="C376" s="145" t="s">
        <v>535</v>
      </c>
      <c r="D376" s="133" t="s">
        <v>142</v>
      </c>
      <c r="E376" s="134">
        <v>37.727499999999999</v>
      </c>
      <c r="F376" s="135"/>
      <c r="G376" s="136">
        <f>ROUND(E376*F376,2)</f>
        <v>0</v>
      </c>
      <c r="H376" s="119">
        <v>9.81</v>
      </c>
      <c r="I376" s="119">
        <f>ROUND(E376*H376,2)</f>
        <v>370.11</v>
      </c>
      <c r="J376" s="119">
        <v>6.59</v>
      </c>
      <c r="K376" s="119">
        <f>ROUND(E376*J376,2)</f>
        <v>248.62</v>
      </c>
      <c r="L376" s="119">
        <v>21</v>
      </c>
      <c r="M376" s="119">
        <f>G376*(1+L376/100)</f>
        <v>0</v>
      </c>
      <c r="N376" s="119">
        <v>3.5E-4</v>
      </c>
      <c r="O376" s="119">
        <f>ROUND(E376*N376,2)</f>
        <v>0.01</v>
      </c>
      <c r="P376" s="119">
        <v>0</v>
      </c>
      <c r="Q376" s="119">
        <f>ROUND(E376*P376,2)</f>
        <v>0</v>
      </c>
      <c r="R376" s="119"/>
      <c r="S376" s="119" t="s">
        <v>135</v>
      </c>
      <c r="T376" s="119" t="s">
        <v>135</v>
      </c>
      <c r="U376" s="119">
        <v>1.35E-2</v>
      </c>
      <c r="V376" s="119">
        <f>ROUND(E376*U376,2)</f>
        <v>0.51</v>
      </c>
      <c r="W376" s="119"/>
      <c r="X376" s="119" t="s">
        <v>136</v>
      </c>
      <c r="Y376" s="114"/>
      <c r="Z376" s="114"/>
      <c r="AA376" s="114"/>
      <c r="AB376" s="114"/>
      <c r="AC376" s="114"/>
      <c r="AD376" s="114"/>
      <c r="AE376" s="114"/>
      <c r="AF376" s="114"/>
      <c r="AG376" s="114" t="s">
        <v>137</v>
      </c>
      <c r="AH376" s="114"/>
      <c r="AI376" s="114"/>
      <c r="AJ376" s="114"/>
      <c r="AK376" s="114"/>
      <c r="AL376" s="114"/>
      <c r="AM376" s="114"/>
      <c r="AN376" s="114"/>
      <c r="AO376" s="114"/>
      <c r="AP376" s="114"/>
      <c r="AQ376" s="114"/>
      <c r="AR376" s="114"/>
      <c r="AS376" s="114"/>
      <c r="AT376" s="114"/>
      <c r="AU376" s="114"/>
      <c r="AV376" s="114"/>
      <c r="AW376" s="114"/>
      <c r="AX376" s="114"/>
      <c r="AY376" s="114"/>
      <c r="AZ376" s="114"/>
      <c r="BA376" s="114"/>
      <c r="BB376" s="114"/>
      <c r="BC376" s="114"/>
      <c r="BD376" s="114"/>
      <c r="BE376" s="114"/>
      <c r="BF376" s="114"/>
      <c r="BG376" s="114"/>
      <c r="BH376" s="114"/>
    </row>
    <row r="377" spans="1:60" outlineLevel="1" x14ac:dyDescent="0.2">
      <c r="A377" s="117"/>
      <c r="B377" s="118"/>
      <c r="C377" s="146" t="s">
        <v>175</v>
      </c>
      <c r="D377" s="120"/>
      <c r="E377" s="121">
        <v>6.44</v>
      </c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  <c r="T377" s="119"/>
      <c r="U377" s="119"/>
      <c r="V377" s="119"/>
      <c r="W377" s="119"/>
      <c r="X377" s="119"/>
      <c r="Y377" s="114"/>
      <c r="Z377" s="114"/>
      <c r="AA377" s="114"/>
      <c r="AB377" s="114"/>
      <c r="AC377" s="114"/>
      <c r="AD377" s="114"/>
      <c r="AE377" s="114"/>
      <c r="AF377" s="114"/>
      <c r="AG377" s="114" t="s">
        <v>145</v>
      </c>
      <c r="AH377" s="114">
        <v>0</v>
      </c>
      <c r="AI377" s="114"/>
      <c r="AJ377" s="114"/>
      <c r="AK377" s="114"/>
      <c r="AL377" s="114"/>
      <c r="AM377" s="114"/>
      <c r="AN377" s="114"/>
      <c r="AO377" s="114"/>
      <c r="AP377" s="114"/>
      <c r="AQ377" s="114"/>
      <c r="AR377" s="114"/>
      <c r="AS377" s="114"/>
      <c r="AT377" s="114"/>
      <c r="AU377" s="114"/>
      <c r="AV377" s="114"/>
      <c r="AW377" s="114"/>
      <c r="AX377" s="114"/>
      <c r="AY377" s="114"/>
      <c r="AZ377" s="114"/>
      <c r="BA377" s="114"/>
      <c r="BB377" s="114"/>
      <c r="BC377" s="114"/>
      <c r="BD377" s="114"/>
      <c r="BE377" s="114"/>
      <c r="BF377" s="114"/>
      <c r="BG377" s="114"/>
      <c r="BH377" s="114"/>
    </row>
    <row r="378" spans="1:60" outlineLevel="1" x14ac:dyDescent="0.2">
      <c r="A378" s="117"/>
      <c r="B378" s="118"/>
      <c r="C378" s="146" t="s">
        <v>176</v>
      </c>
      <c r="D378" s="120"/>
      <c r="E378" s="121">
        <v>1.008</v>
      </c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  <c r="T378" s="119"/>
      <c r="U378" s="119"/>
      <c r="V378" s="119"/>
      <c r="W378" s="119"/>
      <c r="X378" s="119"/>
      <c r="Y378" s="114"/>
      <c r="Z378" s="114"/>
      <c r="AA378" s="114"/>
      <c r="AB378" s="114"/>
      <c r="AC378" s="114"/>
      <c r="AD378" s="114"/>
      <c r="AE378" s="114"/>
      <c r="AF378" s="114"/>
      <c r="AG378" s="114" t="s">
        <v>145</v>
      </c>
      <c r="AH378" s="114">
        <v>0</v>
      </c>
      <c r="AI378" s="114"/>
      <c r="AJ378" s="114"/>
      <c r="AK378" s="114"/>
      <c r="AL378" s="114"/>
      <c r="AM378" s="114"/>
      <c r="AN378" s="114"/>
      <c r="AO378" s="114"/>
      <c r="AP378" s="114"/>
      <c r="AQ378" s="114"/>
      <c r="AR378" s="114"/>
      <c r="AS378" s="114"/>
      <c r="AT378" s="114"/>
      <c r="AU378" s="114"/>
      <c r="AV378" s="114"/>
      <c r="AW378" s="114"/>
      <c r="AX378" s="114"/>
      <c r="AY378" s="114"/>
      <c r="AZ378" s="114"/>
      <c r="BA378" s="114"/>
      <c r="BB378" s="114"/>
      <c r="BC378" s="114"/>
      <c r="BD378" s="114"/>
      <c r="BE378" s="114"/>
      <c r="BF378" s="114"/>
      <c r="BG378" s="114"/>
      <c r="BH378" s="114"/>
    </row>
    <row r="379" spans="1:60" outlineLevel="1" x14ac:dyDescent="0.2">
      <c r="A379" s="117"/>
      <c r="B379" s="118"/>
      <c r="C379" s="146" t="s">
        <v>177</v>
      </c>
      <c r="D379" s="120"/>
      <c r="E379" s="121">
        <v>4.1340000000000003</v>
      </c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  <c r="T379" s="119"/>
      <c r="U379" s="119"/>
      <c r="V379" s="119"/>
      <c r="W379" s="119"/>
      <c r="X379" s="119"/>
      <c r="Y379" s="114"/>
      <c r="Z379" s="114"/>
      <c r="AA379" s="114"/>
      <c r="AB379" s="114"/>
      <c r="AC379" s="114"/>
      <c r="AD379" s="114"/>
      <c r="AE379" s="114"/>
      <c r="AF379" s="114"/>
      <c r="AG379" s="114" t="s">
        <v>145</v>
      </c>
      <c r="AH379" s="114">
        <v>0</v>
      </c>
      <c r="AI379" s="114"/>
      <c r="AJ379" s="114"/>
      <c r="AK379" s="114"/>
      <c r="AL379" s="114"/>
      <c r="AM379" s="114"/>
      <c r="AN379" s="114"/>
      <c r="AO379" s="114"/>
      <c r="AP379" s="114"/>
      <c r="AQ379" s="114"/>
      <c r="AR379" s="114"/>
      <c r="AS379" s="114"/>
      <c r="AT379" s="114"/>
      <c r="AU379" s="114"/>
      <c r="AV379" s="114"/>
      <c r="AW379" s="114"/>
      <c r="AX379" s="114"/>
      <c r="AY379" s="114"/>
      <c r="AZ379" s="114"/>
      <c r="BA379" s="114"/>
      <c r="BB379" s="114"/>
      <c r="BC379" s="114"/>
      <c r="BD379" s="114"/>
      <c r="BE379" s="114"/>
      <c r="BF379" s="114"/>
      <c r="BG379" s="114"/>
      <c r="BH379" s="114"/>
    </row>
    <row r="380" spans="1:60" outlineLevel="1" x14ac:dyDescent="0.2">
      <c r="A380" s="117"/>
      <c r="B380" s="118"/>
      <c r="C380" s="146" t="s">
        <v>178</v>
      </c>
      <c r="D380" s="120"/>
      <c r="E380" s="121">
        <v>1.1625000000000001</v>
      </c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  <c r="T380" s="119"/>
      <c r="U380" s="119"/>
      <c r="V380" s="119"/>
      <c r="W380" s="119"/>
      <c r="X380" s="119"/>
      <c r="Y380" s="114"/>
      <c r="Z380" s="114"/>
      <c r="AA380" s="114"/>
      <c r="AB380" s="114"/>
      <c r="AC380" s="114"/>
      <c r="AD380" s="114"/>
      <c r="AE380" s="114"/>
      <c r="AF380" s="114"/>
      <c r="AG380" s="114" t="s">
        <v>145</v>
      </c>
      <c r="AH380" s="114">
        <v>0</v>
      </c>
      <c r="AI380" s="114"/>
      <c r="AJ380" s="114"/>
      <c r="AK380" s="114"/>
      <c r="AL380" s="114"/>
      <c r="AM380" s="114"/>
      <c r="AN380" s="114"/>
      <c r="AO380" s="114"/>
      <c r="AP380" s="114"/>
      <c r="AQ380" s="114"/>
      <c r="AR380" s="114"/>
      <c r="AS380" s="114"/>
      <c r="AT380" s="114"/>
      <c r="AU380" s="114"/>
      <c r="AV380" s="114"/>
      <c r="AW380" s="114"/>
      <c r="AX380" s="114"/>
      <c r="AY380" s="114"/>
      <c r="AZ380" s="114"/>
      <c r="BA380" s="114"/>
      <c r="BB380" s="114"/>
      <c r="BC380" s="114"/>
      <c r="BD380" s="114"/>
      <c r="BE380" s="114"/>
      <c r="BF380" s="114"/>
      <c r="BG380" s="114"/>
      <c r="BH380" s="114"/>
    </row>
    <row r="381" spans="1:60" outlineLevel="1" x14ac:dyDescent="0.2">
      <c r="A381" s="117"/>
      <c r="B381" s="118"/>
      <c r="C381" s="146" t="s">
        <v>179</v>
      </c>
      <c r="D381" s="120"/>
      <c r="E381" s="121">
        <v>16.463000000000001</v>
      </c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  <c r="T381" s="119"/>
      <c r="U381" s="119"/>
      <c r="V381" s="119"/>
      <c r="W381" s="119"/>
      <c r="X381" s="119"/>
      <c r="Y381" s="114"/>
      <c r="Z381" s="114"/>
      <c r="AA381" s="114"/>
      <c r="AB381" s="114"/>
      <c r="AC381" s="114"/>
      <c r="AD381" s="114"/>
      <c r="AE381" s="114"/>
      <c r="AF381" s="114"/>
      <c r="AG381" s="114" t="s">
        <v>145</v>
      </c>
      <c r="AH381" s="114">
        <v>0</v>
      </c>
      <c r="AI381" s="114"/>
      <c r="AJ381" s="114"/>
      <c r="AK381" s="114"/>
      <c r="AL381" s="114"/>
      <c r="AM381" s="114"/>
      <c r="AN381" s="114"/>
      <c r="AO381" s="114"/>
      <c r="AP381" s="114"/>
      <c r="AQ381" s="114"/>
      <c r="AR381" s="114"/>
      <c r="AS381" s="114"/>
      <c r="AT381" s="114"/>
      <c r="AU381" s="114"/>
      <c r="AV381" s="114"/>
      <c r="AW381" s="114"/>
      <c r="AX381" s="114"/>
      <c r="AY381" s="114"/>
      <c r="AZ381" s="114"/>
      <c r="BA381" s="114"/>
      <c r="BB381" s="114"/>
      <c r="BC381" s="114"/>
      <c r="BD381" s="114"/>
      <c r="BE381" s="114"/>
      <c r="BF381" s="114"/>
      <c r="BG381" s="114"/>
      <c r="BH381" s="114"/>
    </row>
    <row r="382" spans="1:60" outlineLevel="1" x14ac:dyDescent="0.2">
      <c r="A382" s="117"/>
      <c r="B382" s="118"/>
      <c r="C382" s="146" t="s">
        <v>180</v>
      </c>
      <c r="D382" s="120"/>
      <c r="E382" s="121">
        <v>8.52</v>
      </c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  <c r="T382" s="119"/>
      <c r="U382" s="119"/>
      <c r="V382" s="119"/>
      <c r="W382" s="119"/>
      <c r="X382" s="119"/>
      <c r="Y382" s="114"/>
      <c r="Z382" s="114"/>
      <c r="AA382" s="114"/>
      <c r="AB382" s="114"/>
      <c r="AC382" s="114"/>
      <c r="AD382" s="114"/>
      <c r="AE382" s="114"/>
      <c r="AF382" s="114"/>
      <c r="AG382" s="114" t="s">
        <v>145</v>
      </c>
      <c r="AH382" s="114">
        <v>0</v>
      </c>
      <c r="AI382" s="114"/>
      <c r="AJ382" s="114"/>
      <c r="AK382" s="114"/>
      <c r="AL382" s="114"/>
      <c r="AM382" s="114"/>
      <c r="AN382" s="114"/>
      <c r="AO382" s="114"/>
      <c r="AP382" s="114"/>
      <c r="AQ382" s="114"/>
      <c r="AR382" s="114"/>
      <c r="AS382" s="114"/>
      <c r="AT382" s="114"/>
      <c r="AU382" s="114"/>
      <c r="AV382" s="114"/>
      <c r="AW382" s="114"/>
      <c r="AX382" s="114"/>
      <c r="AY382" s="114"/>
      <c r="AZ382" s="114"/>
      <c r="BA382" s="114"/>
      <c r="BB382" s="114"/>
      <c r="BC382" s="114"/>
      <c r="BD382" s="114"/>
      <c r="BE382" s="114"/>
      <c r="BF382" s="114"/>
      <c r="BG382" s="114"/>
      <c r="BH382" s="114"/>
    </row>
    <row r="383" spans="1:60" x14ac:dyDescent="0.2">
      <c r="A383" s="125" t="s">
        <v>130</v>
      </c>
      <c r="B383" s="126" t="s">
        <v>94</v>
      </c>
      <c r="C383" s="143" t="s">
        <v>95</v>
      </c>
      <c r="D383" s="127"/>
      <c r="E383" s="128"/>
      <c r="F383" s="129"/>
      <c r="G383" s="130">
        <f>SUMIF(AG384:AG386,"&lt;&gt;NOR",G384:G386)</f>
        <v>0</v>
      </c>
      <c r="H383" s="124"/>
      <c r="I383" s="124">
        <f>SUM(I384:I386)</f>
        <v>0</v>
      </c>
      <c r="J383" s="124"/>
      <c r="K383" s="124">
        <f>SUM(K384:K386)</f>
        <v>407.46</v>
      </c>
      <c r="L383" s="124"/>
      <c r="M383" s="124">
        <f>SUM(M384:M386)</f>
        <v>0</v>
      </c>
      <c r="N383" s="124"/>
      <c r="O383" s="124">
        <f>SUM(O384:O386)</f>
        <v>0</v>
      </c>
      <c r="P383" s="124"/>
      <c r="Q383" s="124">
        <f>SUM(Q384:Q386)</f>
        <v>0</v>
      </c>
      <c r="R383" s="124"/>
      <c r="S383" s="124"/>
      <c r="T383" s="124"/>
      <c r="U383" s="124"/>
      <c r="V383" s="124">
        <f>SUM(V384:V386)</f>
        <v>0.89</v>
      </c>
      <c r="W383" s="124"/>
      <c r="X383" s="124"/>
      <c r="AG383" t="s">
        <v>131</v>
      </c>
    </row>
    <row r="384" spans="1:60" outlineLevel="1" x14ac:dyDescent="0.2">
      <c r="A384" s="131">
        <v>145</v>
      </c>
      <c r="B384" s="132" t="s">
        <v>536</v>
      </c>
      <c r="C384" s="145" t="s">
        <v>537</v>
      </c>
      <c r="D384" s="133" t="s">
        <v>142</v>
      </c>
      <c r="E384" s="134">
        <v>9.8420000000000005</v>
      </c>
      <c r="F384" s="135"/>
      <c r="G384" s="136">
        <f>ROUND(E384*F384,2)</f>
        <v>0</v>
      </c>
      <c r="H384" s="119">
        <v>0</v>
      </c>
      <c r="I384" s="119">
        <f>ROUND(E384*H384,2)</f>
        <v>0</v>
      </c>
      <c r="J384" s="119">
        <v>41.4</v>
      </c>
      <c r="K384" s="119">
        <f>ROUND(E384*J384,2)</f>
        <v>407.46</v>
      </c>
      <c r="L384" s="119">
        <v>21</v>
      </c>
      <c r="M384" s="119">
        <f>G384*(1+L384/100)</f>
        <v>0</v>
      </c>
      <c r="N384" s="119">
        <v>0</v>
      </c>
      <c r="O384" s="119">
        <f>ROUND(E384*N384,2)</f>
        <v>0</v>
      </c>
      <c r="P384" s="119">
        <v>0</v>
      </c>
      <c r="Q384" s="119">
        <f>ROUND(E384*P384,2)</f>
        <v>0</v>
      </c>
      <c r="R384" s="119"/>
      <c r="S384" s="119" t="s">
        <v>135</v>
      </c>
      <c r="T384" s="119" t="s">
        <v>135</v>
      </c>
      <c r="U384" s="119">
        <v>0.09</v>
      </c>
      <c r="V384" s="119">
        <f>ROUND(E384*U384,2)</f>
        <v>0.89</v>
      </c>
      <c r="W384" s="119"/>
      <c r="X384" s="119" t="s">
        <v>136</v>
      </c>
      <c r="Y384" s="114"/>
      <c r="Z384" s="114"/>
      <c r="AA384" s="114"/>
      <c r="AB384" s="114"/>
      <c r="AC384" s="114"/>
      <c r="AD384" s="114"/>
      <c r="AE384" s="114"/>
      <c r="AF384" s="114"/>
      <c r="AG384" s="114" t="s">
        <v>137</v>
      </c>
      <c r="AH384" s="114"/>
      <c r="AI384" s="114"/>
      <c r="AJ384" s="114"/>
      <c r="AK384" s="114"/>
      <c r="AL384" s="114"/>
      <c r="AM384" s="114"/>
      <c r="AN384" s="114"/>
      <c r="AO384" s="114"/>
      <c r="AP384" s="114"/>
      <c r="AQ384" s="114"/>
      <c r="AR384" s="114"/>
      <c r="AS384" s="114"/>
      <c r="AT384" s="114"/>
      <c r="AU384" s="114"/>
      <c r="AV384" s="114"/>
      <c r="AW384" s="114"/>
      <c r="AX384" s="114"/>
      <c r="AY384" s="114"/>
      <c r="AZ384" s="114"/>
      <c r="BA384" s="114"/>
      <c r="BB384" s="114"/>
      <c r="BC384" s="114"/>
      <c r="BD384" s="114"/>
      <c r="BE384" s="114"/>
      <c r="BF384" s="114"/>
      <c r="BG384" s="114"/>
      <c r="BH384" s="114"/>
    </row>
    <row r="385" spans="1:60" outlineLevel="1" x14ac:dyDescent="0.2">
      <c r="A385" s="117"/>
      <c r="B385" s="118"/>
      <c r="C385" s="146" t="s">
        <v>187</v>
      </c>
      <c r="D385" s="120"/>
      <c r="E385" s="121">
        <v>11.023999999999999</v>
      </c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  <c r="T385" s="119"/>
      <c r="U385" s="119"/>
      <c r="V385" s="119"/>
      <c r="W385" s="119"/>
      <c r="X385" s="119"/>
      <c r="Y385" s="114"/>
      <c r="Z385" s="114"/>
      <c r="AA385" s="114"/>
      <c r="AB385" s="114"/>
      <c r="AC385" s="114"/>
      <c r="AD385" s="114"/>
      <c r="AE385" s="114"/>
      <c r="AF385" s="114"/>
      <c r="AG385" s="114" t="s">
        <v>145</v>
      </c>
      <c r="AH385" s="114">
        <v>0</v>
      </c>
      <c r="AI385" s="114"/>
      <c r="AJ385" s="114"/>
      <c r="AK385" s="114"/>
      <c r="AL385" s="114"/>
      <c r="AM385" s="114"/>
      <c r="AN385" s="114"/>
      <c r="AO385" s="114"/>
      <c r="AP385" s="114"/>
      <c r="AQ385" s="114"/>
      <c r="AR385" s="114"/>
      <c r="AS385" s="114"/>
      <c r="AT385" s="114"/>
      <c r="AU385" s="114"/>
      <c r="AV385" s="114"/>
      <c r="AW385" s="114"/>
      <c r="AX385" s="114"/>
      <c r="AY385" s="114"/>
      <c r="AZ385" s="114"/>
      <c r="BA385" s="114"/>
      <c r="BB385" s="114"/>
      <c r="BC385" s="114"/>
      <c r="BD385" s="114"/>
      <c r="BE385" s="114"/>
      <c r="BF385" s="114"/>
      <c r="BG385" s="114"/>
      <c r="BH385" s="114"/>
    </row>
    <row r="386" spans="1:60" outlineLevel="1" x14ac:dyDescent="0.2">
      <c r="A386" s="117"/>
      <c r="B386" s="118"/>
      <c r="C386" s="146" t="s">
        <v>188</v>
      </c>
      <c r="D386" s="120"/>
      <c r="E386" s="121">
        <v>-1.1819999999999999</v>
      </c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  <c r="T386" s="119"/>
      <c r="U386" s="119"/>
      <c r="V386" s="119"/>
      <c r="W386" s="119"/>
      <c r="X386" s="119"/>
      <c r="Y386" s="114"/>
      <c r="Z386" s="114"/>
      <c r="AA386" s="114"/>
      <c r="AB386" s="114"/>
      <c r="AC386" s="114"/>
      <c r="AD386" s="114"/>
      <c r="AE386" s="114"/>
      <c r="AF386" s="114"/>
      <c r="AG386" s="114" t="s">
        <v>145</v>
      </c>
      <c r="AH386" s="114">
        <v>0</v>
      </c>
      <c r="AI386" s="114"/>
      <c r="AJ386" s="114"/>
      <c r="AK386" s="114"/>
      <c r="AL386" s="114"/>
      <c r="AM386" s="114"/>
      <c r="AN386" s="114"/>
      <c r="AO386" s="114"/>
      <c r="AP386" s="114"/>
      <c r="AQ386" s="114"/>
      <c r="AR386" s="114"/>
      <c r="AS386" s="114"/>
      <c r="AT386" s="114"/>
      <c r="AU386" s="114"/>
      <c r="AV386" s="114"/>
      <c r="AW386" s="114"/>
      <c r="AX386" s="114"/>
      <c r="AY386" s="114"/>
      <c r="AZ386" s="114"/>
      <c r="BA386" s="114"/>
      <c r="BB386" s="114"/>
      <c r="BC386" s="114"/>
      <c r="BD386" s="114"/>
      <c r="BE386" s="114"/>
      <c r="BF386" s="114"/>
      <c r="BG386" s="114"/>
      <c r="BH386" s="114"/>
    </row>
    <row r="387" spans="1:60" x14ac:dyDescent="0.2">
      <c r="A387" s="125" t="s">
        <v>130</v>
      </c>
      <c r="B387" s="126" t="s">
        <v>96</v>
      </c>
      <c r="C387" s="143" t="s">
        <v>97</v>
      </c>
      <c r="D387" s="127"/>
      <c r="E387" s="128"/>
      <c r="F387" s="129"/>
      <c r="G387" s="130">
        <f>SUMIF(AG388:AG388,"&lt;&gt;NOR",G388:G388)</f>
        <v>0</v>
      </c>
      <c r="H387" s="124"/>
      <c r="I387" s="124">
        <f>SUM(I388:I388)</f>
        <v>0</v>
      </c>
      <c r="J387" s="124"/>
      <c r="K387" s="124">
        <f>SUM(K388:K388)</f>
        <v>178</v>
      </c>
      <c r="L387" s="124"/>
      <c r="M387" s="124">
        <f>SUM(M388:M388)</f>
        <v>0</v>
      </c>
      <c r="N387" s="124"/>
      <c r="O387" s="124">
        <f>SUM(O388:O388)</f>
        <v>0</v>
      </c>
      <c r="P387" s="124"/>
      <c r="Q387" s="124">
        <f>SUM(Q388:Q388)</f>
        <v>0.03</v>
      </c>
      <c r="R387" s="124"/>
      <c r="S387" s="124"/>
      <c r="T387" s="124"/>
      <c r="U387" s="124"/>
      <c r="V387" s="124">
        <f>SUM(V388:V388)</f>
        <v>1.27</v>
      </c>
      <c r="W387" s="124"/>
      <c r="X387" s="124"/>
      <c r="AG387" t="s">
        <v>131</v>
      </c>
    </row>
    <row r="388" spans="1:60" outlineLevel="1" x14ac:dyDescent="0.2">
      <c r="A388" s="137">
        <v>146</v>
      </c>
      <c r="B388" s="138" t="s">
        <v>538</v>
      </c>
      <c r="C388" s="144" t="s">
        <v>539</v>
      </c>
      <c r="D388" s="139" t="s">
        <v>134</v>
      </c>
      <c r="E388" s="140">
        <v>2</v>
      </c>
      <c r="F388" s="141"/>
      <c r="G388" s="142">
        <f>ROUND(E388*F388,2)</f>
        <v>0</v>
      </c>
      <c r="H388" s="119">
        <v>0</v>
      </c>
      <c r="I388" s="119">
        <f>ROUND(E388*H388,2)</f>
        <v>0</v>
      </c>
      <c r="J388" s="119">
        <v>89</v>
      </c>
      <c r="K388" s="119">
        <f>ROUND(E388*J388,2)</f>
        <v>178</v>
      </c>
      <c r="L388" s="119">
        <v>21</v>
      </c>
      <c r="M388" s="119">
        <f>G388*(1+L388/100)</f>
        <v>0</v>
      </c>
      <c r="N388" s="119">
        <v>0</v>
      </c>
      <c r="O388" s="119">
        <f>ROUND(E388*N388,2)</f>
        <v>0</v>
      </c>
      <c r="P388" s="119">
        <v>1.6E-2</v>
      </c>
      <c r="Q388" s="119">
        <f>ROUND(E388*P388,2)</f>
        <v>0.03</v>
      </c>
      <c r="R388" s="119"/>
      <c r="S388" s="119" t="s">
        <v>155</v>
      </c>
      <c r="T388" s="119" t="s">
        <v>156</v>
      </c>
      <c r="U388" s="119">
        <v>0.63390000000000002</v>
      </c>
      <c r="V388" s="119">
        <f>ROUND(E388*U388,2)</f>
        <v>1.27</v>
      </c>
      <c r="W388" s="119"/>
      <c r="X388" s="119" t="s">
        <v>136</v>
      </c>
      <c r="Y388" s="114"/>
      <c r="Z388" s="114"/>
      <c r="AA388" s="114"/>
      <c r="AB388" s="114"/>
      <c r="AC388" s="114"/>
      <c r="AD388" s="114"/>
      <c r="AE388" s="114"/>
      <c r="AF388" s="114"/>
      <c r="AG388" s="114" t="s">
        <v>137</v>
      </c>
      <c r="AH388" s="114"/>
      <c r="AI388" s="114"/>
      <c r="AJ388" s="114"/>
      <c r="AK388" s="114"/>
      <c r="AL388" s="114"/>
      <c r="AM388" s="114"/>
      <c r="AN388" s="114"/>
      <c r="AO388" s="114"/>
      <c r="AP388" s="114"/>
      <c r="AQ388" s="114"/>
      <c r="AR388" s="114"/>
      <c r="AS388" s="114"/>
      <c r="AT388" s="114"/>
      <c r="AU388" s="114"/>
      <c r="AV388" s="114"/>
      <c r="AW388" s="114"/>
      <c r="AX388" s="114"/>
      <c r="AY388" s="114"/>
      <c r="AZ388" s="114"/>
      <c r="BA388" s="114"/>
      <c r="BB388" s="114"/>
      <c r="BC388" s="114"/>
      <c r="BD388" s="114"/>
      <c r="BE388" s="114"/>
      <c r="BF388" s="114"/>
      <c r="BG388" s="114"/>
      <c r="BH388" s="114"/>
    </row>
    <row r="389" spans="1:60" x14ac:dyDescent="0.2">
      <c r="A389" s="125" t="s">
        <v>130</v>
      </c>
      <c r="B389" s="126" t="s">
        <v>98</v>
      </c>
      <c r="C389" s="143" t="s">
        <v>99</v>
      </c>
      <c r="D389" s="127"/>
      <c r="E389" s="128"/>
      <c r="F389" s="129"/>
      <c r="G389" s="130">
        <f>SUMIF(AG390:AG406,"&lt;&gt;NOR",G390:G406)</f>
        <v>0</v>
      </c>
      <c r="H389" s="124"/>
      <c r="I389" s="124">
        <f>SUM(I390:I406)</f>
        <v>4022.78</v>
      </c>
      <c r="J389" s="124"/>
      <c r="K389" s="124">
        <f>SUM(K390:K406)</f>
        <v>10480.219999999999</v>
      </c>
      <c r="L389" s="124"/>
      <c r="M389" s="124">
        <f>SUM(M390:M406)</f>
        <v>0</v>
      </c>
      <c r="N389" s="124"/>
      <c r="O389" s="124">
        <f>SUM(O390:O406)</f>
        <v>10</v>
      </c>
      <c r="P389" s="124"/>
      <c r="Q389" s="124">
        <f>SUM(Q390:Q406)</f>
        <v>0</v>
      </c>
      <c r="R389" s="124"/>
      <c r="S389" s="124"/>
      <c r="T389" s="124"/>
      <c r="U389" s="124"/>
      <c r="V389" s="124">
        <f>SUM(V390:V406)</f>
        <v>5.98</v>
      </c>
      <c r="W389" s="124"/>
      <c r="X389" s="124"/>
      <c r="AG389" t="s">
        <v>131</v>
      </c>
    </row>
    <row r="390" spans="1:60" outlineLevel="1" x14ac:dyDescent="0.2">
      <c r="A390" s="137">
        <v>147</v>
      </c>
      <c r="B390" s="138" t="s">
        <v>540</v>
      </c>
      <c r="C390" s="144" t="s">
        <v>541</v>
      </c>
      <c r="D390" s="139" t="s">
        <v>134</v>
      </c>
      <c r="E390" s="140">
        <v>2</v>
      </c>
      <c r="F390" s="141"/>
      <c r="G390" s="142">
        <f t="shared" ref="G390:G406" si="42">ROUND(E390*F390,2)</f>
        <v>0</v>
      </c>
      <c r="H390" s="119">
        <v>0</v>
      </c>
      <c r="I390" s="119">
        <f t="shared" ref="I390:I406" si="43">ROUND(E390*H390,2)</f>
        <v>0</v>
      </c>
      <c r="J390" s="119">
        <v>28</v>
      </c>
      <c r="K390" s="119">
        <f t="shared" ref="K390:K406" si="44">ROUND(E390*J390,2)</f>
        <v>56</v>
      </c>
      <c r="L390" s="119">
        <v>21</v>
      </c>
      <c r="M390" s="119">
        <f t="shared" ref="M390:M406" si="45">G390*(1+L390/100)</f>
        <v>0</v>
      </c>
      <c r="N390" s="119">
        <v>0</v>
      </c>
      <c r="O390" s="119">
        <f t="shared" ref="O390:O406" si="46">ROUND(E390*N390,2)</f>
        <v>0</v>
      </c>
      <c r="P390" s="119">
        <v>0</v>
      </c>
      <c r="Q390" s="119">
        <f t="shared" ref="Q390:Q406" si="47">ROUND(E390*P390,2)</f>
        <v>0</v>
      </c>
      <c r="R390" s="119"/>
      <c r="S390" s="119" t="s">
        <v>135</v>
      </c>
      <c r="T390" s="119" t="s">
        <v>156</v>
      </c>
      <c r="U390" s="119">
        <v>5.0500000000000003E-2</v>
      </c>
      <c r="V390" s="119">
        <f t="shared" ref="V390:V406" si="48">ROUND(E390*U390,2)</f>
        <v>0.1</v>
      </c>
      <c r="W390" s="119"/>
      <c r="X390" s="119" t="s">
        <v>136</v>
      </c>
      <c r="Y390" s="114"/>
      <c r="Z390" s="114"/>
      <c r="AA390" s="114"/>
      <c r="AB390" s="114"/>
      <c r="AC390" s="114"/>
      <c r="AD390" s="114"/>
      <c r="AE390" s="114"/>
      <c r="AF390" s="114"/>
      <c r="AG390" s="114" t="s">
        <v>137</v>
      </c>
      <c r="AH390" s="114"/>
      <c r="AI390" s="114"/>
      <c r="AJ390" s="114"/>
      <c r="AK390" s="114"/>
      <c r="AL390" s="114"/>
      <c r="AM390" s="114"/>
      <c r="AN390" s="114"/>
      <c r="AO390" s="114"/>
      <c r="AP390" s="114"/>
      <c r="AQ390" s="114"/>
      <c r="AR390" s="114"/>
      <c r="AS390" s="114"/>
      <c r="AT390" s="114"/>
      <c r="AU390" s="114"/>
      <c r="AV390" s="114"/>
      <c r="AW390" s="114"/>
      <c r="AX390" s="114"/>
      <c r="AY390" s="114"/>
      <c r="AZ390" s="114"/>
      <c r="BA390" s="114"/>
      <c r="BB390" s="114"/>
      <c r="BC390" s="114"/>
      <c r="BD390" s="114"/>
      <c r="BE390" s="114"/>
      <c r="BF390" s="114"/>
      <c r="BG390" s="114"/>
      <c r="BH390" s="114"/>
    </row>
    <row r="391" spans="1:60" ht="33.75" outlineLevel="1" x14ac:dyDescent="0.2">
      <c r="A391" s="137">
        <v>148</v>
      </c>
      <c r="B391" s="138" t="s">
        <v>548</v>
      </c>
      <c r="C391" s="144" t="s">
        <v>549</v>
      </c>
      <c r="D391" s="139" t="s">
        <v>134</v>
      </c>
      <c r="E391" s="140">
        <v>2</v>
      </c>
      <c r="F391" s="141"/>
      <c r="G391" s="142">
        <f t="shared" si="42"/>
        <v>0</v>
      </c>
      <c r="H391" s="119">
        <v>256.45</v>
      </c>
      <c r="I391" s="119">
        <f t="shared" si="43"/>
        <v>512.9</v>
      </c>
      <c r="J391" s="119">
        <v>151.55000000000001</v>
      </c>
      <c r="K391" s="119">
        <f t="shared" si="44"/>
        <v>303.10000000000002</v>
      </c>
      <c r="L391" s="119">
        <v>21</v>
      </c>
      <c r="M391" s="119">
        <f t="shared" si="45"/>
        <v>0</v>
      </c>
      <c r="N391" s="119">
        <v>1E-4</v>
      </c>
      <c r="O391" s="119">
        <f t="shared" si="46"/>
        <v>0</v>
      </c>
      <c r="P391" s="119">
        <v>0</v>
      </c>
      <c r="Q391" s="119">
        <f t="shared" si="47"/>
        <v>0</v>
      </c>
      <c r="R391" s="119"/>
      <c r="S391" s="119" t="s">
        <v>135</v>
      </c>
      <c r="T391" s="119" t="s">
        <v>156</v>
      </c>
      <c r="U391" s="119">
        <v>0.249</v>
      </c>
      <c r="V391" s="119">
        <f t="shared" si="48"/>
        <v>0.5</v>
      </c>
      <c r="W391" s="119"/>
      <c r="X391" s="119" t="s">
        <v>136</v>
      </c>
      <c r="Y391" s="114"/>
      <c r="Z391" s="114"/>
      <c r="AA391" s="114"/>
      <c r="AB391" s="114"/>
      <c r="AC391" s="114"/>
      <c r="AD391" s="114"/>
      <c r="AE391" s="114"/>
      <c r="AF391" s="114"/>
      <c r="AG391" s="114" t="s">
        <v>137</v>
      </c>
      <c r="AH391" s="114"/>
      <c r="AI391" s="114"/>
      <c r="AJ391" s="114"/>
      <c r="AK391" s="114"/>
      <c r="AL391" s="114"/>
      <c r="AM391" s="114"/>
      <c r="AN391" s="114"/>
      <c r="AO391" s="114"/>
      <c r="AP391" s="114"/>
      <c r="AQ391" s="114"/>
      <c r="AR391" s="114"/>
      <c r="AS391" s="114"/>
      <c r="AT391" s="114"/>
      <c r="AU391" s="114"/>
      <c r="AV391" s="114"/>
      <c r="AW391" s="114"/>
      <c r="AX391" s="114"/>
      <c r="AY391" s="114"/>
      <c r="AZ391" s="114"/>
      <c r="BA391" s="114"/>
      <c r="BB391" s="114"/>
      <c r="BC391" s="114"/>
      <c r="BD391" s="114"/>
      <c r="BE391" s="114"/>
      <c r="BF391" s="114"/>
      <c r="BG391" s="114"/>
      <c r="BH391" s="114"/>
    </row>
    <row r="392" spans="1:60" outlineLevel="1" x14ac:dyDescent="0.2">
      <c r="A392" s="137">
        <v>149</v>
      </c>
      <c r="B392" s="138" t="s">
        <v>550</v>
      </c>
      <c r="C392" s="144" t="s">
        <v>551</v>
      </c>
      <c r="D392" s="139" t="s">
        <v>134</v>
      </c>
      <c r="E392" s="140">
        <v>2</v>
      </c>
      <c r="F392" s="141"/>
      <c r="G392" s="142">
        <f t="shared" si="42"/>
        <v>0</v>
      </c>
      <c r="H392" s="119">
        <v>0</v>
      </c>
      <c r="I392" s="119">
        <f t="shared" si="43"/>
        <v>0</v>
      </c>
      <c r="J392" s="119">
        <v>186</v>
      </c>
      <c r="K392" s="119">
        <f t="shared" si="44"/>
        <v>372</v>
      </c>
      <c r="L392" s="119">
        <v>21</v>
      </c>
      <c r="M392" s="119">
        <f t="shared" si="45"/>
        <v>0</v>
      </c>
      <c r="N392" s="119">
        <v>0</v>
      </c>
      <c r="O392" s="119">
        <f t="shared" si="46"/>
        <v>0</v>
      </c>
      <c r="P392" s="119">
        <v>0</v>
      </c>
      <c r="Q392" s="119">
        <f t="shared" si="47"/>
        <v>0</v>
      </c>
      <c r="R392" s="119"/>
      <c r="S392" s="119" t="s">
        <v>135</v>
      </c>
      <c r="T392" s="119" t="s">
        <v>156</v>
      </c>
      <c r="U392" s="119">
        <v>0.34</v>
      </c>
      <c r="V392" s="119">
        <f t="shared" si="48"/>
        <v>0.68</v>
      </c>
      <c r="W392" s="119"/>
      <c r="X392" s="119" t="s">
        <v>136</v>
      </c>
      <c r="Y392" s="114"/>
      <c r="Z392" s="114"/>
      <c r="AA392" s="114"/>
      <c r="AB392" s="114"/>
      <c r="AC392" s="114"/>
      <c r="AD392" s="114"/>
      <c r="AE392" s="114"/>
      <c r="AF392" s="114"/>
      <c r="AG392" s="114" t="s">
        <v>137</v>
      </c>
      <c r="AH392" s="114"/>
      <c r="AI392" s="114"/>
      <c r="AJ392" s="114"/>
      <c r="AK392" s="114"/>
      <c r="AL392" s="114"/>
      <c r="AM392" s="114"/>
      <c r="AN392" s="114"/>
      <c r="AO392" s="114"/>
      <c r="AP392" s="114"/>
      <c r="AQ392" s="114"/>
      <c r="AR392" s="114"/>
      <c r="AS392" s="114"/>
      <c r="AT392" s="114"/>
      <c r="AU392" s="114"/>
      <c r="AV392" s="114"/>
      <c r="AW392" s="114"/>
      <c r="AX392" s="114"/>
      <c r="AY392" s="114"/>
      <c r="AZ392" s="114"/>
      <c r="BA392" s="114"/>
      <c r="BB392" s="114"/>
      <c r="BC392" s="114"/>
      <c r="BD392" s="114"/>
      <c r="BE392" s="114"/>
      <c r="BF392" s="114"/>
      <c r="BG392" s="114"/>
      <c r="BH392" s="114"/>
    </row>
    <row r="393" spans="1:60" outlineLevel="1" x14ac:dyDescent="0.2">
      <c r="A393" s="137">
        <v>150</v>
      </c>
      <c r="B393" s="138" t="s">
        <v>665</v>
      </c>
      <c r="C393" s="144" t="s">
        <v>666</v>
      </c>
      <c r="D393" s="139" t="s">
        <v>134</v>
      </c>
      <c r="E393" s="140">
        <v>1</v>
      </c>
      <c r="F393" s="141"/>
      <c r="G393" s="142">
        <f t="shared" si="42"/>
        <v>0</v>
      </c>
      <c r="H393" s="119">
        <v>0</v>
      </c>
      <c r="I393" s="119">
        <f t="shared" si="43"/>
        <v>0</v>
      </c>
      <c r="J393" s="119">
        <v>197.5</v>
      </c>
      <c r="K393" s="119">
        <f t="shared" si="44"/>
        <v>197.5</v>
      </c>
      <c r="L393" s="119">
        <v>21</v>
      </c>
      <c r="M393" s="119">
        <f t="shared" si="45"/>
        <v>0</v>
      </c>
      <c r="N393" s="119">
        <v>0</v>
      </c>
      <c r="O393" s="119">
        <f t="shared" si="46"/>
        <v>0</v>
      </c>
      <c r="P393" s="119">
        <v>0</v>
      </c>
      <c r="Q393" s="119">
        <f t="shared" si="47"/>
        <v>0</v>
      </c>
      <c r="R393" s="119"/>
      <c r="S393" s="119" t="s">
        <v>135</v>
      </c>
      <c r="T393" s="119" t="s">
        <v>135</v>
      </c>
      <c r="U393" s="119">
        <v>0.4</v>
      </c>
      <c r="V393" s="119">
        <f t="shared" si="48"/>
        <v>0.4</v>
      </c>
      <c r="W393" s="119"/>
      <c r="X393" s="119" t="s">
        <v>136</v>
      </c>
      <c r="Y393" s="114"/>
      <c r="Z393" s="114"/>
      <c r="AA393" s="114"/>
      <c r="AB393" s="114"/>
      <c r="AC393" s="114"/>
      <c r="AD393" s="114"/>
      <c r="AE393" s="114"/>
      <c r="AF393" s="114"/>
      <c r="AG393" s="114" t="s">
        <v>137</v>
      </c>
      <c r="AH393" s="114"/>
      <c r="AI393" s="114"/>
      <c r="AJ393" s="114"/>
      <c r="AK393" s="114"/>
      <c r="AL393" s="114"/>
      <c r="AM393" s="114"/>
      <c r="AN393" s="114"/>
      <c r="AO393" s="114"/>
      <c r="AP393" s="114"/>
      <c r="AQ393" s="114"/>
      <c r="AR393" s="114"/>
      <c r="AS393" s="114"/>
      <c r="AT393" s="114"/>
      <c r="AU393" s="114"/>
      <c r="AV393" s="114"/>
      <c r="AW393" s="114"/>
      <c r="AX393" s="114"/>
      <c r="AY393" s="114"/>
      <c r="AZ393" s="114"/>
      <c r="BA393" s="114"/>
      <c r="BB393" s="114"/>
      <c r="BC393" s="114"/>
      <c r="BD393" s="114"/>
      <c r="BE393" s="114"/>
      <c r="BF393" s="114"/>
      <c r="BG393" s="114"/>
      <c r="BH393" s="114"/>
    </row>
    <row r="394" spans="1:60" ht="22.5" outlineLevel="1" x14ac:dyDescent="0.2">
      <c r="A394" s="137">
        <v>151</v>
      </c>
      <c r="B394" s="138" t="s">
        <v>562</v>
      </c>
      <c r="C394" s="144" t="s">
        <v>563</v>
      </c>
      <c r="D394" s="139" t="s">
        <v>148</v>
      </c>
      <c r="E394" s="140">
        <v>15</v>
      </c>
      <c r="F394" s="141"/>
      <c r="G394" s="142">
        <f t="shared" si="42"/>
        <v>0</v>
      </c>
      <c r="H394" s="119">
        <v>15.04</v>
      </c>
      <c r="I394" s="119">
        <f t="shared" si="43"/>
        <v>225.6</v>
      </c>
      <c r="J394" s="119">
        <v>39.96</v>
      </c>
      <c r="K394" s="119">
        <f t="shared" si="44"/>
        <v>599.4</v>
      </c>
      <c r="L394" s="119">
        <v>21</v>
      </c>
      <c r="M394" s="119">
        <f t="shared" si="45"/>
        <v>0</v>
      </c>
      <c r="N394" s="119">
        <v>1.6000000000000001E-4</v>
      </c>
      <c r="O394" s="119">
        <f t="shared" si="46"/>
        <v>0</v>
      </c>
      <c r="P394" s="119">
        <v>0</v>
      </c>
      <c r="Q394" s="119">
        <f t="shared" si="47"/>
        <v>0</v>
      </c>
      <c r="R394" s="119"/>
      <c r="S394" s="119" t="s">
        <v>135</v>
      </c>
      <c r="T394" s="119" t="s">
        <v>156</v>
      </c>
      <c r="U394" s="119">
        <v>7.0000000000000007E-2</v>
      </c>
      <c r="V394" s="119">
        <f t="shared" si="48"/>
        <v>1.05</v>
      </c>
      <c r="W394" s="119"/>
      <c r="X394" s="119" t="s">
        <v>136</v>
      </c>
      <c r="Y394" s="114"/>
      <c r="Z394" s="114"/>
      <c r="AA394" s="114"/>
      <c r="AB394" s="114"/>
      <c r="AC394" s="114"/>
      <c r="AD394" s="114"/>
      <c r="AE394" s="114"/>
      <c r="AF394" s="114"/>
      <c r="AG394" s="114" t="s">
        <v>137</v>
      </c>
      <c r="AH394" s="114"/>
      <c r="AI394" s="114"/>
      <c r="AJ394" s="114"/>
      <c r="AK394" s="114"/>
      <c r="AL394" s="114"/>
      <c r="AM394" s="114"/>
      <c r="AN394" s="114"/>
      <c r="AO394" s="114"/>
      <c r="AP394" s="114"/>
      <c r="AQ394" s="114"/>
      <c r="AR394" s="114"/>
      <c r="AS394" s="114"/>
      <c r="AT394" s="114"/>
      <c r="AU394" s="114"/>
      <c r="AV394" s="114"/>
      <c r="AW394" s="114"/>
      <c r="AX394" s="114"/>
      <c r="AY394" s="114"/>
      <c r="AZ394" s="114"/>
      <c r="BA394" s="114"/>
      <c r="BB394" s="114"/>
      <c r="BC394" s="114"/>
      <c r="BD394" s="114"/>
      <c r="BE394" s="114"/>
      <c r="BF394" s="114"/>
      <c r="BG394" s="114"/>
      <c r="BH394" s="114"/>
    </row>
    <row r="395" spans="1:60" ht="22.5" outlineLevel="1" x14ac:dyDescent="0.2">
      <c r="A395" s="137">
        <v>152</v>
      </c>
      <c r="B395" s="138" t="s">
        <v>564</v>
      </c>
      <c r="C395" s="144" t="s">
        <v>565</v>
      </c>
      <c r="D395" s="139" t="s">
        <v>148</v>
      </c>
      <c r="E395" s="140">
        <v>12</v>
      </c>
      <c r="F395" s="141"/>
      <c r="G395" s="142">
        <f t="shared" si="42"/>
        <v>0</v>
      </c>
      <c r="H395" s="119">
        <v>24.99</v>
      </c>
      <c r="I395" s="119">
        <f t="shared" si="43"/>
        <v>299.88</v>
      </c>
      <c r="J395" s="119">
        <v>41.01</v>
      </c>
      <c r="K395" s="119">
        <f t="shared" si="44"/>
        <v>492.12</v>
      </c>
      <c r="L395" s="119">
        <v>21</v>
      </c>
      <c r="M395" s="119">
        <f t="shared" si="45"/>
        <v>0</v>
      </c>
      <c r="N395" s="119">
        <v>2.1000000000000001E-4</v>
      </c>
      <c r="O395" s="119">
        <f t="shared" si="46"/>
        <v>0</v>
      </c>
      <c r="P395" s="119">
        <v>0</v>
      </c>
      <c r="Q395" s="119">
        <f t="shared" si="47"/>
        <v>0</v>
      </c>
      <c r="R395" s="119"/>
      <c r="S395" s="119" t="s">
        <v>135</v>
      </c>
      <c r="T395" s="119" t="s">
        <v>156</v>
      </c>
      <c r="U395" s="119">
        <v>7.0000000000000007E-2</v>
      </c>
      <c r="V395" s="119">
        <f t="shared" si="48"/>
        <v>0.84</v>
      </c>
      <c r="W395" s="119"/>
      <c r="X395" s="119" t="s">
        <v>136</v>
      </c>
      <c r="Y395" s="114"/>
      <c r="Z395" s="114"/>
      <c r="AA395" s="114"/>
      <c r="AB395" s="114"/>
      <c r="AC395" s="114"/>
      <c r="AD395" s="114"/>
      <c r="AE395" s="114"/>
      <c r="AF395" s="114"/>
      <c r="AG395" s="114" t="s">
        <v>137</v>
      </c>
      <c r="AH395" s="114"/>
      <c r="AI395" s="114"/>
      <c r="AJ395" s="114"/>
      <c r="AK395" s="114"/>
      <c r="AL395" s="114"/>
      <c r="AM395" s="114"/>
      <c r="AN395" s="114"/>
      <c r="AO395" s="114"/>
      <c r="AP395" s="114"/>
      <c r="AQ395" s="114"/>
      <c r="AR395" s="114"/>
      <c r="AS395" s="114"/>
      <c r="AT395" s="114"/>
      <c r="AU395" s="114"/>
      <c r="AV395" s="114"/>
      <c r="AW395" s="114"/>
      <c r="AX395" s="114"/>
      <c r="AY395" s="114"/>
      <c r="AZ395" s="114"/>
      <c r="BA395" s="114"/>
      <c r="BB395" s="114"/>
      <c r="BC395" s="114"/>
      <c r="BD395" s="114"/>
      <c r="BE395" s="114"/>
      <c r="BF395" s="114"/>
      <c r="BG395" s="114"/>
      <c r="BH395" s="114"/>
    </row>
    <row r="396" spans="1:60" ht="22.5" outlineLevel="1" x14ac:dyDescent="0.2">
      <c r="A396" s="137">
        <v>153</v>
      </c>
      <c r="B396" s="138" t="s">
        <v>566</v>
      </c>
      <c r="C396" s="144" t="s">
        <v>567</v>
      </c>
      <c r="D396" s="139" t="s">
        <v>148</v>
      </c>
      <c r="E396" s="140">
        <v>15</v>
      </c>
      <c r="F396" s="141"/>
      <c r="G396" s="142">
        <f t="shared" si="42"/>
        <v>0</v>
      </c>
      <c r="H396" s="119">
        <v>45.56</v>
      </c>
      <c r="I396" s="119">
        <f t="shared" si="43"/>
        <v>683.4</v>
      </c>
      <c r="J396" s="119">
        <v>35.74</v>
      </c>
      <c r="K396" s="119">
        <f t="shared" si="44"/>
        <v>536.1</v>
      </c>
      <c r="L396" s="119">
        <v>21</v>
      </c>
      <c r="M396" s="119">
        <f t="shared" si="45"/>
        <v>0</v>
      </c>
      <c r="N396" s="119">
        <v>3.2000000000000003E-4</v>
      </c>
      <c r="O396" s="119">
        <f t="shared" si="46"/>
        <v>0</v>
      </c>
      <c r="P396" s="119">
        <v>0</v>
      </c>
      <c r="Q396" s="119">
        <f t="shared" si="47"/>
        <v>0</v>
      </c>
      <c r="R396" s="119"/>
      <c r="S396" s="119" t="s">
        <v>135</v>
      </c>
      <c r="T396" s="119" t="s">
        <v>135</v>
      </c>
      <c r="U396" s="119">
        <v>7.2459999999999997E-2</v>
      </c>
      <c r="V396" s="119">
        <f t="shared" si="48"/>
        <v>1.0900000000000001</v>
      </c>
      <c r="W396" s="119"/>
      <c r="X396" s="119" t="s">
        <v>136</v>
      </c>
      <c r="Y396" s="114"/>
      <c r="Z396" s="114"/>
      <c r="AA396" s="114"/>
      <c r="AB396" s="114"/>
      <c r="AC396" s="114"/>
      <c r="AD396" s="114"/>
      <c r="AE396" s="114"/>
      <c r="AF396" s="114"/>
      <c r="AG396" s="114" t="s">
        <v>137</v>
      </c>
      <c r="AH396" s="114"/>
      <c r="AI396" s="114"/>
      <c r="AJ396" s="114"/>
      <c r="AK396" s="114"/>
      <c r="AL396" s="114"/>
      <c r="AM396" s="114"/>
      <c r="AN396" s="114"/>
      <c r="AO396" s="114"/>
      <c r="AP396" s="114"/>
      <c r="AQ396" s="114"/>
      <c r="AR396" s="114"/>
      <c r="AS396" s="114"/>
      <c r="AT396" s="114"/>
      <c r="AU396" s="114"/>
      <c r="AV396" s="114"/>
      <c r="AW396" s="114"/>
      <c r="AX396" s="114"/>
      <c r="AY396" s="114"/>
      <c r="AZ396" s="114"/>
      <c r="BA396" s="114"/>
      <c r="BB396" s="114"/>
      <c r="BC396" s="114"/>
      <c r="BD396" s="114"/>
      <c r="BE396" s="114"/>
      <c r="BF396" s="114"/>
      <c r="BG396" s="114"/>
      <c r="BH396" s="114"/>
    </row>
    <row r="397" spans="1:60" outlineLevel="1" x14ac:dyDescent="0.2">
      <c r="A397" s="137">
        <v>154</v>
      </c>
      <c r="B397" s="138" t="s">
        <v>568</v>
      </c>
      <c r="C397" s="144" t="s">
        <v>569</v>
      </c>
      <c r="D397" s="139" t="s">
        <v>134</v>
      </c>
      <c r="E397" s="140">
        <v>4</v>
      </c>
      <c r="F397" s="141"/>
      <c r="G397" s="142">
        <f t="shared" si="42"/>
        <v>0</v>
      </c>
      <c r="H397" s="119">
        <v>0</v>
      </c>
      <c r="I397" s="119">
        <f t="shared" si="43"/>
        <v>0</v>
      </c>
      <c r="J397" s="119">
        <v>181</v>
      </c>
      <c r="K397" s="119">
        <f t="shared" si="44"/>
        <v>724</v>
      </c>
      <c r="L397" s="119">
        <v>21</v>
      </c>
      <c r="M397" s="119">
        <f t="shared" si="45"/>
        <v>0</v>
      </c>
      <c r="N397" s="119">
        <v>0</v>
      </c>
      <c r="O397" s="119">
        <f t="shared" si="46"/>
        <v>0</v>
      </c>
      <c r="P397" s="119">
        <v>0</v>
      </c>
      <c r="Q397" s="119">
        <f t="shared" si="47"/>
        <v>0</v>
      </c>
      <c r="R397" s="119"/>
      <c r="S397" s="119" t="s">
        <v>135</v>
      </c>
      <c r="T397" s="119" t="s">
        <v>156</v>
      </c>
      <c r="U397" s="119">
        <v>0.33050000000000002</v>
      </c>
      <c r="V397" s="119">
        <f t="shared" si="48"/>
        <v>1.32</v>
      </c>
      <c r="W397" s="119"/>
      <c r="X397" s="119" t="s">
        <v>136</v>
      </c>
      <c r="Y397" s="114"/>
      <c r="Z397" s="114"/>
      <c r="AA397" s="114"/>
      <c r="AB397" s="114"/>
      <c r="AC397" s="114"/>
      <c r="AD397" s="114"/>
      <c r="AE397" s="114"/>
      <c r="AF397" s="114"/>
      <c r="AG397" s="114" t="s">
        <v>137</v>
      </c>
      <c r="AH397" s="114"/>
      <c r="AI397" s="114"/>
      <c r="AJ397" s="114"/>
      <c r="AK397" s="114"/>
      <c r="AL397" s="114"/>
      <c r="AM397" s="114"/>
      <c r="AN397" s="114"/>
      <c r="AO397" s="114"/>
      <c r="AP397" s="114"/>
      <c r="AQ397" s="114"/>
      <c r="AR397" s="114"/>
      <c r="AS397" s="114"/>
      <c r="AT397" s="114"/>
      <c r="AU397" s="114"/>
      <c r="AV397" s="114"/>
      <c r="AW397" s="114"/>
      <c r="AX397" s="114"/>
      <c r="AY397" s="114"/>
      <c r="AZ397" s="114"/>
      <c r="BA397" s="114"/>
      <c r="BB397" s="114"/>
      <c r="BC397" s="114"/>
      <c r="BD397" s="114"/>
      <c r="BE397" s="114"/>
      <c r="BF397" s="114"/>
      <c r="BG397" s="114"/>
      <c r="BH397" s="114"/>
    </row>
    <row r="398" spans="1:60" outlineLevel="1" x14ac:dyDescent="0.2">
      <c r="A398" s="137">
        <v>155</v>
      </c>
      <c r="B398" s="138" t="s">
        <v>572</v>
      </c>
      <c r="C398" s="144" t="s">
        <v>573</v>
      </c>
      <c r="D398" s="139" t="s">
        <v>264</v>
      </c>
      <c r="E398" s="140">
        <v>1</v>
      </c>
      <c r="F398" s="141"/>
      <c r="G398" s="142">
        <f t="shared" si="42"/>
        <v>0</v>
      </c>
      <c r="H398" s="119">
        <v>0</v>
      </c>
      <c r="I398" s="119">
        <f t="shared" si="43"/>
        <v>0</v>
      </c>
      <c r="J398" s="119">
        <v>1500</v>
      </c>
      <c r="K398" s="119">
        <f t="shared" si="44"/>
        <v>1500</v>
      </c>
      <c r="L398" s="119">
        <v>21</v>
      </c>
      <c r="M398" s="119">
        <f t="shared" si="45"/>
        <v>0</v>
      </c>
      <c r="N398" s="119">
        <v>0</v>
      </c>
      <c r="O398" s="119">
        <f t="shared" si="46"/>
        <v>0</v>
      </c>
      <c r="P398" s="119">
        <v>0</v>
      </c>
      <c r="Q398" s="119">
        <f t="shared" si="47"/>
        <v>0</v>
      </c>
      <c r="R398" s="119"/>
      <c r="S398" s="119" t="s">
        <v>155</v>
      </c>
      <c r="T398" s="119" t="s">
        <v>156</v>
      </c>
      <c r="U398" s="119">
        <v>0</v>
      </c>
      <c r="V398" s="119">
        <f t="shared" si="48"/>
        <v>0</v>
      </c>
      <c r="W398" s="119"/>
      <c r="X398" s="119" t="s">
        <v>136</v>
      </c>
      <c r="Y398" s="114"/>
      <c r="Z398" s="114"/>
      <c r="AA398" s="114"/>
      <c r="AB398" s="114"/>
      <c r="AC398" s="114"/>
      <c r="AD398" s="114"/>
      <c r="AE398" s="114"/>
      <c r="AF398" s="114"/>
      <c r="AG398" s="114" t="s">
        <v>137</v>
      </c>
      <c r="AH398" s="114"/>
      <c r="AI398" s="114"/>
      <c r="AJ398" s="114"/>
      <c r="AK398" s="114"/>
      <c r="AL398" s="114"/>
      <c r="AM398" s="114"/>
      <c r="AN398" s="114"/>
      <c r="AO398" s="114"/>
      <c r="AP398" s="114"/>
      <c r="AQ398" s="114"/>
      <c r="AR398" s="114"/>
      <c r="AS398" s="114"/>
      <c r="AT398" s="114"/>
      <c r="AU398" s="114"/>
      <c r="AV398" s="114"/>
      <c r="AW398" s="114"/>
      <c r="AX398" s="114"/>
      <c r="AY398" s="114"/>
      <c r="AZ398" s="114"/>
      <c r="BA398" s="114"/>
      <c r="BB398" s="114"/>
      <c r="BC398" s="114"/>
      <c r="BD398" s="114"/>
      <c r="BE398" s="114"/>
      <c r="BF398" s="114"/>
      <c r="BG398" s="114"/>
      <c r="BH398" s="114"/>
    </row>
    <row r="399" spans="1:60" outlineLevel="1" x14ac:dyDescent="0.2">
      <c r="A399" s="137">
        <v>156</v>
      </c>
      <c r="B399" s="138" t="s">
        <v>576</v>
      </c>
      <c r="C399" s="144" t="s">
        <v>577</v>
      </c>
      <c r="D399" s="139" t="s">
        <v>277</v>
      </c>
      <c r="E399" s="140">
        <v>2</v>
      </c>
      <c r="F399" s="141"/>
      <c r="G399" s="142">
        <f t="shared" si="42"/>
        <v>0</v>
      </c>
      <c r="H399" s="119">
        <v>0</v>
      </c>
      <c r="I399" s="119">
        <f t="shared" si="43"/>
        <v>0</v>
      </c>
      <c r="J399" s="119">
        <v>350</v>
      </c>
      <c r="K399" s="119">
        <f t="shared" si="44"/>
        <v>700</v>
      </c>
      <c r="L399" s="119">
        <v>21</v>
      </c>
      <c r="M399" s="119">
        <f t="shared" si="45"/>
        <v>0</v>
      </c>
      <c r="N399" s="119">
        <v>0</v>
      </c>
      <c r="O399" s="119">
        <f t="shared" si="46"/>
        <v>0</v>
      </c>
      <c r="P399" s="119">
        <v>0</v>
      </c>
      <c r="Q399" s="119">
        <f t="shared" si="47"/>
        <v>0</v>
      </c>
      <c r="R399" s="119"/>
      <c r="S399" s="119" t="s">
        <v>155</v>
      </c>
      <c r="T399" s="119" t="s">
        <v>156</v>
      </c>
      <c r="U399" s="119">
        <v>0</v>
      </c>
      <c r="V399" s="119">
        <f t="shared" si="48"/>
        <v>0</v>
      </c>
      <c r="W399" s="119"/>
      <c r="X399" s="119" t="s">
        <v>136</v>
      </c>
      <c r="Y399" s="114"/>
      <c r="Z399" s="114"/>
      <c r="AA399" s="114"/>
      <c r="AB399" s="114"/>
      <c r="AC399" s="114"/>
      <c r="AD399" s="114"/>
      <c r="AE399" s="114"/>
      <c r="AF399" s="114"/>
      <c r="AG399" s="114" t="s">
        <v>137</v>
      </c>
      <c r="AH399" s="114"/>
      <c r="AI399" s="114"/>
      <c r="AJ399" s="114"/>
      <c r="AK399" s="114"/>
      <c r="AL399" s="114"/>
      <c r="AM399" s="114"/>
      <c r="AN399" s="114"/>
      <c r="AO399" s="114"/>
      <c r="AP399" s="114"/>
      <c r="AQ399" s="114"/>
      <c r="AR399" s="114"/>
      <c r="AS399" s="114"/>
      <c r="AT399" s="114"/>
      <c r="AU399" s="114"/>
      <c r="AV399" s="114"/>
      <c r="AW399" s="114"/>
      <c r="AX399" s="114"/>
      <c r="AY399" s="114"/>
      <c r="AZ399" s="114"/>
      <c r="BA399" s="114"/>
      <c r="BB399" s="114"/>
      <c r="BC399" s="114"/>
      <c r="BD399" s="114"/>
      <c r="BE399" s="114"/>
      <c r="BF399" s="114"/>
      <c r="BG399" s="114"/>
      <c r="BH399" s="114"/>
    </row>
    <row r="400" spans="1:60" outlineLevel="1" x14ac:dyDescent="0.2">
      <c r="A400" s="137">
        <v>157</v>
      </c>
      <c r="B400" s="138" t="s">
        <v>578</v>
      </c>
      <c r="C400" s="144" t="s">
        <v>579</v>
      </c>
      <c r="D400" s="139" t="s">
        <v>264</v>
      </c>
      <c r="E400" s="140">
        <v>1</v>
      </c>
      <c r="F400" s="141"/>
      <c r="G400" s="142">
        <f t="shared" si="42"/>
        <v>0</v>
      </c>
      <c r="H400" s="119">
        <v>0</v>
      </c>
      <c r="I400" s="119">
        <f t="shared" si="43"/>
        <v>0</v>
      </c>
      <c r="J400" s="119">
        <v>5000</v>
      </c>
      <c r="K400" s="119">
        <f t="shared" si="44"/>
        <v>5000</v>
      </c>
      <c r="L400" s="119">
        <v>21</v>
      </c>
      <c r="M400" s="119">
        <f t="shared" si="45"/>
        <v>0</v>
      </c>
      <c r="N400" s="119">
        <v>0</v>
      </c>
      <c r="O400" s="119">
        <f t="shared" si="46"/>
        <v>0</v>
      </c>
      <c r="P400" s="119">
        <v>0</v>
      </c>
      <c r="Q400" s="119">
        <f t="shared" si="47"/>
        <v>0</v>
      </c>
      <c r="R400" s="119"/>
      <c r="S400" s="119" t="s">
        <v>155</v>
      </c>
      <c r="T400" s="119" t="s">
        <v>156</v>
      </c>
      <c r="U400" s="119">
        <v>0</v>
      </c>
      <c r="V400" s="119">
        <f t="shared" si="48"/>
        <v>0</v>
      </c>
      <c r="W400" s="119"/>
      <c r="X400" s="119" t="s">
        <v>136</v>
      </c>
      <c r="Y400" s="114"/>
      <c r="Z400" s="114"/>
      <c r="AA400" s="114"/>
      <c r="AB400" s="114"/>
      <c r="AC400" s="114"/>
      <c r="AD400" s="114"/>
      <c r="AE400" s="114"/>
      <c r="AF400" s="114"/>
      <c r="AG400" s="114" t="s">
        <v>137</v>
      </c>
      <c r="AH400" s="114"/>
      <c r="AI400" s="114"/>
      <c r="AJ400" s="114"/>
      <c r="AK400" s="114"/>
      <c r="AL400" s="114"/>
      <c r="AM400" s="114"/>
      <c r="AN400" s="114"/>
      <c r="AO400" s="114"/>
      <c r="AP400" s="114"/>
      <c r="AQ400" s="114"/>
      <c r="AR400" s="114"/>
      <c r="AS400" s="114"/>
      <c r="AT400" s="114"/>
      <c r="AU400" s="114"/>
      <c r="AV400" s="114"/>
      <c r="AW400" s="114"/>
      <c r="AX400" s="114"/>
      <c r="AY400" s="114"/>
      <c r="AZ400" s="114"/>
      <c r="BA400" s="114"/>
      <c r="BB400" s="114"/>
      <c r="BC400" s="114"/>
      <c r="BD400" s="114"/>
      <c r="BE400" s="114"/>
      <c r="BF400" s="114"/>
      <c r="BG400" s="114"/>
      <c r="BH400" s="114"/>
    </row>
    <row r="401" spans="1:60" outlineLevel="1" x14ac:dyDescent="0.2">
      <c r="A401" s="137">
        <v>158</v>
      </c>
      <c r="B401" s="138" t="s">
        <v>588</v>
      </c>
      <c r="C401" s="144" t="s">
        <v>589</v>
      </c>
      <c r="D401" s="139" t="s">
        <v>134</v>
      </c>
      <c r="E401" s="140">
        <v>1</v>
      </c>
      <c r="F401" s="141"/>
      <c r="G401" s="142">
        <f t="shared" si="42"/>
        <v>0</v>
      </c>
      <c r="H401" s="119">
        <v>865</v>
      </c>
      <c r="I401" s="119">
        <f t="shared" si="43"/>
        <v>865</v>
      </c>
      <c r="J401" s="119">
        <v>0</v>
      </c>
      <c r="K401" s="119">
        <f t="shared" si="44"/>
        <v>0</v>
      </c>
      <c r="L401" s="119">
        <v>21</v>
      </c>
      <c r="M401" s="119">
        <f t="shared" si="45"/>
        <v>0</v>
      </c>
      <c r="N401" s="119">
        <v>3.8999999999999999E-4</v>
      </c>
      <c r="O401" s="119">
        <f t="shared" si="46"/>
        <v>0</v>
      </c>
      <c r="P401" s="119">
        <v>0</v>
      </c>
      <c r="Q401" s="119">
        <f t="shared" si="47"/>
        <v>0</v>
      </c>
      <c r="R401" s="119" t="s">
        <v>161</v>
      </c>
      <c r="S401" s="119" t="s">
        <v>135</v>
      </c>
      <c r="T401" s="119" t="s">
        <v>156</v>
      </c>
      <c r="U401" s="119">
        <v>0</v>
      </c>
      <c r="V401" s="119">
        <f t="shared" si="48"/>
        <v>0</v>
      </c>
      <c r="W401" s="119"/>
      <c r="X401" s="119" t="s">
        <v>157</v>
      </c>
      <c r="Y401" s="114"/>
      <c r="Z401" s="114"/>
      <c r="AA401" s="114"/>
      <c r="AB401" s="114"/>
      <c r="AC401" s="114"/>
      <c r="AD401" s="114"/>
      <c r="AE401" s="114"/>
      <c r="AF401" s="114"/>
      <c r="AG401" s="114" t="s">
        <v>158</v>
      </c>
      <c r="AH401" s="114"/>
      <c r="AI401" s="114"/>
      <c r="AJ401" s="114"/>
      <c r="AK401" s="114"/>
      <c r="AL401" s="114"/>
      <c r="AM401" s="114"/>
      <c r="AN401" s="114"/>
      <c r="AO401" s="114"/>
      <c r="AP401" s="114"/>
      <c r="AQ401" s="114"/>
      <c r="AR401" s="114"/>
      <c r="AS401" s="114"/>
      <c r="AT401" s="114"/>
      <c r="AU401" s="114"/>
      <c r="AV401" s="114"/>
      <c r="AW401" s="114"/>
      <c r="AX401" s="114"/>
      <c r="AY401" s="114"/>
      <c r="AZ401" s="114"/>
      <c r="BA401" s="114"/>
      <c r="BB401" s="114"/>
      <c r="BC401" s="114"/>
      <c r="BD401" s="114"/>
      <c r="BE401" s="114"/>
      <c r="BF401" s="114"/>
      <c r="BG401" s="114"/>
      <c r="BH401" s="114"/>
    </row>
    <row r="402" spans="1:60" outlineLevel="1" x14ac:dyDescent="0.2">
      <c r="A402" s="137">
        <v>159</v>
      </c>
      <c r="B402" s="138" t="s">
        <v>596</v>
      </c>
      <c r="C402" s="144" t="s">
        <v>597</v>
      </c>
      <c r="D402" s="139" t="s">
        <v>134</v>
      </c>
      <c r="E402" s="140">
        <v>4</v>
      </c>
      <c r="F402" s="141"/>
      <c r="G402" s="142">
        <f t="shared" si="42"/>
        <v>0</v>
      </c>
      <c r="H402" s="119">
        <v>14</v>
      </c>
      <c r="I402" s="119">
        <f t="shared" si="43"/>
        <v>56</v>
      </c>
      <c r="J402" s="119">
        <v>0</v>
      </c>
      <c r="K402" s="119">
        <f t="shared" si="44"/>
        <v>0</v>
      </c>
      <c r="L402" s="119">
        <v>21</v>
      </c>
      <c r="M402" s="119">
        <f t="shared" si="45"/>
        <v>0</v>
      </c>
      <c r="N402" s="119">
        <v>4.0000000000000003E-5</v>
      </c>
      <c r="O402" s="119">
        <f t="shared" si="46"/>
        <v>0</v>
      </c>
      <c r="P402" s="119">
        <v>0</v>
      </c>
      <c r="Q402" s="119">
        <f t="shared" si="47"/>
        <v>0</v>
      </c>
      <c r="R402" s="119" t="s">
        <v>161</v>
      </c>
      <c r="S402" s="119" t="s">
        <v>135</v>
      </c>
      <c r="T402" s="119" t="s">
        <v>156</v>
      </c>
      <c r="U402" s="119">
        <v>0</v>
      </c>
      <c r="V402" s="119">
        <f t="shared" si="48"/>
        <v>0</v>
      </c>
      <c r="W402" s="119"/>
      <c r="X402" s="119" t="s">
        <v>157</v>
      </c>
      <c r="Y402" s="114"/>
      <c r="Z402" s="114"/>
      <c r="AA402" s="114"/>
      <c r="AB402" s="114"/>
      <c r="AC402" s="114"/>
      <c r="AD402" s="114"/>
      <c r="AE402" s="114"/>
      <c r="AF402" s="114"/>
      <c r="AG402" s="114" t="s">
        <v>158</v>
      </c>
      <c r="AH402" s="114"/>
      <c r="AI402" s="114"/>
      <c r="AJ402" s="114"/>
      <c r="AK402" s="114"/>
      <c r="AL402" s="114"/>
      <c r="AM402" s="114"/>
      <c r="AN402" s="114"/>
      <c r="AO402" s="114"/>
      <c r="AP402" s="114"/>
      <c r="AQ402" s="114"/>
      <c r="AR402" s="114"/>
      <c r="AS402" s="114"/>
      <c r="AT402" s="114"/>
      <c r="AU402" s="114"/>
      <c r="AV402" s="114"/>
      <c r="AW402" s="114"/>
      <c r="AX402" s="114"/>
      <c r="AY402" s="114"/>
      <c r="AZ402" s="114"/>
      <c r="BA402" s="114"/>
      <c r="BB402" s="114"/>
      <c r="BC402" s="114"/>
      <c r="BD402" s="114"/>
      <c r="BE402" s="114"/>
      <c r="BF402" s="114"/>
      <c r="BG402" s="114"/>
      <c r="BH402" s="114"/>
    </row>
    <row r="403" spans="1:60" outlineLevel="1" x14ac:dyDescent="0.2">
      <c r="A403" s="137">
        <v>160</v>
      </c>
      <c r="B403" s="138" t="s">
        <v>598</v>
      </c>
      <c r="C403" s="144" t="s">
        <v>667</v>
      </c>
      <c r="D403" s="139" t="s">
        <v>134</v>
      </c>
      <c r="E403" s="140">
        <v>1</v>
      </c>
      <c r="F403" s="141"/>
      <c r="G403" s="142">
        <f t="shared" si="42"/>
        <v>0</v>
      </c>
      <c r="H403" s="119">
        <v>850</v>
      </c>
      <c r="I403" s="119">
        <f t="shared" si="43"/>
        <v>850</v>
      </c>
      <c r="J403" s="119">
        <v>0</v>
      </c>
      <c r="K403" s="119">
        <f t="shared" si="44"/>
        <v>0</v>
      </c>
      <c r="L403" s="119">
        <v>21</v>
      </c>
      <c r="M403" s="119">
        <f t="shared" si="45"/>
        <v>0</v>
      </c>
      <c r="N403" s="119">
        <v>4.0000000000000001E-3</v>
      </c>
      <c r="O403" s="119">
        <f t="shared" si="46"/>
        <v>0</v>
      </c>
      <c r="P403" s="119">
        <v>0</v>
      </c>
      <c r="Q403" s="119">
        <f t="shared" si="47"/>
        <v>0</v>
      </c>
      <c r="R403" s="119" t="s">
        <v>161</v>
      </c>
      <c r="S403" s="119" t="s">
        <v>135</v>
      </c>
      <c r="T403" s="119" t="s">
        <v>156</v>
      </c>
      <c r="U403" s="119">
        <v>0</v>
      </c>
      <c r="V403" s="119">
        <f t="shared" si="48"/>
        <v>0</v>
      </c>
      <c r="W403" s="119"/>
      <c r="X403" s="119" t="s">
        <v>157</v>
      </c>
      <c r="Y403" s="114"/>
      <c r="Z403" s="114"/>
      <c r="AA403" s="114"/>
      <c r="AB403" s="114"/>
      <c r="AC403" s="114"/>
      <c r="AD403" s="114"/>
      <c r="AE403" s="114"/>
      <c r="AF403" s="114"/>
      <c r="AG403" s="114" t="s">
        <v>158</v>
      </c>
      <c r="AH403" s="114"/>
      <c r="AI403" s="114"/>
      <c r="AJ403" s="114"/>
      <c r="AK403" s="114"/>
      <c r="AL403" s="114"/>
      <c r="AM403" s="114"/>
      <c r="AN403" s="114"/>
      <c r="AO403" s="114"/>
      <c r="AP403" s="114"/>
      <c r="AQ403" s="114"/>
      <c r="AR403" s="114"/>
      <c r="AS403" s="114"/>
      <c r="AT403" s="114"/>
      <c r="AU403" s="114"/>
      <c r="AV403" s="114"/>
      <c r="AW403" s="114"/>
      <c r="AX403" s="114"/>
      <c r="AY403" s="114"/>
      <c r="AZ403" s="114"/>
      <c r="BA403" s="114"/>
      <c r="BB403" s="114"/>
      <c r="BC403" s="114"/>
      <c r="BD403" s="114"/>
      <c r="BE403" s="114"/>
      <c r="BF403" s="114"/>
      <c r="BG403" s="114"/>
      <c r="BH403" s="114"/>
    </row>
    <row r="404" spans="1:60" outlineLevel="1" x14ac:dyDescent="0.2">
      <c r="A404" s="137">
        <v>161</v>
      </c>
      <c r="B404" s="138" t="s">
        <v>602</v>
      </c>
      <c r="C404" s="144" t="s">
        <v>603</v>
      </c>
      <c r="D404" s="139" t="s">
        <v>134</v>
      </c>
      <c r="E404" s="140">
        <v>1</v>
      </c>
      <c r="F404" s="141"/>
      <c r="G404" s="142">
        <f t="shared" si="42"/>
        <v>0</v>
      </c>
      <c r="H404" s="119">
        <v>187</v>
      </c>
      <c r="I404" s="119">
        <f t="shared" si="43"/>
        <v>187</v>
      </c>
      <c r="J404" s="119">
        <v>0</v>
      </c>
      <c r="K404" s="119">
        <f t="shared" si="44"/>
        <v>0</v>
      </c>
      <c r="L404" s="119">
        <v>21</v>
      </c>
      <c r="M404" s="119">
        <f t="shared" si="45"/>
        <v>0</v>
      </c>
      <c r="N404" s="119">
        <v>1.8000000000000001E-4</v>
      </c>
      <c r="O404" s="119">
        <f t="shared" si="46"/>
        <v>0</v>
      </c>
      <c r="P404" s="119">
        <v>0</v>
      </c>
      <c r="Q404" s="119">
        <f t="shared" si="47"/>
        <v>0</v>
      </c>
      <c r="R404" s="119" t="s">
        <v>161</v>
      </c>
      <c r="S404" s="119" t="s">
        <v>135</v>
      </c>
      <c r="T404" s="119" t="s">
        <v>156</v>
      </c>
      <c r="U404" s="119">
        <v>0</v>
      </c>
      <c r="V404" s="119">
        <f t="shared" si="48"/>
        <v>0</v>
      </c>
      <c r="W404" s="119"/>
      <c r="X404" s="119" t="s">
        <v>157</v>
      </c>
      <c r="Y404" s="114"/>
      <c r="Z404" s="114"/>
      <c r="AA404" s="114"/>
      <c r="AB404" s="114"/>
      <c r="AC404" s="114"/>
      <c r="AD404" s="114"/>
      <c r="AE404" s="114"/>
      <c r="AF404" s="114"/>
      <c r="AG404" s="114" t="s">
        <v>158</v>
      </c>
      <c r="AH404" s="114"/>
      <c r="AI404" s="114"/>
      <c r="AJ404" s="114"/>
      <c r="AK404" s="114"/>
      <c r="AL404" s="114"/>
      <c r="AM404" s="114"/>
      <c r="AN404" s="114"/>
      <c r="AO404" s="114"/>
      <c r="AP404" s="114"/>
      <c r="AQ404" s="114"/>
      <c r="AR404" s="114"/>
      <c r="AS404" s="114"/>
      <c r="AT404" s="114"/>
      <c r="AU404" s="114"/>
      <c r="AV404" s="114"/>
      <c r="AW404" s="114"/>
      <c r="AX404" s="114"/>
      <c r="AY404" s="114"/>
      <c r="AZ404" s="114"/>
      <c r="BA404" s="114"/>
      <c r="BB404" s="114"/>
      <c r="BC404" s="114"/>
      <c r="BD404" s="114"/>
      <c r="BE404" s="114"/>
      <c r="BF404" s="114"/>
      <c r="BG404" s="114"/>
      <c r="BH404" s="114"/>
    </row>
    <row r="405" spans="1:60" outlineLevel="1" x14ac:dyDescent="0.2">
      <c r="A405" s="137">
        <v>162</v>
      </c>
      <c r="B405" s="138" t="s">
        <v>604</v>
      </c>
      <c r="C405" s="144" t="s">
        <v>605</v>
      </c>
      <c r="D405" s="139" t="s">
        <v>134</v>
      </c>
      <c r="E405" s="140">
        <v>1</v>
      </c>
      <c r="F405" s="141"/>
      <c r="G405" s="142">
        <f t="shared" si="42"/>
        <v>0</v>
      </c>
      <c r="H405" s="119">
        <v>223</v>
      </c>
      <c r="I405" s="119">
        <f t="shared" si="43"/>
        <v>223</v>
      </c>
      <c r="J405" s="119">
        <v>0</v>
      </c>
      <c r="K405" s="119">
        <f t="shared" si="44"/>
        <v>0</v>
      </c>
      <c r="L405" s="119">
        <v>21</v>
      </c>
      <c r="M405" s="119">
        <f t="shared" si="45"/>
        <v>0</v>
      </c>
      <c r="N405" s="119">
        <v>1.8000000000000001E-4</v>
      </c>
      <c r="O405" s="119">
        <f t="shared" si="46"/>
        <v>0</v>
      </c>
      <c r="P405" s="119">
        <v>0</v>
      </c>
      <c r="Q405" s="119">
        <f t="shared" si="47"/>
        <v>0</v>
      </c>
      <c r="R405" s="119" t="s">
        <v>161</v>
      </c>
      <c r="S405" s="119" t="s">
        <v>135</v>
      </c>
      <c r="T405" s="119" t="s">
        <v>156</v>
      </c>
      <c r="U405" s="119">
        <v>0</v>
      </c>
      <c r="V405" s="119">
        <f t="shared" si="48"/>
        <v>0</v>
      </c>
      <c r="W405" s="119"/>
      <c r="X405" s="119" t="s">
        <v>157</v>
      </c>
      <c r="Y405" s="114"/>
      <c r="Z405" s="114"/>
      <c r="AA405" s="114"/>
      <c r="AB405" s="114"/>
      <c r="AC405" s="114"/>
      <c r="AD405" s="114"/>
      <c r="AE405" s="114"/>
      <c r="AF405" s="114"/>
      <c r="AG405" s="114" t="s">
        <v>158</v>
      </c>
      <c r="AH405" s="114"/>
      <c r="AI405" s="114"/>
      <c r="AJ405" s="114"/>
      <c r="AK405" s="114"/>
      <c r="AL405" s="114"/>
      <c r="AM405" s="114"/>
      <c r="AN405" s="114"/>
      <c r="AO405" s="114"/>
      <c r="AP405" s="114"/>
      <c r="AQ405" s="114"/>
      <c r="AR405" s="114"/>
      <c r="AS405" s="114"/>
      <c r="AT405" s="114"/>
      <c r="AU405" s="114"/>
      <c r="AV405" s="114"/>
      <c r="AW405" s="114"/>
      <c r="AX405" s="114"/>
      <c r="AY405" s="114"/>
      <c r="AZ405" s="114"/>
      <c r="BA405" s="114"/>
      <c r="BB405" s="114"/>
      <c r="BC405" s="114"/>
      <c r="BD405" s="114"/>
      <c r="BE405" s="114"/>
      <c r="BF405" s="114"/>
      <c r="BG405" s="114"/>
      <c r="BH405" s="114"/>
    </row>
    <row r="406" spans="1:60" outlineLevel="1" x14ac:dyDescent="0.2">
      <c r="A406" s="137">
        <v>163</v>
      </c>
      <c r="B406" s="138" t="s">
        <v>612</v>
      </c>
      <c r="C406" s="144" t="s">
        <v>613</v>
      </c>
      <c r="D406" s="139" t="s">
        <v>614</v>
      </c>
      <c r="E406" s="140">
        <v>10</v>
      </c>
      <c r="F406" s="141"/>
      <c r="G406" s="142">
        <f t="shared" si="42"/>
        <v>0</v>
      </c>
      <c r="H406" s="119">
        <v>12</v>
      </c>
      <c r="I406" s="119">
        <f t="shared" si="43"/>
        <v>120</v>
      </c>
      <c r="J406" s="119">
        <v>0</v>
      </c>
      <c r="K406" s="119">
        <f t="shared" si="44"/>
        <v>0</v>
      </c>
      <c r="L406" s="119">
        <v>21</v>
      </c>
      <c r="M406" s="119">
        <f t="shared" si="45"/>
        <v>0</v>
      </c>
      <c r="N406" s="119">
        <v>1</v>
      </c>
      <c r="O406" s="119">
        <f t="shared" si="46"/>
        <v>10</v>
      </c>
      <c r="P406" s="119">
        <v>0</v>
      </c>
      <c r="Q406" s="119">
        <f t="shared" si="47"/>
        <v>0</v>
      </c>
      <c r="R406" s="119" t="s">
        <v>161</v>
      </c>
      <c r="S406" s="119" t="s">
        <v>135</v>
      </c>
      <c r="T406" s="119" t="s">
        <v>156</v>
      </c>
      <c r="U406" s="119">
        <v>0</v>
      </c>
      <c r="V406" s="119">
        <f t="shared" si="48"/>
        <v>0</v>
      </c>
      <c r="W406" s="119"/>
      <c r="X406" s="119" t="s">
        <v>157</v>
      </c>
      <c r="Y406" s="114"/>
      <c r="Z406" s="114"/>
      <c r="AA406" s="114"/>
      <c r="AB406" s="114"/>
      <c r="AC406" s="114"/>
      <c r="AD406" s="114"/>
      <c r="AE406" s="114"/>
      <c r="AF406" s="114"/>
      <c r="AG406" s="114" t="s">
        <v>158</v>
      </c>
      <c r="AH406" s="114"/>
      <c r="AI406" s="114"/>
      <c r="AJ406" s="114"/>
      <c r="AK406" s="114"/>
      <c r="AL406" s="114"/>
      <c r="AM406" s="114"/>
      <c r="AN406" s="114"/>
      <c r="AO406" s="114"/>
      <c r="AP406" s="114"/>
      <c r="AQ406" s="114"/>
      <c r="AR406" s="114"/>
      <c r="AS406" s="114"/>
      <c r="AT406" s="114"/>
      <c r="AU406" s="114"/>
      <c r="AV406" s="114"/>
      <c r="AW406" s="114"/>
      <c r="AX406" s="114"/>
      <c r="AY406" s="114"/>
      <c r="AZ406" s="114"/>
      <c r="BA406" s="114"/>
      <c r="BB406" s="114"/>
      <c r="BC406" s="114"/>
      <c r="BD406" s="114"/>
      <c r="BE406" s="114"/>
      <c r="BF406" s="114"/>
      <c r="BG406" s="114"/>
      <c r="BH406" s="114"/>
    </row>
    <row r="407" spans="1:60" x14ac:dyDescent="0.2">
      <c r="A407" s="125" t="s">
        <v>130</v>
      </c>
      <c r="B407" s="126" t="s">
        <v>102</v>
      </c>
      <c r="C407" s="143" t="s">
        <v>103</v>
      </c>
      <c r="D407" s="127"/>
      <c r="E407" s="128"/>
      <c r="F407" s="129"/>
      <c r="G407" s="130">
        <f>SUMIF(AG408:AG416,"&lt;&gt;NOR",G408:G416)</f>
        <v>0</v>
      </c>
      <c r="H407" s="124"/>
      <c r="I407" s="124">
        <f>SUM(I408:I416)</f>
        <v>0</v>
      </c>
      <c r="J407" s="124"/>
      <c r="K407" s="124">
        <f>SUM(K408:K416)</f>
        <v>22453.079999999994</v>
      </c>
      <c r="L407" s="124"/>
      <c r="M407" s="124">
        <f>SUM(M408:M416)</f>
        <v>0</v>
      </c>
      <c r="N407" s="124"/>
      <c r="O407" s="124">
        <f>SUM(O408:O416)</f>
        <v>0</v>
      </c>
      <c r="P407" s="124"/>
      <c r="Q407" s="124">
        <f>SUM(Q408:Q416)</f>
        <v>0</v>
      </c>
      <c r="R407" s="124"/>
      <c r="S407" s="124"/>
      <c r="T407" s="124"/>
      <c r="U407" s="124"/>
      <c r="V407" s="124">
        <f>SUM(V408:V416)</f>
        <v>50.830000000000005</v>
      </c>
      <c r="W407" s="124"/>
      <c r="X407" s="124"/>
      <c r="AG407" t="s">
        <v>131</v>
      </c>
    </row>
    <row r="408" spans="1:60" outlineLevel="1" x14ac:dyDescent="0.2">
      <c r="A408" s="137">
        <v>164</v>
      </c>
      <c r="B408" s="138" t="s">
        <v>623</v>
      </c>
      <c r="C408" s="144" t="s">
        <v>624</v>
      </c>
      <c r="D408" s="139" t="s">
        <v>625</v>
      </c>
      <c r="E408" s="140">
        <v>5</v>
      </c>
      <c r="F408" s="141"/>
      <c r="G408" s="142">
        <f t="shared" ref="G408:G416" si="49">ROUND(E408*F408,2)</f>
        <v>0</v>
      </c>
      <c r="H408" s="119">
        <v>0</v>
      </c>
      <c r="I408" s="119">
        <f t="shared" ref="I408:I416" si="50">ROUND(E408*H408,2)</f>
        <v>0</v>
      </c>
      <c r="J408" s="119">
        <v>49.7</v>
      </c>
      <c r="K408" s="119">
        <f t="shared" ref="K408:K416" si="51">ROUND(E408*J408,2)</f>
        <v>248.5</v>
      </c>
      <c r="L408" s="119">
        <v>21</v>
      </c>
      <c r="M408" s="119">
        <f t="shared" ref="M408:M416" si="52">G408*(1+L408/100)</f>
        <v>0</v>
      </c>
      <c r="N408" s="119">
        <v>0</v>
      </c>
      <c r="O408" s="119">
        <f t="shared" ref="O408:O416" si="53">ROUND(E408*N408,2)</f>
        <v>0</v>
      </c>
      <c r="P408" s="119">
        <v>0</v>
      </c>
      <c r="Q408" s="119">
        <f t="shared" ref="Q408:Q416" si="54">ROUND(E408*P408,2)</f>
        <v>0</v>
      </c>
      <c r="R408" s="119"/>
      <c r="S408" s="119" t="s">
        <v>135</v>
      </c>
      <c r="T408" s="119" t="s">
        <v>135</v>
      </c>
      <c r="U408" s="119">
        <v>0</v>
      </c>
      <c r="V408" s="119">
        <f t="shared" ref="V408:V416" si="55">ROUND(E408*U408,2)</f>
        <v>0</v>
      </c>
      <c r="W408" s="119"/>
      <c r="X408" s="119" t="s">
        <v>136</v>
      </c>
      <c r="Y408" s="114"/>
      <c r="Z408" s="114"/>
      <c r="AA408" s="114"/>
      <c r="AB408" s="114"/>
      <c r="AC408" s="114"/>
      <c r="AD408" s="114"/>
      <c r="AE408" s="114"/>
      <c r="AF408" s="114"/>
      <c r="AG408" s="114" t="s">
        <v>137</v>
      </c>
      <c r="AH408" s="114"/>
      <c r="AI408" s="114"/>
      <c r="AJ408" s="114"/>
      <c r="AK408" s="114"/>
      <c r="AL408" s="114"/>
      <c r="AM408" s="114"/>
      <c r="AN408" s="114"/>
      <c r="AO408" s="114"/>
      <c r="AP408" s="114"/>
      <c r="AQ408" s="114"/>
      <c r="AR408" s="114"/>
      <c r="AS408" s="114"/>
      <c r="AT408" s="114"/>
      <c r="AU408" s="114"/>
      <c r="AV408" s="114"/>
      <c r="AW408" s="114"/>
      <c r="AX408" s="114"/>
      <c r="AY408" s="114"/>
      <c r="AZ408" s="114"/>
      <c r="BA408" s="114"/>
      <c r="BB408" s="114"/>
      <c r="BC408" s="114"/>
      <c r="BD408" s="114"/>
      <c r="BE408" s="114"/>
      <c r="BF408" s="114"/>
      <c r="BG408" s="114"/>
      <c r="BH408" s="114"/>
    </row>
    <row r="409" spans="1:60" outlineLevel="1" x14ac:dyDescent="0.2">
      <c r="A409" s="137">
        <v>165</v>
      </c>
      <c r="B409" s="138" t="s">
        <v>626</v>
      </c>
      <c r="C409" s="144" t="s">
        <v>627</v>
      </c>
      <c r="D409" s="139" t="s">
        <v>249</v>
      </c>
      <c r="E409" s="140">
        <v>5.7588999999999997</v>
      </c>
      <c r="F409" s="141"/>
      <c r="G409" s="142">
        <f t="shared" si="49"/>
        <v>0</v>
      </c>
      <c r="H409" s="119">
        <v>0</v>
      </c>
      <c r="I409" s="119">
        <f t="shared" si="50"/>
        <v>0</v>
      </c>
      <c r="J409" s="119">
        <v>168.5</v>
      </c>
      <c r="K409" s="119">
        <f t="shared" si="51"/>
        <v>970.37</v>
      </c>
      <c r="L409" s="119">
        <v>21</v>
      </c>
      <c r="M409" s="119">
        <f t="shared" si="52"/>
        <v>0</v>
      </c>
      <c r="N409" s="119">
        <v>0</v>
      </c>
      <c r="O409" s="119">
        <f t="shared" si="53"/>
        <v>0</v>
      </c>
      <c r="P409" s="119">
        <v>0</v>
      </c>
      <c r="Q409" s="119">
        <f t="shared" si="54"/>
        <v>0</v>
      </c>
      <c r="R409" s="119"/>
      <c r="S409" s="119" t="s">
        <v>135</v>
      </c>
      <c r="T409" s="119" t="s">
        <v>135</v>
      </c>
      <c r="U409" s="119">
        <v>0.27700000000000002</v>
      </c>
      <c r="V409" s="119">
        <f t="shared" si="55"/>
        <v>1.6</v>
      </c>
      <c r="W409" s="119"/>
      <c r="X409" s="119" t="s">
        <v>628</v>
      </c>
      <c r="Y409" s="114"/>
      <c r="Z409" s="114"/>
      <c r="AA409" s="114"/>
      <c r="AB409" s="114"/>
      <c r="AC409" s="114"/>
      <c r="AD409" s="114"/>
      <c r="AE409" s="114"/>
      <c r="AF409" s="114"/>
      <c r="AG409" s="114" t="s">
        <v>629</v>
      </c>
      <c r="AH409" s="114"/>
      <c r="AI409" s="114"/>
      <c r="AJ409" s="114"/>
      <c r="AK409" s="114"/>
      <c r="AL409" s="114"/>
      <c r="AM409" s="114"/>
      <c r="AN409" s="114"/>
      <c r="AO409" s="114"/>
      <c r="AP409" s="114"/>
      <c r="AQ409" s="114"/>
      <c r="AR409" s="114"/>
      <c r="AS409" s="114"/>
      <c r="AT409" s="114"/>
      <c r="AU409" s="114"/>
      <c r="AV409" s="114"/>
      <c r="AW409" s="114"/>
      <c r="AX409" s="114"/>
      <c r="AY409" s="114"/>
      <c r="AZ409" s="114"/>
      <c r="BA409" s="114"/>
      <c r="BB409" s="114"/>
      <c r="BC409" s="114"/>
      <c r="BD409" s="114"/>
      <c r="BE409" s="114"/>
      <c r="BF409" s="114"/>
      <c r="BG409" s="114"/>
      <c r="BH409" s="114"/>
    </row>
    <row r="410" spans="1:60" outlineLevel="1" x14ac:dyDescent="0.2">
      <c r="A410" s="137">
        <v>166</v>
      </c>
      <c r="B410" s="138" t="s">
        <v>630</v>
      </c>
      <c r="C410" s="144" t="s">
        <v>631</v>
      </c>
      <c r="D410" s="139" t="s">
        <v>249</v>
      </c>
      <c r="E410" s="140">
        <v>5.7588999999999997</v>
      </c>
      <c r="F410" s="141"/>
      <c r="G410" s="142">
        <f t="shared" si="49"/>
        <v>0</v>
      </c>
      <c r="H410" s="119">
        <v>0</v>
      </c>
      <c r="I410" s="119">
        <f t="shared" si="50"/>
        <v>0</v>
      </c>
      <c r="J410" s="119">
        <v>706</v>
      </c>
      <c r="K410" s="119">
        <f t="shared" si="51"/>
        <v>4065.78</v>
      </c>
      <c r="L410" s="119">
        <v>21</v>
      </c>
      <c r="M410" s="119">
        <f t="shared" si="52"/>
        <v>0</v>
      </c>
      <c r="N410" s="119">
        <v>0</v>
      </c>
      <c r="O410" s="119">
        <f t="shared" si="53"/>
        <v>0</v>
      </c>
      <c r="P410" s="119">
        <v>0</v>
      </c>
      <c r="Q410" s="119">
        <f t="shared" si="54"/>
        <v>0</v>
      </c>
      <c r="R410" s="119"/>
      <c r="S410" s="119" t="s">
        <v>135</v>
      </c>
      <c r="T410" s="119" t="s">
        <v>135</v>
      </c>
      <c r="U410" s="119">
        <v>2.0089999999999999</v>
      </c>
      <c r="V410" s="119">
        <f t="shared" si="55"/>
        <v>11.57</v>
      </c>
      <c r="W410" s="119"/>
      <c r="X410" s="119" t="s">
        <v>628</v>
      </c>
      <c r="Y410" s="114"/>
      <c r="Z410" s="114"/>
      <c r="AA410" s="114"/>
      <c r="AB410" s="114"/>
      <c r="AC410" s="114"/>
      <c r="AD410" s="114"/>
      <c r="AE410" s="114"/>
      <c r="AF410" s="114"/>
      <c r="AG410" s="114" t="s">
        <v>629</v>
      </c>
      <c r="AH410" s="114"/>
      <c r="AI410" s="114"/>
      <c r="AJ410" s="114"/>
      <c r="AK410" s="114"/>
      <c r="AL410" s="114"/>
      <c r="AM410" s="114"/>
      <c r="AN410" s="114"/>
      <c r="AO410" s="114"/>
      <c r="AP410" s="114"/>
      <c r="AQ410" s="114"/>
      <c r="AR410" s="114"/>
      <c r="AS410" s="114"/>
      <c r="AT410" s="114"/>
      <c r="AU410" s="114"/>
      <c r="AV410" s="114"/>
      <c r="AW410" s="114"/>
      <c r="AX410" s="114"/>
      <c r="AY410" s="114"/>
      <c r="AZ410" s="114"/>
      <c r="BA410" s="114"/>
      <c r="BB410" s="114"/>
      <c r="BC410" s="114"/>
      <c r="BD410" s="114"/>
      <c r="BE410" s="114"/>
      <c r="BF410" s="114"/>
      <c r="BG410" s="114"/>
      <c r="BH410" s="114"/>
    </row>
    <row r="411" spans="1:60" outlineLevel="1" x14ac:dyDescent="0.2">
      <c r="A411" s="137">
        <v>167</v>
      </c>
      <c r="B411" s="138" t="s">
        <v>632</v>
      </c>
      <c r="C411" s="144" t="s">
        <v>633</v>
      </c>
      <c r="D411" s="139" t="s">
        <v>249</v>
      </c>
      <c r="E411" s="140">
        <v>28.79448</v>
      </c>
      <c r="F411" s="141"/>
      <c r="G411" s="142">
        <f t="shared" si="49"/>
        <v>0</v>
      </c>
      <c r="H411" s="119">
        <v>0</v>
      </c>
      <c r="I411" s="119">
        <f t="shared" si="50"/>
        <v>0</v>
      </c>
      <c r="J411" s="119">
        <v>337</v>
      </c>
      <c r="K411" s="119">
        <f t="shared" si="51"/>
        <v>9703.74</v>
      </c>
      <c r="L411" s="119">
        <v>21</v>
      </c>
      <c r="M411" s="119">
        <f t="shared" si="52"/>
        <v>0</v>
      </c>
      <c r="N411" s="119">
        <v>0</v>
      </c>
      <c r="O411" s="119">
        <f t="shared" si="53"/>
        <v>0</v>
      </c>
      <c r="P411" s="119">
        <v>0</v>
      </c>
      <c r="Q411" s="119">
        <f t="shared" si="54"/>
        <v>0</v>
      </c>
      <c r="R411" s="119"/>
      <c r="S411" s="119" t="s">
        <v>135</v>
      </c>
      <c r="T411" s="119" t="s">
        <v>135</v>
      </c>
      <c r="U411" s="119">
        <v>0.95899999999999996</v>
      </c>
      <c r="V411" s="119">
        <f t="shared" si="55"/>
        <v>27.61</v>
      </c>
      <c r="W411" s="119"/>
      <c r="X411" s="119" t="s">
        <v>628</v>
      </c>
      <c r="Y411" s="114"/>
      <c r="Z411" s="114"/>
      <c r="AA411" s="114"/>
      <c r="AB411" s="114"/>
      <c r="AC411" s="114"/>
      <c r="AD411" s="114"/>
      <c r="AE411" s="114"/>
      <c r="AF411" s="114"/>
      <c r="AG411" s="114" t="s">
        <v>629</v>
      </c>
      <c r="AH411" s="114"/>
      <c r="AI411" s="114"/>
      <c r="AJ411" s="114"/>
      <c r="AK411" s="114"/>
      <c r="AL411" s="114"/>
      <c r="AM411" s="114"/>
      <c r="AN411" s="114"/>
      <c r="AO411" s="114"/>
      <c r="AP411" s="114"/>
      <c r="AQ411" s="114"/>
      <c r="AR411" s="114"/>
      <c r="AS411" s="114"/>
      <c r="AT411" s="114"/>
      <c r="AU411" s="114"/>
      <c r="AV411" s="114"/>
      <c r="AW411" s="114"/>
      <c r="AX411" s="114"/>
      <c r="AY411" s="114"/>
      <c r="AZ411" s="114"/>
      <c r="BA411" s="114"/>
      <c r="BB411" s="114"/>
      <c r="BC411" s="114"/>
      <c r="BD411" s="114"/>
      <c r="BE411" s="114"/>
      <c r="BF411" s="114"/>
      <c r="BG411" s="114"/>
      <c r="BH411" s="114"/>
    </row>
    <row r="412" spans="1:60" outlineLevel="1" x14ac:dyDescent="0.2">
      <c r="A412" s="137">
        <v>168</v>
      </c>
      <c r="B412" s="138" t="s">
        <v>634</v>
      </c>
      <c r="C412" s="144" t="s">
        <v>635</v>
      </c>
      <c r="D412" s="139" t="s">
        <v>249</v>
      </c>
      <c r="E412" s="140">
        <v>5.7588999999999997</v>
      </c>
      <c r="F412" s="141"/>
      <c r="G412" s="142">
        <f t="shared" si="49"/>
        <v>0</v>
      </c>
      <c r="H412" s="119">
        <v>0</v>
      </c>
      <c r="I412" s="119">
        <f t="shared" si="50"/>
        <v>0</v>
      </c>
      <c r="J412" s="119">
        <v>234.5</v>
      </c>
      <c r="K412" s="119">
        <f t="shared" si="51"/>
        <v>1350.46</v>
      </c>
      <c r="L412" s="119">
        <v>21</v>
      </c>
      <c r="M412" s="119">
        <f t="shared" si="52"/>
        <v>0</v>
      </c>
      <c r="N412" s="119">
        <v>0</v>
      </c>
      <c r="O412" s="119">
        <f t="shared" si="53"/>
        <v>0</v>
      </c>
      <c r="P412" s="119">
        <v>0</v>
      </c>
      <c r="Q412" s="119">
        <f t="shared" si="54"/>
        <v>0</v>
      </c>
      <c r="R412" s="119"/>
      <c r="S412" s="119" t="s">
        <v>135</v>
      </c>
      <c r="T412" s="119" t="s">
        <v>135</v>
      </c>
      <c r="U412" s="119">
        <v>0.49</v>
      </c>
      <c r="V412" s="119">
        <f t="shared" si="55"/>
        <v>2.82</v>
      </c>
      <c r="W412" s="119"/>
      <c r="X412" s="119" t="s">
        <v>628</v>
      </c>
      <c r="Y412" s="114"/>
      <c r="Z412" s="114"/>
      <c r="AA412" s="114"/>
      <c r="AB412" s="114"/>
      <c r="AC412" s="114"/>
      <c r="AD412" s="114"/>
      <c r="AE412" s="114"/>
      <c r="AF412" s="114"/>
      <c r="AG412" s="114" t="s">
        <v>629</v>
      </c>
      <c r="AH412" s="114"/>
      <c r="AI412" s="114"/>
      <c r="AJ412" s="114"/>
      <c r="AK412" s="114"/>
      <c r="AL412" s="114"/>
      <c r="AM412" s="114"/>
      <c r="AN412" s="114"/>
      <c r="AO412" s="114"/>
      <c r="AP412" s="114"/>
      <c r="AQ412" s="114"/>
      <c r="AR412" s="114"/>
      <c r="AS412" s="114"/>
      <c r="AT412" s="114"/>
      <c r="AU412" s="114"/>
      <c r="AV412" s="114"/>
      <c r="AW412" s="114"/>
      <c r="AX412" s="114"/>
      <c r="AY412" s="114"/>
      <c r="AZ412" s="114"/>
      <c r="BA412" s="114"/>
      <c r="BB412" s="114"/>
      <c r="BC412" s="114"/>
      <c r="BD412" s="114"/>
      <c r="BE412" s="114"/>
      <c r="BF412" s="114"/>
      <c r="BG412" s="114"/>
      <c r="BH412" s="114"/>
    </row>
    <row r="413" spans="1:60" outlineLevel="1" x14ac:dyDescent="0.2">
      <c r="A413" s="137">
        <v>169</v>
      </c>
      <c r="B413" s="138" t="s">
        <v>636</v>
      </c>
      <c r="C413" s="144" t="s">
        <v>637</v>
      </c>
      <c r="D413" s="139" t="s">
        <v>249</v>
      </c>
      <c r="E413" s="140">
        <v>115.17793</v>
      </c>
      <c r="F413" s="141"/>
      <c r="G413" s="142">
        <f t="shared" si="49"/>
        <v>0</v>
      </c>
      <c r="H413" s="119">
        <v>0</v>
      </c>
      <c r="I413" s="119">
        <f t="shared" si="50"/>
        <v>0</v>
      </c>
      <c r="J413" s="119">
        <v>16</v>
      </c>
      <c r="K413" s="119">
        <f t="shared" si="51"/>
        <v>1842.85</v>
      </c>
      <c r="L413" s="119">
        <v>21</v>
      </c>
      <c r="M413" s="119">
        <f t="shared" si="52"/>
        <v>0</v>
      </c>
      <c r="N413" s="119">
        <v>0</v>
      </c>
      <c r="O413" s="119">
        <f t="shared" si="53"/>
        <v>0</v>
      </c>
      <c r="P413" s="119">
        <v>0</v>
      </c>
      <c r="Q413" s="119">
        <f t="shared" si="54"/>
        <v>0</v>
      </c>
      <c r="R413" s="119"/>
      <c r="S413" s="119" t="s">
        <v>135</v>
      </c>
      <c r="T413" s="119" t="s">
        <v>135</v>
      </c>
      <c r="U413" s="119">
        <v>0</v>
      </c>
      <c r="V413" s="119">
        <f t="shared" si="55"/>
        <v>0</v>
      </c>
      <c r="W413" s="119"/>
      <c r="X413" s="119" t="s">
        <v>628</v>
      </c>
      <c r="Y413" s="114"/>
      <c r="Z413" s="114"/>
      <c r="AA413" s="114"/>
      <c r="AB413" s="114"/>
      <c r="AC413" s="114"/>
      <c r="AD413" s="114"/>
      <c r="AE413" s="114"/>
      <c r="AF413" s="114"/>
      <c r="AG413" s="114" t="s">
        <v>629</v>
      </c>
      <c r="AH413" s="114"/>
      <c r="AI413" s="114"/>
      <c r="AJ413" s="114"/>
      <c r="AK413" s="114"/>
      <c r="AL413" s="114"/>
      <c r="AM413" s="114"/>
      <c r="AN413" s="114"/>
      <c r="AO413" s="114"/>
      <c r="AP413" s="114"/>
      <c r="AQ413" s="114"/>
      <c r="AR413" s="114"/>
      <c r="AS413" s="114"/>
      <c r="AT413" s="114"/>
      <c r="AU413" s="114"/>
      <c r="AV413" s="114"/>
      <c r="AW413" s="114"/>
      <c r="AX413" s="114"/>
      <c r="AY413" s="114"/>
      <c r="AZ413" s="114"/>
      <c r="BA413" s="114"/>
      <c r="BB413" s="114"/>
      <c r="BC413" s="114"/>
      <c r="BD413" s="114"/>
      <c r="BE413" s="114"/>
      <c r="BF413" s="114"/>
      <c r="BG413" s="114"/>
      <c r="BH413" s="114"/>
    </row>
    <row r="414" spans="1:60" outlineLevel="1" x14ac:dyDescent="0.2">
      <c r="A414" s="137">
        <v>170</v>
      </c>
      <c r="B414" s="138" t="s">
        <v>638</v>
      </c>
      <c r="C414" s="144" t="s">
        <v>639</v>
      </c>
      <c r="D414" s="139" t="s">
        <v>249</v>
      </c>
      <c r="E414" s="140">
        <v>5.7588999999999997</v>
      </c>
      <c r="F414" s="141"/>
      <c r="G414" s="142">
        <f t="shared" si="49"/>
        <v>0</v>
      </c>
      <c r="H414" s="119">
        <v>0</v>
      </c>
      <c r="I414" s="119">
        <f t="shared" si="50"/>
        <v>0</v>
      </c>
      <c r="J414" s="119">
        <v>331</v>
      </c>
      <c r="K414" s="119">
        <f t="shared" si="51"/>
        <v>1906.2</v>
      </c>
      <c r="L414" s="119">
        <v>21</v>
      </c>
      <c r="M414" s="119">
        <f t="shared" si="52"/>
        <v>0</v>
      </c>
      <c r="N414" s="119">
        <v>0</v>
      </c>
      <c r="O414" s="119">
        <f t="shared" si="53"/>
        <v>0</v>
      </c>
      <c r="P414" s="119">
        <v>0</v>
      </c>
      <c r="Q414" s="119">
        <f t="shared" si="54"/>
        <v>0</v>
      </c>
      <c r="R414" s="119"/>
      <c r="S414" s="119" t="s">
        <v>135</v>
      </c>
      <c r="T414" s="119" t="s">
        <v>135</v>
      </c>
      <c r="U414" s="119">
        <v>0.94199999999999995</v>
      </c>
      <c r="V414" s="119">
        <f t="shared" si="55"/>
        <v>5.42</v>
      </c>
      <c r="W414" s="119"/>
      <c r="X414" s="119" t="s">
        <v>628</v>
      </c>
      <c r="Y414" s="114"/>
      <c r="Z414" s="114"/>
      <c r="AA414" s="114"/>
      <c r="AB414" s="114"/>
      <c r="AC414" s="114"/>
      <c r="AD414" s="114"/>
      <c r="AE414" s="114"/>
      <c r="AF414" s="114"/>
      <c r="AG414" s="114" t="s">
        <v>629</v>
      </c>
      <c r="AH414" s="114"/>
      <c r="AI414" s="114"/>
      <c r="AJ414" s="114"/>
      <c r="AK414" s="114"/>
      <c r="AL414" s="114"/>
      <c r="AM414" s="114"/>
      <c r="AN414" s="114"/>
      <c r="AO414" s="114"/>
      <c r="AP414" s="114"/>
      <c r="AQ414" s="114"/>
      <c r="AR414" s="114"/>
      <c r="AS414" s="114"/>
      <c r="AT414" s="114"/>
      <c r="AU414" s="114"/>
      <c r="AV414" s="114"/>
      <c r="AW414" s="114"/>
      <c r="AX414" s="114"/>
      <c r="AY414" s="114"/>
      <c r="AZ414" s="114"/>
      <c r="BA414" s="114"/>
      <c r="BB414" s="114"/>
      <c r="BC414" s="114"/>
      <c r="BD414" s="114"/>
      <c r="BE414" s="114"/>
      <c r="BF414" s="114"/>
      <c r="BG414" s="114"/>
      <c r="BH414" s="114"/>
    </row>
    <row r="415" spans="1:60" outlineLevel="1" x14ac:dyDescent="0.2">
      <c r="A415" s="137">
        <v>171</v>
      </c>
      <c r="B415" s="138" t="s">
        <v>640</v>
      </c>
      <c r="C415" s="144" t="s">
        <v>641</v>
      </c>
      <c r="D415" s="139" t="s">
        <v>249</v>
      </c>
      <c r="E415" s="140">
        <v>17.276689999999999</v>
      </c>
      <c r="F415" s="141"/>
      <c r="G415" s="142">
        <f t="shared" si="49"/>
        <v>0</v>
      </c>
      <c r="H415" s="119">
        <v>0</v>
      </c>
      <c r="I415" s="119">
        <f t="shared" si="50"/>
        <v>0</v>
      </c>
      <c r="J415" s="119">
        <v>36.9</v>
      </c>
      <c r="K415" s="119">
        <f t="shared" si="51"/>
        <v>637.51</v>
      </c>
      <c r="L415" s="119">
        <v>21</v>
      </c>
      <c r="M415" s="119">
        <f t="shared" si="52"/>
        <v>0</v>
      </c>
      <c r="N415" s="119">
        <v>0</v>
      </c>
      <c r="O415" s="119">
        <f t="shared" si="53"/>
        <v>0</v>
      </c>
      <c r="P415" s="119">
        <v>0</v>
      </c>
      <c r="Q415" s="119">
        <f t="shared" si="54"/>
        <v>0</v>
      </c>
      <c r="R415" s="119"/>
      <c r="S415" s="119" t="s">
        <v>135</v>
      </c>
      <c r="T415" s="119" t="s">
        <v>135</v>
      </c>
      <c r="U415" s="119">
        <v>0.105</v>
      </c>
      <c r="V415" s="119">
        <f t="shared" si="55"/>
        <v>1.81</v>
      </c>
      <c r="W415" s="119"/>
      <c r="X415" s="119" t="s">
        <v>628</v>
      </c>
      <c r="Y415" s="114"/>
      <c r="Z415" s="114"/>
      <c r="AA415" s="114"/>
      <c r="AB415" s="114"/>
      <c r="AC415" s="114"/>
      <c r="AD415" s="114"/>
      <c r="AE415" s="114"/>
      <c r="AF415" s="114"/>
      <c r="AG415" s="114" t="s">
        <v>629</v>
      </c>
      <c r="AH415" s="114"/>
      <c r="AI415" s="114"/>
      <c r="AJ415" s="114"/>
      <c r="AK415" s="114"/>
      <c r="AL415" s="114"/>
      <c r="AM415" s="114"/>
      <c r="AN415" s="114"/>
      <c r="AO415" s="114"/>
      <c r="AP415" s="114"/>
      <c r="AQ415" s="114"/>
      <c r="AR415" s="114"/>
      <c r="AS415" s="114"/>
      <c r="AT415" s="114"/>
      <c r="AU415" s="114"/>
      <c r="AV415" s="114"/>
      <c r="AW415" s="114"/>
      <c r="AX415" s="114"/>
      <c r="AY415" s="114"/>
      <c r="AZ415" s="114"/>
      <c r="BA415" s="114"/>
      <c r="BB415" s="114"/>
      <c r="BC415" s="114"/>
      <c r="BD415" s="114"/>
      <c r="BE415" s="114"/>
      <c r="BF415" s="114"/>
      <c r="BG415" s="114"/>
      <c r="BH415" s="114"/>
    </row>
    <row r="416" spans="1:60" outlineLevel="1" x14ac:dyDescent="0.2">
      <c r="A416" s="131">
        <v>172</v>
      </c>
      <c r="B416" s="132" t="s">
        <v>642</v>
      </c>
      <c r="C416" s="145" t="s">
        <v>643</v>
      </c>
      <c r="D416" s="133" t="s">
        <v>249</v>
      </c>
      <c r="E416" s="134">
        <v>5.7588999999999997</v>
      </c>
      <c r="F416" s="135"/>
      <c r="G416" s="136">
        <f t="shared" si="49"/>
        <v>0</v>
      </c>
      <c r="H416" s="119">
        <v>0</v>
      </c>
      <c r="I416" s="119">
        <f t="shared" si="50"/>
        <v>0</v>
      </c>
      <c r="J416" s="119">
        <v>300</v>
      </c>
      <c r="K416" s="119">
        <f t="shared" si="51"/>
        <v>1727.67</v>
      </c>
      <c r="L416" s="119">
        <v>21</v>
      </c>
      <c r="M416" s="119">
        <f t="shared" si="52"/>
        <v>0</v>
      </c>
      <c r="N416" s="119">
        <v>0</v>
      </c>
      <c r="O416" s="119">
        <f t="shared" si="53"/>
        <v>0</v>
      </c>
      <c r="P416" s="119">
        <v>0</v>
      </c>
      <c r="Q416" s="119">
        <f t="shared" si="54"/>
        <v>0</v>
      </c>
      <c r="R416" s="119"/>
      <c r="S416" s="119" t="s">
        <v>644</v>
      </c>
      <c r="T416" s="119" t="s">
        <v>644</v>
      </c>
      <c r="U416" s="119">
        <v>0</v>
      </c>
      <c r="V416" s="119">
        <f t="shared" si="55"/>
        <v>0</v>
      </c>
      <c r="W416" s="119"/>
      <c r="X416" s="119" t="s">
        <v>628</v>
      </c>
      <c r="Y416" s="114"/>
      <c r="Z416" s="114"/>
      <c r="AA416" s="114"/>
      <c r="AB416" s="114"/>
      <c r="AC416" s="114"/>
      <c r="AD416" s="114"/>
      <c r="AE416" s="114"/>
      <c r="AF416" s="114"/>
      <c r="AG416" s="114" t="s">
        <v>629</v>
      </c>
      <c r="AH416" s="114"/>
      <c r="AI416" s="114"/>
      <c r="AJ416" s="114"/>
      <c r="AK416" s="114"/>
      <c r="AL416" s="114"/>
      <c r="AM416" s="114"/>
      <c r="AN416" s="114"/>
      <c r="AO416" s="114"/>
      <c r="AP416" s="114"/>
      <c r="AQ416" s="114"/>
      <c r="AR416" s="114"/>
      <c r="AS416" s="114"/>
      <c r="AT416" s="114"/>
      <c r="AU416" s="114"/>
      <c r="AV416" s="114"/>
      <c r="AW416" s="114"/>
      <c r="AX416" s="114"/>
      <c r="AY416" s="114"/>
      <c r="AZ416" s="114"/>
      <c r="BA416" s="114"/>
      <c r="BB416" s="114"/>
      <c r="BC416" s="114"/>
      <c r="BD416" s="114"/>
      <c r="BE416" s="114"/>
      <c r="BF416" s="114"/>
      <c r="BG416" s="114"/>
      <c r="BH416" s="114"/>
    </row>
    <row r="417" spans="1:33" x14ac:dyDescent="0.2">
      <c r="A417" s="3"/>
      <c r="B417" s="4"/>
      <c r="C417" s="149"/>
      <c r="D417" s="6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AE417">
        <v>15</v>
      </c>
      <c r="AF417">
        <v>21</v>
      </c>
      <c r="AG417" t="s">
        <v>117</v>
      </c>
    </row>
    <row r="418" spans="1:33" x14ac:dyDescent="0.2">
      <c r="C418" s="150"/>
      <c r="D418" s="10"/>
      <c r="AG418" t="s">
        <v>645</v>
      </c>
    </row>
    <row r="419" spans="1:33" x14ac:dyDescent="0.2">
      <c r="D419" s="10"/>
    </row>
    <row r="420" spans="1:33" x14ac:dyDescent="0.2">
      <c r="D420" s="10"/>
    </row>
    <row r="421" spans="1:33" x14ac:dyDescent="0.2">
      <c r="D421" s="10"/>
    </row>
    <row r="422" spans="1:33" x14ac:dyDescent="0.2">
      <c r="D422" s="10"/>
    </row>
    <row r="423" spans="1:33" x14ac:dyDescent="0.2">
      <c r="D423" s="10"/>
    </row>
    <row r="424" spans="1:33" x14ac:dyDescent="0.2">
      <c r="D424" s="10"/>
    </row>
    <row r="425" spans="1:33" x14ac:dyDescent="0.2">
      <c r="D425" s="10"/>
    </row>
    <row r="426" spans="1:33" x14ac:dyDescent="0.2">
      <c r="D426" s="10"/>
    </row>
    <row r="427" spans="1:33" x14ac:dyDescent="0.2">
      <c r="D427" s="10"/>
    </row>
    <row r="428" spans="1:33" x14ac:dyDescent="0.2">
      <c r="D428" s="10"/>
    </row>
    <row r="429" spans="1:33" x14ac:dyDescent="0.2">
      <c r="D429" s="10"/>
    </row>
    <row r="430" spans="1:33" x14ac:dyDescent="0.2">
      <c r="D430" s="10"/>
    </row>
    <row r="431" spans="1:33" x14ac:dyDescent="0.2">
      <c r="D431" s="10"/>
    </row>
    <row r="432" spans="1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8:V416" xr:uid="{CD6B0C86-2184-4146-AC9A-60DE7DC30332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A906-B102-4546-B051-96CAD6868E1F}">
  <sheetPr>
    <outlinePr summaryBelow="0"/>
  </sheetPr>
  <dimension ref="A1:BH5000"/>
  <sheetViews>
    <sheetView workbookViewId="0">
      <pane ySplit="7" topLeftCell="A8" activePane="bottomLeft" state="frozen"/>
      <selection pane="bottomLeft" activeCell="Z16" sqref="Z16"/>
    </sheetView>
  </sheetViews>
  <sheetFormatPr defaultRowHeight="12.75" outlineLevelRow="1" x14ac:dyDescent="0.2"/>
  <cols>
    <col min="1" max="1" width="3.42578125" customWidth="1"/>
    <col min="2" max="2" width="12.5703125" style="105" customWidth="1"/>
    <col min="3" max="3" width="38.28515625" style="10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7</v>
      </c>
      <c r="B1" s="200"/>
      <c r="C1" s="200"/>
      <c r="D1" s="200"/>
      <c r="E1" s="200"/>
      <c r="F1" s="200"/>
      <c r="G1" s="200"/>
      <c r="AG1" t="s">
        <v>105</v>
      </c>
    </row>
    <row r="2" spans="1:60" ht="24.95" customHeight="1" x14ac:dyDescent="0.2">
      <c r="A2" s="106" t="s">
        <v>8</v>
      </c>
      <c r="B2" s="44" t="s">
        <v>37</v>
      </c>
      <c r="C2" s="201" t="s">
        <v>38</v>
      </c>
      <c r="D2" s="202"/>
      <c r="E2" s="202"/>
      <c r="F2" s="202"/>
      <c r="G2" s="203"/>
      <c r="AG2" t="s">
        <v>106</v>
      </c>
    </row>
    <row r="3" spans="1:60" ht="24.95" customHeight="1" x14ac:dyDescent="0.2">
      <c r="A3" s="106" t="s">
        <v>9</v>
      </c>
      <c r="B3" s="44" t="s">
        <v>40</v>
      </c>
      <c r="C3" s="201" t="s">
        <v>41</v>
      </c>
      <c r="D3" s="202"/>
      <c r="E3" s="202"/>
      <c r="F3" s="202"/>
      <c r="G3" s="203"/>
      <c r="AC3" s="105" t="s">
        <v>106</v>
      </c>
      <c r="AG3" t="s">
        <v>107</v>
      </c>
    </row>
    <row r="4" spans="1:60" ht="24.95" customHeight="1" x14ac:dyDescent="0.2">
      <c r="A4" s="107" t="s">
        <v>10</v>
      </c>
      <c r="B4" s="108" t="s">
        <v>42</v>
      </c>
      <c r="C4" s="204" t="s">
        <v>43</v>
      </c>
      <c r="D4" s="205"/>
      <c r="E4" s="205"/>
      <c r="F4" s="205"/>
      <c r="G4" s="206"/>
      <c r="AG4" t="s">
        <v>108</v>
      </c>
    </row>
    <row r="5" spans="1:60" x14ac:dyDescent="0.2">
      <c r="D5" s="10"/>
    </row>
    <row r="6" spans="1:60" ht="38.25" x14ac:dyDescent="0.2">
      <c r="A6" s="110" t="s">
        <v>109</v>
      </c>
      <c r="B6" s="112" t="s">
        <v>110</v>
      </c>
      <c r="C6" s="112" t="s">
        <v>111</v>
      </c>
      <c r="D6" s="111" t="s">
        <v>112</v>
      </c>
      <c r="E6" s="110" t="s">
        <v>113</v>
      </c>
      <c r="F6" s="109" t="s">
        <v>114</v>
      </c>
      <c r="G6" s="110" t="s">
        <v>26</v>
      </c>
      <c r="H6" s="113" t="s">
        <v>27</v>
      </c>
      <c r="I6" s="113" t="s">
        <v>115</v>
      </c>
      <c r="J6" s="113" t="s">
        <v>28</v>
      </c>
      <c r="K6" s="113" t="s">
        <v>116</v>
      </c>
      <c r="L6" s="113" t="s">
        <v>117</v>
      </c>
      <c r="M6" s="113" t="s">
        <v>118</v>
      </c>
      <c r="N6" s="113" t="s">
        <v>119</v>
      </c>
      <c r="O6" s="113" t="s">
        <v>120</v>
      </c>
      <c r="P6" s="113" t="s">
        <v>121</v>
      </c>
      <c r="Q6" s="113" t="s">
        <v>122</v>
      </c>
      <c r="R6" s="113" t="s">
        <v>123</v>
      </c>
      <c r="S6" s="113" t="s">
        <v>124</v>
      </c>
      <c r="T6" s="113" t="s">
        <v>125</v>
      </c>
      <c r="U6" s="113" t="s">
        <v>126</v>
      </c>
      <c r="V6" s="113" t="s">
        <v>127</v>
      </c>
      <c r="W6" s="113" t="s">
        <v>128</v>
      </c>
      <c r="X6" s="113" t="s">
        <v>129</v>
      </c>
    </row>
    <row r="7" spans="1:60" hidden="1" x14ac:dyDescent="0.2">
      <c r="A7" s="3"/>
      <c r="B7" s="4"/>
      <c r="C7" s="4"/>
      <c r="D7" s="6"/>
      <c r="E7" s="11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60" x14ac:dyDescent="0.2">
      <c r="A8" s="125" t="s">
        <v>130</v>
      </c>
      <c r="B8" s="126" t="s">
        <v>104</v>
      </c>
      <c r="C8" s="143" t="s">
        <v>25</v>
      </c>
      <c r="D8" s="127"/>
      <c r="E8" s="128"/>
      <c r="F8" s="129"/>
      <c r="G8" s="130">
        <f>SUMIF(AG9:AG16,"&lt;&gt;NOR",G9:G16)</f>
        <v>0</v>
      </c>
      <c r="H8" s="124"/>
      <c r="I8" s="124">
        <f>SUM(I9:I16)</f>
        <v>0</v>
      </c>
      <c r="J8" s="124"/>
      <c r="K8" s="124">
        <f>SUM(K9:K16)</f>
        <v>32000</v>
      </c>
      <c r="L8" s="124"/>
      <c r="M8" s="124">
        <f>SUM(M9:M16)</f>
        <v>0</v>
      </c>
      <c r="N8" s="124"/>
      <c r="O8" s="124">
        <f>SUM(O9:O16)</f>
        <v>0</v>
      </c>
      <c r="P8" s="124"/>
      <c r="Q8" s="124">
        <f>SUM(Q9:Q16)</f>
        <v>0</v>
      </c>
      <c r="R8" s="124"/>
      <c r="S8" s="124"/>
      <c r="T8" s="124"/>
      <c r="U8" s="124"/>
      <c r="V8" s="124">
        <f>SUM(V9:V16)</f>
        <v>0</v>
      </c>
      <c r="W8" s="124"/>
      <c r="X8" s="124"/>
      <c r="AG8" t="s">
        <v>131</v>
      </c>
    </row>
    <row r="9" spans="1:60" outlineLevel="1" x14ac:dyDescent="0.2">
      <c r="A9" s="137">
        <v>1</v>
      </c>
      <c r="B9" s="138" t="s">
        <v>668</v>
      </c>
      <c r="C9" s="144" t="s">
        <v>669</v>
      </c>
      <c r="D9" s="139" t="s">
        <v>670</v>
      </c>
      <c r="E9" s="140">
        <v>1</v>
      </c>
      <c r="F9" s="141"/>
      <c r="G9" s="142">
        <f t="shared" ref="G9:G16" si="0">ROUND(E9*F9,2)</f>
        <v>0</v>
      </c>
      <c r="H9" s="119">
        <v>0</v>
      </c>
      <c r="I9" s="119">
        <f t="shared" ref="I9:I16" si="1">ROUND(E9*H9,2)</f>
        <v>0</v>
      </c>
      <c r="J9" s="119">
        <v>6000</v>
      </c>
      <c r="K9" s="119">
        <f t="shared" ref="K9:K16" si="2">ROUND(E9*J9,2)</f>
        <v>6000</v>
      </c>
      <c r="L9" s="119">
        <v>21</v>
      </c>
      <c r="M9" s="119">
        <f t="shared" ref="M9:M16" si="3">G9*(1+L9/100)</f>
        <v>0</v>
      </c>
      <c r="N9" s="119">
        <v>0</v>
      </c>
      <c r="O9" s="119">
        <f t="shared" ref="O9:O16" si="4">ROUND(E9*N9,2)</f>
        <v>0</v>
      </c>
      <c r="P9" s="119">
        <v>0</v>
      </c>
      <c r="Q9" s="119">
        <f t="shared" ref="Q9:Q16" si="5">ROUND(E9*P9,2)</f>
        <v>0</v>
      </c>
      <c r="R9" s="119"/>
      <c r="S9" s="119" t="s">
        <v>135</v>
      </c>
      <c r="T9" s="119" t="s">
        <v>156</v>
      </c>
      <c r="U9" s="119">
        <v>0</v>
      </c>
      <c r="V9" s="119">
        <f t="shared" ref="V9:V16" si="6">ROUND(E9*U9,2)</f>
        <v>0</v>
      </c>
      <c r="W9" s="119"/>
      <c r="X9" s="119" t="s">
        <v>671</v>
      </c>
      <c r="Y9" s="114"/>
      <c r="Z9" s="114"/>
      <c r="AA9" s="114"/>
      <c r="AB9" s="114"/>
      <c r="AC9" s="114"/>
      <c r="AD9" s="114"/>
      <c r="AE9" s="114"/>
      <c r="AF9" s="114"/>
      <c r="AG9" s="114" t="s">
        <v>672</v>
      </c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</row>
    <row r="10" spans="1:60" outlineLevel="1" x14ac:dyDescent="0.2">
      <c r="A10" s="137">
        <v>2</v>
      </c>
      <c r="B10" s="138" t="s">
        <v>673</v>
      </c>
      <c r="C10" s="144" t="s">
        <v>674</v>
      </c>
      <c r="D10" s="139" t="s">
        <v>670</v>
      </c>
      <c r="E10" s="140">
        <v>1</v>
      </c>
      <c r="F10" s="141"/>
      <c r="G10" s="142">
        <f t="shared" si="0"/>
        <v>0</v>
      </c>
      <c r="H10" s="119">
        <v>0</v>
      </c>
      <c r="I10" s="119">
        <f t="shared" si="1"/>
        <v>0</v>
      </c>
      <c r="J10" s="119">
        <v>5000</v>
      </c>
      <c r="K10" s="119">
        <f t="shared" si="2"/>
        <v>5000</v>
      </c>
      <c r="L10" s="119">
        <v>21</v>
      </c>
      <c r="M10" s="119">
        <f t="shared" si="3"/>
        <v>0</v>
      </c>
      <c r="N10" s="119">
        <v>0</v>
      </c>
      <c r="O10" s="119">
        <f t="shared" si="4"/>
        <v>0</v>
      </c>
      <c r="P10" s="119">
        <v>0</v>
      </c>
      <c r="Q10" s="119">
        <f t="shared" si="5"/>
        <v>0</v>
      </c>
      <c r="R10" s="119"/>
      <c r="S10" s="119" t="s">
        <v>135</v>
      </c>
      <c r="T10" s="119" t="s">
        <v>156</v>
      </c>
      <c r="U10" s="119">
        <v>0</v>
      </c>
      <c r="V10" s="119">
        <f t="shared" si="6"/>
        <v>0</v>
      </c>
      <c r="W10" s="119"/>
      <c r="X10" s="119" t="s">
        <v>671</v>
      </c>
      <c r="Y10" s="114"/>
      <c r="Z10" s="114"/>
      <c r="AA10" s="114"/>
      <c r="AB10" s="114"/>
      <c r="AC10" s="114"/>
      <c r="AD10" s="114"/>
      <c r="AE10" s="114"/>
      <c r="AF10" s="114"/>
      <c r="AG10" s="114" t="s">
        <v>672</v>
      </c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</row>
    <row r="11" spans="1:60" outlineLevel="1" x14ac:dyDescent="0.2">
      <c r="A11" s="137">
        <v>3</v>
      </c>
      <c r="B11" s="138" t="s">
        <v>675</v>
      </c>
      <c r="C11" s="144" t="s">
        <v>676</v>
      </c>
      <c r="D11" s="139" t="s">
        <v>670</v>
      </c>
      <c r="E11" s="140">
        <v>1</v>
      </c>
      <c r="F11" s="141"/>
      <c r="G11" s="142">
        <f t="shared" si="0"/>
        <v>0</v>
      </c>
      <c r="H11" s="119">
        <v>0</v>
      </c>
      <c r="I11" s="119">
        <f t="shared" si="1"/>
        <v>0</v>
      </c>
      <c r="J11" s="119">
        <v>3000</v>
      </c>
      <c r="K11" s="119">
        <f t="shared" si="2"/>
        <v>3000</v>
      </c>
      <c r="L11" s="119">
        <v>21</v>
      </c>
      <c r="M11" s="119">
        <f t="shared" si="3"/>
        <v>0</v>
      </c>
      <c r="N11" s="119">
        <v>0</v>
      </c>
      <c r="O11" s="119">
        <f t="shared" si="4"/>
        <v>0</v>
      </c>
      <c r="P11" s="119">
        <v>0</v>
      </c>
      <c r="Q11" s="119">
        <f t="shared" si="5"/>
        <v>0</v>
      </c>
      <c r="R11" s="119"/>
      <c r="S11" s="119" t="s">
        <v>135</v>
      </c>
      <c r="T11" s="119" t="s">
        <v>156</v>
      </c>
      <c r="U11" s="119">
        <v>0</v>
      </c>
      <c r="V11" s="119">
        <f t="shared" si="6"/>
        <v>0</v>
      </c>
      <c r="W11" s="119"/>
      <c r="X11" s="119" t="s">
        <v>671</v>
      </c>
      <c r="Y11" s="114"/>
      <c r="Z11" s="114"/>
      <c r="AA11" s="114"/>
      <c r="AB11" s="114"/>
      <c r="AC11" s="114"/>
      <c r="AD11" s="114"/>
      <c r="AE11" s="114"/>
      <c r="AF11" s="114"/>
      <c r="AG11" s="114" t="s">
        <v>672</v>
      </c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</row>
    <row r="12" spans="1:60" outlineLevel="1" x14ac:dyDescent="0.2">
      <c r="A12" s="137">
        <v>4</v>
      </c>
      <c r="B12" s="138" t="s">
        <v>677</v>
      </c>
      <c r="C12" s="144" t="s">
        <v>678</v>
      </c>
      <c r="D12" s="139" t="s">
        <v>670</v>
      </c>
      <c r="E12" s="140">
        <v>1</v>
      </c>
      <c r="F12" s="141"/>
      <c r="G12" s="142">
        <f t="shared" si="0"/>
        <v>0</v>
      </c>
      <c r="H12" s="119">
        <v>0</v>
      </c>
      <c r="I12" s="119">
        <f t="shared" si="1"/>
        <v>0</v>
      </c>
      <c r="J12" s="119">
        <v>2000</v>
      </c>
      <c r="K12" s="119">
        <f t="shared" si="2"/>
        <v>2000</v>
      </c>
      <c r="L12" s="119">
        <v>21</v>
      </c>
      <c r="M12" s="119">
        <f t="shared" si="3"/>
        <v>0</v>
      </c>
      <c r="N12" s="119">
        <v>0</v>
      </c>
      <c r="O12" s="119">
        <f t="shared" si="4"/>
        <v>0</v>
      </c>
      <c r="P12" s="119">
        <v>0</v>
      </c>
      <c r="Q12" s="119">
        <f t="shared" si="5"/>
        <v>0</v>
      </c>
      <c r="R12" s="119"/>
      <c r="S12" s="119" t="s">
        <v>135</v>
      </c>
      <c r="T12" s="119" t="s">
        <v>156</v>
      </c>
      <c r="U12" s="119">
        <v>0</v>
      </c>
      <c r="V12" s="119">
        <f t="shared" si="6"/>
        <v>0</v>
      </c>
      <c r="W12" s="119"/>
      <c r="X12" s="119" t="s">
        <v>671</v>
      </c>
      <c r="Y12" s="114"/>
      <c r="Z12" s="114"/>
      <c r="AA12" s="114"/>
      <c r="AB12" s="114"/>
      <c r="AC12" s="114"/>
      <c r="AD12" s="114"/>
      <c r="AE12" s="114"/>
      <c r="AF12" s="114"/>
      <c r="AG12" s="114" t="s">
        <v>672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</row>
    <row r="13" spans="1:60" outlineLevel="1" x14ac:dyDescent="0.2">
      <c r="A13" s="137">
        <v>5</v>
      </c>
      <c r="B13" s="138" t="s">
        <v>679</v>
      </c>
      <c r="C13" s="144" t="s">
        <v>680</v>
      </c>
      <c r="D13" s="139" t="s">
        <v>670</v>
      </c>
      <c r="E13" s="140">
        <v>1</v>
      </c>
      <c r="F13" s="141"/>
      <c r="G13" s="142">
        <f t="shared" si="0"/>
        <v>0</v>
      </c>
      <c r="H13" s="119">
        <v>0</v>
      </c>
      <c r="I13" s="119">
        <f t="shared" si="1"/>
        <v>0</v>
      </c>
      <c r="J13" s="119">
        <v>1000</v>
      </c>
      <c r="K13" s="119">
        <f t="shared" si="2"/>
        <v>1000</v>
      </c>
      <c r="L13" s="119">
        <v>21</v>
      </c>
      <c r="M13" s="119">
        <f t="shared" si="3"/>
        <v>0</v>
      </c>
      <c r="N13" s="119">
        <v>0</v>
      </c>
      <c r="O13" s="119">
        <f t="shared" si="4"/>
        <v>0</v>
      </c>
      <c r="P13" s="119">
        <v>0</v>
      </c>
      <c r="Q13" s="119">
        <f t="shared" si="5"/>
        <v>0</v>
      </c>
      <c r="R13" s="119"/>
      <c r="S13" s="119" t="s">
        <v>155</v>
      </c>
      <c r="T13" s="119" t="s">
        <v>156</v>
      </c>
      <c r="U13" s="119">
        <v>0</v>
      </c>
      <c r="V13" s="119">
        <f t="shared" si="6"/>
        <v>0</v>
      </c>
      <c r="W13" s="119"/>
      <c r="X13" s="119" t="s">
        <v>671</v>
      </c>
      <c r="Y13" s="114"/>
      <c r="Z13" s="114"/>
      <c r="AA13" s="114"/>
      <c r="AB13" s="114"/>
      <c r="AC13" s="114"/>
      <c r="AD13" s="114"/>
      <c r="AE13" s="114"/>
      <c r="AF13" s="114"/>
      <c r="AG13" s="114" t="s">
        <v>672</v>
      </c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</row>
    <row r="14" spans="1:60" outlineLevel="1" x14ac:dyDescent="0.2">
      <c r="A14" s="137">
        <v>6</v>
      </c>
      <c r="B14" s="138" t="s">
        <v>681</v>
      </c>
      <c r="C14" s="144" t="s">
        <v>682</v>
      </c>
      <c r="D14" s="139" t="s">
        <v>670</v>
      </c>
      <c r="E14" s="140">
        <v>1</v>
      </c>
      <c r="F14" s="141"/>
      <c r="G14" s="142">
        <f t="shared" si="0"/>
        <v>0</v>
      </c>
      <c r="H14" s="119">
        <v>0</v>
      </c>
      <c r="I14" s="119">
        <f t="shared" si="1"/>
        <v>0</v>
      </c>
      <c r="J14" s="119">
        <v>4000</v>
      </c>
      <c r="K14" s="119">
        <f t="shared" si="2"/>
        <v>4000</v>
      </c>
      <c r="L14" s="119">
        <v>21</v>
      </c>
      <c r="M14" s="119">
        <f t="shared" si="3"/>
        <v>0</v>
      </c>
      <c r="N14" s="119">
        <v>0</v>
      </c>
      <c r="O14" s="119">
        <f t="shared" si="4"/>
        <v>0</v>
      </c>
      <c r="P14" s="119">
        <v>0</v>
      </c>
      <c r="Q14" s="119">
        <f t="shared" si="5"/>
        <v>0</v>
      </c>
      <c r="R14" s="119"/>
      <c r="S14" s="119" t="s">
        <v>155</v>
      </c>
      <c r="T14" s="119" t="s">
        <v>156</v>
      </c>
      <c r="U14" s="119">
        <v>0</v>
      </c>
      <c r="V14" s="119">
        <f t="shared" si="6"/>
        <v>0</v>
      </c>
      <c r="W14" s="119"/>
      <c r="X14" s="119" t="s">
        <v>671</v>
      </c>
      <c r="Y14" s="114"/>
      <c r="Z14" s="114"/>
      <c r="AA14" s="114"/>
      <c r="AB14" s="114"/>
      <c r="AC14" s="114"/>
      <c r="AD14" s="114"/>
      <c r="AE14" s="114"/>
      <c r="AF14" s="114"/>
      <c r="AG14" s="114" t="s">
        <v>672</v>
      </c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</row>
    <row r="15" spans="1:60" outlineLevel="1" x14ac:dyDescent="0.2">
      <c r="A15" s="137">
        <v>7</v>
      </c>
      <c r="B15" s="138" t="s">
        <v>683</v>
      </c>
      <c r="C15" s="144" t="s">
        <v>684</v>
      </c>
      <c r="D15" s="139" t="s">
        <v>670</v>
      </c>
      <c r="E15" s="140">
        <v>1</v>
      </c>
      <c r="F15" s="141"/>
      <c r="G15" s="142">
        <f t="shared" si="0"/>
        <v>0</v>
      </c>
      <c r="H15" s="119">
        <v>0</v>
      </c>
      <c r="I15" s="119">
        <f t="shared" si="1"/>
        <v>0</v>
      </c>
      <c r="J15" s="119">
        <v>10000</v>
      </c>
      <c r="K15" s="119">
        <f t="shared" si="2"/>
        <v>10000</v>
      </c>
      <c r="L15" s="119">
        <v>21</v>
      </c>
      <c r="M15" s="119">
        <f t="shared" si="3"/>
        <v>0</v>
      </c>
      <c r="N15" s="119">
        <v>0</v>
      </c>
      <c r="O15" s="119">
        <f t="shared" si="4"/>
        <v>0</v>
      </c>
      <c r="P15" s="119">
        <v>0</v>
      </c>
      <c r="Q15" s="119">
        <f t="shared" si="5"/>
        <v>0</v>
      </c>
      <c r="R15" s="119"/>
      <c r="S15" s="119" t="s">
        <v>155</v>
      </c>
      <c r="T15" s="119" t="s">
        <v>156</v>
      </c>
      <c r="U15" s="119">
        <v>0</v>
      </c>
      <c r="V15" s="119">
        <f t="shared" si="6"/>
        <v>0</v>
      </c>
      <c r="W15" s="119"/>
      <c r="X15" s="119" t="s">
        <v>671</v>
      </c>
      <c r="Y15" s="114"/>
      <c r="Z15" s="114"/>
      <c r="AA15" s="114"/>
      <c r="AB15" s="114"/>
      <c r="AC15" s="114"/>
      <c r="AD15" s="114"/>
      <c r="AE15" s="114"/>
      <c r="AF15" s="114"/>
      <c r="AG15" s="114" t="s">
        <v>672</v>
      </c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</row>
    <row r="16" spans="1:60" outlineLevel="1" x14ac:dyDescent="0.2">
      <c r="A16" s="131">
        <v>8</v>
      </c>
      <c r="B16" s="132" t="s">
        <v>685</v>
      </c>
      <c r="C16" s="145" t="s">
        <v>686</v>
      </c>
      <c r="D16" s="133" t="s">
        <v>670</v>
      </c>
      <c r="E16" s="134">
        <v>1</v>
      </c>
      <c r="F16" s="135"/>
      <c r="G16" s="136">
        <f t="shared" si="0"/>
        <v>0</v>
      </c>
      <c r="H16" s="119">
        <v>0</v>
      </c>
      <c r="I16" s="119">
        <f t="shared" si="1"/>
        <v>0</v>
      </c>
      <c r="J16" s="119">
        <v>1000</v>
      </c>
      <c r="K16" s="119">
        <f t="shared" si="2"/>
        <v>1000</v>
      </c>
      <c r="L16" s="119">
        <v>21</v>
      </c>
      <c r="M16" s="119">
        <f t="shared" si="3"/>
        <v>0</v>
      </c>
      <c r="N16" s="119">
        <v>0</v>
      </c>
      <c r="O16" s="119">
        <f t="shared" si="4"/>
        <v>0</v>
      </c>
      <c r="P16" s="119">
        <v>0</v>
      </c>
      <c r="Q16" s="119">
        <f t="shared" si="5"/>
        <v>0</v>
      </c>
      <c r="R16" s="119"/>
      <c r="S16" s="119" t="s">
        <v>155</v>
      </c>
      <c r="T16" s="119" t="s">
        <v>156</v>
      </c>
      <c r="U16" s="119">
        <v>0</v>
      </c>
      <c r="V16" s="119">
        <f t="shared" si="6"/>
        <v>0</v>
      </c>
      <c r="W16" s="119"/>
      <c r="X16" s="119" t="s">
        <v>671</v>
      </c>
      <c r="Y16" s="114"/>
      <c r="Z16" s="114"/>
      <c r="AA16" s="114"/>
      <c r="AB16" s="114"/>
      <c r="AC16" s="114"/>
      <c r="AD16" s="114"/>
      <c r="AE16" s="114"/>
      <c r="AF16" s="114"/>
      <c r="AG16" s="114" t="s">
        <v>672</v>
      </c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</row>
    <row r="17" spans="1:33" x14ac:dyDescent="0.2">
      <c r="A17" s="3"/>
      <c r="B17" s="4"/>
      <c r="C17" s="149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117</v>
      </c>
    </row>
    <row r="18" spans="1:33" x14ac:dyDescent="0.2">
      <c r="C18" s="150"/>
      <c r="D18" s="10"/>
      <c r="AG18" t="s">
        <v>645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Ted</cp:lastModifiedBy>
  <cp:lastPrinted>2019-03-19T12:27:02Z</cp:lastPrinted>
  <dcterms:created xsi:type="dcterms:W3CDTF">2009-04-08T07:15:50Z</dcterms:created>
  <dcterms:modified xsi:type="dcterms:W3CDTF">2022-03-21T14:05:04Z</dcterms:modified>
</cp:coreProperties>
</file>