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C6776DE6-DD34-4241-A791-0B47FF81322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Pol'!$A$9:$V$675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Pol'!$A$1:$X$677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7" i="12"/>
  <c r="M27" i="12" s="1"/>
  <c r="I27" i="12"/>
  <c r="K27" i="12"/>
  <c r="O27" i="12"/>
  <c r="Q27" i="12"/>
  <c r="V27" i="12"/>
  <c r="G35" i="12"/>
  <c r="M35" i="12" s="1"/>
  <c r="I35" i="12"/>
  <c r="K35" i="12"/>
  <c r="O35" i="12"/>
  <c r="Q35" i="12"/>
  <c r="V35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86" i="12"/>
  <c r="M86" i="12" s="1"/>
  <c r="I86" i="12"/>
  <c r="K86" i="12"/>
  <c r="O86" i="12"/>
  <c r="Q86" i="12"/>
  <c r="V86" i="12"/>
  <c r="G90" i="12"/>
  <c r="M90" i="12" s="1"/>
  <c r="I90" i="12"/>
  <c r="K90" i="12"/>
  <c r="O90" i="12"/>
  <c r="Q90" i="12"/>
  <c r="V90" i="12"/>
  <c r="G99" i="12"/>
  <c r="I99" i="12"/>
  <c r="K99" i="12"/>
  <c r="M99" i="12"/>
  <c r="O99" i="12"/>
  <c r="Q99" i="12"/>
  <c r="V99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27" i="12"/>
  <c r="G126" i="12" s="1"/>
  <c r="I127" i="12"/>
  <c r="I126" i="12" s="1"/>
  <c r="K127" i="12"/>
  <c r="O127" i="12"/>
  <c r="Q127" i="12"/>
  <c r="Q126" i="12" s="1"/>
  <c r="V127" i="12"/>
  <c r="G140" i="12"/>
  <c r="M140" i="12" s="1"/>
  <c r="I140" i="12"/>
  <c r="K140" i="12"/>
  <c r="K126" i="12" s="1"/>
  <c r="O140" i="12"/>
  <c r="Q140" i="12"/>
  <c r="V140" i="12"/>
  <c r="G143" i="12"/>
  <c r="M143" i="12" s="1"/>
  <c r="I143" i="12"/>
  <c r="K143" i="12"/>
  <c r="O143" i="12"/>
  <c r="Q143" i="12"/>
  <c r="V143" i="12"/>
  <c r="G148" i="12"/>
  <c r="M148" i="12" s="1"/>
  <c r="I148" i="12"/>
  <c r="K148" i="12"/>
  <c r="O148" i="12"/>
  <c r="Q148" i="12"/>
  <c r="V148" i="12"/>
  <c r="G157" i="12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75" i="12"/>
  <c r="M175" i="12" s="1"/>
  <c r="I175" i="12"/>
  <c r="K175" i="12"/>
  <c r="O175" i="12"/>
  <c r="Q175" i="12"/>
  <c r="V175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G218" i="12"/>
  <c r="M218" i="12" s="1"/>
  <c r="I218" i="12"/>
  <c r="K218" i="12"/>
  <c r="O218" i="12"/>
  <c r="Q218" i="12"/>
  <c r="V218" i="12"/>
  <c r="Q219" i="12"/>
  <c r="G220" i="12"/>
  <c r="G219" i="12" s="1"/>
  <c r="I220" i="12"/>
  <c r="I219" i="12" s="1"/>
  <c r="K220" i="12"/>
  <c r="K219" i="12" s="1"/>
  <c r="O220" i="12"/>
  <c r="O219" i="12" s="1"/>
  <c r="Q220" i="12"/>
  <c r="V220" i="12"/>
  <c r="V219" i="12" s="1"/>
  <c r="G222" i="12"/>
  <c r="G221" i="12" s="1"/>
  <c r="I222" i="12"/>
  <c r="I221" i="12" s="1"/>
  <c r="K222" i="12"/>
  <c r="K221" i="12" s="1"/>
  <c r="O222" i="12"/>
  <c r="O221" i="12" s="1"/>
  <c r="Q222" i="12"/>
  <c r="Q221" i="12" s="1"/>
  <c r="V222" i="12"/>
  <c r="V221" i="12" s="1"/>
  <c r="G224" i="12"/>
  <c r="I224" i="12"/>
  <c r="K224" i="12"/>
  <c r="M224" i="12"/>
  <c r="O224" i="12"/>
  <c r="Q224" i="12"/>
  <c r="V224" i="12"/>
  <c r="G225" i="12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I233" i="12"/>
  <c r="K233" i="12"/>
  <c r="O233" i="12"/>
  <c r="Q233" i="12"/>
  <c r="V233" i="12"/>
  <c r="V232" i="12" s="1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Q232" i="12" s="1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40" i="12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O239" i="12" s="1"/>
  <c r="Q242" i="12"/>
  <c r="V242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I277" i="12"/>
  <c r="K277" i="12"/>
  <c r="M277" i="12"/>
  <c r="O277" i="12"/>
  <c r="Q277" i="12"/>
  <c r="V277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1" i="12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K284" i="12" s="1"/>
  <c r="O285" i="12"/>
  <c r="Q285" i="12"/>
  <c r="V285" i="12"/>
  <c r="G286" i="12"/>
  <c r="I286" i="12"/>
  <c r="K286" i="12"/>
  <c r="M286" i="12"/>
  <c r="O286" i="12"/>
  <c r="Q286" i="12"/>
  <c r="V286" i="12"/>
  <c r="G287" i="12"/>
  <c r="M287" i="12" s="1"/>
  <c r="I287" i="12"/>
  <c r="K287" i="12"/>
  <c r="O287" i="12"/>
  <c r="Q287" i="12"/>
  <c r="V287" i="12"/>
  <c r="V284" i="12" s="1"/>
  <c r="G289" i="12"/>
  <c r="I289" i="12"/>
  <c r="K289" i="12"/>
  <c r="O289" i="12"/>
  <c r="O288" i="12" s="1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3" i="12"/>
  <c r="I293" i="12"/>
  <c r="K293" i="12"/>
  <c r="M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16" i="12"/>
  <c r="M316" i="12" s="1"/>
  <c r="I316" i="12"/>
  <c r="K316" i="12"/>
  <c r="O316" i="12"/>
  <c r="Q316" i="12"/>
  <c r="V316" i="12"/>
  <c r="G318" i="12"/>
  <c r="I318" i="12"/>
  <c r="I317" i="12" s="1"/>
  <c r="K318" i="12"/>
  <c r="O318" i="12"/>
  <c r="O317" i="12" s="1"/>
  <c r="Q318" i="12"/>
  <c r="Q317" i="12" s="1"/>
  <c r="V318" i="12"/>
  <c r="G320" i="12"/>
  <c r="M320" i="12" s="1"/>
  <c r="I320" i="12"/>
  <c r="K320" i="12"/>
  <c r="O320" i="12"/>
  <c r="Q320" i="12"/>
  <c r="V320" i="12"/>
  <c r="G323" i="12"/>
  <c r="M323" i="12" s="1"/>
  <c r="I323" i="12"/>
  <c r="K323" i="12"/>
  <c r="O323" i="12"/>
  <c r="Q323" i="12"/>
  <c r="V323" i="12"/>
  <c r="G328" i="12"/>
  <c r="M328" i="12" s="1"/>
  <c r="I328" i="12"/>
  <c r="K328" i="12"/>
  <c r="O328" i="12"/>
  <c r="Q328" i="12"/>
  <c r="V328" i="12"/>
  <c r="G333" i="12"/>
  <c r="I333" i="12"/>
  <c r="K333" i="12"/>
  <c r="M333" i="12"/>
  <c r="O333" i="12"/>
  <c r="Q333" i="12"/>
  <c r="V333" i="12"/>
  <c r="G338" i="12"/>
  <c r="M338" i="12" s="1"/>
  <c r="I338" i="12"/>
  <c r="K338" i="12"/>
  <c r="O338" i="12"/>
  <c r="Q338" i="12"/>
  <c r="V338" i="12"/>
  <c r="G343" i="12"/>
  <c r="M343" i="12" s="1"/>
  <c r="I343" i="12"/>
  <c r="K343" i="12"/>
  <c r="O343" i="12"/>
  <c r="Q343" i="12"/>
  <c r="V343" i="12"/>
  <c r="G348" i="12"/>
  <c r="M348" i="12" s="1"/>
  <c r="I348" i="12"/>
  <c r="K348" i="12"/>
  <c r="O348" i="12"/>
  <c r="Q348" i="12"/>
  <c r="V348" i="12"/>
  <c r="G353" i="12"/>
  <c r="M353" i="12" s="1"/>
  <c r="I353" i="12"/>
  <c r="K353" i="12"/>
  <c r="O353" i="12"/>
  <c r="Q353" i="12"/>
  <c r="V353" i="12"/>
  <c r="G358" i="12"/>
  <c r="M358" i="12" s="1"/>
  <c r="I358" i="12"/>
  <c r="K358" i="12"/>
  <c r="O358" i="12"/>
  <c r="Q358" i="12"/>
  <c r="V358" i="12"/>
  <c r="G363" i="12"/>
  <c r="M363" i="12" s="1"/>
  <c r="I363" i="12"/>
  <c r="K363" i="12"/>
  <c r="O363" i="12"/>
  <c r="Q363" i="12"/>
  <c r="V363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7" i="12"/>
  <c r="I377" i="12"/>
  <c r="K377" i="12"/>
  <c r="O377" i="12"/>
  <c r="Q377" i="12"/>
  <c r="V377" i="12"/>
  <c r="G381" i="12"/>
  <c r="M381" i="12" s="1"/>
  <c r="I381" i="12"/>
  <c r="K381" i="12"/>
  <c r="O381" i="12"/>
  <c r="Q381" i="12"/>
  <c r="V381" i="12"/>
  <c r="G385" i="12"/>
  <c r="M385" i="12" s="1"/>
  <c r="I385" i="12"/>
  <c r="K385" i="12"/>
  <c r="O385" i="12"/>
  <c r="Q385" i="12"/>
  <c r="V385" i="12"/>
  <c r="G389" i="12"/>
  <c r="M389" i="12" s="1"/>
  <c r="I389" i="12"/>
  <c r="K389" i="12"/>
  <c r="O389" i="12"/>
  <c r="Q389" i="12"/>
  <c r="V389" i="12"/>
  <c r="G393" i="12"/>
  <c r="M393" i="12" s="1"/>
  <c r="I393" i="12"/>
  <c r="K393" i="12"/>
  <c r="O393" i="12"/>
  <c r="Q393" i="12"/>
  <c r="V393" i="12"/>
  <c r="G397" i="12"/>
  <c r="M397" i="12" s="1"/>
  <c r="I397" i="12"/>
  <c r="K397" i="12"/>
  <c r="O397" i="12"/>
  <c r="Q397" i="12"/>
  <c r="V397" i="12"/>
  <c r="G400" i="12"/>
  <c r="M400" i="12" s="1"/>
  <c r="I400" i="12"/>
  <c r="K400" i="12"/>
  <c r="O400" i="12"/>
  <c r="Q400" i="12"/>
  <c r="V400" i="12"/>
  <c r="G405" i="12"/>
  <c r="M405" i="12" s="1"/>
  <c r="I405" i="12"/>
  <c r="K405" i="12"/>
  <c r="O405" i="12"/>
  <c r="Q405" i="12"/>
  <c r="V405" i="12"/>
  <c r="G410" i="12"/>
  <c r="I410" i="12"/>
  <c r="K410" i="12"/>
  <c r="M410" i="12"/>
  <c r="O410" i="12"/>
  <c r="Q410" i="12"/>
  <c r="V410" i="12"/>
  <c r="G419" i="12"/>
  <c r="M419" i="12" s="1"/>
  <c r="I419" i="12"/>
  <c r="K419" i="12"/>
  <c r="O419" i="12"/>
  <c r="Q419" i="12"/>
  <c r="V419" i="12"/>
  <c r="G424" i="12"/>
  <c r="M424" i="12" s="1"/>
  <c r="I424" i="12"/>
  <c r="K424" i="12"/>
  <c r="O424" i="12"/>
  <c r="Q424" i="12"/>
  <c r="V424" i="12"/>
  <c r="G433" i="12"/>
  <c r="M433" i="12" s="1"/>
  <c r="I433" i="12"/>
  <c r="K433" i="12"/>
  <c r="O433" i="12"/>
  <c r="Q433" i="12"/>
  <c r="V433" i="12"/>
  <c r="G438" i="12"/>
  <c r="M438" i="12" s="1"/>
  <c r="I438" i="12"/>
  <c r="K438" i="12"/>
  <c r="O438" i="12"/>
  <c r="Q438" i="12"/>
  <c r="V438" i="12"/>
  <c r="G440" i="12"/>
  <c r="I440" i="12"/>
  <c r="K440" i="12"/>
  <c r="M440" i="12"/>
  <c r="O440" i="12"/>
  <c r="Q440" i="12"/>
  <c r="V440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2" i="12"/>
  <c r="M452" i="12" s="1"/>
  <c r="I452" i="12"/>
  <c r="K452" i="12"/>
  <c r="O452" i="12"/>
  <c r="Q452" i="12"/>
  <c r="V452" i="12"/>
  <c r="G455" i="12"/>
  <c r="M455" i="12" s="1"/>
  <c r="I455" i="12"/>
  <c r="K455" i="12"/>
  <c r="O455" i="12"/>
  <c r="Q455" i="12"/>
  <c r="V455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2" i="12"/>
  <c r="M462" i="12" s="1"/>
  <c r="I462" i="12"/>
  <c r="K462" i="12"/>
  <c r="O462" i="12"/>
  <c r="Q462" i="12"/>
  <c r="V462" i="12"/>
  <c r="G465" i="12"/>
  <c r="M465" i="12" s="1"/>
  <c r="I465" i="12"/>
  <c r="K465" i="12"/>
  <c r="O465" i="12"/>
  <c r="Q465" i="12"/>
  <c r="V465" i="12"/>
  <c r="G467" i="12"/>
  <c r="I467" i="12"/>
  <c r="K467" i="12"/>
  <c r="M467" i="12"/>
  <c r="O467" i="12"/>
  <c r="Q467" i="12"/>
  <c r="V467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Q472" i="12" s="1"/>
  <c r="V473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89" i="12"/>
  <c r="M489" i="12" s="1"/>
  <c r="I489" i="12"/>
  <c r="K489" i="12"/>
  <c r="O489" i="12"/>
  <c r="Q489" i="12"/>
  <c r="V489" i="12"/>
  <c r="G491" i="12"/>
  <c r="M491" i="12" s="1"/>
  <c r="I491" i="12"/>
  <c r="K491" i="12"/>
  <c r="O491" i="12"/>
  <c r="Q491" i="12"/>
  <c r="V491" i="12"/>
  <c r="G493" i="12"/>
  <c r="M493" i="12" s="1"/>
  <c r="I493" i="12"/>
  <c r="K493" i="12"/>
  <c r="O493" i="12"/>
  <c r="Q493" i="12"/>
  <c r="V493" i="12"/>
  <c r="G519" i="12"/>
  <c r="M519" i="12" s="1"/>
  <c r="I519" i="12"/>
  <c r="K519" i="12"/>
  <c r="O519" i="12"/>
  <c r="Q519" i="12"/>
  <c r="V519" i="12"/>
  <c r="G545" i="12"/>
  <c r="M545" i="12" s="1"/>
  <c r="I545" i="12"/>
  <c r="K545" i="12"/>
  <c r="O545" i="12"/>
  <c r="Q545" i="12"/>
  <c r="V545" i="12"/>
  <c r="G571" i="12"/>
  <c r="M571" i="12" s="1"/>
  <c r="I571" i="12"/>
  <c r="K571" i="12"/>
  <c r="O571" i="12"/>
  <c r="Q571" i="12"/>
  <c r="V571" i="12"/>
  <c r="G572" i="12"/>
  <c r="M572" i="12" s="1"/>
  <c r="I572" i="12"/>
  <c r="K572" i="12"/>
  <c r="O572" i="12"/>
  <c r="Q572" i="12"/>
  <c r="V572" i="12"/>
  <c r="G585" i="12"/>
  <c r="M585" i="12" s="1"/>
  <c r="I585" i="12"/>
  <c r="K585" i="12"/>
  <c r="O585" i="12"/>
  <c r="Q585" i="12"/>
  <c r="V585" i="12"/>
  <c r="G612" i="12"/>
  <c r="I612" i="12"/>
  <c r="K612" i="12"/>
  <c r="O612" i="12"/>
  <c r="Q612" i="12"/>
  <c r="V612" i="12"/>
  <c r="G613" i="12"/>
  <c r="M613" i="12" s="1"/>
  <c r="I613" i="12"/>
  <c r="K613" i="12"/>
  <c r="O613" i="12"/>
  <c r="Q613" i="12"/>
  <c r="V613" i="12"/>
  <c r="G614" i="12"/>
  <c r="M614" i="12" s="1"/>
  <c r="I614" i="12"/>
  <c r="K614" i="12"/>
  <c r="O614" i="12"/>
  <c r="Q614" i="12"/>
  <c r="V614" i="12"/>
  <c r="G615" i="12"/>
  <c r="I615" i="12"/>
  <c r="K615" i="12"/>
  <c r="M615" i="12"/>
  <c r="O615" i="12"/>
  <c r="Q615" i="12"/>
  <c r="V615" i="12"/>
  <c r="G616" i="12"/>
  <c r="M616" i="12" s="1"/>
  <c r="I616" i="12"/>
  <c r="K616" i="12"/>
  <c r="O616" i="12"/>
  <c r="Q616" i="12"/>
  <c r="V616" i="12"/>
  <c r="G617" i="12"/>
  <c r="M617" i="12" s="1"/>
  <c r="I617" i="12"/>
  <c r="K617" i="12"/>
  <c r="O617" i="12"/>
  <c r="Q617" i="12"/>
  <c r="V617" i="12"/>
  <c r="G618" i="12"/>
  <c r="M618" i="12" s="1"/>
  <c r="I618" i="12"/>
  <c r="K618" i="12"/>
  <c r="O618" i="12"/>
  <c r="Q618" i="12"/>
  <c r="V618" i="12"/>
  <c r="G619" i="12"/>
  <c r="M619" i="12" s="1"/>
  <c r="I619" i="12"/>
  <c r="K619" i="12"/>
  <c r="O619" i="12"/>
  <c r="Q619" i="12"/>
  <c r="V619" i="12"/>
  <c r="G620" i="12"/>
  <c r="M620" i="12" s="1"/>
  <c r="I620" i="12"/>
  <c r="K620" i="12"/>
  <c r="O620" i="12"/>
  <c r="Q620" i="12"/>
  <c r="V620" i="12"/>
  <c r="G621" i="12"/>
  <c r="M621" i="12" s="1"/>
  <c r="I621" i="12"/>
  <c r="K621" i="12"/>
  <c r="O621" i="12"/>
  <c r="Q621" i="12"/>
  <c r="V621" i="12"/>
  <c r="G622" i="12"/>
  <c r="M622" i="12" s="1"/>
  <c r="I622" i="12"/>
  <c r="K622" i="12"/>
  <c r="O622" i="12"/>
  <c r="Q622" i="12"/>
  <c r="V622" i="12"/>
  <c r="G623" i="12"/>
  <c r="I623" i="12"/>
  <c r="K623" i="12"/>
  <c r="M623" i="12"/>
  <c r="O623" i="12"/>
  <c r="Q623" i="12"/>
  <c r="V623" i="12"/>
  <c r="G624" i="12"/>
  <c r="M624" i="12" s="1"/>
  <c r="I624" i="12"/>
  <c r="K624" i="12"/>
  <c r="O624" i="12"/>
  <c r="Q624" i="12"/>
  <c r="V624" i="12"/>
  <c r="G625" i="12"/>
  <c r="M625" i="12" s="1"/>
  <c r="I625" i="12"/>
  <c r="K625" i="12"/>
  <c r="O625" i="12"/>
  <c r="Q625" i="12"/>
  <c r="V625" i="12"/>
  <c r="G626" i="12"/>
  <c r="M626" i="12" s="1"/>
  <c r="I626" i="12"/>
  <c r="K626" i="12"/>
  <c r="O626" i="12"/>
  <c r="Q626" i="12"/>
  <c r="V626" i="12"/>
  <c r="G627" i="12"/>
  <c r="M627" i="12" s="1"/>
  <c r="I627" i="12"/>
  <c r="K627" i="12"/>
  <c r="O627" i="12"/>
  <c r="Q627" i="12"/>
  <c r="V627" i="12"/>
  <c r="G628" i="12"/>
  <c r="M628" i="12" s="1"/>
  <c r="I628" i="12"/>
  <c r="K628" i="12"/>
  <c r="O628" i="12"/>
  <c r="Q628" i="12"/>
  <c r="V628" i="12"/>
  <c r="G629" i="12"/>
  <c r="M629" i="12" s="1"/>
  <c r="I629" i="12"/>
  <c r="K629" i="12"/>
  <c r="O629" i="12"/>
  <c r="Q629" i="12"/>
  <c r="V629" i="12"/>
  <c r="G630" i="12"/>
  <c r="M630" i="12" s="1"/>
  <c r="I630" i="12"/>
  <c r="K630" i="12"/>
  <c r="O630" i="12"/>
  <c r="Q630" i="12"/>
  <c r="V630" i="12"/>
  <c r="G631" i="12"/>
  <c r="M631" i="12" s="1"/>
  <c r="I631" i="12"/>
  <c r="K631" i="12"/>
  <c r="O631" i="12"/>
  <c r="Q631" i="12"/>
  <c r="V631" i="12"/>
  <c r="G632" i="12"/>
  <c r="M632" i="12" s="1"/>
  <c r="I632" i="12"/>
  <c r="K632" i="12"/>
  <c r="O632" i="12"/>
  <c r="Q632" i="12"/>
  <c r="V632" i="12"/>
  <c r="G633" i="12"/>
  <c r="M633" i="12" s="1"/>
  <c r="I633" i="12"/>
  <c r="K633" i="12"/>
  <c r="O633" i="12"/>
  <c r="Q633" i="12"/>
  <c r="V633" i="12"/>
  <c r="G634" i="12"/>
  <c r="M634" i="12" s="1"/>
  <c r="I634" i="12"/>
  <c r="K634" i="12"/>
  <c r="O634" i="12"/>
  <c r="Q634" i="12"/>
  <c r="V634" i="12"/>
  <c r="G635" i="12"/>
  <c r="M635" i="12" s="1"/>
  <c r="I635" i="12"/>
  <c r="K635" i="12"/>
  <c r="O635" i="12"/>
  <c r="Q635" i="12"/>
  <c r="V635" i="12"/>
  <c r="G636" i="12"/>
  <c r="M636" i="12" s="1"/>
  <c r="I636" i="12"/>
  <c r="K636" i="12"/>
  <c r="O636" i="12"/>
  <c r="Q636" i="12"/>
  <c r="V636" i="12"/>
  <c r="G637" i="12"/>
  <c r="M637" i="12" s="1"/>
  <c r="I637" i="12"/>
  <c r="K637" i="12"/>
  <c r="O637" i="12"/>
  <c r="Q637" i="12"/>
  <c r="V637" i="12"/>
  <c r="G638" i="12"/>
  <c r="M638" i="12" s="1"/>
  <c r="I638" i="12"/>
  <c r="K638" i="12"/>
  <c r="O638" i="12"/>
  <c r="Q638" i="12"/>
  <c r="V638" i="12"/>
  <c r="G639" i="12"/>
  <c r="M639" i="12" s="1"/>
  <c r="I639" i="12"/>
  <c r="K639" i="12"/>
  <c r="O639" i="12"/>
  <c r="Q639" i="12"/>
  <c r="V639" i="12"/>
  <c r="G640" i="12"/>
  <c r="M640" i="12" s="1"/>
  <c r="I640" i="12"/>
  <c r="K640" i="12"/>
  <c r="O640" i="12"/>
  <c r="Q640" i="12"/>
  <c r="V640" i="12"/>
  <c r="G641" i="12"/>
  <c r="M641" i="12" s="1"/>
  <c r="I641" i="12"/>
  <c r="K641" i="12"/>
  <c r="O641" i="12"/>
  <c r="Q641" i="12"/>
  <c r="V641" i="12"/>
  <c r="G642" i="12"/>
  <c r="M642" i="12" s="1"/>
  <c r="I642" i="12"/>
  <c r="K642" i="12"/>
  <c r="O642" i="12"/>
  <c r="Q642" i="12"/>
  <c r="V642" i="12"/>
  <c r="G643" i="12"/>
  <c r="M643" i="12" s="1"/>
  <c r="I643" i="12"/>
  <c r="K643" i="12"/>
  <c r="O643" i="12"/>
  <c r="Q643" i="12"/>
  <c r="V643" i="12"/>
  <c r="G644" i="12"/>
  <c r="M644" i="12" s="1"/>
  <c r="I644" i="12"/>
  <c r="K644" i="12"/>
  <c r="O644" i="12"/>
  <c r="Q644" i="12"/>
  <c r="V644" i="12"/>
  <c r="G645" i="12"/>
  <c r="M645" i="12" s="1"/>
  <c r="I645" i="12"/>
  <c r="K645" i="12"/>
  <c r="O645" i="12"/>
  <c r="Q645" i="12"/>
  <c r="V645" i="12"/>
  <c r="G646" i="12"/>
  <c r="M646" i="12" s="1"/>
  <c r="I646" i="12"/>
  <c r="K646" i="12"/>
  <c r="O646" i="12"/>
  <c r="Q646" i="12"/>
  <c r="V646" i="12"/>
  <c r="G647" i="12"/>
  <c r="M647" i="12" s="1"/>
  <c r="I647" i="12"/>
  <c r="K647" i="12"/>
  <c r="O647" i="12"/>
  <c r="Q647" i="12"/>
  <c r="V647" i="12"/>
  <c r="G648" i="12"/>
  <c r="M648" i="12" s="1"/>
  <c r="I648" i="12"/>
  <c r="K648" i="12"/>
  <c r="O648" i="12"/>
  <c r="Q648" i="12"/>
  <c r="V648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2" i="12"/>
  <c r="M652" i="12" s="1"/>
  <c r="I652" i="12"/>
  <c r="K652" i="12"/>
  <c r="O652" i="12"/>
  <c r="Q652" i="12"/>
  <c r="V652" i="12"/>
  <c r="G653" i="12"/>
  <c r="I653" i="12"/>
  <c r="K653" i="12"/>
  <c r="O653" i="12"/>
  <c r="Q653" i="12"/>
  <c r="V653" i="12"/>
  <c r="G654" i="12"/>
  <c r="M654" i="12" s="1"/>
  <c r="I654" i="12"/>
  <c r="K654" i="12"/>
  <c r="O654" i="12"/>
  <c r="Q654" i="12"/>
  <c r="Q650" i="12" s="1"/>
  <c r="V654" i="12"/>
  <c r="G655" i="12"/>
  <c r="M655" i="12" s="1"/>
  <c r="I655" i="12"/>
  <c r="K655" i="12"/>
  <c r="O655" i="12"/>
  <c r="Q655" i="12"/>
  <c r="V655" i="12"/>
  <c r="G656" i="12"/>
  <c r="M656" i="12" s="1"/>
  <c r="I656" i="12"/>
  <c r="K656" i="12"/>
  <c r="O656" i="12"/>
  <c r="Q656" i="12"/>
  <c r="V656" i="12"/>
  <c r="G658" i="12"/>
  <c r="M658" i="12" s="1"/>
  <c r="I658" i="12"/>
  <c r="K658" i="12"/>
  <c r="O658" i="12"/>
  <c r="Q658" i="12"/>
  <c r="V658" i="12"/>
  <c r="G659" i="12"/>
  <c r="M659" i="12" s="1"/>
  <c r="I659" i="12"/>
  <c r="K659" i="12"/>
  <c r="O659" i="12"/>
  <c r="Q659" i="12"/>
  <c r="V659" i="12"/>
  <c r="G660" i="12"/>
  <c r="M660" i="12" s="1"/>
  <c r="I660" i="12"/>
  <c r="K660" i="12"/>
  <c r="O660" i="12"/>
  <c r="Q660" i="12"/>
  <c r="V660" i="12"/>
  <c r="G661" i="12"/>
  <c r="M661" i="12" s="1"/>
  <c r="I661" i="12"/>
  <c r="K661" i="12"/>
  <c r="O661" i="12"/>
  <c r="Q661" i="12"/>
  <c r="V661" i="12"/>
  <c r="G662" i="12"/>
  <c r="M662" i="12" s="1"/>
  <c r="I662" i="12"/>
  <c r="K662" i="12"/>
  <c r="O662" i="12"/>
  <c r="Q662" i="12"/>
  <c r="V662" i="12"/>
  <c r="G663" i="12"/>
  <c r="M663" i="12" s="1"/>
  <c r="I663" i="12"/>
  <c r="K663" i="12"/>
  <c r="O663" i="12"/>
  <c r="Q663" i="12"/>
  <c r="V663" i="12"/>
  <c r="G664" i="12"/>
  <c r="M664" i="12" s="1"/>
  <c r="I664" i="12"/>
  <c r="K664" i="12"/>
  <c r="O664" i="12"/>
  <c r="Q664" i="12"/>
  <c r="V664" i="12"/>
  <c r="G665" i="12"/>
  <c r="M665" i="12" s="1"/>
  <c r="I665" i="12"/>
  <c r="K665" i="12"/>
  <c r="O665" i="12"/>
  <c r="Q665" i="12"/>
  <c r="V665" i="12"/>
  <c r="G666" i="12"/>
  <c r="M666" i="12" s="1"/>
  <c r="I666" i="12"/>
  <c r="K666" i="12"/>
  <c r="O666" i="12"/>
  <c r="Q666" i="12"/>
  <c r="V666" i="12"/>
  <c r="G668" i="12"/>
  <c r="M668" i="12" s="1"/>
  <c r="I668" i="12"/>
  <c r="K668" i="12"/>
  <c r="O668" i="12"/>
  <c r="Q668" i="12"/>
  <c r="V668" i="12"/>
  <c r="G669" i="12"/>
  <c r="I669" i="12"/>
  <c r="K669" i="12"/>
  <c r="O669" i="12"/>
  <c r="Q669" i="12"/>
  <c r="V669" i="12"/>
  <c r="G670" i="12"/>
  <c r="M670" i="12" s="1"/>
  <c r="I670" i="12"/>
  <c r="K670" i="12"/>
  <c r="O670" i="12"/>
  <c r="Q670" i="12"/>
  <c r="V670" i="12"/>
  <c r="G671" i="12"/>
  <c r="M671" i="12" s="1"/>
  <c r="I671" i="12"/>
  <c r="K671" i="12"/>
  <c r="O671" i="12"/>
  <c r="Q671" i="12"/>
  <c r="V671" i="12"/>
  <c r="G672" i="12"/>
  <c r="M672" i="12" s="1"/>
  <c r="I672" i="12"/>
  <c r="K672" i="12"/>
  <c r="O672" i="12"/>
  <c r="Q672" i="12"/>
  <c r="V672" i="12"/>
  <c r="G673" i="12"/>
  <c r="M673" i="12" s="1"/>
  <c r="I673" i="12"/>
  <c r="K673" i="12"/>
  <c r="O673" i="12"/>
  <c r="Q673" i="12"/>
  <c r="V673" i="12"/>
  <c r="G674" i="12"/>
  <c r="M674" i="12" s="1"/>
  <c r="I674" i="12"/>
  <c r="K674" i="12"/>
  <c r="O674" i="12"/>
  <c r="Q674" i="12"/>
  <c r="V674" i="12"/>
  <c r="G675" i="12"/>
  <c r="M675" i="12" s="1"/>
  <c r="I675" i="12"/>
  <c r="K675" i="12"/>
  <c r="O675" i="12"/>
  <c r="Q675" i="12"/>
  <c r="V675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M220" i="12" l="1"/>
  <c r="M219" i="12" s="1"/>
  <c r="M127" i="12"/>
  <c r="M284" i="12"/>
  <c r="Q288" i="12"/>
  <c r="I284" i="12"/>
  <c r="V108" i="12"/>
  <c r="V492" i="12"/>
  <c r="G26" i="12"/>
  <c r="I399" i="12"/>
  <c r="G284" i="12"/>
  <c r="G112" i="12"/>
  <c r="M126" i="12"/>
  <c r="K108" i="12"/>
  <c r="V126" i="12"/>
  <c r="V317" i="12"/>
  <c r="G8" i="12"/>
  <c r="I472" i="12"/>
  <c r="I268" i="12"/>
  <c r="M222" i="12"/>
  <c r="M221" i="12" s="1"/>
  <c r="Q89" i="12"/>
  <c r="Q611" i="12"/>
  <c r="K611" i="12"/>
  <c r="K492" i="12"/>
  <c r="O472" i="12"/>
  <c r="G372" i="12"/>
  <c r="K322" i="12"/>
  <c r="I322" i="12"/>
  <c r="V268" i="12"/>
  <c r="O244" i="12"/>
  <c r="Q239" i="12"/>
  <c r="O223" i="12"/>
  <c r="K142" i="12"/>
  <c r="V26" i="12"/>
  <c r="V8" i="12"/>
  <c r="O611" i="12"/>
  <c r="Q142" i="12"/>
  <c r="K667" i="12"/>
  <c r="V650" i="12"/>
  <c r="I611" i="12"/>
  <c r="I492" i="12"/>
  <c r="O451" i="12"/>
  <c r="V372" i="12"/>
  <c r="I288" i="12"/>
  <c r="K278" i="12"/>
  <c r="I278" i="12"/>
  <c r="Q268" i="12"/>
  <c r="V239" i="12"/>
  <c r="O232" i="12"/>
  <c r="I142" i="12"/>
  <c r="G108" i="12"/>
  <c r="V89" i="12"/>
  <c r="Q26" i="12"/>
  <c r="Q8" i="12"/>
  <c r="G667" i="12"/>
  <c r="Q667" i="12"/>
  <c r="G650" i="12"/>
  <c r="G611" i="12"/>
  <c r="M492" i="12"/>
  <c r="K472" i="12"/>
  <c r="V399" i="12"/>
  <c r="I292" i="12"/>
  <c r="K288" i="12"/>
  <c r="G288" i="12"/>
  <c r="O268" i="12"/>
  <c r="K244" i="12"/>
  <c r="K239" i="12"/>
  <c r="G223" i="12"/>
  <c r="Q108" i="12"/>
  <c r="O26" i="12"/>
  <c r="O8" i="12"/>
  <c r="K399" i="12"/>
  <c r="Q244" i="12"/>
  <c r="O142" i="12"/>
  <c r="O657" i="12"/>
  <c r="V667" i="12"/>
  <c r="O667" i="12"/>
  <c r="V657" i="12"/>
  <c r="O650" i="12"/>
  <c r="V472" i="12"/>
  <c r="Q451" i="12"/>
  <c r="O372" i="12"/>
  <c r="V322" i="12"/>
  <c r="K317" i="12"/>
  <c r="V292" i="12"/>
  <c r="Q292" i="12"/>
  <c r="I239" i="12"/>
  <c r="I232" i="12"/>
  <c r="I223" i="12"/>
  <c r="O108" i="12"/>
  <c r="O89" i="12"/>
  <c r="K8" i="12"/>
  <c r="I657" i="12"/>
  <c r="K223" i="12"/>
  <c r="Q657" i="12"/>
  <c r="K650" i="12"/>
  <c r="O492" i="12"/>
  <c r="V451" i="12"/>
  <c r="O399" i="12"/>
  <c r="Q372" i="12"/>
  <c r="Q322" i="12"/>
  <c r="O292" i="12"/>
  <c r="Q284" i="12"/>
  <c r="G278" i="12"/>
  <c r="V278" i="12"/>
  <c r="K268" i="12"/>
  <c r="G239" i="12"/>
  <c r="K232" i="12"/>
  <c r="G232" i="12"/>
  <c r="Q223" i="12"/>
  <c r="O126" i="12"/>
  <c r="K89" i="12"/>
  <c r="M11" i="12"/>
  <c r="M8" i="12" s="1"/>
  <c r="I8" i="12"/>
  <c r="Q399" i="12"/>
  <c r="O322" i="12"/>
  <c r="V288" i="12"/>
  <c r="O284" i="12"/>
  <c r="G244" i="12"/>
  <c r="V223" i="12"/>
  <c r="G142" i="12"/>
  <c r="V142" i="12"/>
  <c r="I89" i="12"/>
  <c r="K26" i="12"/>
  <c r="I26" i="12"/>
  <c r="G472" i="12"/>
  <c r="K451" i="12"/>
  <c r="G317" i="12"/>
  <c r="I667" i="12"/>
  <c r="K657" i="12"/>
  <c r="I650" i="12"/>
  <c r="V611" i="12"/>
  <c r="Q492" i="12"/>
  <c r="I451" i="12"/>
  <c r="K372" i="12"/>
  <c r="I372" i="12"/>
  <c r="K292" i="12"/>
  <c r="Q278" i="12"/>
  <c r="O278" i="12"/>
  <c r="I244" i="12"/>
  <c r="V244" i="12"/>
  <c r="I108" i="12"/>
  <c r="M89" i="12"/>
  <c r="G23" i="12"/>
  <c r="J31" i="1"/>
  <c r="J34" i="1" s="1"/>
  <c r="J32" i="1"/>
  <c r="M451" i="12"/>
  <c r="M472" i="12"/>
  <c r="M399" i="12"/>
  <c r="M657" i="12"/>
  <c r="M244" i="12"/>
  <c r="M26" i="12"/>
  <c r="M268" i="12"/>
  <c r="M108" i="12"/>
  <c r="M322" i="12"/>
  <c r="M292" i="12"/>
  <c r="G492" i="12"/>
  <c r="G451" i="12"/>
  <c r="G89" i="12"/>
  <c r="G322" i="12"/>
  <c r="G292" i="12"/>
  <c r="G268" i="12"/>
  <c r="M377" i="12"/>
  <c r="M372" i="12" s="1"/>
  <c r="M240" i="12"/>
  <c r="M239" i="12" s="1"/>
  <c r="G399" i="12"/>
  <c r="M318" i="12"/>
  <c r="M317" i="12" s="1"/>
  <c r="M289" i="12"/>
  <c r="M288" i="12" s="1"/>
  <c r="M281" i="12"/>
  <c r="M278" i="12" s="1"/>
  <c r="M233" i="12"/>
  <c r="M232" i="12" s="1"/>
  <c r="M225" i="12"/>
  <c r="M223" i="12" s="1"/>
  <c r="M157" i="12"/>
  <c r="M142" i="12" s="1"/>
  <c r="G657" i="12"/>
  <c r="M612" i="12"/>
  <c r="M611" i="12" s="1"/>
  <c r="M669" i="12"/>
  <c r="M667" i="12" s="1"/>
  <c r="M653" i="12"/>
  <c r="M650" i="12" s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00492163-02A0-4132-B8B8-9B6EA740A1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CA05C7-7C20-4672-B8AD-52D202395A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<sst xmlns="http://schemas.openxmlformats.org/spreadsheetml/2006/main" count="2612" uniqueCount="725">
  <si>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</si>
  <si>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</si>
  <si>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</si>
  <si>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</si>
  <si>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</si>
  <si>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</si>
  <si>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</si>
  <si>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</si>
  <si>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</si>
  <si>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</si>
  <si>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</si>
  <si>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</si>
  <si>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</si>
  <si>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</si>
  <si>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</si>
  <si>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</si>
  <si>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</si>
  <si>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</si>
  <si>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</si>
  <si>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</si>
  <si>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</si>
  <si>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</si>
  <si>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</si>
  <si>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</si>
  <si>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</si>
  <si>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</si>
  <si>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</si>
  <si>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</si>
  <si>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</si>
  <si>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</si>
  <si>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</si>
  <si>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</si>
  <si>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</si>
  <si>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</si>
  <si>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</si>
  <si>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</si>
  <si>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</si>
  <si>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</si>
  <si>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22 byt č.7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</si>
  <si>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</si>
  <si>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</si>
  <si>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</si>
  <si>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</si>
  <si>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</si>
  <si>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</si>
  <si>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</si>
  <si>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</si>
  <si>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</si>
  <si>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</si>
  <si>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</si>
  <si>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</si>
  <si>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</si>
  <si>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</si>
  <si>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</si>
  <si>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</si>
  <si>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</si>
  <si>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</si>
  <si>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</si>
  <si>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</si>
  <si>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</si>
  <si>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</si>
  <si>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</si>
  <si>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</si>
  <si>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</si>
  <si>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</si>
  <si>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</si>
  <si>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</si>
  <si>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</si>
  <si>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</si>
  <si>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</si>
  <si>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</si>
  <si>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</si>
  <si>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</si>
  <si>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</si>
  <si>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</si>
  <si>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</si>
  <si>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</si>
  <si>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</si>
  <si>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</si>
  <si>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</si>
  <si>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</si>
  <si>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</si>
  <si>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</si>
  <si>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</si>
  <si>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</si>
  <si>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</si>
  <si>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</si>
  <si>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</si>
  <si>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</si>
  <si>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</si>
  <si>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</si>
  <si>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</si>
  <si>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</si>
  <si>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</si>
  <si>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</si>
  <si>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</si>
  <si>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</si>
  <si>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</si>
  <si>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</si>
  <si>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</si>
  <si>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</si>
  <si>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</si>
  <si>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</si>
  <si>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</si>
  <si>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</si>
  <si>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</si>
  <si>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</si>
  <si>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</si>
  <si>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</si>
  <si>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</si>
  <si>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</si>
  <si>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</si>
  <si>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</si>
  <si>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</si>
  <si>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</si>
  <si>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</si>
  <si>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</si>
  <si>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</si>
  <si>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</si>
  <si>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</si>
  <si>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</si>
  <si>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</si>
  <si>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</si>
  <si>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</si>
  <si>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</si>
  <si>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</si>
  <si>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</si>
  <si>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</si>
  <si>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</si>
  <si>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</si>
  <si>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</si>
  <si>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</si>
  <si>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</si>
  <si>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 včetně vysekání drážky</t>
  </si>
  <si>
    <t>t</t>
  </si>
  <si>
    <t>RTS 21/ II</t>
  </si>
  <si>
    <t>Indiv</t>
  </si>
  <si>
    <t>Práce</t>
  </si>
  <si>
    <t>POL1_</t>
  </si>
  <si>
    <t>1,5*3,77*2/1000</t>
  </si>
  <si>
    <t>VV</t>
  </si>
  <si>
    <t>342013121</t>
  </si>
  <si>
    <t>Příčka SDK tl.100 mm,ocel.kce,2x oplášť.,RB 12,5mm</t>
  </si>
  <si>
    <t>m2</t>
  </si>
  <si>
    <t>3,5*3,6</t>
  </si>
  <si>
    <t>-0,9*2,2</t>
  </si>
  <si>
    <t>342090212</t>
  </si>
  <si>
    <t>Otvor v SDK, pro dveře 1kř do 50 kg, UA 100, 2xopl.</t>
  </si>
  <si>
    <t>kus</t>
  </si>
  <si>
    <t>342255024</t>
  </si>
  <si>
    <t>Příčky z desek Ytong tl. 10 cm desky P 2 - 500, 599 x 249 x 100 mm</t>
  </si>
  <si>
    <t>RTS 20/ II</t>
  </si>
  <si>
    <t>0,4*2,2</t>
  </si>
  <si>
    <t>342948111</t>
  </si>
  <si>
    <t>Ukotvení příček k cihel.konstr. kotvami na hmožd.</t>
  </si>
  <si>
    <t>m</t>
  </si>
  <si>
    <t>2,2</t>
  </si>
  <si>
    <t>342264098</t>
  </si>
  <si>
    <t>Příplatek k podhledu sádrokart. za plochu do 10 m2 pro plochy 5 - 10 m2</t>
  </si>
  <si>
    <t>1.10 : 0,9*1,8</t>
  </si>
  <si>
    <t>15411740</t>
  </si>
  <si>
    <t>Profil L rovnoramenný S235  50x50x5 mm včetně nátěru základní barvou</t>
  </si>
  <si>
    <t>SPCM</t>
  </si>
  <si>
    <t>Specifikace</t>
  </si>
  <si>
    <t>POL3_</t>
  </si>
  <si>
    <t>416021121</t>
  </si>
  <si>
    <t>Podhledy SDK, kovová.kce CD. 1x deska RB 12,5 mm</t>
  </si>
  <si>
    <t>610991111</t>
  </si>
  <si>
    <t>Zakrývání výplní vnitřních otvorů, oken</t>
  </si>
  <si>
    <t>1,4*2,6</t>
  </si>
  <si>
    <t>1,1*2,0*2</t>
  </si>
  <si>
    <t>1,1*2,0+0,5*2,0*2</t>
  </si>
  <si>
    <t>1,5*2,0</t>
  </si>
  <si>
    <t>0,5*0,7*2</t>
  </si>
  <si>
    <t>611421231</t>
  </si>
  <si>
    <t>Oprava váp.omítek stropů do 10% plochy - štukových po provedení rozvodů elektro</t>
  </si>
  <si>
    <t>1.01 : 6,1*3,7</t>
  </si>
  <si>
    <t>1.02 : 4,3*7,2</t>
  </si>
  <si>
    <t>1.03 : 5,5*5,5</t>
  </si>
  <si>
    <t>1.04 : 4,8*7,2</t>
  </si>
  <si>
    <t>1.05 : 1,2*4,5</t>
  </si>
  <si>
    <t>1.06 : 3,3*3,4</t>
  </si>
  <si>
    <t>1.07 : 2,5*3,3</t>
  </si>
  <si>
    <t>1.09 : 2,5*1,8</t>
  </si>
  <si>
    <t>1.11 : 0,9*1,8</t>
  </si>
  <si>
    <t>1.12 : 1,0*1,8</t>
  </si>
  <si>
    <t>612421626</t>
  </si>
  <si>
    <t>Omítka vnitřní zdiva, MVC, hladká</t>
  </si>
  <si>
    <t>1.06 : (0,6+0,8)*1,75</t>
  </si>
  <si>
    <t>1.10 : 2,25</t>
  </si>
  <si>
    <t>612421637</t>
  </si>
  <si>
    <t>Omítka vnitřní zdiva, MVC, štuková</t>
  </si>
  <si>
    <t>2,0*0,5+(0,4*2,2*2,0)</t>
  </si>
  <si>
    <t>612421231</t>
  </si>
  <si>
    <t>Oprava vápen.omítek stěn do 10 % pl. - štukových po provedení rozvodů elektro</t>
  </si>
  <si>
    <t>1.01 : (6,1*2+3,7*2)*3,6</t>
  </si>
  <si>
    <t>-1,3*2,2</t>
  </si>
  <si>
    <t>-1,1*2,2</t>
  </si>
  <si>
    <t>-0,6*2,0</t>
  </si>
  <si>
    <t>-0,6*2,5</t>
  </si>
  <si>
    <t>-0,9*2,0</t>
  </si>
  <si>
    <t>1.02 : (7,2*2+4,3*2)*3,6</t>
  </si>
  <si>
    <t>-1,3*2,2*3</t>
  </si>
  <si>
    <t>-(1,1*2+0,5*2,0*2)</t>
  </si>
  <si>
    <t>1.03 : (5,5*2+5,5*2)*3,6</t>
  </si>
  <si>
    <t>-(1,1*2,6+1,1*2,0*2)</t>
  </si>
  <si>
    <t>1.04 : (4,8*2+7,2*2)*3,6</t>
  </si>
  <si>
    <t>-(1,5*2,0)</t>
  </si>
  <si>
    <t>1.05 : (4,5*2+1,2*2)*3,6</t>
  </si>
  <si>
    <t>-0,9*2,2*3</t>
  </si>
  <si>
    <t>1.06 : (2,5+3,4*2)*3,6</t>
  </si>
  <si>
    <t>1.07 : (3,3+2,5*2)*3,6</t>
  </si>
  <si>
    <t>1.08 : (2,0*2+2,1*2)*(3,6-2,0)</t>
  </si>
  <si>
    <t>1.09 : (1,8*2+2,5*2)*3,6</t>
  </si>
  <si>
    <t>1.10 : (1,8*2+1,9*2)*3,6</t>
  </si>
  <si>
    <t>-0,5*0,7</t>
  </si>
  <si>
    <t>1.11 : (0,9*2+1,8*2)*3,6</t>
  </si>
  <si>
    <t>612423531</t>
  </si>
  <si>
    <t>Omítka rýh stěn vápenná šířky do 15 cm, štuková</t>
  </si>
  <si>
    <t>5,0*0,05</t>
  </si>
  <si>
    <t>120,0*0,03</t>
  </si>
  <si>
    <t>632411904</t>
  </si>
  <si>
    <t>Penetrace savých podkladů 0,25 l/m2</t>
  </si>
  <si>
    <t>632421120</t>
  </si>
  <si>
    <t>Potěr samonivelační ,ručně zpracovaný,tl. do 10 mm</t>
  </si>
  <si>
    <t>642942111</t>
  </si>
  <si>
    <t>Osazení zárubní dveřních ocelových, pl. do 2,5 m2</t>
  </si>
  <si>
    <t>642952110</t>
  </si>
  <si>
    <t xml:space="preserve">Osazení zárubní dveřních dřevěných, pl. do 2,5 m2 stávajících do SDK příčky s úpravou </t>
  </si>
  <si>
    <t>5533300131</t>
  </si>
  <si>
    <t>Zárubeň ocelová ZH 110/1970/900 L, P, EI, EW 30 pro cihelné zdivo, s pevnými závěsy</t>
  </si>
  <si>
    <t>941955002</t>
  </si>
  <si>
    <t>Lešení lehké pomocné, výška podlahy do 1,9 m</t>
  </si>
  <si>
    <t>1.08 : 2,0*2,1</t>
  </si>
  <si>
    <t>952901111</t>
  </si>
  <si>
    <t>Vyčištění budov o výšce podlaží do 4 m</t>
  </si>
  <si>
    <t>954111201</t>
  </si>
  <si>
    <t>SDK obklad ocel.sloupů 3str., 1x RB tl.12,5 mm</t>
  </si>
  <si>
    <t>Obložení větrání koupelny v m.č.1.07 : 2,5</t>
  </si>
  <si>
    <t>962031163</t>
  </si>
  <si>
    <t>Bourání příček tl. do 100 mm</t>
  </si>
  <si>
    <t>2,5*3,6</t>
  </si>
  <si>
    <t>-0,8*2,2</t>
  </si>
  <si>
    <t>965048150</t>
  </si>
  <si>
    <t>Dočištění povrchu po vybourání dlažeb a odstranění pvc, tmel/lepidlo do 50%</t>
  </si>
  <si>
    <t>968061125</t>
  </si>
  <si>
    <t>Vyvěšení dřevěných dveřních křídel pl. do 2 m2</t>
  </si>
  <si>
    <t>968062455</t>
  </si>
  <si>
    <t>Vybourání dřevěných dveřních zárubní pl. do 2 m2 pro opětovné použítí</t>
  </si>
  <si>
    <t>1,3*2,2</t>
  </si>
  <si>
    <t>0,9*2,2*2</t>
  </si>
  <si>
    <t>974031132</t>
  </si>
  <si>
    <t>Vysekání rýh ve zdi cihelné 5 x 7 cm</t>
  </si>
  <si>
    <t>974051513</t>
  </si>
  <si>
    <t>Frézování drážky do 30x30 mm, zdivo, beton</t>
  </si>
  <si>
    <t>974082212</t>
  </si>
  <si>
    <t>Vysekání rýh pro vodiče omítka stěn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</si>
  <si>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</si>
  <si>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</si>
  <si>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</si>
  <si>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</si>
  <si>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</si>
  <si>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</si>
  <si>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(2,2+1,0)*0,6</t>
  </si>
  <si>
    <t>1.10 : (0,9*1,5)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</si>
  <si>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</si>
  <si>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</si>
  <si>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</si>
  <si>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</si>
  <si>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</si>
  <si>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</si>
  <si>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</si>
  <si>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</si>
  <si>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7201947774</t>
  </si>
  <si>
    <t>Podružný materiál pro ZTI (vyústění, přechodky, hadice)</t>
  </si>
  <si>
    <t>kpl</t>
  </si>
  <si>
    <t>Vlastní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</si>
  <si>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</si>
  <si>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</si>
  <si>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</si>
  <si>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</si>
  <si>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</si>
  <si>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</si>
  <si>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</si>
  <si>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</si>
  <si>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721290111</t>
  </si>
  <si>
    <t>Zkouška těsnosti kanalizace vodou DN 125</t>
  </si>
  <si>
    <t>72145488</t>
  </si>
  <si>
    <t>Práce spojené s demontáži rozvodů - voda, kanalizace</t>
  </si>
  <si>
    <t>hod</t>
  </si>
  <si>
    <t>7219915844</t>
  </si>
  <si>
    <t>Napojení na stávající kanalizaci</t>
  </si>
  <si>
    <t>ks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</si>
  <si>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</si>
  <si>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</si>
  <si>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</si>
  <si>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</si>
  <si>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</si>
  <si>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</si>
  <si>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</si>
  <si>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</si>
  <si>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</si>
  <si>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</si>
  <si>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</si>
  <si>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</si>
  <si>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</si>
  <si>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</si>
  <si>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</si>
  <si>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</si>
  <si>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 včetně nátěru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</si>
  <si>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</si>
  <si>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</si>
  <si>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</si>
  <si>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</si>
  <si>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</si>
  <si>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</si>
  <si>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</si>
  <si>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</si>
  <si>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</si>
  <si>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</si>
  <si>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</si>
  <si>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</si>
  <si>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</si>
  <si>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</si>
  <si>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</si>
  <si>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</si>
  <si>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</si>
  <si>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</si>
  <si>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</si>
  <si>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</si>
  <si>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</si>
  <si>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</si>
  <si>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</si>
  <si>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</si>
  <si>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</si>
  <si>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</si>
  <si>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</si>
  <si>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</si>
  <si>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</si>
  <si>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</si>
  <si>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</si>
  <si>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</si>
  <si>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</si>
  <si>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</si>
  <si>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</si>
  <si>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</si>
  <si>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</si>
  <si>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725860411</t>
  </si>
  <si>
    <t>Koleno připojovací pro pračku a myčku HL 19, G 1"</t>
  </si>
  <si>
    <t>733171140</t>
  </si>
  <si>
    <t>Montáž - napojení potrubí na stoupačku</t>
  </si>
  <si>
    <t>725277101R00</t>
  </si>
  <si>
    <t>Demontáž koupelnových doplňků - mýdelníků, držáků, madel apod.</t>
  </si>
  <si>
    <t>64214330R</t>
  </si>
  <si>
    <t>Umyvadlo keram. s otv. pro baterii 550x450 mm bílé, na šrouby</t>
  </si>
  <si>
    <t>R-položka</t>
  </si>
  <si>
    <t>POL12_0</t>
  </si>
  <si>
    <t>42377000R</t>
  </si>
  <si>
    <t xml:space="preserve">Trojháček chrom lesklá </t>
  </si>
  <si>
    <t>55149077R</t>
  </si>
  <si>
    <t>Závěs toaletního papíru s krytem chrom</t>
  </si>
  <si>
    <t>725110811R00</t>
  </si>
  <si>
    <t>Demontáž klozetů splachovacích pro další použití</t>
  </si>
  <si>
    <t>POL12_1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</si>
  <si>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</si>
  <si>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</si>
  <si>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</si>
  <si>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</si>
  <si>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721176105</t>
  </si>
  <si>
    <t>Potrubí HT připojovací D 110 x 2,7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</si>
  <si>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</si>
  <si>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</si>
  <si>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</si>
  <si>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</si>
  <si>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</si>
  <si>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Revize věrtrání koupelny a wc včetně napojení na elektro</t>
  </si>
  <si>
    <t>429148013R</t>
  </si>
  <si>
    <t>Ventilátor 100 SD potrubní, kuličková ložiska</t>
  </si>
  <si>
    <t>28611773.AR</t>
  </si>
  <si>
    <t>PVC ventilační trubka ohebná O 100 mm</t>
  </si>
  <si>
    <t>429727811</t>
  </si>
  <si>
    <t>Mřížka kruhová PVC pr. 125 mm</t>
  </si>
  <si>
    <t>728611211R00</t>
  </si>
  <si>
    <t>Mtž ventilátoru potrubního včetně napojení na elektro</t>
  </si>
  <si>
    <t>733163101</t>
  </si>
  <si>
    <t>Potrubí z měděných trubek vytápění D 12 x 1,0 mm včetně zednických prací</t>
  </si>
  <si>
    <t>733165011</t>
  </si>
  <si>
    <t>Montáž tvar.vytáp.Cu páj.na měkko D6-12mm 2 spoje</t>
  </si>
  <si>
    <t>7331947774</t>
  </si>
  <si>
    <t>Podružný materiál pro úpravu potrubí</t>
  </si>
  <si>
    <t>196329513</t>
  </si>
  <si>
    <t>Tvarovky 12mm konce vnitřní pájení</t>
  </si>
  <si>
    <t>998733201</t>
  </si>
  <si>
    <t>Přesun hmot pro rozvody potrubí, výšky do 6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</si>
  <si>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</si>
  <si>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</si>
  <si>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</si>
  <si>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</si>
  <si>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</si>
  <si>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</si>
  <si>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735151266</t>
  </si>
  <si>
    <t>Otopná těl.panel.Radik Plan Klasik 22 600/900</t>
  </si>
  <si>
    <t>735191910</t>
  </si>
  <si>
    <t>Vypuštění/Napuštění vody do otopného systému</t>
  </si>
  <si>
    <t>998735201</t>
  </si>
  <si>
    <t>Přesun hmot pro otopná tělesa, výšky do 6 m</t>
  </si>
  <si>
    <t>766661112</t>
  </si>
  <si>
    <t>Montáž dveří do zárubně,otevíravých 1kř.do 0,8 m</t>
  </si>
  <si>
    <t>766661132</t>
  </si>
  <si>
    <t>Montáž dveří do zárubně,otevíravých 2kř.do 1,45 m</t>
  </si>
  <si>
    <t>766662811</t>
  </si>
  <si>
    <t>Demontáž prahů dveří 1křídlových</t>
  </si>
  <si>
    <t>766669921</t>
  </si>
  <si>
    <t>Oprava dřevěných dveří - výměna kování</t>
  </si>
  <si>
    <t>04</t>
  </si>
  <si>
    <t>D+M kombi sporák, Počet hořáků 4,senzory StopGas,integrovaným zapalováním a  klasickou elektrickou troubu s dvojicí topných těles a horkovzdušným ventilátorem.</t>
  </si>
  <si>
    <t>54914630</t>
  </si>
  <si>
    <t>Dveřní kování mosaz - dle stávajících</t>
  </si>
  <si>
    <t>76685488</t>
  </si>
  <si>
    <t>D+M Vnitřní vchodové dveře 900/1970  EI 30DP3, VSTUPNÍ, PLNÉ, DEKOR DŘEVO, KOVÁNÍ BEZPEČNOSTNÍ  koule-klika,KUKÁTKO, ZÁMEK S VLOŽKOU (3 KLÍČE), PRÁH, ZÁRUBEŇ KOVOVÁ š. 150mm</t>
  </si>
  <si>
    <t>06</t>
  </si>
  <si>
    <t xml:space="preserve">D+M Odsavač par bílý 630W rekuperační </t>
  </si>
  <si>
    <t>7665488</t>
  </si>
  <si>
    <t>Vystěhování bytu - kuchyň. linka, skříň včetně odvozu do skladu objednatele pro další použití</t>
  </si>
  <si>
    <t>766877115R00</t>
  </si>
  <si>
    <t>D+M Kuchyňské rohové linky atyp DL=3000mm + 600mm skříňka nad digestoří</t>
  </si>
  <si>
    <t>Lamino barvy dle požadavku invesotra, hrany ABS, : 3,6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</si>
  <si>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</si>
  <si>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</si>
  <si>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</si>
  <si>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</si>
  <si>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</si>
  <si>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</si>
  <si>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plastový ukladač na příbory do šuplíku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</si>
  <si>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</si>
  <si>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</si>
  <si>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</si>
  <si>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</si>
  <si>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</si>
  <si>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</si>
  <si>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</si>
  <si>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767581801</t>
  </si>
  <si>
    <t>Demontáž podhledů - kazet</t>
  </si>
  <si>
    <t>767061122R00</t>
  </si>
  <si>
    <t>D+M Kazeta podhledová AMF Ecomin Orbit 600×600 mm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</si>
  <si>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</si>
  <si>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</si>
  <si>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</si>
  <si>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</si>
  <si>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</si>
  <si>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</si>
  <si>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1.09 : (2,5*2+1,8*2)-0,6</t>
  </si>
  <si>
    <t>1.10 : (0,9*2+1,8*2)-0,6*3</t>
  </si>
  <si>
    <t>1.11 : (0,9*2+1,8*2)-0,6</t>
  </si>
  <si>
    <t>1.12 : (1,0*2+1,8*2)-0,6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</si>
  <si>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</si>
  <si>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</si>
  <si>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</si>
  <si>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</si>
  <si>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</si>
  <si>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</si>
  <si>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</si>
  <si>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</si>
  <si>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</si>
  <si>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</si>
  <si>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</si>
  <si>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550Kč/m2</t>
  </si>
  <si>
    <t>Začátek provozního součtu</t>
  </si>
  <si>
    <t xml:space="preserve">  1.09 : 2,5*1,8</t>
  </si>
  <si>
    <t xml:space="preserve">  1.10 : 0,9*1,8</t>
  </si>
  <si>
    <t xml:space="preserve">  1.11 : 0,9*1,8</t>
  </si>
  <si>
    <t xml:space="preserve">  1.12 : 1,0*1,8</t>
  </si>
  <si>
    <t>Konec provozního součtu</t>
  </si>
  <si>
    <t>9,54*1,15+(21,04*0,1)*1,15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</si>
  <si>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</si>
  <si>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</si>
  <si>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</si>
  <si>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</si>
  <si>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</si>
  <si>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</si>
  <si>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</si>
  <si>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1.02 : (4,3*2+7,2*2)-1,3*3</t>
  </si>
  <si>
    <t>1.03 : (5,5*2+5,5*2)-1,3</t>
  </si>
  <si>
    <t>1.04 : (4,8*2+7,2*2)-1,3-0,9</t>
  </si>
  <si>
    <t>775521800</t>
  </si>
  <si>
    <t>Demontáž podlah vlysových přibíjených včetně lišt</t>
  </si>
  <si>
    <t>762826130R00</t>
  </si>
  <si>
    <t>Oprava polštářů pod podlahy  - výměna</t>
  </si>
  <si>
    <t>775527000R00</t>
  </si>
  <si>
    <t xml:space="preserve">Položení vlysových podlah </t>
  </si>
  <si>
    <t>775598141R00</t>
  </si>
  <si>
    <t>Lak dřevěných podlah broušení + tmelení + lakování (3x nátěr)</t>
  </si>
  <si>
    <t>61413711</t>
  </si>
  <si>
    <t>Lišta parketová dub  33 x 7 mm</t>
  </si>
  <si>
    <t>61,6*1,1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</si>
  <si>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</si>
  <si>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</si>
  <si>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</si>
  <si>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</si>
  <si>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</si>
  <si>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</si>
  <si>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1.01 : (6,1*2+3,7*2)-1,3*2-1,1-0,6*2</t>
  </si>
  <si>
    <t>1.05 : (1,2*2+4,5*2)-1,1-0,9*3</t>
  </si>
  <si>
    <t>1.06 : (3,3*2+3,4*2)-0,9*2</t>
  </si>
  <si>
    <t>1.07 : (2,5*2+3,3*2)-0,9</t>
  </si>
  <si>
    <t>776421100</t>
  </si>
  <si>
    <t>Lepení podlahových soklíků z PVC a vinylu včetně dodávky soklíku PVC</t>
  </si>
  <si>
    <t>1.06 : (3,3+3,4*2)-0,9</t>
  </si>
  <si>
    <t>1.07 : (2,5*2+3,3)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</si>
  <si>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</si>
  <si>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</si>
  <si>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</si>
  <si>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</si>
  <si>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</si>
  <si>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</si>
  <si>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1,3+1,1+0,6+0,6+0,9+0,9+0,9</t>
  </si>
  <si>
    <t>776994111</t>
  </si>
  <si>
    <t>Svařování povlakových podlah z pásů nebo čtverců včetně svařovací šňůry PVC 1179</t>
  </si>
  <si>
    <t xml:space="preserve">  1.01 : 6,1*3,7</t>
  </si>
  <si>
    <t xml:space="preserve">  1.05 : 1,2*4,5</t>
  </si>
  <si>
    <t xml:space="preserve">  1.06 : 3,3*3,4</t>
  </si>
  <si>
    <t xml:space="preserve">  1.07 : 2,5*3,3</t>
  </si>
  <si>
    <t>47,44*0,5</t>
  </si>
  <si>
    <t>5537000111</t>
  </si>
  <si>
    <t>Lišta přechodová Al 30/A lepicí l=93 cm stříbro š 30 mm</t>
  </si>
  <si>
    <t>5537000121</t>
  </si>
  <si>
    <t>Lišta přechodová Al 30/A lepicí l=270 cm stříbro š 30 mm</t>
  </si>
  <si>
    <t>998776201</t>
  </si>
  <si>
    <t>Přesun hmot pro podlahy povlakové, výšky do 6 m</t>
  </si>
  <si>
    <t>781101210</t>
  </si>
  <si>
    <t>Penetrace podkladu pod obklady</t>
  </si>
  <si>
    <t>1.10 : (0,9*1,5)+(0,6*1,5)</t>
  </si>
  <si>
    <t>781419711</t>
  </si>
  <si>
    <t>Příplatek k obkladu stěn za plochu do 10 m2 jedntl</t>
  </si>
  <si>
    <t>781411904</t>
  </si>
  <si>
    <t>Oprava obkladů z obkladaček porovin. včetně dodávky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</si>
  <si>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</si>
  <si>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</si>
  <si>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</si>
  <si>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</si>
  <si>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</si>
  <si>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</si>
  <si>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1,75*2+0,6+0,8</t>
  </si>
  <si>
    <t>03</t>
  </si>
  <si>
    <t>Keramický obklad 30x60 - předpoklad ceny 450Kč/m2</t>
  </si>
  <si>
    <t>1.06 : (0,6+0,8)*1,75*1,15</t>
  </si>
  <si>
    <t>1.10 : ((0,9*1,5)+(0,6*1,5))*1,15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</si>
  <si>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</si>
  <si>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</si>
  <si>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</si>
  <si>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</si>
  <si>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</si>
  <si>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</si>
  <si>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Nátěr radiátorů : ((0,2*0,6)*(17+21+19+25+10))*2*2</t>
  </si>
  <si>
    <t>(0,2*1,2)*10*2*2</t>
  </si>
  <si>
    <t>1,1*2*2</t>
  </si>
  <si>
    <t>783424340</t>
  </si>
  <si>
    <t>Nátěr syntet. potrubí do DN 50 mm  Z+2x +1x email</t>
  </si>
  <si>
    <t>783622920</t>
  </si>
  <si>
    <t>Údržba, nátěr syntetický truhl. výrobků 2x + 1x tm včetně přebroušení</t>
  </si>
  <si>
    <t>Renovace dveřních křídel, zárubní : (0,6+1,3+0,8+0,9+0,9+0,7)*0,2</t>
  </si>
  <si>
    <t>dveře : 1,3*2,2*2*3</t>
  </si>
  <si>
    <t>0,9*2,2*2*4</t>
  </si>
  <si>
    <t>0,6*2,5*2</t>
  </si>
  <si>
    <t>0,6*2,0*2*3</t>
  </si>
  <si>
    <t>zárubně : (0,9+2*2,2)*(0,20+0,05*2)*4</t>
  </si>
  <si>
    <t>(1,3+2*2,2)*(0,20+0,05*2)*3</t>
  </si>
  <si>
    <t>(0,6+2*2,5)*(0,20+0,05*2)*1</t>
  </si>
  <si>
    <t>(0,6+2*2,2)*(0,20+0,05*2)*3</t>
  </si>
  <si>
    <t>okno kuchyně - chodba : 2,5*1,0*2</t>
  </si>
  <si>
    <t>783225400</t>
  </si>
  <si>
    <t>Nátěr syntetický kov. konstr. 2x + 1x email + tmel</t>
  </si>
  <si>
    <t>(0,9+2*2,1)*(0,15+0,05*2)</t>
  </si>
  <si>
    <t>783943812R00</t>
  </si>
  <si>
    <t>Očištění oken, parapetů, koupelny (vodní kámen na zařizovacích předmětech) saponáty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</si>
  <si>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</si>
  <si>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</si>
  <si>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</si>
  <si>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</si>
  <si>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</si>
  <si>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>Odstranění maleb omytím v místnosti H do 3,8 m</t>
  </si>
  <si>
    <t>784195112</t>
  </si>
  <si>
    <t>Malba Primalex Standard, bílá, bez penetrace, 3x - stávající barevná sytá barva</t>
  </si>
  <si>
    <t>784498942</t>
  </si>
  <si>
    <t>Vysprávka omítky akrylátovým tmelem pl. do 0,04 m2</t>
  </si>
  <si>
    <t>784011222</t>
  </si>
  <si>
    <t>Zakrytí podlah včetně papírové lepenky</t>
  </si>
  <si>
    <t>784018121R00</t>
  </si>
  <si>
    <t>Přebroušení stávajících omítek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</si>
  <si>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</si>
  <si>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</si>
  <si>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</si>
  <si>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</si>
  <si>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</si>
  <si>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</si>
  <si>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</si>
  <si>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</si>
  <si>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</si>
  <si>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</si>
  <si>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</si>
  <si>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</si>
  <si>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</si>
  <si>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</si>
  <si>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</si>
  <si>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</si>
  <si>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</si>
  <si>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</si>
  <si>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</si>
  <si>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</si>
  <si>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</si>
  <si>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</si>
  <si>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</si>
  <si>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</si>
  <si>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</si>
  <si>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</si>
  <si>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210810008</t>
  </si>
  <si>
    <t>Kabel CYKY-m 750V 3 žíly,6 až 16 mm2,volně uložený  včetně dodávky kabelu 3x6 mm2</t>
  </si>
  <si>
    <t>220301022</t>
  </si>
  <si>
    <t>Lišta elektroinstalační L 40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</si>
  <si>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</si>
  <si>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</si>
  <si>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</si>
  <si>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</si>
  <si>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</si>
  <si>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</si>
  <si>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</si>
  <si>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</si>
  <si>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</si>
  <si>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</si>
  <si>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</si>
  <si>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</si>
  <si>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</si>
  <si>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</si>
  <si>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</si>
  <si>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</si>
  <si>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</si>
  <si>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</si>
  <si>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</si>
  <si>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</si>
  <si>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</si>
  <si>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</si>
  <si>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</si>
  <si>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</si>
  <si>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</si>
  <si>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</si>
  <si>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</si>
  <si>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</si>
  <si>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</si>
  <si>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</si>
  <si>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348881102R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</si>
  <si>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</si>
  <si>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</si>
  <si>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</si>
  <si>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</si>
  <si>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</si>
  <si>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</si>
  <si>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</si>
  <si>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</si>
  <si>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</si>
  <si>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</si>
  <si>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</si>
  <si>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</si>
  <si>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</si>
  <si>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</si>
  <si>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</si>
  <si>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</si>
  <si>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</si>
  <si>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</si>
  <si>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</si>
  <si>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</si>
  <si>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222323307</t>
  </si>
  <si>
    <t>Demontáž a zpětná montáž domacího telefonu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</si>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</sst>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6" t="s">
        <v>35</v>
      </c>
      <c r="B2" s="156"/>
      <c r="C2" s="156"/>
      <c r="D2" s="156"/>
      <c r="E2" s="156"/>
      <c r="F2" s="156"/>
      <c r="G2" s="1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4"/>
  <sheetViews>
    <sheetView showGridLines="0" tabSelected="1" topLeftCell="B1" zoomScaleNormal="100" zoomScaleSheetLayoutView="75" workbookViewId="0">
      <selection activeCell="M17" sqref="M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68" t="s">
        <v>23</v>
      </c>
      <c r="C2" s="69"/>
      <c r="D2" s="70"/>
      <c r="E2" s="188" t="s">
        <v>38</v>
      </c>
      <c r="F2" s="189"/>
      <c r="G2" s="189"/>
      <c r="H2" s="189"/>
      <c r="I2" s="189"/>
      <c r="J2" s="190"/>
      <c r="O2" s="1"/>
    </row>
    <row r="3" spans="1:15" ht="27" customHeight="1" x14ac:dyDescent="0.2">
      <c r="A3" s="2"/>
      <c r="B3" s="71" t="s">
        <v>41</v>
      </c>
      <c r="C3" s="69"/>
      <c r="D3" s="72"/>
      <c r="E3" s="191" t="s">
        <v>40</v>
      </c>
      <c r="F3" s="192"/>
      <c r="G3" s="192"/>
      <c r="H3" s="192"/>
      <c r="I3" s="192"/>
      <c r="J3" s="193"/>
    </row>
    <row r="4" spans="1:15" ht="23.25" customHeight="1" x14ac:dyDescent="0.2">
      <c r="A4" s="67">
        <v>8744</v>
      </c>
      <c r="B4" s="73" t="s">
        <v>42</v>
      </c>
      <c r="C4" s="74"/>
      <c r="D4" s="75"/>
      <c r="E4" s="174" t="s">
        <v>38</v>
      </c>
      <c r="F4" s="175"/>
      <c r="G4" s="175"/>
      <c r="H4" s="175"/>
      <c r="I4" s="175"/>
      <c r="J4" s="176"/>
    </row>
    <row r="5" spans="1:15" ht="24" customHeight="1" x14ac:dyDescent="0.2">
      <c r="A5" s="2"/>
      <c r="B5" s="31" t="s">
        <v>22</v>
      </c>
      <c r="D5" s="179" t="s">
        <v>720</v>
      </c>
      <c r="E5" s="179"/>
      <c r="F5" s="179"/>
      <c r="G5" s="179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180" t="s">
        <v>721</v>
      </c>
      <c r="E6" s="180"/>
      <c r="F6" s="180"/>
      <c r="G6" s="180"/>
      <c r="H6" s="18" t="s">
        <v>30</v>
      </c>
      <c r="I6" s="65" t="s">
        <v>724</v>
      </c>
      <c r="J6" s="8"/>
    </row>
    <row r="7" spans="1:15" ht="15.75" customHeight="1" x14ac:dyDescent="0.2">
      <c r="A7" s="2"/>
      <c r="B7" s="29"/>
      <c r="C7" s="51"/>
      <c r="D7" s="66" t="s">
        <v>722</v>
      </c>
      <c r="E7" s="181" t="s">
        <v>723</v>
      </c>
      <c r="F7" s="181"/>
      <c r="G7" s="18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4"/>
      <c r="E11" s="194"/>
      <c r="F11" s="194"/>
      <c r="G11" s="194"/>
      <c r="H11" s="18" t="s">
        <v>36</v>
      </c>
      <c r="I11" s="155"/>
      <c r="J11" s="8"/>
    </row>
    <row r="12" spans="1:15" ht="15.75" customHeight="1" x14ac:dyDescent="0.2">
      <c r="A12" s="2"/>
      <c r="B12" s="28"/>
      <c r="C12" s="50"/>
      <c r="D12" s="173"/>
      <c r="E12" s="173"/>
      <c r="F12" s="173"/>
      <c r="G12" s="173"/>
      <c r="H12" s="18" t="s">
        <v>30</v>
      </c>
      <c r="I12" s="155"/>
      <c r="J12" s="8"/>
    </row>
    <row r="13" spans="1:15" ht="15.75" customHeight="1" x14ac:dyDescent="0.2">
      <c r="A13" s="2"/>
      <c r="B13" s="29"/>
      <c r="C13" s="51"/>
      <c r="D13" s="154"/>
      <c r="E13" s="177"/>
      <c r="F13" s="178"/>
      <c r="G13" s="178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5">
        <f>'SO 01 Pol'!G8+'SO 01 Pol'!G23+'SO 01 Pol'!G26+'SO 01 Pol'!G89+'SO 01 Pol'!G108+'SO 01 Pol'!G112+'SO 01 Pol'!G126+'SO 01 Pol'!G142+'SO 01 Pol'!G219+'SO 01 Pol'!G221+'SO 01 Pol'!G223+'SO 01 Pol'!G232+'SO 01 Pol'!G239+'SO 01 Pol'!G244+'SO 01 Pol'!G268+'SO 01 Pol'!G278+'SO 01 Pol'!G284+'SO 01 Pol'!G288+'SO 01 Pol'!G292+'SO 01 Pol'!G317+'SO 01 Pol'!G322+'SO 01 Pol'!G372+'SO 01 Pol'!G399+'SO 01 Pol'!G451+'SO 01 Pol'!G472+'SO 01 Pol'!G492+'SO 01 Pol'!G611+'SO 01 Pol'!G650+'SO 01 Pol'!G657+'SO 01 Pol'!G667</f>
        <v>0</v>
      </c>
      <c r="H15" s="166"/>
      <c r="I15" s="166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3">
        <f>ZakladDPHSni*0.15</f>
        <v>0</v>
      </c>
      <c r="H16" s="164"/>
      <c r="I16" s="164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5">
        <v>0</v>
      </c>
      <c r="H17" s="166"/>
      <c r="I17" s="166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5">
        <v>0</v>
      </c>
      <c r="H18" s="186"/>
      <c r="I18" s="186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7">
        <v>0</v>
      </c>
      <c r="H19" s="187"/>
      <c r="I19" s="187"/>
      <c r="J19" s="41" t="str">
        <f t="shared" si="0"/>
        <v>CZK</v>
      </c>
    </row>
    <row r="20" spans="1:10" ht="27.75" hidden="1" customHeight="1" thickBot="1" x14ac:dyDescent="0.25">
      <c r="A20" s="2"/>
      <c r="B20" s="100" t="s">
        <v>24</v>
      </c>
      <c r="C20" s="101"/>
      <c r="D20" s="101"/>
      <c r="E20" s="102"/>
      <c r="F20" s="103"/>
      <c r="G20" s="167">
        <v>858603.47</v>
      </c>
      <c r="H20" s="168"/>
      <c r="I20" s="168"/>
      <c r="J20" s="104" t="str">
        <f t="shared" si="0"/>
        <v>CZK</v>
      </c>
    </row>
    <row r="21" spans="1:10" ht="27.75" customHeight="1" thickBot="1" x14ac:dyDescent="0.25">
      <c r="A21" s="2"/>
      <c r="B21" s="100" t="s">
        <v>31</v>
      </c>
      <c r="C21" s="105"/>
      <c r="D21" s="105"/>
      <c r="E21" s="105"/>
      <c r="F21" s="106"/>
      <c r="G21" s="167">
        <f>ZakladDPHSni+DPHSni</f>
        <v>0</v>
      </c>
      <c r="H21" s="167"/>
      <c r="I21" s="167"/>
      <c r="J21" s="107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9"/>
      <c r="E26" s="170"/>
      <c r="G26" s="171"/>
      <c r="H26" s="172"/>
      <c r="I26" s="172"/>
      <c r="J26" s="25"/>
    </row>
    <row r="27" spans="1:10" ht="12.75" customHeight="1" x14ac:dyDescent="0.2">
      <c r="A27" s="2"/>
      <c r="B27" s="2"/>
      <c r="D27" s="162" t="s">
        <v>2</v>
      </c>
      <c r="E27" s="162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">
      <c r="B29" s="77" t="s">
        <v>17</v>
      </c>
      <c r="C29" s="78"/>
      <c r="D29" s="78"/>
      <c r="E29" s="78"/>
      <c r="F29" s="79"/>
      <c r="G29" s="79"/>
      <c r="H29" s="79"/>
      <c r="I29" s="79"/>
      <c r="J29" s="80"/>
    </row>
    <row r="30" spans="1:10" ht="25.5" hidden="1" customHeight="1" x14ac:dyDescent="0.2">
      <c r="A30" s="76" t="s">
        <v>33</v>
      </c>
      <c r="B30" s="81" t="s">
        <v>18</v>
      </c>
      <c r="C30" s="82" t="s">
        <v>6</v>
      </c>
      <c r="D30" s="82"/>
      <c r="E30" s="82"/>
      <c r="F30" s="83" t="str">
        <f>B15</f>
        <v>Základ pro sníženou DPH</v>
      </c>
      <c r="G30" s="83" t="str">
        <f>B17</f>
        <v>Základ pro základní DPH</v>
      </c>
      <c r="H30" s="84" t="s">
        <v>19</v>
      </c>
      <c r="I30" s="84" t="s">
        <v>1</v>
      </c>
      <c r="J30" s="85" t="s">
        <v>0</v>
      </c>
    </row>
    <row r="31" spans="1:10" ht="25.5" hidden="1" customHeight="1" x14ac:dyDescent="0.2">
      <c r="A31" s="76">
        <v>1</v>
      </c>
      <c r="B31" s="86" t="s">
        <v>43</v>
      </c>
      <c r="C31" s="157"/>
      <c r="D31" s="157"/>
      <c r="E31" s="157"/>
      <c r="F31" s="87">
        <v>0</v>
      </c>
      <c r="G31" s="88">
        <v>858603.47</v>
      </c>
      <c r="H31" s="89">
        <v>180306.73</v>
      </c>
      <c r="I31" s="89">
        <v>1038910.2</v>
      </c>
      <c r="J31" s="90">
        <f>IF(CenaCelkemVypocet=0,"",I31/CenaCelkemVypocet*100)</f>
        <v>100</v>
      </c>
    </row>
    <row r="32" spans="1:10" ht="25.5" hidden="1" customHeight="1" x14ac:dyDescent="0.2">
      <c r="A32" s="76">
        <v>2</v>
      </c>
      <c r="B32" s="91" t="s">
        <v>39</v>
      </c>
      <c r="C32" s="158" t="s">
        <v>40</v>
      </c>
      <c r="D32" s="158"/>
      <c r="E32" s="158"/>
      <c r="F32" s="92">
        <v>0</v>
      </c>
      <c r="G32" s="93">
        <v>858603.47</v>
      </c>
      <c r="H32" s="93">
        <v>180306.73</v>
      </c>
      <c r="I32" s="93">
        <v>1038910.2</v>
      </c>
      <c r="J32" s="94">
        <f>IF(CenaCelkemVypocet=0,"",I32/CenaCelkemVypocet*100)</f>
        <v>100</v>
      </c>
    </row>
    <row r="33" spans="1:10" ht="25.5" hidden="1" customHeight="1" x14ac:dyDescent="0.2">
      <c r="A33" s="76">
        <v>3</v>
      </c>
      <c r="B33" s="95" t="s">
        <v>37</v>
      </c>
      <c r="C33" s="157" t="s">
        <v>38</v>
      </c>
      <c r="D33" s="157"/>
      <c r="E33" s="157"/>
      <c r="F33" s="96">
        <v>0</v>
      </c>
      <c r="G33" s="89">
        <v>858603.47</v>
      </c>
      <c r="H33" s="89">
        <v>180306.73</v>
      </c>
      <c r="I33" s="89">
        <v>1038910.2</v>
      </c>
      <c r="J33" s="90">
        <f>IF(CenaCelkemVypocet=0,"",I33/CenaCelkemVypocet*100)</f>
        <v>100</v>
      </c>
    </row>
    <row r="34" spans="1:10" ht="25.5" hidden="1" customHeight="1" x14ac:dyDescent="0.2">
      <c r="A34" s="76"/>
      <c r="B34" s="159" t="s">
        <v>44</v>
      </c>
      <c r="C34" s="160"/>
      <c r="D34" s="160"/>
      <c r="E34" s="161"/>
      <c r="F34" s="97">
        <f>SUMIF(A31:A33,"=1",F31:F33)</f>
        <v>0</v>
      </c>
      <c r="G34" s="98">
        <f>SUMIF(A31:A33,"=1",G31:G33)</f>
        <v>858603.47</v>
      </c>
      <c r="H34" s="98">
        <f>SUMIF(A31:A33,"=1",H31:H33)</f>
        <v>180306.73</v>
      </c>
      <c r="I34" s="98">
        <f>SUMIF(A31:A33,"=1",I31:I33)</f>
        <v>1038910.2</v>
      </c>
      <c r="J34" s="99">
        <f>SUMIF(A31:A33,"=1",J31:J33)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B1:J1"/>
    <mergeCell ref="G18:I18"/>
    <mergeCell ref="G19:I19"/>
    <mergeCell ref="E2:J2"/>
    <mergeCell ref="E3:J3"/>
    <mergeCell ref="D11:G11"/>
    <mergeCell ref="D26:E26"/>
    <mergeCell ref="G26:I26"/>
    <mergeCell ref="D12:G12"/>
    <mergeCell ref="E4:J4"/>
    <mergeCell ref="E13:G13"/>
    <mergeCell ref="D5:G5"/>
    <mergeCell ref="D6:G6"/>
    <mergeCell ref="E7:G7"/>
    <mergeCell ref="G16:I16"/>
    <mergeCell ref="G15:I15"/>
    <mergeCell ref="G21:I21"/>
    <mergeCell ref="G17:I17"/>
    <mergeCell ref="G20:I20"/>
    <mergeCell ref="C31:E31"/>
    <mergeCell ref="C32:E32"/>
    <mergeCell ref="C33:E33"/>
    <mergeCell ref="B34:E34"/>
    <mergeCell ref="D27:E2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5" t="s">
        <v>7</v>
      </c>
      <c r="B1" s="195"/>
      <c r="C1" s="196"/>
      <c r="D1" s="195"/>
      <c r="E1" s="195"/>
      <c r="F1" s="195"/>
      <c r="G1" s="195"/>
    </row>
    <row r="2" spans="1:7" ht="24.95" customHeight="1" x14ac:dyDescent="0.2">
      <c r="A2" s="45" t="s">
        <v>8</v>
      </c>
      <c r="B2" s="44"/>
      <c r="C2" s="197"/>
      <c r="D2" s="197"/>
      <c r="E2" s="197"/>
      <c r="F2" s="197"/>
      <c r="G2" s="198"/>
    </row>
    <row r="3" spans="1:7" ht="24.95" customHeight="1" x14ac:dyDescent="0.2">
      <c r="A3" s="45" t="s">
        <v>9</v>
      </c>
      <c r="B3" s="44"/>
      <c r="C3" s="197"/>
      <c r="D3" s="197"/>
      <c r="E3" s="197"/>
      <c r="F3" s="197"/>
      <c r="G3" s="198"/>
    </row>
    <row r="4" spans="1:7" ht="24.95" customHeight="1" x14ac:dyDescent="0.2">
      <c r="A4" s="45" t="s">
        <v>10</v>
      </c>
      <c r="B4" s="44"/>
      <c r="C4" s="197"/>
      <c r="D4" s="197"/>
      <c r="E4" s="197"/>
      <c r="F4" s="197"/>
      <c r="G4" s="19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F0EF-024A-45EC-9233-39CA0D51DC6A}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108" customWidth="1"/>
    <col min="3" max="3" width="38.28515625" style="10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105</v>
      </c>
    </row>
    <row r="2" spans="1:60" ht="24.95" customHeight="1" x14ac:dyDescent="0.2">
      <c r="A2" s="109" t="s">
        <v>8</v>
      </c>
      <c r="B2" s="44"/>
      <c r="C2" s="200" t="s">
        <v>38</v>
      </c>
      <c r="D2" s="201"/>
      <c r="E2" s="201"/>
      <c r="F2" s="201"/>
      <c r="G2" s="202"/>
      <c r="AG2" t="s">
        <v>106</v>
      </c>
    </row>
    <row r="3" spans="1:60" ht="24.95" customHeight="1" x14ac:dyDescent="0.2">
      <c r="A3" s="109" t="s">
        <v>9</v>
      </c>
      <c r="B3" s="44"/>
      <c r="C3" s="200" t="s">
        <v>40</v>
      </c>
      <c r="D3" s="201"/>
      <c r="E3" s="201"/>
      <c r="F3" s="201"/>
      <c r="G3" s="202"/>
      <c r="AC3" s="108" t="s">
        <v>106</v>
      </c>
      <c r="AG3" t="s">
        <v>107</v>
      </c>
    </row>
    <row r="4" spans="1:60" ht="24.95" customHeight="1" x14ac:dyDescent="0.2">
      <c r="A4" s="110" t="s">
        <v>10</v>
      </c>
      <c r="B4" s="111"/>
      <c r="C4" s="203" t="s">
        <v>38</v>
      </c>
      <c r="D4" s="204"/>
      <c r="E4" s="204"/>
      <c r="F4" s="204"/>
      <c r="G4" s="205"/>
      <c r="AG4" t="s">
        <v>108</v>
      </c>
    </row>
    <row r="5" spans="1:60" x14ac:dyDescent="0.2">
      <c r="D5" s="10"/>
    </row>
    <row r="6" spans="1:60" ht="38.25" x14ac:dyDescent="0.2">
      <c r="A6" s="113" t="s">
        <v>109</v>
      </c>
      <c r="B6" s="115" t="s">
        <v>110</v>
      </c>
      <c r="C6" s="115" t="s">
        <v>111</v>
      </c>
      <c r="D6" s="114" t="s">
        <v>112</v>
      </c>
      <c r="E6" s="113" t="s">
        <v>113</v>
      </c>
      <c r="F6" s="112" t="s">
        <v>114</v>
      </c>
      <c r="G6" s="113" t="s">
        <v>26</v>
      </c>
      <c r="H6" s="116" t="s">
        <v>27</v>
      </c>
      <c r="I6" s="116" t="s">
        <v>115</v>
      </c>
      <c r="J6" s="116" t="s">
        <v>28</v>
      </c>
      <c r="K6" s="116" t="s">
        <v>116</v>
      </c>
      <c r="L6" s="116" t="s">
        <v>117</v>
      </c>
      <c r="M6" s="116" t="s">
        <v>118</v>
      </c>
      <c r="N6" s="116" t="s">
        <v>119</v>
      </c>
      <c r="O6" s="116" t="s">
        <v>120</v>
      </c>
      <c r="P6" s="116" t="s">
        <v>121</v>
      </c>
      <c r="Q6" s="116" t="s">
        <v>122</v>
      </c>
      <c r="R6" s="116" t="s">
        <v>123</v>
      </c>
      <c r="S6" s="116" t="s">
        <v>124</v>
      </c>
      <c r="T6" s="116" t="s">
        <v>125</v>
      </c>
      <c r="U6" s="116" t="s">
        <v>126</v>
      </c>
      <c r="V6" s="116" t="s">
        <v>127</v>
      </c>
      <c r="W6" s="116" t="s">
        <v>128</v>
      </c>
      <c r="X6" s="116" t="s">
        <v>129</v>
      </c>
    </row>
    <row r="7" spans="1:60" hidden="1" x14ac:dyDescent="0.2">
      <c r="A7" s="3"/>
      <c r="B7" s="4"/>
      <c r="C7" s="4"/>
      <c r="D7" s="6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60" x14ac:dyDescent="0.2">
      <c r="A8" s="128" t="s">
        <v>130</v>
      </c>
      <c r="B8" s="129" t="s">
        <v>46</v>
      </c>
      <c r="C8" s="146" t="s">
        <v>47</v>
      </c>
      <c r="D8" s="130"/>
      <c r="E8" s="131"/>
      <c r="F8" s="132"/>
      <c r="G8" s="133">
        <f>SUMIF(AG9:AG22,"&lt;&gt;NOR",G9:G22)</f>
        <v>0</v>
      </c>
      <c r="H8" s="127"/>
      <c r="I8" s="127">
        <f>SUM(I9:I22)</f>
        <v>10410.470000000001</v>
      </c>
      <c r="J8" s="127"/>
      <c r="K8" s="127">
        <f>SUM(K9:K22)</f>
        <v>8816.65</v>
      </c>
      <c r="L8" s="127"/>
      <c r="M8" s="127">
        <f>SUM(M9:M22)</f>
        <v>0</v>
      </c>
      <c r="N8" s="127"/>
      <c r="O8" s="127">
        <f>SUM(O9:O22)</f>
        <v>0.58000000000000007</v>
      </c>
      <c r="P8" s="127"/>
      <c r="Q8" s="127">
        <f>SUM(Q9:Q22)</f>
        <v>0</v>
      </c>
      <c r="R8" s="127"/>
      <c r="S8" s="127"/>
      <c r="T8" s="127"/>
      <c r="U8" s="127"/>
      <c r="V8" s="127">
        <f>SUM(V9:V22)</f>
        <v>16.310000000000002</v>
      </c>
      <c r="W8" s="127"/>
      <c r="X8" s="127"/>
      <c r="AG8" t="s">
        <v>131</v>
      </c>
    </row>
    <row r="9" spans="1:60" ht="22.5" outlineLevel="1" x14ac:dyDescent="0.2">
      <c r="A9" s="134">
        <v>1</v>
      </c>
      <c r="B9" s="135" t="s">
        <v>132</v>
      </c>
      <c r="C9" s="147" t="s">
        <v>133</v>
      </c>
      <c r="D9" s="136" t="s">
        <v>134</v>
      </c>
      <c r="E9" s="137">
        <v>1.1310000000000001E-2</v>
      </c>
      <c r="F9" s="138"/>
      <c r="G9" s="139">
        <f>ROUND(E9*F9,2)</f>
        <v>0</v>
      </c>
      <c r="H9" s="122">
        <v>51053.06</v>
      </c>
      <c r="I9" s="122">
        <f>ROUND(E9*H9,2)</f>
        <v>577.41</v>
      </c>
      <c r="J9" s="122">
        <v>11526.94</v>
      </c>
      <c r="K9" s="122">
        <f>ROUND(E9*J9,2)</f>
        <v>130.37</v>
      </c>
      <c r="L9" s="122">
        <v>21</v>
      </c>
      <c r="M9" s="122">
        <f>G9*(1+L9/100)</f>
        <v>0</v>
      </c>
      <c r="N9" s="122">
        <v>1.0900000000000001</v>
      </c>
      <c r="O9" s="122">
        <f>ROUND(E9*N9,2)</f>
        <v>0.01</v>
      </c>
      <c r="P9" s="122">
        <v>0</v>
      </c>
      <c r="Q9" s="122">
        <f>ROUND(E9*P9,2)</f>
        <v>0</v>
      </c>
      <c r="R9" s="122"/>
      <c r="S9" s="122" t="s">
        <v>135</v>
      </c>
      <c r="T9" s="122" t="s">
        <v>136</v>
      </c>
      <c r="U9" s="122">
        <v>20.6</v>
      </c>
      <c r="V9" s="122">
        <f>ROUND(E9*U9,2)</f>
        <v>0.23</v>
      </c>
      <c r="W9" s="122"/>
      <c r="X9" s="122" t="s">
        <v>137</v>
      </c>
      <c r="Y9" s="117"/>
      <c r="Z9" s="117"/>
      <c r="AA9" s="117"/>
      <c r="AB9" s="117"/>
      <c r="AC9" s="117"/>
      <c r="AD9" s="117"/>
      <c r="AE9" s="117"/>
      <c r="AF9" s="117"/>
      <c r="AG9" s="117" t="s">
        <v>138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">
      <c r="A10" s="120"/>
      <c r="B10" s="121"/>
      <c r="C10" s="148" t="s">
        <v>139</v>
      </c>
      <c r="D10" s="123"/>
      <c r="E10" s="124">
        <v>1.1310000000000001E-2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7"/>
      <c r="AF10" s="117"/>
      <c r="AG10" s="117" t="s">
        <v>140</v>
      </c>
      <c r="AH10" s="117">
        <v>0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outlineLevel="1" x14ac:dyDescent="0.2">
      <c r="A11" s="134">
        <v>2</v>
      </c>
      <c r="B11" s="135" t="s">
        <v>141</v>
      </c>
      <c r="C11" s="147" t="s">
        <v>142</v>
      </c>
      <c r="D11" s="136" t="s">
        <v>143</v>
      </c>
      <c r="E11" s="137">
        <v>10.62</v>
      </c>
      <c r="F11" s="138"/>
      <c r="G11" s="139">
        <f>ROUND(E11*F11,2)</f>
        <v>0</v>
      </c>
      <c r="H11" s="122">
        <v>643.70000000000005</v>
      </c>
      <c r="I11" s="122">
        <f>ROUND(E11*H11,2)</f>
        <v>6836.09</v>
      </c>
      <c r="J11" s="122">
        <v>703.3</v>
      </c>
      <c r="K11" s="122">
        <f>ROUND(E11*J11,2)</f>
        <v>7469.05</v>
      </c>
      <c r="L11" s="122">
        <v>21</v>
      </c>
      <c r="M11" s="122">
        <f>G11*(1+L11/100)</f>
        <v>0</v>
      </c>
      <c r="N11" s="122">
        <v>4.5150000000000003E-2</v>
      </c>
      <c r="O11" s="122">
        <f>ROUND(E11*N11,2)</f>
        <v>0.48</v>
      </c>
      <c r="P11" s="122">
        <v>0</v>
      </c>
      <c r="Q11" s="122">
        <f>ROUND(E11*P11,2)</f>
        <v>0</v>
      </c>
      <c r="R11" s="122"/>
      <c r="S11" s="122" t="s">
        <v>135</v>
      </c>
      <c r="T11" s="122" t="s">
        <v>135</v>
      </c>
      <c r="U11" s="122">
        <v>1.2869999999999999</v>
      </c>
      <c r="V11" s="122">
        <f>ROUND(E11*U11,2)</f>
        <v>13.67</v>
      </c>
      <c r="W11" s="122"/>
      <c r="X11" s="122" t="s">
        <v>137</v>
      </c>
      <c r="Y11" s="117"/>
      <c r="Z11" s="117"/>
      <c r="AA11" s="117"/>
      <c r="AB11" s="117"/>
      <c r="AC11" s="117"/>
      <c r="AD11" s="117"/>
      <c r="AE11" s="117"/>
      <c r="AF11" s="117"/>
      <c r="AG11" s="117" t="s">
        <v>138</v>
      </c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</row>
    <row r="12" spans="1:60" outlineLevel="1" x14ac:dyDescent="0.2">
      <c r="A12" s="120"/>
      <c r="B12" s="121"/>
      <c r="C12" s="148" t="s">
        <v>144</v>
      </c>
      <c r="D12" s="123"/>
      <c r="E12" s="124">
        <v>12.6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7"/>
      <c r="AF12" s="117"/>
      <c r="AG12" s="117" t="s">
        <v>140</v>
      </c>
      <c r="AH12" s="117">
        <v>0</v>
      </c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outlineLevel="1" x14ac:dyDescent="0.2">
      <c r="A13" s="120"/>
      <c r="B13" s="121"/>
      <c r="C13" s="148" t="s">
        <v>145</v>
      </c>
      <c r="D13" s="123"/>
      <c r="E13" s="124">
        <v>-1.98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7"/>
      <c r="AF13" s="117"/>
      <c r="AG13" s="117" t="s">
        <v>140</v>
      </c>
      <c r="AH13" s="117">
        <v>0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outlineLevel="1" x14ac:dyDescent="0.2">
      <c r="A14" s="140">
        <v>3</v>
      </c>
      <c r="B14" s="141" t="s">
        <v>146</v>
      </c>
      <c r="C14" s="149" t="s">
        <v>147</v>
      </c>
      <c r="D14" s="142" t="s">
        <v>148</v>
      </c>
      <c r="E14" s="143">
        <v>1</v>
      </c>
      <c r="F14" s="144"/>
      <c r="G14" s="145">
        <f>ROUND(E14*F14,2)</f>
        <v>0</v>
      </c>
      <c r="H14" s="122">
        <v>1605.17</v>
      </c>
      <c r="I14" s="122">
        <f>ROUND(E14*H14,2)</f>
        <v>1605.17</v>
      </c>
      <c r="J14" s="122">
        <v>544.83000000000004</v>
      </c>
      <c r="K14" s="122">
        <f>ROUND(E14*J14,2)</f>
        <v>544.83000000000004</v>
      </c>
      <c r="L14" s="122">
        <v>21</v>
      </c>
      <c r="M14" s="122">
        <f>G14*(1+L14/100)</f>
        <v>0</v>
      </c>
      <c r="N14" s="122">
        <v>1.37E-2</v>
      </c>
      <c r="O14" s="122">
        <f>ROUND(E14*N14,2)</f>
        <v>0.01</v>
      </c>
      <c r="P14" s="122">
        <v>0</v>
      </c>
      <c r="Q14" s="122">
        <f>ROUND(E14*P14,2)</f>
        <v>0</v>
      </c>
      <c r="R14" s="122"/>
      <c r="S14" s="122" t="s">
        <v>135</v>
      </c>
      <c r="T14" s="122" t="s">
        <v>135</v>
      </c>
      <c r="U14" s="122">
        <v>0.997</v>
      </c>
      <c r="V14" s="122">
        <f>ROUND(E14*U14,2)</f>
        <v>1</v>
      </c>
      <c r="W14" s="122"/>
      <c r="X14" s="122" t="s">
        <v>137</v>
      </c>
      <c r="Y14" s="117"/>
      <c r="Z14" s="117"/>
      <c r="AA14" s="117"/>
      <c r="AB14" s="117"/>
      <c r="AC14" s="117"/>
      <c r="AD14" s="117"/>
      <c r="AE14" s="117"/>
      <c r="AF14" s="117"/>
      <c r="AG14" s="117" t="s">
        <v>138</v>
      </c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ht="22.5" outlineLevel="1" x14ac:dyDescent="0.2">
      <c r="A15" s="134">
        <v>4</v>
      </c>
      <c r="B15" s="135" t="s">
        <v>149</v>
      </c>
      <c r="C15" s="147" t="s">
        <v>150</v>
      </c>
      <c r="D15" s="136" t="s">
        <v>143</v>
      </c>
      <c r="E15" s="137">
        <v>0.88</v>
      </c>
      <c r="F15" s="138"/>
      <c r="G15" s="139">
        <f>ROUND(E15*F15,2)</f>
        <v>0</v>
      </c>
      <c r="H15" s="122">
        <v>490.43</v>
      </c>
      <c r="I15" s="122">
        <f>ROUND(E15*H15,2)</f>
        <v>431.58</v>
      </c>
      <c r="J15" s="122">
        <v>243.57</v>
      </c>
      <c r="K15" s="122">
        <f>ROUND(E15*J15,2)</f>
        <v>214.34</v>
      </c>
      <c r="L15" s="122">
        <v>21</v>
      </c>
      <c r="M15" s="122">
        <f>G15*(1+L15/100)</f>
        <v>0</v>
      </c>
      <c r="N15" s="122">
        <v>7.4709999999999999E-2</v>
      </c>
      <c r="O15" s="122">
        <f>ROUND(E15*N15,2)</f>
        <v>7.0000000000000007E-2</v>
      </c>
      <c r="P15" s="122">
        <v>0</v>
      </c>
      <c r="Q15" s="122">
        <f>ROUND(E15*P15,2)</f>
        <v>0</v>
      </c>
      <c r="R15" s="122"/>
      <c r="S15" s="122" t="s">
        <v>135</v>
      </c>
      <c r="T15" s="122" t="s">
        <v>151</v>
      </c>
      <c r="U15" s="122">
        <v>0.52915000000000001</v>
      </c>
      <c r="V15" s="122">
        <f>ROUND(E15*U15,2)</f>
        <v>0.47</v>
      </c>
      <c r="W15" s="122"/>
      <c r="X15" s="122" t="s">
        <v>137</v>
      </c>
      <c r="Y15" s="117"/>
      <c r="Z15" s="117"/>
      <c r="AA15" s="117"/>
      <c r="AB15" s="117"/>
      <c r="AC15" s="117"/>
      <c r="AD15" s="117"/>
      <c r="AE15" s="117"/>
      <c r="AF15" s="117"/>
      <c r="AG15" s="117" t="s">
        <v>138</v>
      </c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outlineLevel="1" x14ac:dyDescent="0.2">
      <c r="A16" s="120"/>
      <c r="B16" s="121"/>
      <c r="C16" s="148" t="s">
        <v>152</v>
      </c>
      <c r="D16" s="123"/>
      <c r="E16" s="124">
        <v>0.88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7"/>
      <c r="AF16" s="117"/>
      <c r="AG16" s="117" t="s">
        <v>140</v>
      </c>
      <c r="AH16" s="117">
        <v>0</v>
      </c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outlineLevel="1" x14ac:dyDescent="0.2">
      <c r="A17" s="134">
        <v>5</v>
      </c>
      <c r="B17" s="135" t="s">
        <v>153</v>
      </c>
      <c r="C17" s="147" t="s">
        <v>154</v>
      </c>
      <c r="D17" s="136" t="s">
        <v>155</v>
      </c>
      <c r="E17" s="137">
        <v>2.2000000000000002</v>
      </c>
      <c r="F17" s="138"/>
      <c r="G17" s="139">
        <f>ROUND(E17*F17,2)</f>
        <v>0</v>
      </c>
      <c r="H17" s="122">
        <v>22.62</v>
      </c>
      <c r="I17" s="122">
        <f>ROUND(E17*H17,2)</f>
        <v>49.76</v>
      </c>
      <c r="J17" s="122">
        <v>104.38</v>
      </c>
      <c r="K17" s="122">
        <f>ROUND(E17*J17,2)</f>
        <v>229.64</v>
      </c>
      <c r="L17" s="122">
        <v>21</v>
      </c>
      <c r="M17" s="122">
        <f>G17*(1+L17/100)</f>
        <v>0</v>
      </c>
      <c r="N17" s="122">
        <v>1.0200000000000001E-3</v>
      </c>
      <c r="O17" s="122">
        <f>ROUND(E17*N17,2)</f>
        <v>0</v>
      </c>
      <c r="P17" s="122">
        <v>0</v>
      </c>
      <c r="Q17" s="122">
        <f>ROUND(E17*P17,2)</f>
        <v>0</v>
      </c>
      <c r="R17" s="122"/>
      <c r="S17" s="122" t="s">
        <v>135</v>
      </c>
      <c r="T17" s="122" t="s">
        <v>151</v>
      </c>
      <c r="U17" s="122">
        <v>0.223</v>
      </c>
      <c r="V17" s="122">
        <f>ROUND(E17*U17,2)</f>
        <v>0.49</v>
      </c>
      <c r="W17" s="122"/>
      <c r="X17" s="122" t="s">
        <v>137</v>
      </c>
      <c r="Y17" s="117"/>
      <c r="Z17" s="117"/>
      <c r="AA17" s="117"/>
      <c r="AB17" s="117"/>
      <c r="AC17" s="117"/>
      <c r="AD17" s="117"/>
      <c r="AE17" s="117"/>
      <c r="AF17" s="117"/>
      <c r="AG17" s="117" t="s">
        <v>138</v>
      </c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</row>
    <row r="18" spans="1:60" outlineLevel="1" x14ac:dyDescent="0.2">
      <c r="A18" s="120"/>
      <c r="B18" s="121"/>
      <c r="C18" s="148" t="s">
        <v>156</v>
      </c>
      <c r="D18" s="123"/>
      <c r="E18" s="124">
        <v>2.2000000000000002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7"/>
      <c r="AF18" s="117"/>
      <c r="AG18" s="117" t="s">
        <v>140</v>
      </c>
      <c r="AH18" s="117">
        <v>0</v>
      </c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ht="22.5" outlineLevel="1" x14ac:dyDescent="0.2">
      <c r="A19" s="134">
        <v>6</v>
      </c>
      <c r="B19" s="135" t="s">
        <v>157</v>
      </c>
      <c r="C19" s="147" t="s">
        <v>158</v>
      </c>
      <c r="D19" s="136" t="s">
        <v>143</v>
      </c>
      <c r="E19" s="137">
        <v>1.62</v>
      </c>
      <c r="F19" s="138"/>
      <c r="G19" s="139">
        <f>ROUND(E19*F19,2)</f>
        <v>0</v>
      </c>
      <c r="H19" s="122">
        <v>0</v>
      </c>
      <c r="I19" s="122">
        <f>ROUND(E19*H19,2)</f>
        <v>0</v>
      </c>
      <c r="J19" s="122">
        <v>141</v>
      </c>
      <c r="K19" s="122">
        <f>ROUND(E19*J19,2)</f>
        <v>228.42</v>
      </c>
      <c r="L19" s="122">
        <v>21</v>
      </c>
      <c r="M19" s="122">
        <f>G19*(1+L19/100)</f>
        <v>0</v>
      </c>
      <c r="N19" s="122">
        <v>0</v>
      </c>
      <c r="O19" s="122">
        <f>ROUND(E19*N19,2)</f>
        <v>0</v>
      </c>
      <c r="P19" s="122">
        <v>0</v>
      </c>
      <c r="Q19" s="122">
        <f>ROUND(E19*P19,2)</f>
        <v>0</v>
      </c>
      <c r="R19" s="122"/>
      <c r="S19" s="122" t="s">
        <v>135</v>
      </c>
      <c r="T19" s="122" t="s">
        <v>135</v>
      </c>
      <c r="U19" s="122">
        <v>0.28000000000000003</v>
      </c>
      <c r="V19" s="122">
        <f>ROUND(E19*U19,2)</f>
        <v>0.45</v>
      </c>
      <c r="W19" s="122"/>
      <c r="X19" s="122" t="s">
        <v>137</v>
      </c>
      <c r="Y19" s="117"/>
      <c r="Z19" s="117"/>
      <c r="AA19" s="117"/>
      <c r="AB19" s="117"/>
      <c r="AC19" s="117"/>
      <c r="AD19" s="117"/>
      <c r="AE19" s="117"/>
      <c r="AF19" s="117"/>
      <c r="AG19" s="117" t="s">
        <v>138</v>
      </c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</row>
    <row r="20" spans="1:60" outlineLevel="1" x14ac:dyDescent="0.2">
      <c r="A20" s="120"/>
      <c r="B20" s="121"/>
      <c r="C20" s="148" t="s">
        <v>159</v>
      </c>
      <c r="D20" s="123"/>
      <c r="E20" s="124">
        <v>1.62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7"/>
      <c r="AF20" s="117"/>
      <c r="AG20" s="117" t="s">
        <v>140</v>
      </c>
      <c r="AH20" s="117">
        <v>0</v>
      </c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ht="22.5" outlineLevel="1" x14ac:dyDescent="0.2">
      <c r="A21" s="134">
        <v>7</v>
      </c>
      <c r="B21" s="135" t="s">
        <v>160</v>
      </c>
      <c r="C21" s="147" t="s">
        <v>161</v>
      </c>
      <c r="D21" s="136" t="s">
        <v>134</v>
      </c>
      <c r="E21" s="137">
        <v>1.1310000000000001E-2</v>
      </c>
      <c r="F21" s="138"/>
      <c r="G21" s="139">
        <f>ROUND(E21*F21,2)</f>
        <v>0</v>
      </c>
      <c r="H21" s="122">
        <v>80500</v>
      </c>
      <c r="I21" s="122">
        <f>ROUND(E21*H21,2)</f>
        <v>910.46</v>
      </c>
      <c r="J21" s="122">
        <v>0</v>
      </c>
      <c r="K21" s="122">
        <f>ROUND(E21*J21,2)</f>
        <v>0</v>
      </c>
      <c r="L21" s="122">
        <v>21</v>
      </c>
      <c r="M21" s="122">
        <f>G21*(1+L21/100)</f>
        <v>0</v>
      </c>
      <c r="N21" s="122">
        <v>1</v>
      </c>
      <c r="O21" s="122">
        <f>ROUND(E21*N21,2)</f>
        <v>0.01</v>
      </c>
      <c r="P21" s="122">
        <v>0</v>
      </c>
      <c r="Q21" s="122">
        <f>ROUND(E21*P21,2)</f>
        <v>0</v>
      </c>
      <c r="R21" s="122" t="s">
        <v>162</v>
      </c>
      <c r="S21" s="122" t="s">
        <v>135</v>
      </c>
      <c r="T21" s="122" t="s">
        <v>136</v>
      </c>
      <c r="U21" s="122">
        <v>0</v>
      </c>
      <c r="V21" s="122">
        <f>ROUND(E21*U21,2)</f>
        <v>0</v>
      </c>
      <c r="W21" s="122"/>
      <c r="X21" s="122" t="s">
        <v>163</v>
      </c>
      <c r="Y21" s="117"/>
      <c r="Z21" s="117"/>
      <c r="AA21" s="117"/>
      <c r="AB21" s="117"/>
      <c r="AC21" s="117"/>
      <c r="AD21" s="117"/>
      <c r="AE21" s="117"/>
      <c r="AF21" s="117"/>
      <c r="AG21" s="117" t="s">
        <v>164</v>
      </c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</row>
    <row r="22" spans="1:60" outlineLevel="1" x14ac:dyDescent="0.2">
      <c r="A22" s="120"/>
      <c r="B22" s="121"/>
      <c r="C22" s="148" t="s">
        <v>139</v>
      </c>
      <c r="D22" s="123"/>
      <c r="E22" s="124">
        <v>1.1310000000000001E-2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7"/>
      <c r="AF22" s="117"/>
      <c r="AG22" s="117" t="s">
        <v>140</v>
      </c>
      <c r="AH22" s="117">
        <v>0</v>
      </c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x14ac:dyDescent="0.2">
      <c r="A23" s="128" t="s">
        <v>130</v>
      </c>
      <c r="B23" s="129" t="s">
        <v>48</v>
      </c>
      <c r="C23" s="146" t="s">
        <v>49</v>
      </c>
      <c r="D23" s="130"/>
      <c r="E23" s="131"/>
      <c r="F23" s="132"/>
      <c r="G23" s="133">
        <f>SUMIF(AG24:AG25,"&lt;&gt;NOR",G24:G25)</f>
        <v>0</v>
      </c>
      <c r="H23" s="127"/>
      <c r="I23" s="127">
        <f>SUM(I24:I25)</f>
        <v>463.09</v>
      </c>
      <c r="J23" s="127"/>
      <c r="K23" s="127">
        <f>SUM(K24:K25)</f>
        <v>841.01</v>
      </c>
      <c r="L23" s="127"/>
      <c r="M23" s="127">
        <f>SUM(M24:M25)</f>
        <v>0</v>
      </c>
      <c r="N23" s="127"/>
      <c r="O23" s="127">
        <f>SUM(O24:O25)</f>
        <v>0.02</v>
      </c>
      <c r="P23" s="127"/>
      <c r="Q23" s="127">
        <f>SUM(Q24:Q25)</f>
        <v>0</v>
      </c>
      <c r="R23" s="127"/>
      <c r="S23" s="127"/>
      <c r="T23" s="127"/>
      <c r="U23" s="127"/>
      <c r="V23" s="127">
        <f>SUM(V24:V25)</f>
        <v>1.54</v>
      </c>
      <c r="W23" s="127"/>
      <c r="X23" s="127"/>
      <c r="AG23" t="s">
        <v>131</v>
      </c>
    </row>
    <row r="24" spans="1:60" ht="22.5" outlineLevel="1" x14ac:dyDescent="0.2">
      <c r="A24" s="134">
        <v>8</v>
      </c>
      <c r="B24" s="135" t="s">
        <v>165</v>
      </c>
      <c r="C24" s="147" t="s">
        <v>166</v>
      </c>
      <c r="D24" s="136" t="s">
        <v>143</v>
      </c>
      <c r="E24" s="137">
        <v>1.62</v>
      </c>
      <c r="F24" s="138"/>
      <c r="G24" s="139">
        <f>ROUND(E24*F24,2)</f>
        <v>0</v>
      </c>
      <c r="H24" s="122">
        <v>285.86</v>
      </c>
      <c r="I24" s="122">
        <f>ROUND(E24*H24,2)</f>
        <v>463.09</v>
      </c>
      <c r="J24" s="122">
        <v>519.14</v>
      </c>
      <c r="K24" s="122">
        <f>ROUND(E24*J24,2)</f>
        <v>841.01</v>
      </c>
      <c r="L24" s="122">
        <v>21</v>
      </c>
      <c r="M24" s="122">
        <f>G24*(1+L24/100)</f>
        <v>0</v>
      </c>
      <c r="N24" s="122">
        <v>1.1900000000000001E-2</v>
      </c>
      <c r="O24" s="122">
        <f>ROUND(E24*N24,2)</f>
        <v>0.02</v>
      </c>
      <c r="P24" s="122">
        <v>0</v>
      </c>
      <c r="Q24" s="122">
        <f>ROUND(E24*P24,2)</f>
        <v>0</v>
      </c>
      <c r="R24" s="122"/>
      <c r="S24" s="122" t="s">
        <v>135</v>
      </c>
      <c r="T24" s="122" t="s">
        <v>135</v>
      </c>
      <c r="U24" s="122">
        <v>0.95</v>
      </c>
      <c r="V24" s="122">
        <f>ROUND(E24*U24,2)</f>
        <v>1.54</v>
      </c>
      <c r="W24" s="122"/>
      <c r="X24" s="122" t="s">
        <v>137</v>
      </c>
      <c r="Y24" s="117"/>
      <c r="Z24" s="117"/>
      <c r="AA24" s="117"/>
      <c r="AB24" s="117"/>
      <c r="AC24" s="117"/>
      <c r="AD24" s="117"/>
      <c r="AE24" s="117"/>
      <c r="AF24" s="117"/>
      <c r="AG24" s="117" t="s">
        <v>138</v>
      </c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outlineLevel="1" x14ac:dyDescent="0.2">
      <c r="A25" s="120"/>
      <c r="B25" s="121"/>
      <c r="C25" s="148" t="s">
        <v>159</v>
      </c>
      <c r="D25" s="123"/>
      <c r="E25" s="124">
        <v>1.62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17"/>
      <c r="Z25" s="117"/>
      <c r="AA25" s="117"/>
      <c r="AB25" s="117"/>
      <c r="AC25" s="117"/>
      <c r="AD25" s="117"/>
      <c r="AE25" s="117"/>
      <c r="AF25" s="117"/>
      <c r="AG25" s="117" t="s">
        <v>140</v>
      </c>
      <c r="AH25" s="117">
        <v>0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x14ac:dyDescent="0.2">
      <c r="A26" s="128" t="s">
        <v>130</v>
      </c>
      <c r="B26" s="129" t="s">
        <v>50</v>
      </c>
      <c r="C26" s="146" t="s">
        <v>51</v>
      </c>
      <c r="D26" s="130"/>
      <c r="E26" s="131"/>
      <c r="F26" s="132"/>
      <c r="G26" s="133">
        <f>SUMIF(AG27:AG88,"&lt;&gt;NOR",G27:G88)</f>
        <v>0</v>
      </c>
      <c r="H26" s="127"/>
      <c r="I26" s="127">
        <f>SUM(I27:I88)</f>
        <v>5990.14</v>
      </c>
      <c r="J26" s="127"/>
      <c r="K26" s="127">
        <f>SUM(K27:K88)</f>
        <v>60482.829999999994</v>
      </c>
      <c r="L26" s="127"/>
      <c r="M26" s="127">
        <f>SUM(M27:M88)</f>
        <v>0</v>
      </c>
      <c r="N26" s="127"/>
      <c r="O26" s="127">
        <f>SUM(O27:O88)</f>
        <v>3.9400000000000004</v>
      </c>
      <c r="P26" s="127"/>
      <c r="Q26" s="127">
        <f>SUM(Q27:Q88)</f>
        <v>0</v>
      </c>
      <c r="R26" s="127"/>
      <c r="S26" s="127"/>
      <c r="T26" s="127"/>
      <c r="U26" s="127"/>
      <c r="V26" s="127">
        <f>SUM(V27:V88)</f>
        <v>119.55999999999999</v>
      </c>
      <c r="W26" s="127"/>
      <c r="X26" s="127"/>
      <c r="AG26" t="s">
        <v>131</v>
      </c>
    </row>
    <row r="27" spans="1:60" outlineLevel="1" x14ac:dyDescent="0.2">
      <c r="A27" s="134">
        <v>9</v>
      </c>
      <c r="B27" s="135" t="s">
        <v>167</v>
      </c>
      <c r="C27" s="147" t="s">
        <v>168</v>
      </c>
      <c r="D27" s="136" t="s">
        <v>143</v>
      </c>
      <c r="E27" s="137">
        <v>21.94</v>
      </c>
      <c r="F27" s="138"/>
      <c r="G27" s="139">
        <f>ROUND(E27*F27,2)</f>
        <v>0</v>
      </c>
      <c r="H27" s="122">
        <v>13.56</v>
      </c>
      <c r="I27" s="122">
        <f>ROUND(E27*H27,2)</f>
        <v>297.51</v>
      </c>
      <c r="J27" s="122">
        <v>33.04</v>
      </c>
      <c r="K27" s="122">
        <f>ROUND(E27*J27,2)</f>
        <v>724.9</v>
      </c>
      <c r="L27" s="122">
        <v>21</v>
      </c>
      <c r="M27" s="122">
        <f>G27*(1+L27/100)</f>
        <v>0</v>
      </c>
      <c r="N27" s="122">
        <v>4.0000000000000003E-5</v>
      </c>
      <c r="O27" s="122">
        <f>ROUND(E27*N27,2)</f>
        <v>0</v>
      </c>
      <c r="P27" s="122">
        <v>0</v>
      </c>
      <c r="Q27" s="122">
        <f>ROUND(E27*P27,2)</f>
        <v>0</v>
      </c>
      <c r="R27" s="122"/>
      <c r="S27" s="122" t="s">
        <v>135</v>
      </c>
      <c r="T27" s="122" t="s">
        <v>151</v>
      </c>
      <c r="U27" s="122">
        <v>7.8E-2</v>
      </c>
      <c r="V27" s="122">
        <f>ROUND(E27*U27,2)</f>
        <v>1.71</v>
      </c>
      <c r="W27" s="122"/>
      <c r="X27" s="122" t="s">
        <v>137</v>
      </c>
      <c r="Y27" s="117"/>
      <c r="Z27" s="117"/>
      <c r="AA27" s="117"/>
      <c r="AB27" s="117"/>
      <c r="AC27" s="117"/>
      <c r="AD27" s="117"/>
      <c r="AE27" s="117"/>
      <c r="AF27" s="117"/>
      <c r="AG27" s="117" t="s">
        <v>138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outlineLevel="1" x14ac:dyDescent="0.2">
      <c r="A28" s="120"/>
      <c r="B28" s="121"/>
      <c r="C28" s="148" t="s">
        <v>169</v>
      </c>
      <c r="D28" s="123"/>
      <c r="E28" s="124">
        <v>3.64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7"/>
      <c r="AF28" s="117"/>
      <c r="AG28" s="117" t="s">
        <v>140</v>
      </c>
      <c r="AH28" s="117">
        <v>0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</row>
    <row r="29" spans="1:60" outlineLevel="1" x14ac:dyDescent="0.2">
      <c r="A29" s="120"/>
      <c r="B29" s="121"/>
      <c r="C29" s="148" t="s">
        <v>170</v>
      </c>
      <c r="D29" s="123"/>
      <c r="E29" s="124">
        <v>4.4000000000000004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7"/>
      <c r="AF29" s="117"/>
      <c r="AG29" s="117" t="s">
        <v>140</v>
      </c>
      <c r="AH29" s="117">
        <v>0</v>
      </c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</row>
    <row r="30" spans="1:60" outlineLevel="1" x14ac:dyDescent="0.2">
      <c r="A30" s="120"/>
      <c r="B30" s="121"/>
      <c r="C30" s="148" t="s">
        <v>171</v>
      </c>
      <c r="D30" s="123"/>
      <c r="E30" s="124">
        <v>4.2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7"/>
      <c r="AF30" s="117"/>
      <c r="AG30" s="117" t="s">
        <v>140</v>
      </c>
      <c r="AH30" s="117">
        <v>0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</row>
    <row r="31" spans="1:60" outlineLevel="1" x14ac:dyDescent="0.2">
      <c r="A31" s="120"/>
      <c r="B31" s="121"/>
      <c r="C31" s="148" t="s">
        <v>172</v>
      </c>
      <c r="D31" s="123"/>
      <c r="E31" s="124">
        <v>3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7"/>
      <c r="AF31" s="117"/>
      <c r="AG31" s="117" t="s">
        <v>140</v>
      </c>
      <c r="AH31" s="117">
        <v>0</v>
      </c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</row>
    <row r="32" spans="1:60" outlineLevel="1" x14ac:dyDescent="0.2">
      <c r="A32" s="120"/>
      <c r="B32" s="121"/>
      <c r="C32" s="148" t="s">
        <v>172</v>
      </c>
      <c r="D32" s="123"/>
      <c r="E32" s="124">
        <v>3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7"/>
      <c r="AF32" s="117"/>
      <c r="AG32" s="117" t="s">
        <v>140</v>
      </c>
      <c r="AH32" s="117">
        <v>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">
      <c r="A33" s="120"/>
      <c r="B33" s="121"/>
      <c r="C33" s="148" t="s">
        <v>172</v>
      </c>
      <c r="D33" s="123"/>
      <c r="E33" s="124">
        <v>3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7"/>
      <c r="AF33" s="117"/>
      <c r="AG33" s="117" t="s">
        <v>140</v>
      </c>
      <c r="AH33" s="117">
        <v>0</v>
      </c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">
      <c r="A34" s="120"/>
      <c r="B34" s="121"/>
      <c r="C34" s="148" t="s">
        <v>173</v>
      </c>
      <c r="D34" s="123"/>
      <c r="E34" s="124">
        <v>0.7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7"/>
      <c r="AF34" s="117"/>
      <c r="AG34" s="117" t="s">
        <v>140</v>
      </c>
      <c r="AH34" s="117">
        <v>0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ht="22.5" outlineLevel="1" x14ac:dyDescent="0.2">
      <c r="A35" s="134">
        <v>10</v>
      </c>
      <c r="B35" s="135" t="s">
        <v>174</v>
      </c>
      <c r="C35" s="147" t="s">
        <v>175</v>
      </c>
      <c r="D35" s="136" t="s">
        <v>143</v>
      </c>
      <c r="E35" s="137">
        <v>151.13</v>
      </c>
      <c r="F35" s="138"/>
      <c r="G35" s="139">
        <f>ROUND(E35*F35,2)</f>
        <v>0</v>
      </c>
      <c r="H35" s="122">
        <v>16.05</v>
      </c>
      <c r="I35" s="122">
        <f>ROUND(E35*H35,2)</f>
        <v>2425.64</v>
      </c>
      <c r="J35" s="122">
        <v>96.45</v>
      </c>
      <c r="K35" s="122">
        <f>ROUND(E35*J35,2)</f>
        <v>14576.49</v>
      </c>
      <c r="L35" s="122">
        <v>21</v>
      </c>
      <c r="M35" s="122">
        <f>G35*(1+L35/100)</f>
        <v>0</v>
      </c>
      <c r="N35" s="122">
        <v>6.0899999999999999E-3</v>
      </c>
      <c r="O35" s="122">
        <f>ROUND(E35*N35,2)</f>
        <v>0.92</v>
      </c>
      <c r="P35" s="122">
        <v>0</v>
      </c>
      <c r="Q35" s="122">
        <f>ROUND(E35*P35,2)</f>
        <v>0</v>
      </c>
      <c r="R35" s="122"/>
      <c r="S35" s="122" t="s">
        <v>135</v>
      </c>
      <c r="T35" s="122" t="s">
        <v>135</v>
      </c>
      <c r="U35" s="122">
        <v>0.19273999999999999</v>
      </c>
      <c r="V35" s="122">
        <f>ROUND(E35*U35,2)</f>
        <v>29.13</v>
      </c>
      <c r="W35" s="122"/>
      <c r="X35" s="122" t="s">
        <v>137</v>
      </c>
      <c r="Y35" s="117"/>
      <c r="Z35" s="117"/>
      <c r="AA35" s="117"/>
      <c r="AB35" s="117"/>
      <c r="AC35" s="117"/>
      <c r="AD35" s="117"/>
      <c r="AE35" s="117"/>
      <c r="AF35" s="117"/>
      <c r="AG35" s="117" t="s">
        <v>138</v>
      </c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</row>
    <row r="36" spans="1:60" outlineLevel="1" x14ac:dyDescent="0.2">
      <c r="A36" s="120"/>
      <c r="B36" s="121"/>
      <c r="C36" s="148" t="s">
        <v>176</v>
      </c>
      <c r="D36" s="123"/>
      <c r="E36" s="124">
        <v>22.57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17"/>
      <c r="Z36" s="117"/>
      <c r="AA36" s="117"/>
      <c r="AB36" s="117"/>
      <c r="AC36" s="117"/>
      <c r="AD36" s="117"/>
      <c r="AE36" s="117"/>
      <c r="AF36" s="117"/>
      <c r="AG36" s="117" t="s">
        <v>140</v>
      </c>
      <c r="AH36" s="117">
        <v>0</v>
      </c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outlineLevel="1" x14ac:dyDescent="0.2">
      <c r="A37" s="120"/>
      <c r="B37" s="121"/>
      <c r="C37" s="148" t="s">
        <v>177</v>
      </c>
      <c r="D37" s="123"/>
      <c r="E37" s="124">
        <v>30.96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17"/>
      <c r="Z37" s="117"/>
      <c r="AA37" s="117"/>
      <c r="AB37" s="117"/>
      <c r="AC37" s="117"/>
      <c r="AD37" s="117"/>
      <c r="AE37" s="117"/>
      <c r="AF37" s="117"/>
      <c r="AG37" s="117" t="s">
        <v>140</v>
      </c>
      <c r="AH37" s="117">
        <v>0</v>
      </c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</row>
    <row r="38" spans="1:60" outlineLevel="1" x14ac:dyDescent="0.2">
      <c r="A38" s="120"/>
      <c r="B38" s="121"/>
      <c r="C38" s="148" t="s">
        <v>178</v>
      </c>
      <c r="D38" s="123"/>
      <c r="E38" s="124">
        <v>30.25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17"/>
      <c r="Z38" s="117"/>
      <c r="AA38" s="117"/>
      <c r="AB38" s="117"/>
      <c r="AC38" s="117"/>
      <c r="AD38" s="117"/>
      <c r="AE38" s="117"/>
      <c r="AF38" s="117"/>
      <c r="AG38" s="117" t="s">
        <v>140</v>
      </c>
      <c r="AH38" s="117">
        <v>0</v>
      </c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outlineLevel="1" x14ac:dyDescent="0.2">
      <c r="A39" s="120"/>
      <c r="B39" s="121"/>
      <c r="C39" s="148" t="s">
        <v>179</v>
      </c>
      <c r="D39" s="123"/>
      <c r="E39" s="124">
        <v>34.56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17"/>
      <c r="Z39" s="117"/>
      <c r="AA39" s="117"/>
      <c r="AB39" s="117"/>
      <c r="AC39" s="117"/>
      <c r="AD39" s="117"/>
      <c r="AE39" s="117"/>
      <c r="AF39" s="117"/>
      <c r="AG39" s="117" t="s">
        <v>140</v>
      </c>
      <c r="AH39" s="117">
        <v>0</v>
      </c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</row>
    <row r="40" spans="1:60" outlineLevel="1" x14ac:dyDescent="0.2">
      <c r="A40" s="120"/>
      <c r="B40" s="121"/>
      <c r="C40" s="148" t="s">
        <v>180</v>
      </c>
      <c r="D40" s="123"/>
      <c r="E40" s="124">
        <v>5.4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17"/>
      <c r="Z40" s="117"/>
      <c r="AA40" s="117"/>
      <c r="AB40" s="117"/>
      <c r="AC40" s="117"/>
      <c r="AD40" s="117"/>
      <c r="AE40" s="117"/>
      <c r="AF40" s="117"/>
      <c r="AG40" s="117" t="s">
        <v>140</v>
      </c>
      <c r="AH40" s="117">
        <v>0</v>
      </c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">
      <c r="A41" s="120"/>
      <c r="B41" s="121"/>
      <c r="C41" s="148" t="s">
        <v>181</v>
      </c>
      <c r="D41" s="123"/>
      <c r="E41" s="124">
        <v>11.22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17"/>
      <c r="Z41" s="117"/>
      <c r="AA41" s="117"/>
      <c r="AB41" s="117"/>
      <c r="AC41" s="117"/>
      <c r="AD41" s="117"/>
      <c r="AE41" s="117"/>
      <c r="AF41" s="117"/>
      <c r="AG41" s="117" t="s">
        <v>140</v>
      </c>
      <c r="AH41" s="117">
        <v>0</v>
      </c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</row>
    <row r="42" spans="1:60" outlineLevel="1" x14ac:dyDescent="0.2">
      <c r="A42" s="120"/>
      <c r="B42" s="121"/>
      <c r="C42" s="148" t="s">
        <v>182</v>
      </c>
      <c r="D42" s="123"/>
      <c r="E42" s="124">
        <v>8.25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17"/>
      <c r="Z42" s="117"/>
      <c r="AA42" s="117"/>
      <c r="AB42" s="117"/>
      <c r="AC42" s="117"/>
      <c r="AD42" s="117"/>
      <c r="AE42" s="117"/>
      <c r="AF42" s="117"/>
      <c r="AG42" s="117" t="s">
        <v>140</v>
      </c>
      <c r="AH42" s="117">
        <v>0</v>
      </c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</row>
    <row r="43" spans="1:60" outlineLevel="1" x14ac:dyDescent="0.2">
      <c r="A43" s="120"/>
      <c r="B43" s="121"/>
      <c r="C43" s="148" t="s">
        <v>183</v>
      </c>
      <c r="D43" s="123"/>
      <c r="E43" s="124">
        <v>4.5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17"/>
      <c r="Z43" s="117"/>
      <c r="AA43" s="117"/>
      <c r="AB43" s="117"/>
      <c r="AC43" s="117"/>
      <c r="AD43" s="117"/>
      <c r="AE43" s="117"/>
      <c r="AF43" s="117"/>
      <c r="AG43" s="117" t="s">
        <v>140</v>
      </c>
      <c r="AH43" s="117">
        <v>0</v>
      </c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</row>
    <row r="44" spans="1:60" outlineLevel="1" x14ac:dyDescent="0.2">
      <c r="A44" s="120"/>
      <c r="B44" s="121"/>
      <c r="C44" s="148" t="s">
        <v>184</v>
      </c>
      <c r="D44" s="123"/>
      <c r="E44" s="124">
        <v>1.62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7"/>
      <c r="Z44" s="117"/>
      <c r="AA44" s="117"/>
      <c r="AB44" s="117"/>
      <c r="AC44" s="117"/>
      <c r="AD44" s="117"/>
      <c r="AE44" s="117"/>
      <c r="AF44" s="117"/>
      <c r="AG44" s="117" t="s">
        <v>140</v>
      </c>
      <c r="AH44" s="117">
        <v>0</v>
      </c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60" outlineLevel="1" x14ac:dyDescent="0.2">
      <c r="A45" s="120"/>
      <c r="B45" s="121"/>
      <c r="C45" s="148" t="s">
        <v>185</v>
      </c>
      <c r="D45" s="123"/>
      <c r="E45" s="124">
        <v>1.8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17"/>
      <c r="Z45" s="117"/>
      <c r="AA45" s="117"/>
      <c r="AB45" s="117"/>
      <c r="AC45" s="117"/>
      <c r="AD45" s="117"/>
      <c r="AE45" s="117"/>
      <c r="AF45" s="117"/>
      <c r="AG45" s="117" t="s">
        <v>140</v>
      </c>
      <c r="AH45" s="117">
        <v>0</v>
      </c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</row>
    <row r="46" spans="1:60" outlineLevel="1" x14ac:dyDescent="0.2">
      <c r="A46" s="134">
        <v>11</v>
      </c>
      <c r="B46" s="135" t="s">
        <v>186</v>
      </c>
      <c r="C46" s="147" t="s">
        <v>187</v>
      </c>
      <c r="D46" s="136" t="s">
        <v>143</v>
      </c>
      <c r="E46" s="137">
        <v>4.7</v>
      </c>
      <c r="F46" s="138"/>
      <c r="G46" s="139">
        <f>ROUND(E46*F46,2)</f>
        <v>0</v>
      </c>
      <c r="H46" s="122">
        <v>43.02</v>
      </c>
      <c r="I46" s="122">
        <f>ROUND(E46*H46,2)</f>
        <v>202.19</v>
      </c>
      <c r="J46" s="122">
        <v>288.48</v>
      </c>
      <c r="K46" s="122">
        <f>ROUND(E46*J46,2)</f>
        <v>1355.86</v>
      </c>
      <c r="L46" s="122">
        <v>21</v>
      </c>
      <c r="M46" s="122">
        <f>G46*(1+L46/100)</f>
        <v>0</v>
      </c>
      <c r="N46" s="122">
        <v>4.4139999999999999E-2</v>
      </c>
      <c r="O46" s="122">
        <f>ROUND(E46*N46,2)</f>
        <v>0.21</v>
      </c>
      <c r="P46" s="122">
        <v>0</v>
      </c>
      <c r="Q46" s="122">
        <f>ROUND(E46*P46,2)</f>
        <v>0</v>
      </c>
      <c r="R46" s="122"/>
      <c r="S46" s="122" t="s">
        <v>135</v>
      </c>
      <c r="T46" s="122" t="s">
        <v>135</v>
      </c>
      <c r="U46" s="122">
        <v>0.6</v>
      </c>
      <c r="V46" s="122">
        <f>ROUND(E46*U46,2)</f>
        <v>2.82</v>
      </c>
      <c r="W46" s="122"/>
      <c r="X46" s="122" t="s">
        <v>137</v>
      </c>
      <c r="Y46" s="117"/>
      <c r="Z46" s="117"/>
      <c r="AA46" s="117"/>
      <c r="AB46" s="117"/>
      <c r="AC46" s="117"/>
      <c r="AD46" s="117"/>
      <c r="AE46" s="117"/>
      <c r="AF46" s="117"/>
      <c r="AG46" s="117" t="s">
        <v>138</v>
      </c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outlineLevel="1" x14ac:dyDescent="0.2">
      <c r="A47" s="120"/>
      <c r="B47" s="121"/>
      <c r="C47" s="148" t="s">
        <v>188</v>
      </c>
      <c r="D47" s="123"/>
      <c r="E47" s="124">
        <v>2.4500000000000002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17"/>
      <c r="Z47" s="117"/>
      <c r="AA47" s="117"/>
      <c r="AB47" s="117"/>
      <c r="AC47" s="117"/>
      <c r="AD47" s="117"/>
      <c r="AE47" s="117"/>
      <c r="AF47" s="117"/>
      <c r="AG47" s="117" t="s">
        <v>140</v>
      </c>
      <c r="AH47" s="117">
        <v>0</v>
      </c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</row>
    <row r="48" spans="1:60" outlineLevel="1" x14ac:dyDescent="0.2">
      <c r="A48" s="120"/>
      <c r="B48" s="121"/>
      <c r="C48" s="148" t="s">
        <v>189</v>
      </c>
      <c r="D48" s="123"/>
      <c r="E48" s="124">
        <v>2.25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17"/>
      <c r="Z48" s="117"/>
      <c r="AA48" s="117"/>
      <c r="AB48" s="117"/>
      <c r="AC48" s="117"/>
      <c r="AD48" s="117"/>
      <c r="AE48" s="117"/>
      <c r="AF48" s="117"/>
      <c r="AG48" s="117" t="s">
        <v>140</v>
      </c>
      <c r="AH48" s="117">
        <v>0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outlineLevel="1" x14ac:dyDescent="0.2">
      <c r="A49" s="134">
        <v>12</v>
      </c>
      <c r="B49" s="135" t="s">
        <v>190</v>
      </c>
      <c r="C49" s="147" t="s">
        <v>191</v>
      </c>
      <c r="D49" s="136" t="s">
        <v>143</v>
      </c>
      <c r="E49" s="137">
        <v>2.76</v>
      </c>
      <c r="F49" s="138"/>
      <c r="G49" s="139">
        <f>ROUND(E49*F49,2)</f>
        <v>0</v>
      </c>
      <c r="H49" s="122">
        <v>46.97</v>
      </c>
      <c r="I49" s="122">
        <f>ROUND(E49*H49,2)</f>
        <v>129.63999999999999</v>
      </c>
      <c r="J49" s="122">
        <v>405.53</v>
      </c>
      <c r="K49" s="122">
        <f>ROUND(E49*J49,2)</f>
        <v>1119.26</v>
      </c>
      <c r="L49" s="122">
        <v>21</v>
      </c>
      <c r="M49" s="122">
        <f>G49*(1+L49/100)</f>
        <v>0</v>
      </c>
      <c r="N49" s="122">
        <v>4.7660000000000001E-2</v>
      </c>
      <c r="O49" s="122">
        <f>ROUND(E49*N49,2)</f>
        <v>0.13</v>
      </c>
      <c r="P49" s="122">
        <v>0</v>
      </c>
      <c r="Q49" s="122">
        <f>ROUND(E49*P49,2)</f>
        <v>0</v>
      </c>
      <c r="R49" s="122"/>
      <c r="S49" s="122" t="s">
        <v>135</v>
      </c>
      <c r="T49" s="122" t="s">
        <v>135</v>
      </c>
      <c r="U49" s="122">
        <v>0.84</v>
      </c>
      <c r="V49" s="122">
        <f>ROUND(E49*U49,2)</f>
        <v>2.3199999999999998</v>
      </c>
      <c r="W49" s="122"/>
      <c r="X49" s="122" t="s">
        <v>137</v>
      </c>
      <c r="Y49" s="117"/>
      <c r="Z49" s="117"/>
      <c r="AA49" s="117"/>
      <c r="AB49" s="117"/>
      <c r="AC49" s="117"/>
      <c r="AD49" s="117"/>
      <c r="AE49" s="117"/>
      <c r="AF49" s="117"/>
      <c r="AG49" s="117" t="s">
        <v>138</v>
      </c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</row>
    <row r="50" spans="1:60" outlineLevel="1" x14ac:dyDescent="0.2">
      <c r="A50" s="120"/>
      <c r="B50" s="121"/>
      <c r="C50" s="148" t="s">
        <v>192</v>
      </c>
      <c r="D50" s="123"/>
      <c r="E50" s="124">
        <v>2.76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17"/>
      <c r="Z50" s="117"/>
      <c r="AA50" s="117"/>
      <c r="AB50" s="117"/>
      <c r="AC50" s="117"/>
      <c r="AD50" s="117"/>
      <c r="AE50" s="117"/>
      <c r="AF50" s="117"/>
      <c r="AG50" s="117" t="s">
        <v>140</v>
      </c>
      <c r="AH50" s="117">
        <v>0</v>
      </c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ht="22.5" outlineLevel="1" x14ac:dyDescent="0.2">
      <c r="A51" s="134">
        <v>13</v>
      </c>
      <c r="B51" s="135" t="s">
        <v>193</v>
      </c>
      <c r="C51" s="147" t="s">
        <v>194</v>
      </c>
      <c r="D51" s="136" t="s">
        <v>143</v>
      </c>
      <c r="E51" s="137">
        <v>450.86</v>
      </c>
      <c r="F51" s="138"/>
      <c r="G51" s="139">
        <f>ROUND(E51*F51,2)</f>
        <v>0</v>
      </c>
      <c r="H51" s="122">
        <v>5.25</v>
      </c>
      <c r="I51" s="122">
        <f>ROUND(E51*H51,2)</f>
        <v>2367.02</v>
      </c>
      <c r="J51" s="122">
        <v>87.05</v>
      </c>
      <c r="K51" s="122">
        <f>ROUND(E51*J51,2)</f>
        <v>39247.360000000001</v>
      </c>
      <c r="L51" s="122">
        <v>21</v>
      </c>
      <c r="M51" s="122">
        <f>G51*(1+L51/100)</f>
        <v>0</v>
      </c>
      <c r="N51" s="122">
        <v>5.4299999999999999E-3</v>
      </c>
      <c r="O51" s="122">
        <f>ROUND(E51*N51,2)</f>
        <v>2.4500000000000002</v>
      </c>
      <c r="P51" s="122">
        <v>0</v>
      </c>
      <c r="Q51" s="122">
        <f>ROUND(E51*P51,2)</f>
        <v>0</v>
      </c>
      <c r="R51" s="122"/>
      <c r="S51" s="122" t="s">
        <v>135</v>
      </c>
      <c r="T51" s="122" t="s">
        <v>135</v>
      </c>
      <c r="U51" s="122">
        <v>0.16941999999999999</v>
      </c>
      <c r="V51" s="122">
        <f>ROUND(E51*U51,2)</f>
        <v>76.38</v>
      </c>
      <c r="W51" s="122"/>
      <c r="X51" s="122" t="s">
        <v>137</v>
      </c>
      <c r="Y51" s="117"/>
      <c r="Z51" s="117"/>
      <c r="AA51" s="117"/>
      <c r="AB51" s="117"/>
      <c r="AC51" s="117"/>
      <c r="AD51" s="117"/>
      <c r="AE51" s="117"/>
      <c r="AF51" s="117"/>
      <c r="AG51" s="117" t="s">
        <v>138</v>
      </c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</row>
    <row r="52" spans="1:60" outlineLevel="1" x14ac:dyDescent="0.2">
      <c r="A52" s="120"/>
      <c r="B52" s="121"/>
      <c r="C52" s="148" t="s">
        <v>195</v>
      </c>
      <c r="D52" s="123"/>
      <c r="E52" s="124">
        <v>70.56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17"/>
      <c r="Z52" s="117"/>
      <c r="AA52" s="117"/>
      <c r="AB52" s="117"/>
      <c r="AC52" s="117"/>
      <c r="AD52" s="117"/>
      <c r="AE52" s="117"/>
      <c r="AF52" s="117"/>
      <c r="AG52" s="117" t="s">
        <v>140</v>
      </c>
      <c r="AH52" s="117">
        <v>0</v>
      </c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outlineLevel="1" x14ac:dyDescent="0.2">
      <c r="A53" s="120"/>
      <c r="B53" s="121"/>
      <c r="C53" s="148" t="s">
        <v>196</v>
      </c>
      <c r="D53" s="123"/>
      <c r="E53" s="124">
        <v>-2.86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7"/>
      <c r="Z53" s="117"/>
      <c r="AA53" s="117"/>
      <c r="AB53" s="117"/>
      <c r="AC53" s="117"/>
      <c r="AD53" s="117"/>
      <c r="AE53" s="117"/>
      <c r="AF53" s="117"/>
      <c r="AG53" s="117" t="s">
        <v>140</v>
      </c>
      <c r="AH53" s="117">
        <v>0</v>
      </c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1:60" outlineLevel="1" x14ac:dyDescent="0.2">
      <c r="A54" s="120"/>
      <c r="B54" s="121"/>
      <c r="C54" s="148" t="s">
        <v>197</v>
      </c>
      <c r="D54" s="123"/>
      <c r="E54" s="124">
        <v>-2.42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7"/>
      <c r="Z54" s="117"/>
      <c r="AA54" s="117"/>
      <c r="AB54" s="117"/>
      <c r="AC54" s="117"/>
      <c r="AD54" s="117"/>
      <c r="AE54" s="117"/>
      <c r="AF54" s="117"/>
      <c r="AG54" s="117" t="s">
        <v>140</v>
      </c>
      <c r="AH54" s="117">
        <v>0</v>
      </c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outlineLevel="1" x14ac:dyDescent="0.2">
      <c r="A55" s="120"/>
      <c r="B55" s="121"/>
      <c r="C55" s="148" t="s">
        <v>198</v>
      </c>
      <c r="D55" s="123"/>
      <c r="E55" s="124">
        <v>-1.2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7"/>
      <c r="Z55" s="117"/>
      <c r="AA55" s="117"/>
      <c r="AB55" s="117"/>
      <c r="AC55" s="117"/>
      <c r="AD55" s="117"/>
      <c r="AE55" s="117"/>
      <c r="AF55" s="117"/>
      <c r="AG55" s="117" t="s">
        <v>140</v>
      </c>
      <c r="AH55" s="117">
        <v>0</v>
      </c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">
      <c r="A56" s="120"/>
      <c r="B56" s="121"/>
      <c r="C56" s="148" t="s">
        <v>199</v>
      </c>
      <c r="D56" s="123"/>
      <c r="E56" s="124">
        <v>-1.5</v>
      </c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7"/>
      <c r="Z56" s="117"/>
      <c r="AA56" s="117"/>
      <c r="AB56" s="117"/>
      <c r="AC56" s="117"/>
      <c r="AD56" s="117"/>
      <c r="AE56" s="117"/>
      <c r="AF56" s="117"/>
      <c r="AG56" s="117" t="s">
        <v>140</v>
      </c>
      <c r="AH56" s="117">
        <v>0</v>
      </c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outlineLevel="1" x14ac:dyDescent="0.2">
      <c r="A57" s="120"/>
      <c r="B57" s="121"/>
      <c r="C57" s="148" t="s">
        <v>200</v>
      </c>
      <c r="D57" s="123"/>
      <c r="E57" s="124">
        <v>-1.8</v>
      </c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17"/>
      <c r="Z57" s="117"/>
      <c r="AA57" s="117"/>
      <c r="AB57" s="117"/>
      <c r="AC57" s="117"/>
      <c r="AD57" s="117"/>
      <c r="AE57" s="117"/>
      <c r="AF57" s="117"/>
      <c r="AG57" s="117" t="s">
        <v>140</v>
      </c>
      <c r="AH57" s="117">
        <v>0</v>
      </c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</row>
    <row r="58" spans="1:60" outlineLevel="1" x14ac:dyDescent="0.2">
      <c r="A58" s="120"/>
      <c r="B58" s="121"/>
      <c r="C58" s="148" t="s">
        <v>201</v>
      </c>
      <c r="D58" s="123"/>
      <c r="E58" s="124">
        <v>82.8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17"/>
      <c r="Z58" s="117"/>
      <c r="AA58" s="117"/>
      <c r="AB58" s="117"/>
      <c r="AC58" s="117"/>
      <c r="AD58" s="117"/>
      <c r="AE58" s="117"/>
      <c r="AF58" s="117"/>
      <c r="AG58" s="117" t="s">
        <v>140</v>
      </c>
      <c r="AH58" s="117">
        <v>0</v>
      </c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outlineLevel="1" x14ac:dyDescent="0.2">
      <c r="A59" s="120"/>
      <c r="B59" s="121"/>
      <c r="C59" s="148" t="s">
        <v>202</v>
      </c>
      <c r="D59" s="123"/>
      <c r="E59" s="124">
        <v>-8.58</v>
      </c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17"/>
      <c r="Z59" s="117"/>
      <c r="AA59" s="117"/>
      <c r="AB59" s="117"/>
      <c r="AC59" s="117"/>
      <c r="AD59" s="117"/>
      <c r="AE59" s="117"/>
      <c r="AF59" s="117"/>
      <c r="AG59" s="117" t="s">
        <v>140</v>
      </c>
      <c r="AH59" s="117">
        <v>0</v>
      </c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</row>
    <row r="60" spans="1:60" outlineLevel="1" x14ac:dyDescent="0.2">
      <c r="A60" s="120"/>
      <c r="B60" s="121"/>
      <c r="C60" s="148" t="s">
        <v>203</v>
      </c>
      <c r="D60" s="123"/>
      <c r="E60" s="124">
        <v>-4.2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17"/>
      <c r="Z60" s="117"/>
      <c r="AA60" s="117"/>
      <c r="AB60" s="117"/>
      <c r="AC60" s="117"/>
      <c r="AD60" s="117"/>
      <c r="AE60" s="117"/>
      <c r="AF60" s="117"/>
      <c r="AG60" s="117" t="s">
        <v>140</v>
      </c>
      <c r="AH60" s="117">
        <v>0</v>
      </c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">
      <c r="A61" s="120"/>
      <c r="B61" s="121"/>
      <c r="C61" s="148" t="s">
        <v>204</v>
      </c>
      <c r="D61" s="123"/>
      <c r="E61" s="124">
        <v>79.2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17"/>
      <c r="Z61" s="117"/>
      <c r="AA61" s="117"/>
      <c r="AB61" s="117"/>
      <c r="AC61" s="117"/>
      <c r="AD61" s="117"/>
      <c r="AE61" s="117"/>
      <c r="AF61" s="117"/>
      <c r="AG61" s="117" t="s">
        <v>140</v>
      </c>
      <c r="AH61" s="117">
        <v>0</v>
      </c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outlineLevel="1" x14ac:dyDescent="0.2">
      <c r="A62" s="120"/>
      <c r="B62" s="121"/>
      <c r="C62" s="148" t="s">
        <v>196</v>
      </c>
      <c r="D62" s="123"/>
      <c r="E62" s="124">
        <v>-2.86</v>
      </c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17"/>
      <c r="Z62" s="117"/>
      <c r="AA62" s="117"/>
      <c r="AB62" s="117"/>
      <c r="AC62" s="117"/>
      <c r="AD62" s="117"/>
      <c r="AE62" s="117"/>
      <c r="AF62" s="117"/>
      <c r="AG62" s="117" t="s">
        <v>140</v>
      </c>
      <c r="AH62" s="117">
        <v>0</v>
      </c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</row>
    <row r="63" spans="1:60" outlineLevel="1" x14ac:dyDescent="0.2">
      <c r="A63" s="120"/>
      <c r="B63" s="121"/>
      <c r="C63" s="148" t="s">
        <v>205</v>
      </c>
      <c r="D63" s="123"/>
      <c r="E63" s="124">
        <v>-7.26</v>
      </c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17"/>
      <c r="Z63" s="117"/>
      <c r="AA63" s="117"/>
      <c r="AB63" s="117"/>
      <c r="AC63" s="117"/>
      <c r="AD63" s="117"/>
      <c r="AE63" s="117"/>
      <c r="AF63" s="117"/>
      <c r="AG63" s="117" t="s">
        <v>140</v>
      </c>
      <c r="AH63" s="117">
        <v>0</v>
      </c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outlineLevel="1" x14ac:dyDescent="0.2">
      <c r="A64" s="120"/>
      <c r="B64" s="121"/>
      <c r="C64" s="148" t="s">
        <v>206</v>
      </c>
      <c r="D64" s="123"/>
      <c r="E64" s="124">
        <v>86.4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17"/>
      <c r="Z64" s="117"/>
      <c r="AA64" s="117"/>
      <c r="AB64" s="117"/>
      <c r="AC64" s="117"/>
      <c r="AD64" s="117"/>
      <c r="AE64" s="117"/>
      <c r="AF64" s="117"/>
      <c r="AG64" s="117" t="s">
        <v>140</v>
      </c>
      <c r="AH64" s="117">
        <v>0</v>
      </c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</row>
    <row r="65" spans="1:60" outlineLevel="1" x14ac:dyDescent="0.2">
      <c r="A65" s="120"/>
      <c r="B65" s="121"/>
      <c r="C65" s="148" t="s">
        <v>196</v>
      </c>
      <c r="D65" s="123"/>
      <c r="E65" s="124">
        <v>-2.86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17"/>
      <c r="Z65" s="117"/>
      <c r="AA65" s="117"/>
      <c r="AB65" s="117"/>
      <c r="AC65" s="117"/>
      <c r="AD65" s="117"/>
      <c r="AE65" s="117"/>
      <c r="AF65" s="117"/>
      <c r="AG65" s="117" t="s">
        <v>140</v>
      </c>
      <c r="AH65" s="117">
        <v>0</v>
      </c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</row>
    <row r="66" spans="1:60" outlineLevel="1" x14ac:dyDescent="0.2">
      <c r="A66" s="120"/>
      <c r="B66" s="121"/>
      <c r="C66" s="148" t="s">
        <v>145</v>
      </c>
      <c r="D66" s="123"/>
      <c r="E66" s="124">
        <v>-1.98</v>
      </c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17"/>
      <c r="Z66" s="117"/>
      <c r="AA66" s="117"/>
      <c r="AB66" s="117"/>
      <c r="AC66" s="117"/>
      <c r="AD66" s="117"/>
      <c r="AE66" s="117"/>
      <c r="AF66" s="117"/>
      <c r="AG66" s="117" t="s">
        <v>140</v>
      </c>
      <c r="AH66" s="117">
        <v>0</v>
      </c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60" outlineLevel="1" x14ac:dyDescent="0.2">
      <c r="A67" s="120"/>
      <c r="B67" s="121"/>
      <c r="C67" s="148" t="s">
        <v>207</v>
      </c>
      <c r="D67" s="123"/>
      <c r="E67" s="124">
        <v>-3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17"/>
      <c r="Z67" s="117"/>
      <c r="AA67" s="117"/>
      <c r="AB67" s="117"/>
      <c r="AC67" s="117"/>
      <c r="AD67" s="117"/>
      <c r="AE67" s="117"/>
      <c r="AF67" s="117"/>
      <c r="AG67" s="117" t="s">
        <v>140</v>
      </c>
      <c r="AH67" s="117">
        <v>0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outlineLevel="1" x14ac:dyDescent="0.2">
      <c r="A68" s="120"/>
      <c r="B68" s="121"/>
      <c r="C68" s="148" t="s">
        <v>208</v>
      </c>
      <c r="D68" s="123"/>
      <c r="E68" s="124">
        <v>41.04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17"/>
      <c r="Z68" s="117"/>
      <c r="AA68" s="117"/>
      <c r="AB68" s="117"/>
      <c r="AC68" s="117"/>
      <c r="AD68" s="117"/>
      <c r="AE68" s="117"/>
      <c r="AF68" s="117"/>
      <c r="AG68" s="117" t="s">
        <v>140</v>
      </c>
      <c r="AH68" s="117">
        <v>0</v>
      </c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60" outlineLevel="1" x14ac:dyDescent="0.2">
      <c r="A69" s="120"/>
      <c r="B69" s="121"/>
      <c r="C69" s="148" t="s">
        <v>209</v>
      </c>
      <c r="D69" s="123"/>
      <c r="E69" s="124">
        <v>-5.94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17"/>
      <c r="Z69" s="117"/>
      <c r="AA69" s="117"/>
      <c r="AB69" s="117"/>
      <c r="AC69" s="117"/>
      <c r="AD69" s="117"/>
      <c r="AE69" s="117"/>
      <c r="AF69" s="117"/>
      <c r="AG69" s="117" t="s">
        <v>140</v>
      </c>
      <c r="AH69" s="117">
        <v>0</v>
      </c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</row>
    <row r="70" spans="1:60" outlineLevel="1" x14ac:dyDescent="0.2">
      <c r="A70" s="120"/>
      <c r="B70" s="121"/>
      <c r="C70" s="148" t="s">
        <v>197</v>
      </c>
      <c r="D70" s="123"/>
      <c r="E70" s="124">
        <v>-2.42</v>
      </c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17"/>
      <c r="Z70" s="117"/>
      <c r="AA70" s="117"/>
      <c r="AB70" s="117"/>
      <c r="AC70" s="117"/>
      <c r="AD70" s="117"/>
      <c r="AE70" s="117"/>
      <c r="AF70" s="117"/>
      <c r="AG70" s="117" t="s">
        <v>140</v>
      </c>
      <c r="AH70" s="117">
        <v>0</v>
      </c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outlineLevel="1" x14ac:dyDescent="0.2">
      <c r="A71" s="120"/>
      <c r="B71" s="121"/>
      <c r="C71" s="148" t="s">
        <v>210</v>
      </c>
      <c r="D71" s="123"/>
      <c r="E71" s="124">
        <v>33.479999999999997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17"/>
      <c r="Z71" s="117"/>
      <c r="AA71" s="117"/>
      <c r="AB71" s="117"/>
      <c r="AC71" s="117"/>
      <c r="AD71" s="117"/>
      <c r="AE71" s="117"/>
      <c r="AF71" s="117"/>
      <c r="AG71" s="117" t="s">
        <v>140</v>
      </c>
      <c r="AH71" s="117">
        <v>0</v>
      </c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60" outlineLevel="1" x14ac:dyDescent="0.2">
      <c r="A72" s="120"/>
      <c r="B72" s="121"/>
      <c r="C72" s="148" t="s">
        <v>145</v>
      </c>
      <c r="D72" s="123"/>
      <c r="E72" s="124">
        <v>-1.98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17"/>
      <c r="Z72" s="117"/>
      <c r="AA72" s="117"/>
      <c r="AB72" s="117"/>
      <c r="AC72" s="117"/>
      <c r="AD72" s="117"/>
      <c r="AE72" s="117"/>
      <c r="AF72" s="117"/>
      <c r="AG72" s="117" t="s">
        <v>140</v>
      </c>
      <c r="AH72" s="117">
        <v>0</v>
      </c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</row>
    <row r="73" spans="1:60" outlineLevel="1" x14ac:dyDescent="0.2">
      <c r="A73" s="120"/>
      <c r="B73" s="121"/>
      <c r="C73" s="148" t="s">
        <v>207</v>
      </c>
      <c r="D73" s="123"/>
      <c r="E73" s="124">
        <v>-3</v>
      </c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17"/>
      <c r="Z73" s="117"/>
      <c r="AA73" s="117"/>
      <c r="AB73" s="117"/>
      <c r="AC73" s="117"/>
      <c r="AD73" s="117"/>
      <c r="AE73" s="117"/>
      <c r="AF73" s="117"/>
      <c r="AG73" s="117" t="s">
        <v>140</v>
      </c>
      <c r="AH73" s="117">
        <v>0</v>
      </c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</row>
    <row r="74" spans="1:60" outlineLevel="1" x14ac:dyDescent="0.2">
      <c r="A74" s="120"/>
      <c r="B74" s="121"/>
      <c r="C74" s="148" t="s">
        <v>211</v>
      </c>
      <c r="D74" s="123"/>
      <c r="E74" s="124">
        <v>29.88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17"/>
      <c r="Z74" s="117"/>
      <c r="AA74" s="117"/>
      <c r="AB74" s="117"/>
      <c r="AC74" s="117"/>
      <c r="AD74" s="117"/>
      <c r="AE74" s="117"/>
      <c r="AF74" s="117"/>
      <c r="AG74" s="117" t="s">
        <v>140</v>
      </c>
      <c r="AH74" s="117">
        <v>0</v>
      </c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outlineLevel="1" x14ac:dyDescent="0.2">
      <c r="A75" s="120"/>
      <c r="B75" s="121"/>
      <c r="C75" s="148" t="s">
        <v>207</v>
      </c>
      <c r="D75" s="123"/>
      <c r="E75" s="124">
        <v>-3</v>
      </c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17"/>
      <c r="Z75" s="117"/>
      <c r="AA75" s="117"/>
      <c r="AB75" s="117"/>
      <c r="AC75" s="117"/>
      <c r="AD75" s="117"/>
      <c r="AE75" s="117"/>
      <c r="AF75" s="117"/>
      <c r="AG75" s="117" t="s">
        <v>140</v>
      </c>
      <c r="AH75" s="117">
        <v>0</v>
      </c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outlineLevel="1" x14ac:dyDescent="0.2">
      <c r="A76" s="120"/>
      <c r="B76" s="121"/>
      <c r="C76" s="148" t="s">
        <v>212</v>
      </c>
      <c r="D76" s="123"/>
      <c r="E76" s="124">
        <v>13.12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17"/>
      <c r="Z76" s="117"/>
      <c r="AA76" s="117"/>
      <c r="AB76" s="117"/>
      <c r="AC76" s="117"/>
      <c r="AD76" s="117"/>
      <c r="AE76" s="117"/>
      <c r="AF76" s="117"/>
      <c r="AG76" s="117" t="s">
        <v>140</v>
      </c>
      <c r="AH76" s="117">
        <v>0</v>
      </c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60" outlineLevel="1" x14ac:dyDescent="0.2">
      <c r="A77" s="120"/>
      <c r="B77" s="121"/>
      <c r="C77" s="148" t="s">
        <v>213</v>
      </c>
      <c r="D77" s="123"/>
      <c r="E77" s="124">
        <v>30.96</v>
      </c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17"/>
      <c r="Z77" s="117"/>
      <c r="AA77" s="117"/>
      <c r="AB77" s="117"/>
      <c r="AC77" s="117"/>
      <c r="AD77" s="117"/>
      <c r="AE77" s="117"/>
      <c r="AF77" s="117"/>
      <c r="AG77" s="117" t="s">
        <v>140</v>
      </c>
      <c r="AH77" s="117">
        <v>0</v>
      </c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outlineLevel="1" x14ac:dyDescent="0.2">
      <c r="A78" s="120"/>
      <c r="B78" s="121"/>
      <c r="C78" s="148" t="s">
        <v>198</v>
      </c>
      <c r="D78" s="123"/>
      <c r="E78" s="124">
        <v>-1.2</v>
      </c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17"/>
      <c r="Z78" s="117"/>
      <c r="AA78" s="117"/>
      <c r="AB78" s="117"/>
      <c r="AC78" s="117"/>
      <c r="AD78" s="117"/>
      <c r="AE78" s="117"/>
      <c r="AF78" s="117"/>
      <c r="AG78" s="117" t="s">
        <v>140</v>
      </c>
      <c r="AH78" s="117">
        <v>0</v>
      </c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60" outlineLevel="1" x14ac:dyDescent="0.2">
      <c r="A79" s="120"/>
      <c r="B79" s="121"/>
      <c r="C79" s="148" t="s">
        <v>214</v>
      </c>
      <c r="D79" s="123"/>
      <c r="E79" s="124">
        <v>26.64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17"/>
      <c r="Z79" s="117"/>
      <c r="AA79" s="117"/>
      <c r="AB79" s="117"/>
      <c r="AC79" s="117"/>
      <c r="AD79" s="117"/>
      <c r="AE79" s="117"/>
      <c r="AF79" s="117"/>
      <c r="AG79" s="117" t="s">
        <v>140</v>
      </c>
      <c r="AH79" s="117">
        <v>0</v>
      </c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outlineLevel="1" x14ac:dyDescent="0.2">
      <c r="A80" s="120"/>
      <c r="B80" s="121"/>
      <c r="C80" s="148" t="s">
        <v>199</v>
      </c>
      <c r="D80" s="123"/>
      <c r="E80" s="124">
        <v>-1.5</v>
      </c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17"/>
      <c r="Z80" s="117"/>
      <c r="AA80" s="117"/>
      <c r="AB80" s="117"/>
      <c r="AC80" s="117"/>
      <c r="AD80" s="117"/>
      <c r="AE80" s="117"/>
      <c r="AF80" s="117"/>
      <c r="AG80" s="117" t="s">
        <v>140</v>
      </c>
      <c r="AH80" s="117">
        <v>0</v>
      </c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</row>
    <row r="81" spans="1:60" outlineLevel="1" x14ac:dyDescent="0.2">
      <c r="A81" s="120"/>
      <c r="B81" s="121"/>
      <c r="C81" s="148" t="s">
        <v>198</v>
      </c>
      <c r="D81" s="123"/>
      <c r="E81" s="124">
        <v>-1.2</v>
      </c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17"/>
      <c r="Z81" s="117"/>
      <c r="AA81" s="117"/>
      <c r="AB81" s="117"/>
      <c r="AC81" s="117"/>
      <c r="AD81" s="117"/>
      <c r="AE81" s="117"/>
      <c r="AF81" s="117"/>
      <c r="AG81" s="117" t="s">
        <v>140</v>
      </c>
      <c r="AH81" s="117">
        <v>0</v>
      </c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outlineLevel="1" x14ac:dyDescent="0.2">
      <c r="A82" s="120"/>
      <c r="B82" s="121"/>
      <c r="C82" s="148" t="s">
        <v>215</v>
      </c>
      <c r="D82" s="123"/>
      <c r="E82" s="124">
        <v>-0.35</v>
      </c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17"/>
      <c r="Z82" s="117"/>
      <c r="AA82" s="117"/>
      <c r="AB82" s="117"/>
      <c r="AC82" s="117"/>
      <c r="AD82" s="117"/>
      <c r="AE82" s="117"/>
      <c r="AF82" s="117"/>
      <c r="AG82" s="117" t="s">
        <v>140</v>
      </c>
      <c r="AH82" s="117">
        <v>0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 outlineLevel="1" x14ac:dyDescent="0.2">
      <c r="A83" s="120"/>
      <c r="B83" s="121"/>
      <c r="C83" s="148" t="s">
        <v>216</v>
      </c>
      <c r="D83" s="123"/>
      <c r="E83" s="124">
        <v>19.440000000000001</v>
      </c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17"/>
      <c r="Z83" s="117"/>
      <c r="AA83" s="117"/>
      <c r="AB83" s="117"/>
      <c r="AC83" s="117"/>
      <c r="AD83" s="117"/>
      <c r="AE83" s="117"/>
      <c r="AF83" s="117"/>
      <c r="AG83" s="117" t="s">
        <v>140</v>
      </c>
      <c r="AH83" s="117">
        <v>0</v>
      </c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</row>
    <row r="84" spans="1:60" outlineLevel="1" x14ac:dyDescent="0.2">
      <c r="A84" s="120"/>
      <c r="B84" s="121"/>
      <c r="C84" s="148" t="s">
        <v>198</v>
      </c>
      <c r="D84" s="123"/>
      <c r="E84" s="124">
        <v>-1.2</v>
      </c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17"/>
      <c r="Z84" s="117"/>
      <c r="AA84" s="117"/>
      <c r="AB84" s="117"/>
      <c r="AC84" s="117"/>
      <c r="AD84" s="117"/>
      <c r="AE84" s="117"/>
      <c r="AF84" s="117"/>
      <c r="AG84" s="117" t="s">
        <v>140</v>
      </c>
      <c r="AH84" s="117">
        <v>0</v>
      </c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0" outlineLevel="1" x14ac:dyDescent="0.2">
      <c r="A85" s="120"/>
      <c r="B85" s="121"/>
      <c r="C85" s="148" t="s">
        <v>215</v>
      </c>
      <c r="D85" s="123"/>
      <c r="E85" s="124">
        <v>-0.35</v>
      </c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17"/>
      <c r="Z85" s="117"/>
      <c r="AA85" s="117"/>
      <c r="AB85" s="117"/>
      <c r="AC85" s="117"/>
      <c r="AD85" s="117"/>
      <c r="AE85" s="117"/>
      <c r="AF85" s="117"/>
      <c r="AG85" s="117" t="s">
        <v>140</v>
      </c>
      <c r="AH85" s="117">
        <v>0</v>
      </c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</row>
    <row r="86" spans="1:60" outlineLevel="1" x14ac:dyDescent="0.2">
      <c r="A86" s="134">
        <v>14</v>
      </c>
      <c r="B86" s="135" t="s">
        <v>217</v>
      </c>
      <c r="C86" s="147" t="s">
        <v>218</v>
      </c>
      <c r="D86" s="136" t="s">
        <v>143</v>
      </c>
      <c r="E86" s="137">
        <v>3.85</v>
      </c>
      <c r="F86" s="138"/>
      <c r="G86" s="139">
        <f>ROUND(E86*F86,2)</f>
        <v>0</v>
      </c>
      <c r="H86" s="122">
        <v>147.57</v>
      </c>
      <c r="I86" s="122">
        <f>ROUND(E86*H86,2)</f>
        <v>568.14</v>
      </c>
      <c r="J86" s="122">
        <v>898.43</v>
      </c>
      <c r="K86" s="122">
        <f>ROUND(E86*J86,2)</f>
        <v>3458.96</v>
      </c>
      <c r="L86" s="122">
        <v>21</v>
      </c>
      <c r="M86" s="122">
        <f>G86*(1+L86/100)</f>
        <v>0</v>
      </c>
      <c r="N86" s="122">
        <v>5.8500000000000003E-2</v>
      </c>
      <c r="O86" s="122">
        <f>ROUND(E86*N86,2)</f>
        <v>0.23</v>
      </c>
      <c r="P86" s="122">
        <v>0</v>
      </c>
      <c r="Q86" s="122">
        <f>ROUND(E86*P86,2)</f>
        <v>0</v>
      </c>
      <c r="R86" s="122"/>
      <c r="S86" s="122" t="s">
        <v>135</v>
      </c>
      <c r="T86" s="122" t="s">
        <v>151</v>
      </c>
      <c r="U86" s="122">
        <v>1.86904</v>
      </c>
      <c r="V86" s="122">
        <f>ROUND(E86*U86,2)</f>
        <v>7.2</v>
      </c>
      <c r="W86" s="122"/>
      <c r="X86" s="122" t="s">
        <v>137</v>
      </c>
      <c r="Y86" s="117"/>
      <c r="Z86" s="117"/>
      <c r="AA86" s="117"/>
      <c r="AB86" s="117"/>
      <c r="AC86" s="117"/>
      <c r="AD86" s="117"/>
      <c r="AE86" s="117"/>
      <c r="AF86" s="117"/>
      <c r="AG86" s="117" t="s">
        <v>138</v>
      </c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</row>
    <row r="87" spans="1:60" outlineLevel="1" x14ac:dyDescent="0.2">
      <c r="A87" s="120"/>
      <c r="B87" s="121"/>
      <c r="C87" s="148" t="s">
        <v>219</v>
      </c>
      <c r="D87" s="123"/>
      <c r="E87" s="124">
        <v>0.25</v>
      </c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17"/>
      <c r="Z87" s="117"/>
      <c r="AA87" s="117"/>
      <c r="AB87" s="117"/>
      <c r="AC87" s="117"/>
      <c r="AD87" s="117"/>
      <c r="AE87" s="117"/>
      <c r="AF87" s="117"/>
      <c r="AG87" s="117" t="s">
        <v>140</v>
      </c>
      <c r="AH87" s="117">
        <v>0</v>
      </c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outlineLevel="1" x14ac:dyDescent="0.2">
      <c r="A88" s="120"/>
      <c r="B88" s="121"/>
      <c r="C88" s="148" t="s">
        <v>220</v>
      </c>
      <c r="D88" s="123"/>
      <c r="E88" s="124">
        <v>3.6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17"/>
      <c r="Z88" s="117"/>
      <c r="AA88" s="117"/>
      <c r="AB88" s="117"/>
      <c r="AC88" s="117"/>
      <c r="AD88" s="117"/>
      <c r="AE88" s="117"/>
      <c r="AF88" s="117"/>
      <c r="AG88" s="117" t="s">
        <v>140</v>
      </c>
      <c r="AH88" s="117">
        <v>0</v>
      </c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0" x14ac:dyDescent="0.2">
      <c r="A89" s="128" t="s">
        <v>130</v>
      </c>
      <c r="B89" s="129" t="s">
        <v>52</v>
      </c>
      <c r="C89" s="146" t="s">
        <v>53</v>
      </c>
      <c r="D89" s="130"/>
      <c r="E89" s="131"/>
      <c r="F89" s="132"/>
      <c r="G89" s="133">
        <f>SUMIF(AG90:AG107,"&lt;&gt;NOR",G90:G107)</f>
        <v>0</v>
      </c>
      <c r="H89" s="127"/>
      <c r="I89" s="127">
        <f>SUM(I90:I107)</f>
        <v>20139.580000000002</v>
      </c>
      <c r="J89" s="127"/>
      <c r="K89" s="127">
        <f>SUM(K90:K107)</f>
        <v>12435.880000000001</v>
      </c>
      <c r="L89" s="127"/>
      <c r="M89" s="127">
        <f>SUM(M90:M107)</f>
        <v>0</v>
      </c>
      <c r="N89" s="127"/>
      <c r="O89" s="127">
        <f>SUM(O90:O107)</f>
        <v>1.04</v>
      </c>
      <c r="P89" s="127"/>
      <c r="Q89" s="127">
        <f>SUM(Q90:Q107)</f>
        <v>0</v>
      </c>
      <c r="R89" s="127"/>
      <c r="S89" s="127"/>
      <c r="T89" s="127"/>
      <c r="U89" s="127"/>
      <c r="V89" s="127">
        <f>SUM(V90:V107)</f>
        <v>26.33</v>
      </c>
      <c r="W89" s="127"/>
      <c r="X89" s="127"/>
      <c r="AG89" t="s">
        <v>131</v>
      </c>
    </row>
    <row r="90" spans="1:60" outlineLevel="1" x14ac:dyDescent="0.2">
      <c r="A90" s="134">
        <v>15</v>
      </c>
      <c r="B90" s="135" t="s">
        <v>221</v>
      </c>
      <c r="C90" s="147" t="s">
        <v>222</v>
      </c>
      <c r="D90" s="136" t="s">
        <v>143</v>
      </c>
      <c r="E90" s="137">
        <v>56.98</v>
      </c>
      <c r="F90" s="138"/>
      <c r="G90" s="139">
        <f>ROUND(E90*F90,2)</f>
        <v>0</v>
      </c>
      <c r="H90" s="122">
        <v>41.83</v>
      </c>
      <c r="I90" s="122">
        <f>ROUND(E90*H90,2)</f>
        <v>2383.4699999999998</v>
      </c>
      <c r="J90" s="122">
        <v>41.37</v>
      </c>
      <c r="K90" s="122">
        <f>ROUND(E90*J90,2)</f>
        <v>2357.2600000000002</v>
      </c>
      <c r="L90" s="122">
        <v>21</v>
      </c>
      <c r="M90" s="122">
        <f>G90*(1+L90/100)</f>
        <v>0</v>
      </c>
      <c r="N90" s="122">
        <v>2.5999999999999998E-4</v>
      </c>
      <c r="O90" s="122">
        <f>ROUND(E90*N90,2)</f>
        <v>0.01</v>
      </c>
      <c r="P90" s="122">
        <v>0</v>
      </c>
      <c r="Q90" s="122">
        <f>ROUND(E90*P90,2)</f>
        <v>0</v>
      </c>
      <c r="R90" s="122"/>
      <c r="S90" s="122" t="s">
        <v>135</v>
      </c>
      <c r="T90" s="122" t="s">
        <v>135</v>
      </c>
      <c r="U90" s="122">
        <v>0.09</v>
      </c>
      <c r="V90" s="122">
        <f>ROUND(E90*U90,2)</f>
        <v>5.13</v>
      </c>
      <c r="W90" s="122"/>
      <c r="X90" s="122" t="s">
        <v>137</v>
      </c>
      <c r="Y90" s="117"/>
      <c r="Z90" s="117"/>
      <c r="AA90" s="117"/>
      <c r="AB90" s="117"/>
      <c r="AC90" s="117"/>
      <c r="AD90" s="117"/>
      <c r="AE90" s="117"/>
      <c r="AF90" s="117"/>
      <c r="AG90" s="117" t="s">
        <v>138</v>
      </c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outlineLevel="1" x14ac:dyDescent="0.2">
      <c r="A91" s="120"/>
      <c r="B91" s="121"/>
      <c r="C91" s="148" t="s">
        <v>176</v>
      </c>
      <c r="D91" s="123"/>
      <c r="E91" s="124">
        <v>22.57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17"/>
      <c r="Z91" s="117"/>
      <c r="AA91" s="117"/>
      <c r="AB91" s="117"/>
      <c r="AC91" s="117"/>
      <c r="AD91" s="117"/>
      <c r="AE91" s="117"/>
      <c r="AF91" s="117"/>
      <c r="AG91" s="117" t="s">
        <v>140</v>
      </c>
      <c r="AH91" s="117">
        <v>0</v>
      </c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outlineLevel="1" x14ac:dyDescent="0.2">
      <c r="A92" s="120"/>
      <c r="B92" s="121"/>
      <c r="C92" s="148" t="s">
        <v>180</v>
      </c>
      <c r="D92" s="123"/>
      <c r="E92" s="124">
        <v>5.4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17"/>
      <c r="Z92" s="117"/>
      <c r="AA92" s="117"/>
      <c r="AB92" s="117"/>
      <c r="AC92" s="117"/>
      <c r="AD92" s="117"/>
      <c r="AE92" s="117"/>
      <c r="AF92" s="117"/>
      <c r="AG92" s="117" t="s">
        <v>140</v>
      </c>
      <c r="AH92" s="117">
        <v>0</v>
      </c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60" outlineLevel="1" x14ac:dyDescent="0.2">
      <c r="A93" s="120"/>
      <c r="B93" s="121"/>
      <c r="C93" s="148" t="s">
        <v>181</v>
      </c>
      <c r="D93" s="123"/>
      <c r="E93" s="124">
        <v>11.22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17"/>
      <c r="Z93" s="117"/>
      <c r="AA93" s="117"/>
      <c r="AB93" s="117"/>
      <c r="AC93" s="117"/>
      <c r="AD93" s="117"/>
      <c r="AE93" s="117"/>
      <c r="AF93" s="117"/>
      <c r="AG93" s="117" t="s">
        <v>140</v>
      </c>
      <c r="AH93" s="117">
        <v>0</v>
      </c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outlineLevel="1" x14ac:dyDescent="0.2">
      <c r="A94" s="120"/>
      <c r="B94" s="121"/>
      <c r="C94" s="148" t="s">
        <v>182</v>
      </c>
      <c r="D94" s="123"/>
      <c r="E94" s="124">
        <v>8.25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17"/>
      <c r="Z94" s="117"/>
      <c r="AA94" s="117"/>
      <c r="AB94" s="117"/>
      <c r="AC94" s="117"/>
      <c r="AD94" s="117"/>
      <c r="AE94" s="117"/>
      <c r="AF94" s="117"/>
      <c r="AG94" s="117" t="s">
        <v>140</v>
      </c>
      <c r="AH94" s="117">
        <v>0</v>
      </c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outlineLevel="1" x14ac:dyDescent="0.2">
      <c r="A95" s="120"/>
      <c r="B95" s="121"/>
      <c r="C95" s="148" t="s">
        <v>183</v>
      </c>
      <c r="D95" s="123"/>
      <c r="E95" s="124">
        <v>4.5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17"/>
      <c r="Z95" s="117"/>
      <c r="AA95" s="117"/>
      <c r="AB95" s="117"/>
      <c r="AC95" s="117"/>
      <c r="AD95" s="117"/>
      <c r="AE95" s="117"/>
      <c r="AF95" s="117"/>
      <c r="AG95" s="117" t="s">
        <v>140</v>
      </c>
      <c r="AH95" s="117">
        <v>0</v>
      </c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</row>
    <row r="96" spans="1:60" outlineLevel="1" x14ac:dyDescent="0.2">
      <c r="A96" s="120"/>
      <c r="B96" s="121"/>
      <c r="C96" s="148" t="s">
        <v>159</v>
      </c>
      <c r="D96" s="123"/>
      <c r="E96" s="124">
        <v>1.62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17"/>
      <c r="Z96" s="117"/>
      <c r="AA96" s="117"/>
      <c r="AB96" s="117"/>
      <c r="AC96" s="117"/>
      <c r="AD96" s="117"/>
      <c r="AE96" s="117"/>
      <c r="AF96" s="117"/>
      <c r="AG96" s="117" t="s">
        <v>140</v>
      </c>
      <c r="AH96" s="117">
        <v>0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">
      <c r="A97" s="120"/>
      <c r="B97" s="121"/>
      <c r="C97" s="148" t="s">
        <v>184</v>
      </c>
      <c r="D97" s="123"/>
      <c r="E97" s="124">
        <v>1.62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17"/>
      <c r="Z97" s="117"/>
      <c r="AA97" s="117"/>
      <c r="AB97" s="117"/>
      <c r="AC97" s="117"/>
      <c r="AD97" s="117"/>
      <c r="AE97" s="117"/>
      <c r="AF97" s="117"/>
      <c r="AG97" s="117" t="s">
        <v>140</v>
      </c>
      <c r="AH97" s="117">
        <v>0</v>
      </c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">
      <c r="A98" s="120"/>
      <c r="B98" s="121"/>
      <c r="C98" s="148" t="s">
        <v>185</v>
      </c>
      <c r="D98" s="123"/>
      <c r="E98" s="124">
        <v>1.8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17"/>
      <c r="Z98" s="117"/>
      <c r="AA98" s="117"/>
      <c r="AB98" s="117"/>
      <c r="AC98" s="117"/>
      <c r="AD98" s="117"/>
      <c r="AE98" s="117"/>
      <c r="AF98" s="117"/>
      <c r="AG98" s="117" t="s">
        <v>140</v>
      </c>
      <c r="AH98" s="117">
        <v>0</v>
      </c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outlineLevel="1" x14ac:dyDescent="0.2">
      <c r="A99" s="134">
        <v>16</v>
      </c>
      <c r="B99" s="135" t="s">
        <v>223</v>
      </c>
      <c r="C99" s="147" t="s">
        <v>224</v>
      </c>
      <c r="D99" s="136" t="s">
        <v>143</v>
      </c>
      <c r="E99" s="137">
        <v>56.98</v>
      </c>
      <c r="F99" s="138"/>
      <c r="G99" s="139">
        <f>ROUND(E99*F99,2)</f>
        <v>0</v>
      </c>
      <c r="H99" s="122">
        <v>311.62</v>
      </c>
      <c r="I99" s="122">
        <f>ROUND(E99*H99,2)</f>
        <v>17756.11</v>
      </c>
      <c r="J99" s="122">
        <v>176.88</v>
      </c>
      <c r="K99" s="122">
        <f>ROUND(E99*J99,2)</f>
        <v>10078.620000000001</v>
      </c>
      <c r="L99" s="122">
        <v>21</v>
      </c>
      <c r="M99" s="122">
        <f>G99*(1+L99/100)</f>
        <v>0</v>
      </c>
      <c r="N99" s="122">
        <v>1.806E-2</v>
      </c>
      <c r="O99" s="122">
        <f>ROUND(E99*N99,2)</f>
        <v>1.03</v>
      </c>
      <c r="P99" s="122">
        <v>0</v>
      </c>
      <c r="Q99" s="122">
        <f>ROUND(E99*P99,2)</f>
        <v>0</v>
      </c>
      <c r="R99" s="122"/>
      <c r="S99" s="122" t="s">
        <v>135</v>
      </c>
      <c r="T99" s="122" t="s">
        <v>135</v>
      </c>
      <c r="U99" s="122">
        <v>0.372</v>
      </c>
      <c r="V99" s="122">
        <f>ROUND(E99*U99,2)</f>
        <v>21.2</v>
      </c>
      <c r="W99" s="122"/>
      <c r="X99" s="122" t="s">
        <v>137</v>
      </c>
      <c r="Y99" s="117"/>
      <c r="Z99" s="117"/>
      <c r="AA99" s="117"/>
      <c r="AB99" s="117"/>
      <c r="AC99" s="117"/>
      <c r="AD99" s="117"/>
      <c r="AE99" s="117"/>
      <c r="AF99" s="117"/>
      <c r="AG99" s="117" t="s">
        <v>138</v>
      </c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</row>
    <row r="100" spans="1:60" outlineLevel="1" x14ac:dyDescent="0.2">
      <c r="A100" s="120"/>
      <c r="B100" s="121"/>
      <c r="C100" s="148" t="s">
        <v>176</v>
      </c>
      <c r="D100" s="123"/>
      <c r="E100" s="124">
        <v>22.57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17"/>
      <c r="Z100" s="117"/>
      <c r="AA100" s="117"/>
      <c r="AB100" s="117"/>
      <c r="AC100" s="117"/>
      <c r="AD100" s="117"/>
      <c r="AE100" s="117"/>
      <c r="AF100" s="117"/>
      <c r="AG100" s="117" t="s">
        <v>140</v>
      </c>
      <c r="AH100" s="117">
        <v>0</v>
      </c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outlineLevel="1" x14ac:dyDescent="0.2">
      <c r="A101" s="120"/>
      <c r="B101" s="121"/>
      <c r="C101" s="148" t="s">
        <v>180</v>
      </c>
      <c r="D101" s="123"/>
      <c r="E101" s="124">
        <v>5.4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17"/>
      <c r="Z101" s="117"/>
      <c r="AA101" s="117"/>
      <c r="AB101" s="117"/>
      <c r="AC101" s="117"/>
      <c r="AD101" s="117"/>
      <c r="AE101" s="117"/>
      <c r="AF101" s="117"/>
      <c r="AG101" s="117" t="s">
        <v>140</v>
      </c>
      <c r="AH101" s="117">
        <v>0</v>
      </c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</row>
    <row r="102" spans="1:60" outlineLevel="1" x14ac:dyDescent="0.2">
      <c r="A102" s="120"/>
      <c r="B102" s="121"/>
      <c r="C102" s="148" t="s">
        <v>181</v>
      </c>
      <c r="D102" s="123"/>
      <c r="E102" s="124">
        <v>11.22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17"/>
      <c r="Z102" s="117"/>
      <c r="AA102" s="117"/>
      <c r="AB102" s="117"/>
      <c r="AC102" s="117"/>
      <c r="AD102" s="117"/>
      <c r="AE102" s="117"/>
      <c r="AF102" s="117"/>
      <c r="AG102" s="117" t="s">
        <v>140</v>
      </c>
      <c r="AH102" s="117">
        <v>0</v>
      </c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</row>
    <row r="103" spans="1:60" outlineLevel="1" x14ac:dyDescent="0.2">
      <c r="A103" s="120"/>
      <c r="B103" s="121"/>
      <c r="C103" s="148" t="s">
        <v>182</v>
      </c>
      <c r="D103" s="123"/>
      <c r="E103" s="124">
        <v>8.25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17"/>
      <c r="Z103" s="117"/>
      <c r="AA103" s="117"/>
      <c r="AB103" s="117"/>
      <c r="AC103" s="117"/>
      <c r="AD103" s="117"/>
      <c r="AE103" s="117"/>
      <c r="AF103" s="117"/>
      <c r="AG103" s="117" t="s">
        <v>140</v>
      </c>
      <c r="AH103" s="117">
        <v>0</v>
      </c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outlineLevel="1" x14ac:dyDescent="0.2">
      <c r="A104" s="120"/>
      <c r="B104" s="121"/>
      <c r="C104" s="148" t="s">
        <v>183</v>
      </c>
      <c r="D104" s="123"/>
      <c r="E104" s="124">
        <v>4.5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17"/>
      <c r="Z104" s="117"/>
      <c r="AA104" s="117"/>
      <c r="AB104" s="117"/>
      <c r="AC104" s="117"/>
      <c r="AD104" s="117"/>
      <c r="AE104" s="117"/>
      <c r="AF104" s="117"/>
      <c r="AG104" s="117" t="s">
        <v>140</v>
      </c>
      <c r="AH104" s="117">
        <v>0</v>
      </c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outlineLevel="1" x14ac:dyDescent="0.2">
      <c r="A105" s="120"/>
      <c r="B105" s="121"/>
      <c r="C105" s="148" t="s">
        <v>159</v>
      </c>
      <c r="D105" s="123"/>
      <c r="E105" s="124">
        <v>1.62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17"/>
      <c r="Z105" s="117"/>
      <c r="AA105" s="117"/>
      <c r="AB105" s="117"/>
      <c r="AC105" s="117"/>
      <c r="AD105" s="117"/>
      <c r="AE105" s="117"/>
      <c r="AF105" s="117"/>
      <c r="AG105" s="117" t="s">
        <v>140</v>
      </c>
      <c r="AH105" s="117">
        <v>0</v>
      </c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outlineLevel="1" x14ac:dyDescent="0.2">
      <c r="A106" s="120"/>
      <c r="B106" s="121"/>
      <c r="C106" s="148" t="s">
        <v>184</v>
      </c>
      <c r="D106" s="123"/>
      <c r="E106" s="124">
        <v>1.62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17"/>
      <c r="Z106" s="117"/>
      <c r="AA106" s="117"/>
      <c r="AB106" s="117"/>
      <c r="AC106" s="117"/>
      <c r="AD106" s="117"/>
      <c r="AE106" s="117"/>
      <c r="AF106" s="117"/>
      <c r="AG106" s="117" t="s">
        <v>140</v>
      </c>
      <c r="AH106" s="117">
        <v>0</v>
      </c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outlineLevel="1" x14ac:dyDescent="0.2">
      <c r="A107" s="120"/>
      <c r="B107" s="121"/>
      <c r="C107" s="148" t="s">
        <v>185</v>
      </c>
      <c r="D107" s="123"/>
      <c r="E107" s="124">
        <v>1.8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17"/>
      <c r="Z107" s="117"/>
      <c r="AA107" s="117"/>
      <c r="AB107" s="117"/>
      <c r="AC107" s="117"/>
      <c r="AD107" s="117"/>
      <c r="AE107" s="117"/>
      <c r="AF107" s="117"/>
      <c r="AG107" s="117" t="s">
        <v>140</v>
      </c>
      <c r="AH107" s="117">
        <v>0</v>
      </c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</row>
    <row r="108" spans="1:60" x14ac:dyDescent="0.2">
      <c r="A108" s="128" t="s">
        <v>130</v>
      </c>
      <c r="B108" s="129" t="s">
        <v>54</v>
      </c>
      <c r="C108" s="146" t="s">
        <v>55</v>
      </c>
      <c r="D108" s="130"/>
      <c r="E108" s="131"/>
      <c r="F108" s="132"/>
      <c r="G108" s="133">
        <f>SUMIF(AG109:AG111,"&lt;&gt;NOR",G109:G111)</f>
        <v>0</v>
      </c>
      <c r="H108" s="127"/>
      <c r="I108" s="127">
        <f>SUM(I109:I111)</f>
        <v>1492.06</v>
      </c>
      <c r="J108" s="127"/>
      <c r="K108" s="127">
        <f>SUM(K109:K111)</f>
        <v>1153.94</v>
      </c>
      <c r="L108" s="127"/>
      <c r="M108" s="127">
        <f>SUM(M109:M111)</f>
        <v>0</v>
      </c>
      <c r="N108" s="127"/>
      <c r="O108" s="127">
        <f>SUM(O109:O111)</f>
        <v>0.04</v>
      </c>
      <c r="P108" s="127"/>
      <c r="Q108" s="127">
        <f>SUM(Q109:Q111)</f>
        <v>0</v>
      </c>
      <c r="R108" s="127"/>
      <c r="S108" s="127"/>
      <c r="T108" s="127"/>
      <c r="U108" s="127"/>
      <c r="V108" s="127">
        <f>SUM(V109:V111)</f>
        <v>2.38</v>
      </c>
      <c r="W108" s="127"/>
      <c r="X108" s="127"/>
      <c r="AG108" t="s">
        <v>131</v>
      </c>
    </row>
    <row r="109" spans="1:60" outlineLevel="1" x14ac:dyDescent="0.2">
      <c r="A109" s="140">
        <v>17</v>
      </c>
      <c r="B109" s="141" t="s">
        <v>225</v>
      </c>
      <c r="C109" s="149" t="s">
        <v>226</v>
      </c>
      <c r="D109" s="142" t="s">
        <v>148</v>
      </c>
      <c r="E109" s="143">
        <v>1</v>
      </c>
      <c r="F109" s="144"/>
      <c r="G109" s="145">
        <f>ROUND(E109*F109,2)</f>
        <v>0</v>
      </c>
      <c r="H109" s="122">
        <v>19.52</v>
      </c>
      <c r="I109" s="122">
        <f>ROUND(E109*H109,2)</f>
        <v>19.52</v>
      </c>
      <c r="J109" s="122">
        <v>903.48</v>
      </c>
      <c r="K109" s="122">
        <f>ROUND(E109*J109,2)</f>
        <v>903.48</v>
      </c>
      <c r="L109" s="122">
        <v>21</v>
      </c>
      <c r="M109" s="122">
        <f>G109*(1+L109/100)</f>
        <v>0</v>
      </c>
      <c r="N109" s="122">
        <v>1.8970000000000001E-2</v>
      </c>
      <c r="O109" s="122">
        <f>ROUND(E109*N109,2)</f>
        <v>0.02</v>
      </c>
      <c r="P109" s="122">
        <v>0</v>
      </c>
      <c r="Q109" s="122">
        <f>ROUND(E109*P109,2)</f>
        <v>0</v>
      </c>
      <c r="R109" s="122"/>
      <c r="S109" s="122" t="s">
        <v>135</v>
      </c>
      <c r="T109" s="122" t="s">
        <v>135</v>
      </c>
      <c r="U109" s="122">
        <v>1.86</v>
      </c>
      <c r="V109" s="122">
        <f>ROUND(E109*U109,2)</f>
        <v>1.86</v>
      </c>
      <c r="W109" s="122"/>
      <c r="X109" s="122" t="s">
        <v>137</v>
      </c>
      <c r="Y109" s="117"/>
      <c r="Z109" s="117"/>
      <c r="AA109" s="117"/>
      <c r="AB109" s="117"/>
      <c r="AC109" s="117"/>
      <c r="AD109" s="117"/>
      <c r="AE109" s="117"/>
      <c r="AF109" s="117"/>
      <c r="AG109" s="117" t="s">
        <v>138</v>
      </c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60" ht="22.5" outlineLevel="1" x14ac:dyDescent="0.2">
      <c r="A110" s="140">
        <v>18</v>
      </c>
      <c r="B110" s="141" t="s">
        <v>227</v>
      </c>
      <c r="C110" s="149" t="s">
        <v>228</v>
      </c>
      <c r="D110" s="142" t="s">
        <v>148</v>
      </c>
      <c r="E110" s="143">
        <v>1</v>
      </c>
      <c r="F110" s="144"/>
      <c r="G110" s="145">
        <f>ROUND(E110*F110,2)</f>
        <v>0</v>
      </c>
      <c r="H110" s="122">
        <v>48.54</v>
      </c>
      <c r="I110" s="122">
        <f>ROUND(E110*H110,2)</f>
        <v>48.54</v>
      </c>
      <c r="J110" s="122">
        <v>250.46</v>
      </c>
      <c r="K110" s="122">
        <f>ROUND(E110*J110,2)</f>
        <v>250.46</v>
      </c>
      <c r="L110" s="122">
        <v>21</v>
      </c>
      <c r="M110" s="122">
        <f>G110*(1+L110/100)</f>
        <v>0</v>
      </c>
      <c r="N110" s="122">
        <v>9.8200000000000006E-3</v>
      </c>
      <c r="O110" s="122">
        <f>ROUND(E110*N110,2)</f>
        <v>0.01</v>
      </c>
      <c r="P110" s="122">
        <v>0</v>
      </c>
      <c r="Q110" s="122">
        <f>ROUND(E110*P110,2)</f>
        <v>0</v>
      </c>
      <c r="R110" s="122"/>
      <c r="S110" s="122" t="s">
        <v>135</v>
      </c>
      <c r="T110" s="122" t="s">
        <v>135</v>
      </c>
      <c r="U110" s="122">
        <v>0.52</v>
      </c>
      <c r="V110" s="122">
        <f>ROUND(E110*U110,2)</f>
        <v>0.52</v>
      </c>
      <c r="W110" s="122"/>
      <c r="X110" s="122" t="s">
        <v>137</v>
      </c>
      <c r="Y110" s="117"/>
      <c r="Z110" s="117"/>
      <c r="AA110" s="117"/>
      <c r="AB110" s="117"/>
      <c r="AC110" s="117"/>
      <c r="AD110" s="117"/>
      <c r="AE110" s="117"/>
      <c r="AF110" s="117"/>
      <c r="AG110" s="117" t="s">
        <v>138</v>
      </c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</row>
    <row r="111" spans="1:60" ht="22.5" outlineLevel="1" x14ac:dyDescent="0.2">
      <c r="A111" s="140">
        <v>19</v>
      </c>
      <c r="B111" s="141" t="s">
        <v>229</v>
      </c>
      <c r="C111" s="149" t="s">
        <v>230</v>
      </c>
      <c r="D111" s="142" t="s">
        <v>148</v>
      </c>
      <c r="E111" s="143">
        <v>1</v>
      </c>
      <c r="F111" s="144"/>
      <c r="G111" s="145">
        <f>ROUND(E111*F111,2)</f>
        <v>0</v>
      </c>
      <c r="H111" s="122">
        <v>1424</v>
      </c>
      <c r="I111" s="122">
        <f>ROUND(E111*H111,2)</f>
        <v>1424</v>
      </c>
      <c r="J111" s="122">
        <v>0</v>
      </c>
      <c r="K111" s="122">
        <f>ROUND(E111*J111,2)</f>
        <v>0</v>
      </c>
      <c r="L111" s="122">
        <v>21</v>
      </c>
      <c r="M111" s="122">
        <f>G111*(1+L111/100)</f>
        <v>0</v>
      </c>
      <c r="N111" s="122">
        <v>1.1299999999999999E-2</v>
      </c>
      <c r="O111" s="122">
        <f>ROUND(E111*N111,2)</f>
        <v>0.01</v>
      </c>
      <c r="P111" s="122">
        <v>0</v>
      </c>
      <c r="Q111" s="122">
        <f>ROUND(E111*P111,2)</f>
        <v>0</v>
      </c>
      <c r="R111" s="122" t="s">
        <v>162</v>
      </c>
      <c r="S111" s="122" t="s">
        <v>135</v>
      </c>
      <c r="T111" s="122" t="s">
        <v>135</v>
      </c>
      <c r="U111" s="122">
        <v>0</v>
      </c>
      <c r="V111" s="122">
        <f>ROUND(E111*U111,2)</f>
        <v>0</v>
      </c>
      <c r="W111" s="122"/>
      <c r="X111" s="122" t="s">
        <v>163</v>
      </c>
      <c r="Y111" s="117"/>
      <c r="Z111" s="117"/>
      <c r="AA111" s="117"/>
      <c r="AB111" s="117"/>
      <c r="AC111" s="117"/>
      <c r="AD111" s="117"/>
      <c r="AE111" s="117"/>
      <c r="AF111" s="117"/>
      <c r="AG111" s="117" t="s">
        <v>164</v>
      </c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60" x14ac:dyDescent="0.2">
      <c r="A112" s="128" t="s">
        <v>130</v>
      </c>
      <c r="B112" s="129" t="s">
        <v>56</v>
      </c>
      <c r="C112" s="146" t="s">
        <v>57</v>
      </c>
      <c r="D112" s="130"/>
      <c r="E112" s="131"/>
      <c r="F112" s="132"/>
      <c r="G112" s="133">
        <f>SUMIF(AG113:AG125,"&lt;&gt;NOR",G113:G125)</f>
        <v>0</v>
      </c>
      <c r="H112" s="127"/>
      <c r="I112" s="127">
        <f>SUM(I113:I125)</f>
        <v>8155.12</v>
      </c>
      <c r="J112" s="127"/>
      <c r="K112" s="127">
        <f>SUM(K113:K125)</f>
        <v>14445.68</v>
      </c>
      <c r="L112" s="127"/>
      <c r="M112" s="127">
        <f>SUM(M113:M125)</f>
        <v>0</v>
      </c>
      <c r="N112" s="127"/>
      <c r="O112" s="127">
        <f>SUM(O113:O125)</f>
        <v>0.25</v>
      </c>
      <c r="P112" s="127"/>
      <c r="Q112" s="127">
        <f>SUM(Q113:Q125)</f>
        <v>0</v>
      </c>
      <c r="R112" s="127"/>
      <c r="S112" s="127"/>
      <c r="T112" s="127"/>
      <c r="U112" s="127"/>
      <c r="V112" s="127">
        <f>SUM(V113:V125)</f>
        <v>33.590000000000003</v>
      </c>
      <c r="W112" s="127"/>
      <c r="X112" s="127"/>
      <c r="AG112" t="s">
        <v>131</v>
      </c>
    </row>
    <row r="113" spans="1:60" outlineLevel="1" x14ac:dyDescent="0.2">
      <c r="A113" s="134">
        <v>20</v>
      </c>
      <c r="B113" s="135" t="s">
        <v>231</v>
      </c>
      <c r="C113" s="147" t="s">
        <v>232</v>
      </c>
      <c r="D113" s="136" t="s">
        <v>143</v>
      </c>
      <c r="E113" s="137">
        <v>156.94999999999999</v>
      </c>
      <c r="F113" s="138"/>
      <c r="G113" s="139">
        <f>ROUND(E113*F113,2)</f>
        <v>0</v>
      </c>
      <c r="H113" s="122">
        <v>51.96</v>
      </c>
      <c r="I113" s="122">
        <f>ROUND(E113*H113,2)</f>
        <v>8155.12</v>
      </c>
      <c r="J113" s="122">
        <v>92.04</v>
      </c>
      <c r="K113" s="122">
        <f>ROUND(E113*J113,2)</f>
        <v>14445.68</v>
      </c>
      <c r="L113" s="122">
        <v>21</v>
      </c>
      <c r="M113" s="122">
        <f>G113*(1+L113/100)</f>
        <v>0</v>
      </c>
      <c r="N113" s="122">
        <v>1.58E-3</v>
      </c>
      <c r="O113" s="122">
        <f>ROUND(E113*N113,2)</f>
        <v>0.25</v>
      </c>
      <c r="P113" s="122">
        <v>0</v>
      </c>
      <c r="Q113" s="122">
        <f>ROUND(E113*P113,2)</f>
        <v>0</v>
      </c>
      <c r="R113" s="122"/>
      <c r="S113" s="122" t="s">
        <v>135</v>
      </c>
      <c r="T113" s="122" t="s">
        <v>135</v>
      </c>
      <c r="U113" s="122">
        <v>0.214</v>
      </c>
      <c r="V113" s="122">
        <f>ROUND(E113*U113,2)</f>
        <v>33.590000000000003</v>
      </c>
      <c r="W113" s="122"/>
      <c r="X113" s="122" t="s">
        <v>137</v>
      </c>
      <c r="Y113" s="117"/>
      <c r="Z113" s="117"/>
      <c r="AA113" s="117"/>
      <c r="AB113" s="117"/>
      <c r="AC113" s="117"/>
      <c r="AD113" s="117"/>
      <c r="AE113" s="117"/>
      <c r="AF113" s="117"/>
      <c r="AG113" s="117" t="s">
        <v>138</v>
      </c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outlineLevel="1" x14ac:dyDescent="0.2">
      <c r="A114" s="120"/>
      <c r="B114" s="121"/>
      <c r="C114" s="148" t="s">
        <v>176</v>
      </c>
      <c r="D114" s="123"/>
      <c r="E114" s="124">
        <v>22.57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17"/>
      <c r="Z114" s="117"/>
      <c r="AA114" s="117"/>
      <c r="AB114" s="117"/>
      <c r="AC114" s="117"/>
      <c r="AD114" s="117"/>
      <c r="AE114" s="117"/>
      <c r="AF114" s="117"/>
      <c r="AG114" s="117" t="s">
        <v>140</v>
      </c>
      <c r="AH114" s="117">
        <v>0</v>
      </c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  <row r="115" spans="1:60" outlineLevel="1" x14ac:dyDescent="0.2">
      <c r="A115" s="120"/>
      <c r="B115" s="121"/>
      <c r="C115" s="148" t="s">
        <v>177</v>
      </c>
      <c r="D115" s="123"/>
      <c r="E115" s="124">
        <v>30.96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17"/>
      <c r="Z115" s="117"/>
      <c r="AA115" s="117"/>
      <c r="AB115" s="117"/>
      <c r="AC115" s="117"/>
      <c r="AD115" s="117"/>
      <c r="AE115" s="117"/>
      <c r="AF115" s="117"/>
      <c r="AG115" s="117" t="s">
        <v>140</v>
      </c>
      <c r="AH115" s="117">
        <v>0</v>
      </c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outlineLevel="1" x14ac:dyDescent="0.2">
      <c r="A116" s="120"/>
      <c r="B116" s="121"/>
      <c r="C116" s="148" t="s">
        <v>178</v>
      </c>
      <c r="D116" s="123"/>
      <c r="E116" s="124">
        <v>30.25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17"/>
      <c r="Z116" s="117"/>
      <c r="AA116" s="117"/>
      <c r="AB116" s="117"/>
      <c r="AC116" s="117"/>
      <c r="AD116" s="117"/>
      <c r="AE116" s="117"/>
      <c r="AF116" s="117"/>
      <c r="AG116" s="117" t="s">
        <v>140</v>
      </c>
      <c r="AH116" s="117">
        <v>0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</row>
    <row r="117" spans="1:60" outlineLevel="1" x14ac:dyDescent="0.2">
      <c r="A117" s="120"/>
      <c r="B117" s="121"/>
      <c r="C117" s="148" t="s">
        <v>179</v>
      </c>
      <c r="D117" s="123"/>
      <c r="E117" s="124">
        <v>34.56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17"/>
      <c r="Z117" s="117"/>
      <c r="AA117" s="117"/>
      <c r="AB117" s="117"/>
      <c r="AC117" s="117"/>
      <c r="AD117" s="117"/>
      <c r="AE117" s="117"/>
      <c r="AF117" s="117"/>
      <c r="AG117" s="117" t="s">
        <v>140</v>
      </c>
      <c r="AH117" s="117">
        <v>0</v>
      </c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</row>
    <row r="118" spans="1:60" outlineLevel="1" x14ac:dyDescent="0.2">
      <c r="A118" s="120"/>
      <c r="B118" s="121"/>
      <c r="C118" s="148" t="s">
        <v>180</v>
      </c>
      <c r="D118" s="123"/>
      <c r="E118" s="124">
        <v>5.4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17"/>
      <c r="Z118" s="117"/>
      <c r="AA118" s="117"/>
      <c r="AB118" s="117"/>
      <c r="AC118" s="117"/>
      <c r="AD118" s="117"/>
      <c r="AE118" s="117"/>
      <c r="AF118" s="117"/>
      <c r="AG118" s="117" t="s">
        <v>140</v>
      </c>
      <c r="AH118" s="117">
        <v>0</v>
      </c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</row>
    <row r="119" spans="1:60" outlineLevel="1" x14ac:dyDescent="0.2">
      <c r="A119" s="120"/>
      <c r="B119" s="121"/>
      <c r="C119" s="148" t="s">
        <v>181</v>
      </c>
      <c r="D119" s="123"/>
      <c r="E119" s="124">
        <v>11.22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17"/>
      <c r="Z119" s="117"/>
      <c r="AA119" s="117"/>
      <c r="AB119" s="117"/>
      <c r="AC119" s="117"/>
      <c r="AD119" s="117"/>
      <c r="AE119" s="117"/>
      <c r="AF119" s="117"/>
      <c r="AG119" s="117" t="s">
        <v>140</v>
      </c>
      <c r="AH119" s="117">
        <v>0</v>
      </c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</row>
    <row r="120" spans="1:60" outlineLevel="1" x14ac:dyDescent="0.2">
      <c r="A120" s="120"/>
      <c r="B120" s="121"/>
      <c r="C120" s="148" t="s">
        <v>182</v>
      </c>
      <c r="D120" s="123"/>
      <c r="E120" s="124">
        <v>8.25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17"/>
      <c r="Z120" s="117"/>
      <c r="AA120" s="117"/>
      <c r="AB120" s="117"/>
      <c r="AC120" s="117"/>
      <c r="AD120" s="117"/>
      <c r="AE120" s="117"/>
      <c r="AF120" s="117"/>
      <c r="AG120" s="117" t="s">
        <v>140</v>
      </c>
      <c r="AH120" s="117">
        <v>0</v>
      </c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</row>
    <row r="121" spans="1:60" outlineLevel="1" x14ac:dyDescent="0.2">
      <c r="A121" s="120"/>
      <c r="B121" s="121"/>
      <c r="C121" s="148" t="s">
        <v>233</v>
      </c>
      <c r="D121" s="123"/>
      <c r="E121" s="124">
        <v>4.2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17"/>
      <c r="Z121" s="117"/>
      <c r="AA121" s="117"/>
      <c r="AB121" s="117"/>
      <c r="AC121" s="117"/>
      <c r="AD121" s="117"/>
      <c r="AE121" s="117"/>
      <c r="AF121" s="117"/>
      <c r="AG121" s="117" t="s">
        <v>140</v>
      </c>
      <c r="AH121" s="117">
        <v>0</v>
      </c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</row>
    <row r="122" spans="1:60" outlineLevel="1" x14ac:dyDescent="0.2">
      <c r="A122" s="120"/>
      <c r="B122" s="121"/>
      <c r="C122" s="148" t="s">
        <v>183</v>
      </c>
      <c r="D122" s="123"/>
      <c r="E122" s="124">
        <v>4.5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17"/>
      <c r="Z122" s="117"/>
      <c r="AA122" s="117"/>
      <c r="AB122" s="117"/>
      <c r="AC122" s="117"/>
      <c r="AD122" s="117"/>
      <c r="AE122" s="117"/>
      <c r="AF122" s="117"/>
      <c r="AG122" s="117" t="s">
        <v>140</v>
      </c>
      <c r="AH122" s="117">
        <v>0</v>
      </c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60" outlineLevel="1" x14ac:dyDescent="0.2">
      <c r="A123" s="120"/>
      <c r="B123" s="121"/>
      <c r="C123" s="148" t="s">
        <v>159</v>
      </c>
      <c r="D123" s="123"/>
      <c r="E123" s="124">
        <v>1.62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17"/>
      <c r="Z123" s="117"/>
      <c r="AA123" s="117"/>
      <c r="AB123" s="117"/>
      <c r="AC123" s="117"/>
      <c r="AD123" s="117"/>
      <c r="AE123" s="117"/>
      <c r="AF123" s="117"/>
      <c r="AG123" s="117" t="s">
        <v>140</v>
      </c>
      <c r="AH123" s="117">
        <v>0</v>
      </c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</row>
    <row r="124" spans="1:60" outlineLevel="1" x14ac:dyDescent="0.2">
      <c r="A124" s="120"/>
      <c r="B124" s="121"/>
      <c r="C124" s="148" t="s">
        <v>184</v>
      </c>
      <c r="D124" s="123"/>
      <c r="E124" s="124">
        <v>1.62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17"/>
      <c r="Z124" s="117"/>
      <c r="AA124" s="117"/>
      <c r="AB124" s="117"/>
      <c r="AC124" s="117"/>
      <c r="AD124" s="117"/>
      <c r="AE124" s="117"/>
      <c r="AF124" s="117"/>
      <c r="AG124" s="117" t="s">
        <v>140</v>
      </c>
      <c r="AH124" s="117">
        <v>0</v>
      </c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</row>
    <row r="125" spans="1:60" outlineLevel="1" x14ac:dyDescent="0.2">
      <c r="A125" s="120"/>
      <c r="B125" s="121"/>
      <c r="C125" s="148" t="s">
        <v>185</v>
      </c>
      <c r="D125" s="123"/>
      <c r="E125" s="124">
        <v>1.8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17"/>
      <c r="Z125" s="117"/>
      <c r="AA125" s="117"/>
      <c r="AB125" s="117"/>
      <c r="AC125" s="117"/>
      <c r="AD125" s="117"/>
      <c r="AE125" s="117"/>
      <c r="AF125" s="117"/>
      <c r="AG125" s="117" t="s">
        <v>140</v>
      </c>
      <c r="AH125" s="117">
        <v>0</v>
      </c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</row>
    <row r="126" spans="1:60" ht="25.5" x14ac:dyDescent="0.2">
      <c r="A126" s="128" t="s">
        <v>130</v>
      </c>
      <c r="B126" s="129" t="s">
        <v>58</v>
      </c>
      <c r="C126" s="146" t="s">
        <v>59</v>
      </c>
      <c r="D126" s="130"/>
      <c r="E126" s="131"/>
      <c r="F126" s="132"/>
      <c r="G126" s="133">
        <f>SUMIF(AG127:AG141,"&lt;&gt;NOR",G127:G141)</f>
        <v>0</v>
      </c>
      <c r="H126" s="127"/>
      <c r="I126" s="127">
        <f>SUM(I127:I141)</f>
        <v>1059.1500000000001</v>
      </c>
      <c r="J126" s="127"/>
      <c r="K126" s="127">
        <f>SUM(K127:K141)</f>
        <v>21054.17</v>
      </c>
      <c r="L126" s="127"/>
      <c r="M126" s="127">
        <f>SUM(M127:M141)</f>
        <v>0</v>
      </c>
      <c r="N126" s="127"/>
      <c r="O126" s="127">
        <f>SUM(O127:O141)</f>
        <v>0.05</v>
      </c>
      <c r="P126" s="127"/>
      <c r="Q126" s="127">
        <f>SUM(Q127:Q141)</f>
        <v>0</v>
      </c>
      <c r="R126" s="127"/>
      <c r="S126" s="127"/>
      <c r="T126" s="127"/>
      <c r="U126" s="127"/>
      <c r="V126" s="127">
        <f>SUM(V127:V141)</f>
        <v>51.84</v>
      </c>
      <c r="W126" s="127"/>
      <c r="X126" s="127"/>
      <c r="AG126" t="s">
        <v>131</v>
      </c>
    </row>
    <row r="127" spans="1:60" outlineLevel="1" x14ac:dyDescent="0.2">
      <c r="A127" s="134">
        <v>21</v>
      </c>
      <c r="B127" s="135" t="s">
        <v>234</v>
      </c>
      <c r="C127" s="147" t="s">
        <v>235</v>
      </c>
      <c r="D127" s="136" t="s">
        <v>143</v>
      </c>
      <c r="E127" s="137">
        <v>156.94999999999999</v>
      </c>
      <c r="F127" s="138"/>
      <c r="G127" s="139">
        <f>ROUND(E127*F127,2)</f>
        <v>0</v>
      </c>
      <c r="H127" s="122">
        <v>1.54</v>
      </c>
      <c r="I127" s="122">
        <f>ROUND(E127*H127,2)</f>
        <v>241.7</v>
      </c>
      <c r="J127" s="122">
        <v>121.96</v>
      </c>
      <c r="K127" s="122">
        <f>ROUND(E127*J127,2)</f>
        <v>19141.62</v>
      </c>
      <c r="L127" s="122">
        <v>21</v>
      </c>
      <c r="M127" s="122">
        <f>G127*(1+L127/100)</f>
        <v>0</v>
      </c>
      <c r="N127" s="122">
        <v>4.0000000000000003E-5</v>
      </c>
      <c r="O127" s="122">
        <f>ROUND(E127*N127,2)</f>
        <v>0.01</v>
      </c>
      <c r="P127" s="122">
        <v>0</v>
      </c>
      <c r="Q127" s="122">
        <f>ROUND(E127*P127,2)</f>
        <v>0</v>
      </c>
      <c r="R127" s="122"/>
      <c r="S127" s="122" t="s">
        <v>135</v>
      </c>
      <c r="T127" s="122" t="s">
        <v>135</v>
      </c>
      <c r="U127" s="122">
        <v>0.308</v>
      </c>
      <c r="V127" s="122">
        <f>ROUND(E127*U127,2)</f>
        <v>48.34</v>
      </c>
      <c r="W127" s="122"/>
      <c r="X127" s="122" t="s">
        <v>137</v>
      </c>
      <c r="Y127" s="117"/>
      <c r="Z127" s="117"/>
      <c r="AA127" s="117"/>
      <c r="AB127" s="117"/>
      <c r="AC127" s="117"/>
      <c r="AD127" s="117"/>
      <c r="AE127" s="117"/>
      <c r="AF127" s="117"/>
      <c r="AG127" s="117" t="s">
        <v>138</v>
      </c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60" outlineLevel="1" x14ac:dyDescent="0.2">
      <c r="A128" s="120"/>
      <c r="B128" s="121"/>
      <c r="C128" s="148" t="s">
        <v>176</v>
      </c>
      <c r="D128" s="123"/>
      <c r="E128" s="124">
        <v>22.57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17"/>
      <c r="Z128" s="117"/>
      <c r="AA128" s="117"/>
      <c r="AB128" s="117"/>
      <c r="AC128" s="117"/>
      <c r="AD128" s="117"/>
      <c r="AE128" s="117"/>
      <c r="AF128" s="117"/>
      <c r="AG128" s="117" t="s">
        <v>140</v>
      </c>
      <c r="AH128" s="117">
        <v>0</v>
      </c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</row>
    <row r="129" spans="1:60" outlineLevel="1" x14ac:dyDescent="0.2">
      <c r="A129" s="120"/>
      <c r="B129" s="121"/>
      <c r="C129" s="148" t="s">
        <v>177</v>
      </c>
      <c r="D129" s="123"/>
      <c r="E129" s="124">
        <v>30.96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17"/>
      <c r="Z129" s="117"/>
      <c r="AA129" s="117"/>
      <c r="AB129" s="117"/>
      <c r="AC129" s="117"/>
      <c r="AD129" s="117"/>
      <c r="AE129" s="117"/>
      <c r="AF129" s="117"/>
      <c r="AG129" s="117" t="s">
        <v>140</v>
      </c>
      <c r="AH129" s="117">
        <v>0</v>
      </c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</row>
    <row r="130" spans="1:60" outlineLevel="1" x14ac:dyDescent="0.2">
      <c r="A130" s="120"/>
      <c r="B130" s="121"/>
      <c r="C130" s="148" t="s">
        <v>178</v>
      </c>
      <c r="D130" s="123"/>
      <c r="E130" s="124">
        <v>30.25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17"/>
      <c r="Z130" s="117"/>
      <c r="AA130" s="117"/>
      <c r="AB130" s="117"/>
      <c r="AC130" s="117"/>
      <c r="AD130" s="117"/>
      <c r="AE130" s="117"/>
      <c r="AF130" s="117"/>
      <c r="AG130" s="117" t="s">
        <v>140</v>
      </c>
      <c r="AH130" s="117">
        <v>0</v>
      </c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</row>
    <row r="131" spans="1:60" outlineLevel="1" x14ac:dyDescent="0.2">
      <c r="A131" s="120"/>
      <c r="B131" s="121"/>
      <c r="C131" s="148" t="s">
        <v>179</v>
      </c>
      <c r="D131" s="123"/>
      <c r="E131" s="124">
        <v>34.56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17"/>
      <c r="Z131" s="117"/>
      <c r="AA131" s="117"/>
      <c r="AB131" s="117"/>
      <c r="AC131" s="117"/>
      <c r="AD131" s="117"/>
      <c r="AE131" s="117"/>
      <c r="AF131" s="117"/>
      <c r="AG131" s="117" t="s">
        <v>140</v>
      </c>
      <c r="AH131" s="117">
        <v>0</v>
      </c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</row>
    <row r="132" spans="1:60" outlineLevel="1" x14ac:dyDescent="0.2">
      <c r="A132" s="120"/>
      <c r="B132" s="121"/>
      <c r="C132" s="148" t="s">
        <v>180</v>
      </c>
      <c r="D132" s="123"/>
      <c r="E132" s="124">
        <v>5.4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17"/>
      <c r="Z132" s="117"/>
      <c r="AA132" s="117"/>
      <c r="AB132" s="117"/>
      <c r="AC132" s="117"/>
      <c r="AD132" s="117"/>
      <c r="AE132" s="117"/>
      <c r="AF132" s="117"/>
      <c r="AG132" s="117" t="s">
        <v>140</v>
      </c>
      <c r="AH132" s="117">
        <v>0</v>
      </c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</row>
    <row r="133" spans="1:60" outlineLevel="1" x14ac:dyDescent="0.2">
      <c r="A133" s="120"/>
      <c r="B133" s="121"/>
      <c r="C133" s="148" t="s">
        <v>181</v>
      </c>
      <c r="D133" s="123"/>
      <c r="E133" s="124">
        <v>11.22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17"/>
      <c r="Z133" s="117"/>
      <c r="AA133" s="117"/>
      <c r="AB133" s="117"/>
      <c r="AC133" s="117"/>
      <c r="AD133" s="117"/>
      <c r="AE133" s="117"/>
      <c r="AF133" s="117"/>
      <c r="AG133" s="117" t="s">
        <v>140</v>
      </c>
      <c r="AH133" s="117">
        <v>0</v>
      </c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0" outlineLevel="1" x14ac:dyDescent="0.2">
      <c r="A134" s="120"/>
      <c r="B134" s="121"/>
      <c r="C134" s="148" t="s">
        <v>182</v>
      </c>
      <c r="D134" s="123"/>
      <c r="E134" s="124">
        <v>8.25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17"/>
      <c r="Z134" s="117"/>
      <c r="AA134" s="117"/>
      <c r="AB134" s="117"/>
      <c r="AC134" s="117"/>
      <c r="AD134" s="117"/>
      <c r="AE134" s="117"/>
      <c r="AF134" s="117"/>
      <c r="AG134" s="117" t="s">
        <v>140</v>
      </c>
      <c r="AH134" s="117">
        <v>0</v>
      </c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</row>
    <row r="135" spans="1:60" outlineLevel="1" x14ac:dyDescent="0.2">
      <c r="A135" s="120"/>
      <c r="B135" s="121"/>
      <c r="C135" s="148" t="s">
        <v>233</v>
      </c>
      <c r="D135" s="123"/>
      <c r="E135" s="124">
        <v>4.2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17"/>
      <c r="Z135" s="117"/>
      <c r="AA135" s="117"/>
      <c r="AB135" s="117"/>
      <c r="AC135" s="117"/>
      <c r="AD135" s="117"/>
      <c r="AE135" s="117"/>
      <c r="AF135" s="117"/>
      <c r="AG135" s="117" t="s">
        <v>140</v>
      </c>
      <c r="AH135" s="117">
        <v>0</v>
      </c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</row>
    <row r="136" spans="1:60" outlineLevel="1" x14ac:dyDescent="0.2">
      <c r="A136" s="120"/>
      <c r="B136" s="121"/>
      <c r="C136" s="148" t="s">
        <v>183</v>
      </c>
      <c r="D136" s="123"/>
      <c r="E136" s="124">
        <v>4.5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17"/>
      <c r="Z136" s="117"/>
      <c r="AA136" s="117"/>
      <c r="AB136" s="117"/>
      <c r="AC136" s="117"/>
      <c r="AD136" s="117"/>
      <c r="AE136" s="117"/>
      <c r="AF136" s="117"/>
      <c r="AG136" s="117" t="s">
        <v>140</v>
      </c>
      <c r="AH136" s="117">
        <v>0</v>
      </c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0" outlineLevel="1" x14ac:dyDescent="0.2">
      <c r="A137" s="120"/>
      <c r="B137" s="121"/>
      <c r="C137" s="148" t="s">
        <v>159</v>
      </c>
      <c r="D137" s="123"/>
      <c r="E137" s="124">
        <v>1.62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17"/>
      <c r="Z137" s="117"/>
      <c r="AA137" s="117"/>
      <c r="AB137" s="117"/>
      <c r="AC137" s="117"/>
      <c r="AD137" s="117"/>
      <c r="AE137" s="117"/>
      <c r="AF137" s="117"/>
      <c r="AG137" s="117" t="s">
        <v>140</v>
      </c>
      <c r="AH137" s="117">
        <v>0</v>
      </c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</row>
    <row r="138" spans="1:60" outlineLevel="1" x14ac:dyDescent="0.2">
      <c r="A138" s="120"/>
      <c r="B138" s="121"/>
      <c r="C138" s="148" t="s">
        <v>184</v>
      </c>
      <c r="D138" s="123"/>
      <c r="E138" s="124">
        <v>1.62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17"/>
      <c r="Z138" s="117"/>
      <c r="AA138" s="117"/>
      <c r="AB138" s="117"/>
      <c r="AC138" s="117"/>
      <c r="AD138" s="117"/>
      <c r="AE138" s="117"/>
      <c r="AF138" s="117"/>
      <c r="AG138" s="117" t="s">
        <v>140</v>
      </c>
      <c r="AH138" s="117">
        <v>0</v>
      </c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</row>
    <row r="139" spans="1:60" outlineLevel="1" x14ac:dyDescent="0.2">
      <c r="A139" s="120"/>
      <c r="B139" s="121"/>
      <c r="C139" s="148" t="s">
        <v>185</v>
      </c>
      <c r="D139" s="123"/>
      <c r="E139" s="124">
        <v>1.8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17"/>
      <c r="Z139" s="117"/>
      <c r="AA139" s="117"/>
      <c r="AB139" s="117"/>
      <c r="AC139" s="117"/>
      <c r="AD139" s="117"/>
      <c r="AE139" s="117"/>
      <c r="AF139" s="117"/>
      <c r="AG139" s="117" t="s">
        <v>140</v>
      </c>
      <c r="AH139" s="117">
        <v>0</v>
      </c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</row>
    <row r="140" spans="1:60" outlineLevel="1" x14ac:dyDescent="0.2">
      <c r="A140" s="134">
        <v>22</v>
      </c>
      <c r="B140" s="135" t="s">
        <v>236</v>
      </c>
      <c r="C140" s="147" t="s">
        <v>237</v>
      </c>
      <c r="D140" s="136" t="s">
        <v>155</v>
      </c>
      <c r="E140" s="137">
        <v>2.5</v>
      </c>
      <c r="F140" s="138"/>
      <c r="G140" s="139">
        <f>ROUND(E140*F140,2)</f>
        <v>0</v>
      </c>
      <c r="H140" s="122">
        <v>326.98</v>
      </c>
      <c r="I140" s="122">
        <f>ROUND(E140*H140,2)</f>
        <v>817.45</v>
      </c>
      <c r="J140" s="122">
        <v>765.02</v>
      </c>
      <c r="K140" s="122">
        <f>ROUND(E140*J140,2)</f>
        <v>1912.55</v>
      </c>
      <c r="L140" s="122">
        <v>21</v>
      </c>
      <c r="M140" s="122">
        <f>G140*(1+L140/100)</f>
        <v>0</v>
      </c>
      <c r="N140" s="122">
        <v>1.7479999999999999E-2</v>
      </c>
      <c r="O140" s="122">
        <f>ROUND(E140*N140,2)</f>
        <v>0.04</v>
      </c>
      <c r="P140" s="122">
        <v>0</v>
      </c>
      <c r="Q140" s="122">
        <f>ROUND(E140*P140,2)</f>
        <v>0</v>
      </c>
      <c r="R140" s="122"/>
      <c r="S140" s="122" t="s">
        <v>135</v>
      </c>
      <c r="T140" s="122" t="s">
        <v>135</v>
      </c>
      <c r="U140" s="122">
        <v>1.4</v>
      </c>
      <c r="V140" s="122">
        <f>ROUND(E140*U140,2)</f>
        <v>3.5</v>
      </c>
      <c r="W140" s="122"/>
      <c r="X140" s="122" t="s">
        <v>137</v>
      </c>
      <c r="Y140" s="117"/>
      <c r="Z140" s="117"/>
      <c r="AA140" s="117"/>
      <c r="AB140" s="117"/>
      <c r="AC140" s="117"/>
      <c r="AD140" s="117"/>
      <c r="AE140" s="117"/>
      <c r="AF140" s="117"/>
      <c r="AG140" s="117" t="s">
        <v>138</v>
      </c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</row>
    <row r="141" spans="1:60" outlineLevel="1" x14ac:dyDescent="0.2">
      <c r="A141" s="120"/>
      <c r="B141" s="121"/>
      <c r="C141" s="148" t="s">
        <v>238</v>
      </c>
      <c r="D141" s="123"/>
      <c r="E141" s="124">
        <v>2.5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17"/>
      <c r="Z141" s="117"/>
      <c r="AA141" s="117"/>
      <c r="AB141" s="117"/>
      <c r="AC141" s="117"/>
      <c r="AD141" s="117"/>
      <c r="AE141" s="117"/>
      <c r="AF141" s="117"/>
      <c r="AG141" s="117" t="s">
        <v>140</v>
      </c>
      <c r="AH141" s="117">
        <v>0</v>
      </c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</row>
    <row r="142" spans="1:60" x14ac:dyDescent="0.2">
      <c r="A142" s="128" t="s">
        <v>130</v>
      </c>
      <c r="B142" s="129" t="s">
        <v>60</v>
      </c>
      <c r="C142" s="146" t="s">
        <v>61</v>
      </c>
      <c r="D142" s="130"/>
      <c r="E142" s="131"/>
      <c r="F142" s="132"/>
      <c r="G142" s="133">
        <f>SUMIF(AG143:AG218,"&lt;&gt;NOR",G143:G218)</f>
        <v>0</v>
      </c>
      <c r="H142" s="127"/>
      <c r="I142" s="127">
        <f>SUM(I143:I218)</f>
        <v>3764.6500000000005</v>
      </c>
      <c r="J142" s="127"/>
      <c r="K142" s="127">
        <f>SUM(K143:K218)</f>
        <v>35943.719999999994</v>
      </c>
      <c r="L142" s="127"/>
      <c r="M142" s="127">
        <f>SUM(M143:M218)</f>
        <v>0</v>
      </c>
      <c r="N142" s="127"/>
      <c r="O142" s="127">
        <f>SUM(O143:O218)</f>
        <v>0.12</v>
      </c>
      <c r="P142" s="127"/>
      <c r="Q142" s="127">
        <f>SUM(Q143:Q218)</f>
        <v>8.129999999999999</v>
      </c>
      <c r="R142" s="127"/>
      <c r="S142" s="127"/>
      <c r="T142" s="127"/>
      <c r="U142" s="127"/>
      <c r="V142" s="127">
        <f>SUM(V143:V218)</f>
        <v>95.73</v>
      </c>
      <c r="W142" s="127"/>
      <c r="X142" s="127"/>
      <c r="AG142" t="s">
        <v>131</v>
      </c>
    </row>
    <row r="143" spans="1:60" outlineLevel="1" x14ac:dyDescent="0.2">
      <c r="A143" s="134">
        <v>23</v>
      </c>
      <c r="B143" s="135" t="s">
        <v>239</v>
      </c>
      <c r="C143" s="147" t="s">
        <v>240</v>
      </c>
      <c r="D143" s="136" t="s">
        <v>143</v>
      </c>
      <c r="E143" s="137">
        <v>17.86</v>
      </c>
      <c r="F143" s="138"/>
      <c r="G143" s="139">
        <f>ROUND(E143*F143,2)</f>
        <v>0</v>
      </c>
      <c r="H143" s="122">
        <v>17.68</v>
      </c>
      <c r="I143" s="122">
        <f>ROUND(E143*H143,2)</f>
        <v>315.76</v>
      </c>
      <c r="J143" s="122">
        <v>115.82</v>
      </c>
      <c r="K143" s="122">
        <f>ROUND(E143*J143,2)</f>
        <v>2068.5500000000002</v>
      </c>
      <c r="L143" s="122">
        <v>21</v>
      </c>
      <c r="M143" s="122">
        <f>G143*(1+L143/100)</f>
        <v>0</v>
      </c>
      <c r="N143" s="122">
        <v>6.7000000000000002E-4</v>
      </c>
      <c r="O143" s="122">
        <f>ROUND(E143*N143,2)</f>
        <v>0.01</v>
      </c>
      <c r="P143" s="122">
        <v>0.217</v>
      </c>
      <c r="Q143" s="122">
        <f>ROUND(E143*P143,2)</f>
        <v>3.88</v>
      </c>
      <c r="R143" s="122"/>
      <c r="S143" s="122" t="s">
        <v>135</v>
      </c>
      <c r="T143" s="122" t="s">
        <v>135</v>
      </c>
      <c r="U143" s="122">
        <v>0.23849999999999999</v>
      </c>
      <c r="V143" s="122">
        <f>ROUND(E143*U143,2)</f>
        <v>4.26</v>
      </c>
      <c r="W143" s="122"/>
      <c r="X143" s="122" t="s">
        <v>137</v>
      </c>
      <c r="Y143" s="117"/>
      <c r="Z143" s="117"/>
      <c r="AA143" s="117"/>
      <c r="AB143" s="117"/>
      <c r="AC143" s="117"/>
      <c r="AD143" s="117"/>
      <c r="AE143" s="117"/>
      <c r="AF143" s="117"/>
      <c r="AG143" s="117" t="s">
        <v>138</v>
      </c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</row>
    <row r="144" spans="1:60" outlineLevel="1" x14ac:dyDescent="0.2">
      <c r="A144" s="120"/>
      <c r="B144" s="121"/>
      <c r="C144" s="148" t="s">
        <v>241</v>
      </c>
      <c r="D144" s="123"/>
      <c r="E144" s="124">
        <v>9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17"/>
      <c r="Z144" s="117"/>
      <c r="AA144" s="117"/>
      <c r="AB144" s="117"/>
      <c r="AC144" s="117"/>
      <c r="AD144" s="117"/>
      <c r="AE144" s="117"/>
      <c r="AF144" s="117"/>
      <c r="AG144" s="117" t="s">
        <v>140</v>
      </c>
      <c r="AH144" s="117">
        <v>0</v>
      </c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</row>
    <row r="145" spans="1:60" outlineLevel="1" x14ac:dyDescent="0.2">
      <c r="A145" s="120"/>
      <c r="B145" s="121"/>
      <c r="C145" s="148" t="s">
        <v>242</v>
      </c>
      <c r="D145" s="123"/>
      <c r="E145" s="124">
        <v>-1.76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17"/>
      <c r="Z145" s="117"/>
      <c r="AA145" s="117"/>
      <c r="AB145" s="117"/>
      <c r="AC145" s="117"/>
      <c r="AD145" s="117"/>
      <c r="AE145" s="117"/>
      <c r="AF145" s="117"/>
      <c r="AG145" s="117" t="s">
        <v>140</v>
      </c>
      <c r="AH145" s="117">
        <v>0</v>
      </c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</row>
    <row r="146" spans="1:60" outlineLevel="1" x14ac:dyDescent="0.2">
      <c r="A146" s="120"/>
      <c r="B146" s="121"/>
      <c r="C146" s="148" t="s">
        <v>144</v>
      </c>
      <c r="D146" s="123"/>
      <c r="E146" s="124">
        <v>12.6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17"/>
      <c r="Z146" s="117"/>
      <c r="AA146" s="117"/>
      <c r="AB146" s="117"/>
      <c r="AC146" s="117"/>
      <c r="AD146" s="117"/>
      <c r="AE146" s="117"/>
      <c r="AF146" s="117"/>
      <c r="AG146" s="117" t="s">
        <v>140</v>
      </c>
      <c r="AH146" s="117">
        <v>0</v>
      </c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</row>
    <row r="147" spans="1:60" outlineLevel="1" x14ac:dyDescent="0.2">
      <c r="A147" s="120"/>
      <c r="B147" s="121"/>
      <c r="C147" s="148" t="s">
        <v>145</v>
      </c>
      <c r="D147" s="123"/>
      <c r="E147" s="124">
        <v>-1.98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17"/>
      <c r="Z147" s="117"/>
      <c r="AA147" s="117"/>
      <c r="AB147" s="117"/>
      <c r="AC147" s="117"/>
      <c r="AD147" s="117"/>
      <c r="AE147" s="117"/>
      <c r="AF147" s="117"/>
      <c r="AG147" s="117" t="s">
        <v>140</v>
      </c>
      <c r="AH147" s="117">
        <v>0</v>
      </c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</row>
    <row r="148" spans="1:60" ht="22.5" outlineLevel="1" x14ac:dyDescent="0.2">
      <c r="A148" s="134">
        <v>24</v>
      </c>
      <c r="B148" s="135" t="s">
        <v>243</v>
      </c>
      <c r="C148" s="147" t="s">
        <v>244</v>
      </c>
      <c r="D148" s="136" t="s">
        <v>143</v>
      </c>
      <c r="E148" s="137">
        <v>56.98</v>
      </c>
      <c r="F148" s="138"/>
      <c r="G148" s="139">
        <f>ROUND(E148*F148,2)</f>
        <v>0</v>
      </c>
      <c r="H148" s="122">
        <v>0</v>
      </c>
      <c r="I148" s="122">
        <f>ROUND(E148*H148,2)</f>
        <v>0</v>
      </c>
      <c r="J148" s="122">
        <v>59.5</v>
      </c>
      <c r="K148" s="122">
        <f>ROUND(E148*J148,2)</f>
        <v>3390.31</v>
      </c>
      <c r="L148" s="122">
        <v>21</v>
      </c>
      <c r="M148" s="122">
        <f>G148*(1+L148/100)</f>
        <v>0</v>
      </c>
      <c r="N148" s="122">
        <v>0</v>
      </c>
      <c r="O148" s="122">
        <f>ROUND(E148*N148,2)</f>
        <v>0</v>
      </c>
      <c r="P148" s="122">
        <v>1.75E-3</v>
      </c>
      <c r="Q148" s="122">
        <f>ROUND(E148*P148,2)</f>
        <v>0.1</v>
      </c>
      <c r="R148" s="122"/>
      <c r="S148" s="122" t="s">
        <v>135</v>
      </c>
      <c r="T148" s="122" t="s">
        <v>135</v>
      </c>
      <c r="U148" s="122">
        <v>0.16500000000000001</v>
      </c>
      <c r="V148" s="122">
        <f>ROUND(E148*U148,2)</f>
        <v>9.4</v>
      </c>
      <c r="W148" s="122"/>
      <c r="X148" s="122" t="s">
        <v>137</v>
      </c>
      <c r="Y148" s="117"/>
      <c r="Z148" s="117"/>
      <c r="AA148" s="117"/>
      <c r="AB148" s="117"/>
      <c r="AC148" s="117"/>
      <c r="AD148" s="117"/>
      <c r="AE148" s="117"/>
      <c r="AF148" s="117"/>
      <c r="AG148" s="117" t="s">
        <v>138</v>
      </c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</row>
    <row r="149" spans="1:60" outlineLevel="1" x14ac:dyDescent="0.2">
      <c r="A149" s="120"/>
      <c r="B149" s="121"/>
      <c r="C149" s="148" t="s">
        <v>176</v>
      </c>
      <c r="D149" s="123"/>
      <c r="E149" s="124">
        <v>22.57</v>
      </c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17"/>
      <c r="Z149" s="117"/>
      <c r="AA149" s="117"/>
      <c r="AB149" s="117"/>
      <c r="AC149" s="117"/>
      <c r="AD149" s="117"/>
      <c r="AE149" s="117"/>
      <c r="AF149" s="117"/>
      <c r="AG149" s="117" t="s">
        <v>140</v>
      </c>
      <c r="AH149" s="117">
        <v>0</v>
      </c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</row>
    <row r="150" spans="1:60" outlineLevel="1" x14ac:dyDescent="0.2">
      <c r="A150" s="120"/>
      <c r="B150" s="121"/>
      <c r="C150" s="148" t="s">
        <v>180</v>
      </c>
      <c r="D150" s="123"/>
      <c r="E150" s="124">
        <v>5.4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17"/>
      <c r="Z150" s="117"/>
      <c r="AA150" s="117"/>
      <c r="AB150" s="117"/>
      <c r="AC150" s="117"/>
      <c r="AD150" s="117"/>
      <c r="AE150" s="117"/>
      <c r="AF150" s="117"/>
      <c r="AG150" s="117" t="s">
        <v>140</v>
      </c>
      <c r="AH150" s="117">
        <v>0</v>
      </c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</row>
    <row r="151" spans="1:60" outlineLevel="1" x14ac:dyDescent="0.2">
      <c r="A151" s="120"/>
      <c r="B151" s="121"/>
      <c r="C151" s="148" t="s">
        <v>181</v>
      </c>
      <c r="D151" s="123"/>
      <c r="E151" s="124">
        <v>11.22</v>
      </c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17"/>
      <c r="Z151" s="117"/>
      <c r="AA151" s="117"/>
      <c r="AB151" s="117"/>
      <c r="AC151" s="117"/>
      <c r="AD151" s="117"/>
      <c r="AE151" s="117"/>
      <c r="AF151" s="117"/>
      <c r="AG151" s="117" t="s">
        <v>140</v>
      </c>
      <c r="AH151" s="117">
        <v>0</v>
      </c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</row>
    <row r="152" spans="1:60" outlineLevel="1" x14ac:dyDescent="0.2">
      <c r="A152" s="120"/>
      <c r="B152" s="121"/>
      <c r="C152" s="148" t="s">
        <v>182</v>
      </c>
      <c r="D152" s="123"/>
      <c r="E152" s="124">
        <v>8.25</v>
      </c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17"/>
      <c r="Z152" s="117"/>
      <c r="AA152" s="117"/>
      <c r="AB152" s="117"/>
      <c r="AC152" s="117"/>
      <c r="AD152" s="117"/>
      <c r="AE152" s="117"/>
      <c r="AF152" s="117"/>
      <c r="AG152" s="117" t="s">
        <v>140</v>
      </c>
      <c r="AH152" s="117">
        <v>0</v>
      </c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</row>
    <row r="153" spans="1:60" outlineLevel="1" x14ac:dyDescent="0.2">
      <c r="A153" s="120"/>
      <c r="B153" s="121"/>
      <c r="C153" s="148" t="s">
        <v>183</v>
      </c>
      <c r="D153" s="123"/>
      <c r="E153" s="124">
        <v>4.5</v>
      </c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17"/>
      <c r="Z153" s="117"/>
      <c r="AA153" s="117"/>
      <c r="AB153" s="117"/>
      <c r="AC153" s="117"/>
      <c r="AD153" s="117"/>
      <c r="AE153" s="117"/>
      <c r="AF153" s="117"/>
      <c r="AG153" s="117" t="s">
        <v>140</v>
      </c>
      <c r="AH153" s="117">
        <v>0</v>
      </c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</row>
    <row r="154" spans="1:60" outlineLevel="1" x14ac:dyDescent="0.2">
      <c r="A154" s="120"/>
      <c r="B154" s="121"/>
      <c r="C154" s="148" t="s">
        <v>159</v>
      </c>
      <c r="D154" s="123"/>
      <c r="E154" s="124">
        <v>1.62</v>
      </c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17"/>
      <c r="Z154" s="117"/>
      <c r="AA154" s="117"/>
      <c r="AB154" s="117"/>
      <c r="AC154" s="117"/>
      <c r="AD154" s="117"/>
      <c r="AE154" s="117"/>
      <c r="AF154" s="117"/>
      <c r="AG154" s="117" t="s">
        <v>140</v>
      </c>
      <c r="AH154" s="117">
        <v>0</v>
      </c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</row>
    <row r="155" spans="1:60" outlineLevel="1" x14ac:dyDescent="0.2">
      <c r="A155" s="120"/>
      <c r="B155" s="121"/>
      <c r="C155" s="148" t="s">
        <v>184</v>
      </c>
      <c r="D155" s="123"/>
      <c r="E155" s="124">
        <v>1.62</v>
      </c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17"/>
      <c r="Z155" s="117"/>
      <c r="AA155" s="117"/>
      <c r="AB155" s="117"/>
      <c r="AC155" s="117"/>
      <c r="AD155" s="117"/>
      <c r="AE155" s="117"/>
      <c r="AF155" s="117"/>
      <c r="AG155" s="117" t="s">
        <v>140</v>
      </c>
      <c r="AH155" s="117">
        <v>0</v>
      </c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</row>
    <row r="156" spans="1:60" outlineLevel="1" x14ac:dyDescent="0.2">
      <c r="A156" s="120"/>
      <c r="B156" s="121"/>
      <c r="C156" s="148" t="s">
        <v>185</v>
      </c>
      <c r="D156" s="123"/>
      <c r="E156" s="124">
        <v>1.8</v>
      </c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17"/>
      <c r="Z156" s="117"/>
      <c r="AA156" s="117"/>
      <c r="AB156" s="117"/>
      <c r="AC156" s="117"/>
      <c r="AD156" s="117"/>
      <c r="AE156" s="117"/>
      <c r="AF156" s="117"/>
      <c r="AG156" s="117" t="s">
        <v>140</v>
      </c>
      <c r="AH156" s="117">
        <v>0</v>
      </c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</row>
    <row r="157" spans="1:60" outlineLevel="1" x14ac:dyDescent="0.2">
      <c r="A157" s="140">
        <v>25</v>
      </c>
      <c r="B157" s="141" t="s">
        <v>245</v>
      </c>
      <c r="C157" s="149" t="s">
        <v>246</v>
      </c>
      <c r="D157" s="142" t="s">
        <v>148</v>
      </c>
      <c r="E157" s="143">
        <v>15</v>
      </c>
      <c r="F157" s="144"/>
      <c r="G157" s="145">
        <f>ROUND(E157*F157,2)</f>
        <v>0</v>
      </c>
      <c r="H157" s="122">
        <v>0</v>
      </c>
      <c r="I157" s="122">
        <f>ROUND(E157*H157,2)</f>
        <v>0</v>
      </c>
      <c r="J157" s="122">
        <v>17.600000000000001</v>
      </c>
      <c r="K157" s="122">
        <f>ROUND(E157*J157,2)</f>
        <v>264</v>
      </c>
      <c r="L157" s="122">
        <v>21</v>
      </c>
      <c r="M157" s="122">
        <f>G157*(1+L157/100)</f>
        <v>0</v>
      </c>
      <c r="N157" s="122">
        <v>0</v>
      </c>
      <c r="O157" s="122">
        <f>ROUND(E157*N157,2)</f>
        <v>0</v>
      </c>
      <c r="P157" s="122">
        <v>0</v>
      </c>
      <c r="Q157" s="122">
        <f>ROUND(E157*P157,2)</f>
        <v>0</v>
      </c>
      <c r="R157" s="122"/>
      <c r="S157" s="122" t="s">
        <v>135</v>
      </c>
      <c r="T157" s="122" t="s">
        <v>135</v>
      </c>
      <c r="U157" s="122">
        <v>0.05</v>
      </c>
      <c r="V157" s="122">
        <f>ROUND(E157*U157,2)</f>
        <v>0.75</v>
      </c>
      <c r="W157" s="122"/>
      <c r="X157" s="122" t="s">
        <v>137</v>
      </c>
      <c r="Y157" s="117"/>
      <c r="Z157" s="117"/>
      <c r="AA157" s="117"/>
      <c r="AB157" s="117"/>
      <c r="AC157" s="117"/>
      <c r="AD157" s="117"/>
      <c r="AE157" s="117"/>
      <c r="AF157" s="117"/>
      <c r="AG157" s="117" t="s">
        <v>138</v>
      </c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</row>
    <row r="158" spans="1:60" ht="22.5" outlineLevel="1" x14ac:dyDescent="0.2">
      <c r="A158" s="134">
        <v>26</v>
      </c>
      <c r="B158" s="135" t="s">
        <v>247</v>
      </c>
      <c r="C158" s="147" t="s">
        <v>248</v>
      </c>
      <c r="D158" s="136" t="s">
        <v>143</v>
      </c>
      <c r="E158" s="137">
        <v>6.82</v>
      </c>
      <c r="F158" s="138"/>
      <c r="G158" s="139">
        <f>ROUND(E158*F158,2)</f>
        <v>0</v>
      </c>
      <c r="H158" s="122">
        <v>31.09</v>
      </c>
      <c r="I158" s="122">
        <f>ROUND(E158*H158,2)</f>
        <v>212.03</v>
      </c>
      <c r="J158" s="122">
        <v>219.41</v>
      </c>
      <c r="K158" s="122">
        <f>ROUND(E158*J158,2)</f>
        <v>1496.38</v>
      </c>
      <c r="L158" s="122">
        <v>21</v>
      </c>
      <c r="M158" s="122">
        <f>G158*(1+L158/100)</f>
        <v>0</v>
      </c>
      <c r="N158" s="122">
        <v>1.17E-3</v>
      </c>
      <c r="O158" s="122">
        <f>ROUND(E158*N158,2)</f>
        <v>0.01</v>
      </c>
      <c r="P158" s="122">
        <v>8.7999999999999995E-2</v>
      </c>
      <c r="Q158" s="122">
        <f>ROUND(E158*P158,2)</f>
        <v>0.6</v>
      </c>
      <c r="R158" s="122"/>
      <c r="S158" s="122" t="s">
        <v>135</v>
      </c>
      <c r="T158" s="122" t="s">
        <v>135</v>
      </c>
      <c r="U158" s="122">
        <v>0.55600000000000005</v>
      </c>
      <c r="V158" s="122">
        <f>ROUND(E158*U158,2)</f>
        <v>3.79</v>
      </c>
      <c r="W158" s="122"/>
      <c r="X158" s="122" t="s">
        <v>137</v>
      </c>
      <c r="Y158" s="117"/>
      <c r="Z158" s="117"/>
      <c r="AA158" s="117"/>
      <c r="AB158" s="117"/>
      <c r="AC158" s="117"/>
      <c r="AD158" s="117"/>
      <c r="AE158" s="117"/>
      <c r="AF158" s="117"/>
      <c r="AG158" s="117" t="s">
        <v>138</v>
      </c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</row>
    <row r="159" spans="1:60" outlineLevel="1" x14ac:dyDescent="0.2">
      <c r="A159" s="120"/>
      <c r="B159" s="121"/>
      <c r="C159" s="148" t="s">
        <v>249</v>
      </c>
      <c r="D159" s="123"/>
      <c r="E159" s="124">
        <v>2.86</v>
      </c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17"/>
      <c r="Z159" s="117"/>
      <c r="AA159" s="117"/>
      <c r="AB159" s="117"/>
      <c r="AC159" s="117"/>
      <c r="AD159" s="117"/>
      <c r="AE159" s="117"/>
      <c r="AF159" s="117"/>
      <c r="AG159" s="117" t="s">
        <v>140</v>
      </c>
      <c r="AH159" s="117">
        <v>0</v>
      </c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</row>
    <row r="160" spans="1:60" outlineLevel="1" x14ac:dyDescent="0.2">
      <c r="A160" s="120"/>
      <c r="B160" s="121"/>
      <c r="C160" s="148" t="s">
        <v>250</v>
      </c>
      <c r="D160" s="123"/>
      <c r="E160" s="124">
        <v>3.96</v>
      </c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17"/>
      <c r="Z160" s="117"/>
      <c r="AA160" s="117"/>
      <c r="AB160" s="117"/>
      <c r="AC160" s="117"/>
      <c r="AD160" s="117"/>
      <c r="AE160" s="117"/>
      <c r="AF160" s="117"/>
      <c r="AG160" s="117" t="s">
        <v>140</v>
      </c>
      <c r="AH160" s="117">
        <v>0</v>
      </c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</row>
    <row r="161" spans="1:60" outlineLevel="1" x14ac:dyDescent="0.2">
      <c r="A161" s="140">
        <v>27</v>
      </c>
      <c r="B161" s="141" t="s">
        <v>251</v>
      </c>
      <c r="C161" s="149" t="s">
        <v>252</v>
      </c>
      <c r="D161" s="142" t="s">
        <v>155</v>
      </c>
      <c r="E161" s="143">
        <v>5</v>
      </c>
      <c r="F161" s="144"/>
      <c r="G161" s="145">
        <f>ROUND(E161*F161,2)</f>
        <v>0</v>
      </c>
      <c r="H161" s="122">
        <v>11.3</v>
      </c>
      <c r="I161" s="122">
        <f>ROUND(E161*H161,2)</f>
        <v>56.5</v>
      </c>
      <c r="J161" s="122">
        <v>95.2</v>
      </c>
      <c r="K161" s="122">
        <f>ROUND(E161*J161,2)</f>
        <v>476</v>
      </c>
      <c r="L161" s="122">
        <v>21</v>
      </c>
      <c r="M161" s="122">
        <f>G161*(1+L161/100)</f>
        <v>0</v>
      </c>
      <c r="N161" s="122">
        <v>4.8999999999999998E-4</v>
      </c>
      <c r="O161" s="122">
        <f>ROUND(E161*N161,2)</f>
        <v>0</v>
      </c>
      <c r="P161" s="122">
        <v>6.0000000000000001E-3</v>
      </c>
      <c r="Q161" s="122">
        <f>ROUND(E161*P161,2)</f>
        <v>0.03</v>
      </c>
      <c r="R161" s="122"/>
      <c r="S161" s="122" t="s">
        <v>135</v>
      </c>
      <c r="T161" s="122" t="s">
        <v>151</v>
      </c>
      <c r="U161" s="122">
        <v>0.27400000000000002</v>
      </c>
      <c r="V161" s="122">
        <f>ROUND(E161*U161,2)</f>
        <v>1.37</v>
      </c>
      <c r="W161" s="122"/>
      <c r="X161" s="122" t="s">
        <v>137</v>
      </c>
      <c r="Y161" s="117"/>
      <c r="Z161" s="117"/>
      <c r="AA161" s="117"/>
      <c r="AB161" s="117"/>
      <c r="AC161" s="117"/>
      <c r="AD161" s="117"/>
      <c r="AE161" s="117"/>
      <c r="AF161" s="117"/>
      <c r="AG161" s="117" t="s">
        <v>138</v>
      </c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</row>
    <row r="162" spans="1:60" outlineLevel="1" x14ac:dyDescent="0.2">
      <c r="A162" s="140">
        <v>28</v>
      </c>
      <c r="B162" s="141" t="s">
        <v>253</v>
      </c>
      <c r="C162" s="149" t="s">
        <v>254</v>
      </c>
      <c r="D162" s="142" t="s">
        <v>155</v>
      </c>
      <c r="E162" s="143">
        <v>120</v>
      </c>
      <c r="F162" s="144"/>
      <c r="G162" s="145">
        <f>ROUND(E162*F162,2)</f>
        <v>0</v>
      </c>
      <c r="H162" s="122">
        <v>13.02</v>
      </c>
      <c r="I162" s="122">
        <f>ROUND(E162*H162,2)</f>
        <v>1562.4</v>
      </c>
      <c r="J162" s="122">
        <v>97.48</v>
      </c>
      <c r="K162" s="122">
        <f>ROUND(E162*J162,2)</f>
        <v>11697.6</v>
      </c>
      <c r="L162" s="122">
        <v>21</v>
      </c>
      <c r="M162" s="122">
        <f>G162*(1+L162/100)</f>
        <v>0</v>
      </c>
      <c r="N162" s="122">
        <v>0</v>
      </c>
      <c r="O162" s="122">
        <f>ROUND(E162*N162,2)</f>
        <v>0</v>
      </c>
      <c r="P162" s="122">
        <v>2.16E-3</v>
      </c>
      <c r="Q162" s="122">
        <f>ROUND(E162*P162,2)</f>
        <v>0.26</v>
      </c>
      <c r="R162" s="122"/>
      <c r="S162" s="122" t="s">
        <v>135</v>
      </c>
      <c r="T162" s="122" t="s">
        <v>151</v>
      </c>
      <c r="U162" s="122">
        <v>0.26500000000000001</v>
      </c>
      <c r="V162" s="122">
        <f>ROUND(E162*U162,2)</f>
        <v>31.8</v>
      </c>
      <c r="W162" s="122"/>
      <c r="X162" s="122" t="s">
        <v>137</v>
      </c>
      <c r="Y162" s="117"/>
      <c r="Z162" s="117"/>
      <c r="AA162" s="117"/>
      <c r="AB162" s="117"/>
      <c r="AC162" s="117"/>
      <c r="AD162" s="117"/>
      <c r="AE162" s="117"/>
      <c r="AF162" s="117"/>
      <c r="AG162" s="117" t="s">
        <v>138</v>
      </c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</row>
    <row r="163" spans="1:60" outlineLevel="1" x14ac:dyDescent="0.2">
      <c r="A163" s="140">
        <v>29</v>
      </c>
      <c r="B163" s="141" t="s">
        <v>255</v>
      </c>
      <c r="C163" s="149" t="s">
        <v>256</v>
      </c>
      <c r="D163" s="142" t="s">
        <v>155</v>
      </c>
      <c r="E163" s="143">
        <v>120</v>
      </c>
      <c r="F163" s="144"/>
      <c r="G163" s="145">
        <f>ROUND(E163*F163,2)</f>
        <v>0</v>
      </c>
      <c r="H163" s="122">
        <v>13.06</v>
      </c>
      <c r="I163" s="122">
        <f>ROUND(E163*H163,2)</f>
        <v>1567.2</v>
      </c>
      <c r="J163" s="122">
        <v>42.54</v>
      </c>
      <c r="K163" s="122">
        <f>ROUND(E163*J163,2)</f>
        <v>5104.8</v>
      </c>
      <c r="L163" s="122">
        <v>21</v>
      </c>
      <c r="M163" s="122">
        <f>G163*(1+L163/100)</f>
        <v>0</v>
      </c>
      <c r="N163" s="122">
        <v>4.8999999999999998E-4</v>
      </c>
      <c r="O163" s="122">
        <f>ROUND(E163*N163,2)</f>
        <v>0.06</v>
      </c>
      <c r="P163" s="122">
        <v>1E-3</v>
      </c>
      <c r="Q163" s="122">
        <f>ROUND(E163*P163,2)</f>
        <v>0.12</v>
      </c>
      <c r="R163" s="122"/>
      <c r="S163" s="122" t="s">
        <v>135</v>
      </c>
      <c r="T163" s="122" t="s">
        <v>135</v>
      </c>
      <c r="U163" s="122">
        <v>0.111</v>
      </c>
      <c r="V163" s="122">
        <f>ROUND(E163*U163,2)</f>
        <v>13.32</v>
      </c>
      <c r="W163" s="122"/>
      <c r="X163" s="122" t="s">
        <v>137</v>
      </c>
      <c r="Y163" s="117"/>
      <c r="Z163" s="117"/>
      <c r="AA163" s="117"/>
      <c r="AB163" s="117"/>
      <c r="AC163" s="117"/>
      <c r="AD163" s="117"/>
      <c r="AE163" s="117"/>
      <c r="AF163" s="117"/>
      <c r="AG163" s="117" t="s">
        <v>138</v>
      </c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</row>
    <row r="164" spans="1:60" outlineLevel="1" x14ac:dyDescent="0.2">
      <c r="A164" s="134">
        <v>30</v>
      </c>
      <c r="B164" s="135" t="s">
        <v>257</v>
      </c>
      <c r="C164" s="147" t="s">
        <v>258</v>
      </c>
      <c r="D164" s="136" t="s">
        <v>143</v>
      </c>
      <c r="E164" s="137">
        <v>151.13</v>
      </c>
      <c r="F164" s="138"/>
      <c r="G164" s="139">
        <f>ROUND(E164*F164,2)</f>
        <v>0</v>
      </c>
      <c r="H164" s="122">
        <v>0</v>
      </c>
      <c r="I164" s="122">
        <f>ROUND(E164*H164,2)</f>
        <v>0</v>
      </c>
      <c r="J164" s="122">
        <v>10.5</v>
      </c>
      <c r="K164" s="122">
        <f>ROUND(E164*J164,2)</f>
        <v>1586.87</v>
      </c>
      <c r="L164" s="122">
        <v>21</v>
      </c>
      <c r="M164" s="122">
        <f>G164*(1+L164/100)</f>
        <v>0</v>
      </c>
      <c r="N164" s="122">
        <v>0</v>
      </c>
      <c r="O164" s="122">
        <f>ROUND(E164*N164,2)</f>
        <v>0</v>
      </c>
      <c r="P164" s="122">
        <v>4.0000000000000001E-3</v>
      </c>
      <c r="Q164" s="122">
        <f>ROUND(E164*P164,2)</f>
        <v>0.6</v>
      </c>
      <c r="R164" s="122"/>
      <c r="S164" s="122" t="s">
        <v>135</v>
      </c>
      <c r="T164" s="122" t="s">
        <v>135</v>
      </c>
      <c r="U164" s="122">
        <v>0.03</v>
      </c>
      <c r="V164" s="122">
        <f>ROUND(E164*U164,2)</f>
        <v>4.53</v>
      </c>
      <c r="W164" s="122"/>
      <c r="X164" s="122" t="s">
        <v>137</v>
      </c>
      <c r="Y164" s="117"/>
      <c r="Z164" s="117"/>
      <c r="AA164" s="117"/>
      <c r="AB164" s="117"/>
      <c r="AC164" s="117"/>
      <c r="AD164" s="117"/>
      <c r="AE164" s="117"/>
      <c r="AF164" s="117"/>
      <c r="AG164" s="117" t="s">
        <v>138</v>
      </c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</row>
    <row r="165" spans="1:60" outlineLevel="1" x14ac:dyDescent="0.2">
      <c r="A165" s="120"/>
      <c r="B165" s="121"/>
      <c r="C165" s="148" t="s">
        <v>176</v>
      </c>
      <c r="D165" s="123"/>
      <c r="E165" s="124">
        <v>22.57</v>
      </c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17"/>
      <c r="Z165" s="117"/>
      <c r="AA165" s="117"/>
      <c r="AB165" s="117"/>
      <c r="AC165" s="117"/>
      <c r="AD165" s="117"/>
      <c r="AE165" s="117"/>
      <c r="AF165" s="117"/>
      <c r="AG165" s="117" t="s">
        <v>140</v>
      </c>
      <c r="AH165" s="117">
        <v>0</v>
      </c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</row>
    <row r="166" spans="1:60" outlineLevel="1" x14ac:dyDescent="0.2">
      <c r="A166" s="120"/>
      <c r="B166" s="121"/>
      <c r="C166" s="148" t="s">
        <v>177</v>
      </c>
      <c r="D166" s="123"/>
      <c r="E166" s="124">
        <v>30.96</v>
      </c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17"/>
      <c r="Z166" s="117"/>
      <c r="AA166" s="117"/>
      <c r="AB166" s="117"/>
      <c r="AC166" s="117"/>
      <c r="AD166" s="117"/>
      <c r="AE166" s="117"/>
      <c r="AF166" s="117"/>
      <c r="AG166" s="117" t="s">
        <v>140</v>
      </c>
      <c r="AH166" s="117">
        <v>0</v>
      </c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</row>
    <row r="167" spans="1:60" outlineLevel="1" x14ac:dyDescent="0.2">
      <c r="A167" s="120"/>
      <c r="B167" s="121"/>
      <c r="C167" s="148" t="s">
        <v>178</v>
      </c>
      <c r="D167" s="123"/>
      <c r="E167" s="124">
        <v>30.25</v>
      </c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17"/>
      <c r="Z167" s="117"/>
      <c r="AA167" s="117"/>
      <c r="AB167" s="117"/>
      <c r="AC167" s="117"/>
      <c r="AD167" s="117"/>
      <c r="AE167" s="117"/>
      <c r="AF167" s="117"/>
      <c r="AG167" s="117" t="s">
        <v>140</v>
      </c>
      <c r="AH167" s="117">
        <v>0</v>
      </c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</row>
    <row r="168" spans="1:60" outlineLevel="1" x14ac:dyDescent="0.2">
      <c r="A168" s="120"/>
      <c r="B168" s="121"/>
      <c r="C168" s="148" t="s">
        <v>179</v>
      </c>
      <c r="D168" s="123"/>
      <c r="E168" s="124">
        <v>34.56</v>
      </c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17"/>
      <c r="Z168" s="117"/>
      <c r="AA168" s="117"/>
      <c r="AB168" s="117"/>
      <c r="AC168" s="117"/>
      <c r="AD168" s="117"/>
      <c r="AE168" s="117"/>
      <c r="AF168" s="117"/>
      <c r="AG168" s="117" t="s">
        <v>140</v>
      </c>
      <c r="AH168" s="117">
        <v>0</v>
      </c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</row>
    <row r="169" spans="1:60" outlineLevel="1" x14ac:dyDescent="0.2">
      <c r="A169" s="120"/>
      <c r="B169" s="121"/>
      <c r="C169" s="148" t="s">
        <v>180</v>
      </c>
      <c r="D169" s="123"/>
      <c r="E169" s="124">
        <v>5.4</v>
      </c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17"/>
      <c r="Z169" s="117"/>
      <c r="AA169" s="117"/>
      <c r="AB169" s="117"/>
      <c r="AC169" s="117"/>
      <c r="AD169" s="117"/>
      <c r="AE169" s="117"/>
      <c r="AF169" s="117"/>
      <c r="AG169" s="117" t="s">
        <v>140</v>
      </c>
      <c r="AH169" s="117">
        <v>0</v>
      </c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</row>
    <row r="170" spans="1:60" outlineLevel="1" x14ac:dyDescent="0.2">
      <c r="A170" s="120"/>
      <c r="B170" s="121"/>
      <c r="C170" s="148" t="s">
        <v>181</v>
      </c>
      <c r="D170" s="123"/>
      <c r="E170" s="124">
        <v>11.22</v>
      </c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17"/>
      <c r="Z170" s="117"/>
      <c r="AA170" s="117"/>
      <c r="AB170" s="117"/>
      <c r="AC170" s="117"/>
      <c r="AD170" s="117"/>
      <c r="AE170" s="117"/>
      <c r="AF170" s="117"/>
      <c r="AG170" s="117" t="s">
        <v>140</v>
      </c>
      <c r="AH170" s="117">
        <v>0</v>
      </c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</row>
    <row r="171" spans="1:60" outlineLevel="1" x14ac:dyDescent="0.2">
      <c r="A171" s="120"/>
      <c r="B171" s="121"/>
      <c r="C171" s="148" t="s">
        <v>182</v>
      </c>
      <c r="D171" s="123"/>
      <c r="E171" s="124">
        <v>8.25</v>
      </c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17"/>
      <c r="Z171" s="117"/>
      <c r="AA171" s="117"/>
      <c r="AB171" s="117"/>
      <c r="AC171" s="117"/>
      <c r="AD171" s="117"/>
      <c r="AE171" s="117"/>
      <c r="AF171" s="117"/>
      <c r="AG171" s="117" t="s">
        <v>140</v>
      </c>
      <c r="AH171" s="117">
        <v>0</v>
      </c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</row>
    <row r="172" spans="1:60" outlineLevel="1" x14ac:dyDescent="0.2">
      <c r="A172" s="120"/>
      <c r="B172" s="121"/>
      <c r="C172" s="148" t="s">
        <v>183</v>
      </c>
      <c r="D172" s="123"/>
      <c r="E172" s="124">
        <v>4.5</v>
      </c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17"/>
      <c r="Z172" s="117"/>
      <c r="AA172" s="117"/>
      <c r="AB172" s="117"/>
      <c r="AC172" s="117"/>
      <c r="AD172" s="117"/>
      <c r="AE172" s="117"/>
      <c r="AF172" s="117"/>
      <c r="AG172" s="117" t="s">
        <v>140</v>
      </c>
      <c r="AH172" s="117">
        <v>0</v>
      </c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</row>
    <row r="173" spans="1:60" outlineLevel="1" x14ac:dyDescent="0.2">
      <c r="A173" s="120"/>
      <c r="B173" s="121"/>
      <c r="C173" s="148" t="s">
        <v>184</v>
      </c>
      <c r="D173" s="123"/>
      <c r="E173" s="124">
        <v>1.62</v>
      </c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17"/>
      <c r="Z173" s="117"/>
      <c r="AA173" s="117"/>
      <c r="AB173" s="117"/>
      <c r="AC173" s="117"/>
      <c r="AD173" s="117"/>
      <c r="AE173" s="117"/>
      <c r="AF173" s="117"/>
      <c r="AG173" s="117" t="s">
        <v>140</v>
      </c>
      <c r="AH173" s="117">
        <v>0</v>
      </c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</row>
    <row r="174" spans="1:60" outlineLevel="1" x14ac:dyDescent="0.2">
      <c r="A174" s="120"/>
      <c r="B174" s="121"/>
      <c r="C174" s="148" t="s">
        <v>185</v>
      </c>
      <c r="D174" s="123"/>
      <c r="E174" s="124">
        <v>1.8</v>
      </c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17"/>
      <c r="Z174" s="117"/>
      <c r="AA174" s="117"/>
      <c r="AB174" s="117"/>
      <c r="AC174" s="117"/>
      <c r="AD174" s="117"/>
      <c r="AE174" s="117"/>
      <c r="AF174" s="117"/>
      <c r="AG174" s="117" t="s">
        <v>140</v>
      </c>
      <c r="AH174" s="117">
        <v>0</v>
      </c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</row>
    <row r="175" spans="1:60" outlineLevel="1" x14ac:dyDescent="0.2">
      <c r="A175" s="134">
        <v>31</v>
      </c>
      <c r="B175" s="135" t="s">
        <v>259</v>
      </c>
      <c r="C175" s="147" t="s">
        <v>260</v>
      </c>
      <c r="D175" s="136" t="s">
        <v>143</v>
      </c>
      <c r="E175" s="137">
        <v>450.86</v>
      </c>
      <c r="F175" s="138"/>
      <c r="G175" s="139">
        <f>ROUND(E175*F175,2)</f>
        <v>0</v>
      </c>
      <c r="H175" s="122">
        <v>0</v>
      </c>
      <c r="I175" s="122">
        <f>ROUND(E175*H175,2)</f>
        <v>0</v>
      </c>
      <c r="J175" s="122">
        <v>10.5</v>
      </c>
      <c r="K175" s="122">
        <f>ROUND(E175*J175,2)</f>
        <v>4734.03</v>
      </c>
      <c r="L175" s="122">
        <v>21</v>
      </c>
      <c r="M175" s="122">
        <f>G175*(1+L175/100)</f>
        <v>0</v>
      </c>
      <c r="N175" s="122">
        <v>0</v>
      </c>
      <c r="O175" s="122">
        <f>ROUND(E175*N175,2)</f>
        <v>0</v>
      </c>
      <c r="P175" s="122">
        <v>4.0000000000000001E-3</v>
      </c>
      <c r="Q175" s="122">
        <f>ROUND(E175*P175,2)</f>
        <v>1.8</v>
      </c>
      <c r="R175" s="122"/>
      <c r="S175" s="122" t="s">
        <v>135</v>
      </c>
      <c r="T175" s="122" t="s">
        <v>135</v>
      </c>
      <c r="U175" s="122">
        <v>0.03</v>
      </c>
      <c r="V175" s="122">
        <f>ROUND(E175*U175,2)</f>
        <v>13.53</v>
      </c>
      <c r="W175" s="122"/>
      <c r="X175" s="122" t="s">
        <v>137</v>
      </c>
      <c r="Y175" s="117"/>
      <c r="Z175" s="117"/>
      <c r="AA175" s="117"/>
      <c r="AB175" s="117"/>
      <c r="AC175" s="117"/>
      <c r="AD175" s="117"/>
      <c r="AE175" s="117"/>
      <c r="AF175" s="117"/>
      <c r="AG175" s="117" t="s">
        <v>138</v>
      </c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</row>
    <row r="176" spans="1:60" outlineLevel="1" x14ac:dyDescent="0.2">
      <c r="A176" s="120"/>
      <c r="B176" s="121"/>
      <c r="C176" s="148" t="s">
        <v>195</v>
      </c>
      <c r="D176" s="123"/>
      <c r="E176" s="124">
        <v>70.56</v>
      </c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17"/>
      <c r="Z176" s="117"/>
      <c r="AA176" s="117"/>
      <c r="AB176" s="117"/>
      <c r="AC176" s="117"/>
      <c r="AD176" s="117"/>
      <c r="AE176" s="117"/>
      <c r="AF176" s="117"/>
      <c r="AG176" s="117" t="s">
        <v>140</v>
      </c>
      <c r="AH176" s="117">
        <v>0</v>
      </c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</row>
    <row r="177" spans="1:60" outlineLevel="1" x14ac:dyDescent="0.2">
      <c r="A177" s="120"/>
      <c r="B177" s="121"/>
      <c r="C177" s="148" t="s">
        <v>196</v>
      </c>
      <c r="D177" s="123"/>
      <c r="E177" s="124">
        <v>-2.86</v>
      </c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17"/>
      <c r="Z177" s="117"/>
      <c r="AA177" s="117"/>
      <c r="AB177" s="117"/>
      <c r="AC177" s="117"/>
      <c r="AD177" s="117"/>
      <c r="AE177" s="117"/>
      <c r="AF177" s="117"/>
      <c r="AG177" s="117" t="s">
        <v>140</v>
      </c>
      <c r="AH177" s="117">
        <v>0</v>
      </c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</row>
    <row r="178" spans="1:60" outlineLevel="1" x14ac:dyDescent="0.2">
      <c r="A178" s="120"/>
      <c r="B178" s="121"/>
      <c r="C178" s="148" t="s">
        <v>197</v>
      </c>
      <c r="D178" s="123"/>
      <c r="E178" s="124">
        <v>-2.42</v>
      </c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17"/>
      <c r="Z178" s="117"/>
      <c r="AA178" s="117"/>
      <c r="AB178" s="117"/>
      <c r="AC178" s="117"/>
      <c r="AD178" s="117"/>
      <c r="AE178" s="117"/>
      <c r="AF178" s="117"/>
      <c r="AG178" s="117" t="s">
        <v>140</v>
      </c>
      <c r="AH178" s="117">
        <v>0</v>
      </c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</row>
    <row r="179" spans="1:60" outlineLevel="1" x14ac:dyDescent="0.2">
      <c r="A179" s="120"/>
      <c r="B179" s="121"/>
      <c r="C179" s="148" t="s">
        <v>198</v>
      </c>
      <c r="D179" s="123"/>
      <c r="E179" s="124">
        <v>-1.2</v>
      </c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17"/>
      <c r="Z179" s="117"/>
      <c r="AA179" s="117"/>
      <c r="AB179" s="117"/>
      <c r="AC179" s="117"/>
      <c r="AD179" s="117"/>
      <c r="AE179" s="117"/>
      <c r="AF179" s="117"/>
      <c r="AG179" s="117" t="s">
        <v>140</v>
      </c>
      <c r="AH179" s="117">
        <v>0</v>
      </c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</row>
    <row r="180" spans="1:60" outlineLevel="1" x14ac:dyDescent="0.2">
      <c r="A180" s="120"/>
      <c r="B180" s="121"/>
      <c r="C180" s="148" t="s">
        <v>199</v>
      </c>
      <c r="D180" s="123"/>
      <c r="E180" s="124">
        <v>-1.5</v>
      </c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17"/>
      <c r="Z180" s="117"/>
      <c r="AA180" s="117"/>
      <c r="AB180" s="117"/>
      <c r="AC180" s="117"/>
      <c r="AD180" s="117"/>
      <c r="AE180" s="117"/>
      <c r="AF180" s="117"/>
      <c r="AG180" s="117" t="s">
        <v>140</v>
      </c>
      <c r="AH180" s="117">
        <v>0</v>
      </c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</row>
    <row r="181" spans="1:60" outlineLevel="1" x14ac:dyDescent="0.2">
      <c r="A181" s="120"/>
      <c r="B181" s="121"/>
      <c r="C181" s="148" t="s">
        <v>200</v>
      </c>
      <c r="D181" s="123"/>
      <c r="E181" s="124">
        <v>-1.8</v>
      </c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17"/>
      <c r="Z181" s="117"/>
      <c r="AA181" s="117"/>
      <c r="AB181" s="117"/>
      <c r="AC181" s="117"/>
      <c r="AD181" s="117"/>
      <c r="AE181" s="117"/>
      <c r="AF181" s="117"/>
      <c r="AG181" s="117" t="s">
        <v>140</v>
      </c>
      <c r="AH181" s="117">
        <v>0</v>
      </c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</row>
    <row r="182" spans="1:60" outlineLevel="1" x14ac:dyDescent="0.2">
      <c r="A182" s="120"/>
      <c r="B182" s="121"/>
      <c r="C182" s="148" t="s">
        <v>201</v>
      </c>
      <c r="D182" s="123"/>
      <c r="E182" s="124">
        <v>82.8</v>
      </c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17"/>
      <c r="Z182" s="117"/>
      <c r="AA182" s="117"/>
      <c r="AB182" s="117"/>
      <c r="AC182" s="117"/>
      <c r="AD182" s="117"/>
      <c r="AE182" s="117"/>
      <c r="AF182" s="117"/>
      <c r="AG182" s="117" t="s">
        <v>140</v>
      </c>
      <c r="AH182" s="117">
        <v>0</v>
      </c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</row>
    <row r="183" spans="1:60" outlineLevel="1" x14ac:dyDescent="0.2">
      <c r="A183" s="120"/>
      <c r="B183" s="121"/>
      <c r="C183" s="148" t="s">
        <v>202</v>
      </c>
      <c r="D183" s="123"/>
      <c r="E183" s="124">
        <v>-8.58</v>
      </c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17"/>
      <c r="Z183" s="117"/>
      <c r="AA183" s="117"/>
      <c r="AB183" s="117"/>
      <c r="AC183" s="117"/>
      <c r="AD183" s="117"/>
      <c r="AE183" s="117"/>
      <c r="AF183" s="117"/>
      <c r="AG183" s="117" t="s">
        <v>140</v>
      </c>
      <c r="AH183" s="117">
        <v>0</v>
      </c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</row>
    <row r="184" spans="1:60" outlineLevel="1" x14ac:dyDescent="0.2">
      <c r="A184" s="120"/>
      <c r="B184" s="121"/>
      <c r="C184" s="148" t="s">
        <v>203</v>
      </c>
      <c r="D184" s="123"/>
      <c r="E184" s="124">
        <v>-4.2</v>
      </c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17"/>
      <c r="Z184" s="117"/>
      <c r="AA184" s="117"/>
      <c r="AB184" s="117"/>
      <c r="AC184" s="117"/>
      <c r="AD184" s="117"/>
      <c r="AE184" s="117"/>
      <c r="AF184" s="117"/>
      <c r="AG184" s="117" t="s">
        <v>140</v>
      </c>
      <c r="AH184" s="117">
        <v>0</v>
      </c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</row>
    <row r="185" spans="1:60" outlineLevel="1" x14ac:dyDescent="0.2">
      <c r="A185" s="120"/>
      <c r="B185" s="121"/>
      <c r="C185" s="148" t="s">
        <v>204</v>
      </c>
      <c r="D185" s="123"/>
      <c r="E185" s="124">
        <v>79.2</v>
      </c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17"/>
      <c r="Z185" s="117"/>
      <c r="AA185" s="117"/>
      <c r="AB185" s="117"/>
      <c r="AC185" s="117"/>
      <c r="AD185" s="117"/>
      <c r="AE185" s="117"/>
      <c r="AF185" s="117"/>
      <c r="AG185" s="117" t="s">
        <v>140</v>
      </c>
      <c r="AH185" s="117">
        <v>0</v>
      </c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</row>
    <row r="186" spans="1:60" outlineLevel="1" x14ac:dyDescent="0.2">
      <c r="A186" s="120"/>
      <c r="B186" s="121"/>
      <c r="C186" s="148" t="s">
        <v>196</v>
      </c>
      <c r="D186" s="123"/>
      <c r="E186" s="124">
        <v>-2.86</v>
      </c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17"/>
      <c r="Z186" s="117"/>
      <c r="AA186" s="117"/>
      <c r="AB186" s="117"/>
      <c r="AC186" s="117"/>
      <c r="AD186" s="117"/>
      <c r="AE186" s="117"/>
      <c r="AF186" s="117"/>
      <c r="AG186" s="117" t="s">
        <v>140</v>
      </c>
      <c r="AH186" s="117">
        <v>0</v>
      </c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</row>
    <row r="187" spans="1:60" outlineLevel="1" x14ac:dyDescent="0.2">
      <c r="A187" s="120"/>
      <c r="B187" s="121"/>
      <c r="C187" s="148" t="s">
        <v>205</v>
      </c>
      <c r="D187" s="123"/>
      <c r="E187" s="124">
        <v>-7.26</v>
      </c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17"/>
      <c r="Z187" s="117"/>
      <c r="AA187" s="117"/>
      <c r="AB187" s="117"/>
      <c r="AC187" s="117"/>
      <c r="AD187" s="117"/>
      <c r="AE187" s="117"/>
      <c r="AF187" s="117"/>
      <c r="AG187" s="117" t="s">
        <v>140</v>
      </c>
      <c r="AH187" s="117">
        <v>0</v>
      </c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</row>
    <row r="188" spans="1:60" outlineLevel="1" x14ac:dyDescent="0.2">
      <c r="A188" s="120"/>
      <c r="B188" s="121"/>
      <c r="C188" s="148" t="s">
        <v>206</v>
      </c>
      <c r="D188" s="123"/>
      <c r="E188" s="124">
        <v>86.4</v>
      </c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17"/>
      <c r="Z188" s="117"/>
      <c r="AA188" s="117"/>
      <c r="AB188" s="117"/>
      <c r="AC188" s="117"/>
      <c r="AD188" s="117"/>
      <c r="AE188" s="117"/>
      <c r="AF188" s="117"/>
      <c r="AG188" s="117" t="s">
        <v>140</v>
      </c>
      <c r="AH188" s="117">
        <v>0</v>
      </c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</row>
    <row r="189" spans="1:60" outlineLevel="1" x14ac:dyDescent="0.2">
      <c r="A189" s="120"/>
      <c r="B189" s="121"/>
      <c r="C189" s="148" t="s">
        <v>196</v>
      </c>
      <c r="D189" s="123"/>
      <c r="E189" s="124">
        <v>-2.86</v>
      </c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17"/>
      <c r="Z189" s="117"/>
      <c r="AA189" s="117"/>
      <c r="AB189" s="117"/>
      <c r="AC189" s="117"/>
      <c r="AD189" s="117"/>
      <c r="AE189" s="117"/>
      <c r="AF189" s="117"/>
      <c r="AG189" s="117" t="s">
        <v>140</v>
      </c>
      <c r="AH189" s="117">
        <v>0</v>
      </c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</row>
    <row r="190" spans="1:60" outlineLevel="1" x14ac:dyDescent="0.2">
      <c r="A190" s="120"/>
      <c r="B190" s="121"/>
      <c r="C190" s="148" t="s">
        <v>145</v>
      </c>
      <c r="D190" s="123"/>
      <c r="E190" s="124">
        <v>-1.98</v>
      </c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17"/>
      <c r="Z190" s="117"/>
      <c r="AA190" s="117"/>
      <c r="AB190" s="117"/>
      <c r="AC190" s="117"/>
      <c r="AD190" s="117"/>
      <c r="AE190" s="117"/>
      <c r="AF190" s="117"/>
      <c r="AG190" s="117" t="s">
        <v>140</v>
      </c>
      <c r="AH190" s="117">
        <v>0</v>
      </c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</row>
    <row r="191" spans="1:60" outlineLevel="1" x14ac:dyDescent="0.2">
      <c r="A191" s="120"/>
      <c r="B191" s="121"/>
      <c r="C191" s="148" t="s">
        <v>207</v>
      </c>
      <c r="D191" s="123"/>
      <c r="E191" s="124">
        <v>-3</v>
      </c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17"/>
      <c r="Z191" s="117"/>
      <c r="AA191" s="117"/>
      <c r="AB191" s="117"/>
      <c r="AC191" s="117"/>
      <c r="AD191" s="117"/>
      <c r="AE191" s="117"/>
      <c r="AF191" s="117"/>
      <c r="AG191" s="117" t="s">
        <v>140</v>
      </c>
      <c r="AH191" s="117">
        <v>0</v>
      </c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</row>
    <row r="192" spans="1:60" outlineLevel="1" x14ac:dyDescent="0.2">
      <c r="A192" s="120"/>
      <c r="B192" s="121"/>
      <c r="C192" s="148" t="s">
        <v>208</v>
      </c>
      <c r="D192" s="123"/>
      <c r="E192" s="124">
        <v>41.04</v>
      </c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17"/>
      <c r="Z192" s="117"/>
      <c r="AA192" s="117"/>
      <c r="AB192" s="117"/>
      <c r="AC192" s="117"/>
      <c r="AD192" s="117"/>
      <c r="AE192" s="117"/>
      <c r="AF192" s="117"/>
      <c r="AG192" s="117" t="s">
        <v>140</v>
      </c>
      <c r="AH192" s="117">
        <v>0</v>
      </c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</row>
    <row r="193" spans="1:60" outlineLevel="1" x14ac:dyDescent="0.2">
      <c r="A193" s="120"/>
      <c r="B193" s="121"/>
      <c r="C193" s="148" t="s">
        <v>209</v>
      </c>
      <c r="D193" s="123"/>
      <c r="E193" s="124">
        <v>-5.94</v>
      </c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17"/>
      <c r="Z193" s="117"/>
      <c r="AA193" s="117"/>
      <c r="AB193" s="117"/>
      <c r="AC193" s="117"/>
      <c r="AD193" s="117"/>
      <c r="AE193" s="117"/>
      <c r="AF193" s="117"/>
      <c r="AG193" s="117" t="s">
        <v>140</v>
      </c>
      <c r="AH193" s="117">
        <v>0</v>
      </c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</row>
    <row r="194" spans="1:60" outlineLevel="1" x14ac:dyDescent="0.2">
      <c r="A194" s="120"/>
      <c r="B194" s="121"/>
      <c r="C194" s="148" t="s">
        <v>197</v>
      </c>
      <c r="D194" s="123"/>
      <c r="E194" s="124">
        <v>-2.42</v>
      </c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17"/>
      <c r="Z194" s="117"/>
      <c r="AA194" s="117"/>
      <c r="AB194" s="117"/>
      <c r="AC194" s="117"/>
      <c r="AD194" s="117"/>
      <c r="AE194" s="117"/>
      <c r="AF194" s="117"/>
      <c r="AG194" s="117" t="s">
        <v>140</v>
      </c>
      <c r="AH194" s="117">
        <v>0</v>
      </c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</row>
    <row r="195" spans="1:60" outlineLevel="1" x14ac:dyDescent="0.2">
      <c r="A195" s="120"/>
      <c r="B195" s="121"/>
      <c r="C195" s="148" t="s">
        <v>210</v>
      </c>
      <c r="D195" s="123"/>
      <c r="E195" s="124">
        <v>33.479999999999997</v>
      </c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17"/>
      <c r="Z195" s="117"/>
      <c r="AA195" s="117"/>
      <c r="AB195" s="117"/>
      <c r="AC195" s="117"/>
      <c r="AD195" s="117"/>
      <c r="AE195" s="117"/>
      <c r="AF195" s="117"/>
      <c r="AG195" s="117" t="s">
        <v>140</v>
      </c>
      <c r="AH195" s="117">
        <v>0</v>
      </c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</row>
    <row r="196" spans="1:60" outlineLevel="1" x14ac:dyDescent="0.2">
      <c r="A196" s="120"/>
      <c r="B196" s="121"/>
      <c r="C196" s="148" t="s">
        <v>145</v>
      </c>
      <c r="D196" s="123"/>
      <c r="E196" s="124">
        <v>-1.98</v>
      </c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17"/>
      <c r="Z196" s="117"/>
      <c r="AA196" s="117"/>
      <c r="AB196" s="117"/>
      <c r="AC196" s="117"/>
      <c r="AD196" s="117"/>
      <c r="AE196" s="117"/>
      <c r="AF196" s="117"/>
      <c r="AG196" s="117" t="s">
        <v>140</v>
      </c>
      <c r="AH196" s="117">
        <v>0</v>
      </c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</row>
    <row r="197" spans="1:60" outlineLevel="1" x14ac:dyDescent="0.2">
      <c r="A197" s="120"/>
      <c r="B197" s="121"/>
      <c r="C197" s="148" t="s">
        <v>207</v>
      </c>
      <c r="D197" s="123"/>
      <c r="E197" s="124">
        <v>-3</v>
      </c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17"/>
      <c r="Z197" s="117"/>
      <c r="AA197" s="117"/>
      <c r="AB197" s="117"/>
      <c r="AC197" s="117"/>
      <c r="AD197" s="117"/>
      <c r="AE197" s="117"/>
      <c r="AF197" s="117"/>
      <c r="AG197" s="117" t="s">
        <v>140</v>
      </c>
      <c r="AH197" s="117">
        <v>0</v>
      </c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</row>
    <row r="198" spans="1:60" outlineLevel="1" x14ac:dyDescent="0.2">
      <c r="A198" s="120"/>
      <c r="B198" s="121"/>
      <c r="C198" s="148" t="s">
        <v>211</v>
      </c>
      <c r="D198" s="123"/>
      <c r="E198" s="124">
        <v>29.88</v>
      </c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17"/>
      <c r="Z198" s="117"/>
      <c r="AA198" s="117"/>
      <c r="AB198" s="117"/>
      <c r="AC198" s="117"/>
      <c r="AD198" s="117"/>
      <c r="AE198" s="117"/>
      <c r="AF198" s="117"/>
      <c r="AG198" s="117" t="s">
        <v>140</v>
      </c>
      <c r="AH198" s="117">
        <v>0</v>
      </c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</row>
    <row r="199" spans="1:60" outlineLevel="1" x14ac:dyDescent="0.2">
      <c r="A199" s="120"/>
      <c r="B199" s="121"/>
      <c r="C199" s="148" t="s">
        <v>207</v>
      </c>
      <c r="D199" s="123"/>
      <c r="E199" s="124">
        <v>-3</v>
      </c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17"/>
      <c r="Z199" s="117"/>
      <c r="AA199" s="117"/>
      <c r="AB199" s="117"/>
      <c r="AC199" s="117"/>
      <c r="AD199" s="117"/>
      <c r="AE199" s="117"/>
      <c r="AF199" s="117"/>
      <c r="AG199" s="117" t="s">
        <v>140</v>
      </c>
      <c r="AH199" s="117">
        <v>0</v>
      </c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</row>
    <row r="200" spans="1:60" outlineLevel="1" x14ac:dyDescent="0.2">
      <c r="A200" s="120"/>
      <c r="B200" s="121"/>
      <c r="C200" s="148" t="s">
        <v>212</v>
      </c>
      <c r="D200" s="123"/>
      <c r="E200" s="124">
        <v>13.12</v>
      </c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17"/>
      <c r="Z200" s="117"/>
      <c r="AA200" s="117"/>
      <c r="AB200" s="117"/>
      <c r="AC200" s="117"/>
      <c r="AD200" s="117"/>
      <c r="AE200" s="117"/>
      <c r="AF200" s="117"/>
      <c r="AG200" s="117" t="s">
        <v>140</v>
      </c>
      <c r="AH200" s="117">
        <v>0</v>
      </c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</row>
    <row r="201" spans="1:60" outlineLevel="1" x14ac:dyDescent="0.2">
      <c r="A201" s="120"/>
      <c r="B201" s="121"/>
      <c r="C201" s="148" t="s">
        <v>213</v>
      </c>
      <c r="D201" s="123"/>
      <c r="E201" s="124">
        <v>30.96</v>
      </c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17"/>
      <c r="Z201" s="117"/>
      <c r="AA201" s="117"/>
      <c r="AB201" s="117"/>
      <c r="AC201" s="117"/>
      <c r="AD201" s="117"/>
      <c r="AE201" s="117"/>
      <c r="AF201" s="117"/>
      <c r="AG201" s="117" t="s">
        <v>140</v>
      </c>
      <c r="AH201" s="117">
        <v>0</v>
      </c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</row>
    <row r="202" spans="1:60" outlineLevel="1" x14ac:dyDescent="0.2">
      <c r="A202" s="120"/>
      <c r="B202" s="121"/>
      <c r="C202" s="148" t="s">
        <v>198</v>
      </c>
      <c r="D202" s="123"/>
      <c r="E202" s="124">
        <v>-1.2</v>
      </c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17"/>
      <c r="Z202" s="117"/>
      <c r="AA202" s="117"/>
      <c r="AB202" s="117"/>
      <c r="AC202" s="117"/>
      <c r="AD202" s="117"/>
      <c r="AE202" s="117"/>
      <c r="AF202" s="117"/>
      <c r="AG202" s="117" t="s">
        <v>140</v>
      </c>
      <c r="AH202" s="117">
        <v>0</v>
      </c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</row>
    <row r="203" spans="1:60" outlineLevel="1" x14ac:dyDescent="0.2">
      <c r="A203" s="120"/>
      <c r="B203" s="121"/>
      <c r="C203" s="148" t="s">
        <v>214</v>
      </c>
      <c r="D203" s="123"/>
      <c r="E203" s="124">
        <v>26.64</v>
      </c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17"/>
      <c r="Z203" s="117"/>
      <c r="AA203" s="117"/>
      <c r="AB203" s="117"/>
      <c r="AC203" s="117"/>
      <c r="AD203" s="117"/>
      <c r="AE203" s="117"/>
      <c r="AF203" s="117"/>
      <c r="AG203" s="117" t="s">
        <v>140</v>
      </c>
      <c r="AH203" s="117">
        <v>0</v>
      </c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</row>
    <row r="204" spans="1:60" outlineLevel="1" x14ac:dyDescent="0.2">
      <c r="A204" s="120"/>
      <c r="B204" s="121"/>
      <c r="C204" s="148" t="s">
        <v>199</v>
      </c>
      <c r="D204" s="123"/>
      <c r="E204" s="124">
        <v>-1.5</v>
      </c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17"/>
      <c r="Z204" s="117"/>
      <c r="AA204" s="117"/>
      <c r="AB204" s="117"/>
      <c r="AC204" s="117"/>
      <c r="AD204" s="117"/>
      <c r="AE204" s="117"/>
      <c r="AF204" s="117"/>
      <c r="AG204" s="117" t="s">
        <v>140</v>
      </c>
      <c r="AH204" s="117">
        <v>0</v>
      </c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</row>
    <row r="205" spans="1:60" outlineLevel="1" x14ac:dyDescent="0.2">
      <c r="A205" s="120"/>
      <c r="B205" s="121"/>
      <c r="C205" s="148" t="s">
        <v>198</v>
      </c>
      <c r="D205" s="123"/>
      <c r="E205" s="124">
        <v>-1.2</v>
      </c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17"/>
      <c r="Z205" s="117"/>
      <c r="AA205" s="117"/>
      <c r="AB205" s="117"/>
      <c r="AC205" s="117"/>
      <c r="AD205" s="117"/>
      <c r="AE205" s="117"/>
      <c r="AF205" s="117"/>
      <c r="AG205" s="117" t="s">
        <v>140</v>
      </c>
      <c r="AH205" s="117">
        <v>0</v>
      </c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</row>
    <row r="206" spans="1:60" outlineLevel="1" x14ac:dyDescent="0.2">
      <c r="A206" s="120"/>
      <c r="B206" s="121"/>
      <c r="C206" s="148" t="s">
        <v>215</v>
      </c>
      <c r="D206" s="123"/>
      <c r="E206" s="124">
        <v>-0.35</v>
      </c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17"/>
      <c r="Z206" s="117"/>
      <c r="AA206" s="117"/>
      <c r="AB206" s="117"/>
      <c r="AC206" s="117"/>
      <c r="AD206" s="117"/>
      <c r="AE206" s="117"/>
      <c r="AF206" s="117"/>
      <c r="AG206" s="117" t="s">
        <v>140</v>
      </c>
      <c r="AH206" s="117">
        <v>0</v>
      </c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</row>
    <row r="207" spans="1:60" outlineLevel="1" x14ac:dyDescent="0.2">
      <c r="A207" s="120"/>
      <c r="B207" s="121"/>
      <c r="C207" s="148" t="s">
        <v>216</v>
      </c>
      <c r="D207" s="123"/>
      <c r="E207" s="124">
        <v>19.440000000000001</v>
      </c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17"/>
      <c r="Z207" s="117"/>
      <c r="AA207" s="117"/>
      <c r="AB207" s="117"/>
      <c r="AC207" s="117"/>
      <c r="AD207" s="117"/>
      <c r="AE207" s="117"/>
      <c r="AF207" s="117"/>
      <c r="AG207" s="117" t="s">
        <v>140</v>
      </c>
      <c r="AH207" s="117">
        <v>0</v>
      </c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</row>
    <row r="208" spans="1:60" outlineLevel="1" x14ac:dyDescent="0.2">
      <c r="A208" s="120"/>
      <c r="B208" s="121"/>
      <c r="C208" s="148" t="s">
        <v>198</v>
      </c>
      <c r="D208" s="123"/>
      <c r="E208" s="124">
        <v>-1.2</v>
      </c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17"/>
      <c r="Z208" s="117"/>
      <c r="AA208" s="117"/>
      <c r="AB208" s="117"/>
      <c r="AC208" s="117"/>
      <c r="AD208" s="117"/>
      <c r="AE208" s="117"/>
      <c r="AF208" s="117"/>
      <c r="AG208" s="117" t="s">
        <v>140</v>
      </c>
      <c r="AH208" s="117">
        <v>0</v>
      </c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</row>
    <row r="209" spans="1:60" outlineLevel="1" x14ac:dyDescent="0.2">
      <c r="A209" s="120"/>
      <c r="B209" s="121"/>
      <c r="C209" s="148" t="s">
        <v>215</v>
      </c>
      <c r="D209" s="123"/>
      <c r="E209" s="124">
        <v>-0.35</v>
      </c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17"/>
      <c r="Z209" s="117"/>
      <c r="AA209" s="117"/>
      <c r="AB209" s="117"/>
      <c r="AC209" s="117"/>
      <c r="AD209" s="117"/>
      <c r="AE209" s="117"/>
      <c r="AF209" s="117"/>
      <c r="AG209" s="117" t="s">
        <v>140</v>
      </c>
      <c r="AH209" s="117">
        <v>0</v>
      </c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</row>
    <row r="210" spans="1:60" outlineLevel="1" x14ac:dyDescent="0.2">
      <c r="A210" s="134">
        <v>32</v>
      </c>
      <c r="B210" s="135" t="s">
        <v>261</v>
      </c>
      <c r="C210" s="147" t="s">
        <v>262</v>
      </c>
      <c r="D210" s="136" t="s">
        <v>143</v>
      </c>
      <c r="E210" s="137">
        <v>5.72</v>
      </c>
      <c r="F210" s="138"/>
      <c r="G210" s="139">
        <f>ROUND(E210*F210,2)</f>
        <v>0</v>
      </c>
      <c r="H210" s="122">
        <v>0</v>
      </c>
      <c r="I210" s="122">
        <f>ROUND(E210*H210,2)</f>
        <v>0</v>
      </c>
      <c r="J210" s="122">
        <v>235.5</v>
      </c>
      <c r="K210" s="122">
        <f>ROUND(E210*J210,2)</f>
        <v>1347.06</v>
      </c>
      <c r="L210" s="122">
        <v>21</v>
      </c>
      <c r="M210" s="122">
        <f>G210*(1+L210/100)</f>
        <v>0</v>
      </c>
      <c r="N210" s="122">
        <v>0</v>
      </c>
      <c r="O210" s="122">
        <f>ROUND(E210*N210,2)</f>
        <v>0</v>
      </c>
      <c r="P210" s="122">
        <v>6.0999999999999999E-2</v>
      </c>
      <c r="Q210" s="122">
        <f>ROUND(E210*P210,2)</f>
        <v>0.35</v>
      </c>
      <c r="R210" s="122"/>
      <c r="S210" s="122" t="s">
        <v>135</v>
      </c>
      <c r="T210" s="122" t="s">
        <v>135</v>
      </c>
      <c r="U210" s="122">
        <v>0.67</v>
      </c>
      <c r="V210" s="122">
        <f>ROUND(E210*U210,2)</f>
        <v>3.83</v>
      </c>
      <c r="W210" s="122"/>
      <c r="X210" s="122" t="s">
        <v>137</v>
      </c>
      <c r="Y210" s="117"/>
      <c r="Z210" s="117"/>
      <c r="AA210" s="117"/>
      <c r="AB210" s="117"/>
      <c r="AC210" s="117"/>
      <c r="AD210" s="117"/>
      <c r="AE210" s="117"/>
      <c r="AF210" s="117"/>
      <c r="AG210" s="117" t="s">
        <v>138</v>
      </c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</row>
    <row r="211" spans="1:60" outlineLevel="1" x14ac:dyDescent="0.2">
      <c r="A211" s="120"/>
      <c r="B211" s="121"/>
      <c r="C211" s="148" t="s">
        <v>188</v>
      </c>
      <c r="D211" s="123"/>
      <c r="E211" s="124">
        <v>2.4500000000000002</v>
      </c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17"/>
      <c r="Z211" s="117"/>
      <c r="AA211" s="117"/>
      <c r="AB211" s="117"/>
      <c r="AC211" s="117"/>
      <c r="AD211" s="117"/>
      <c r="AE211" s="117"/>
      <c r="AF211" s="117"/>
      <c r="AG211" s="117" t="s">
        <v>140</v>
      </c>
      <c r="AH211" s="117">
        <v>0</v>
      </c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</row>
    <row r="212" spans="1:60" outlineLevel="1" x14ac:dyDescent="0.2">
      <c r="A212" s="120"/>
      <c r="B212" s="121"/>
      <c r="C212" s="148" t="s">
        <v>263</v>
      </c>
      <c r="D212" s="123"/>
      <c r="E212" s="124">
        <v>1.92</v>
      </c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17"/>
      <c r="Z212" s="117"/>
      <c r="AA212" s="117"/>
      <c r="AB212" s="117"/>
      <c r="AC212" s="117"/>
      <c r="AD212" s="117"/>
      <c r="AE212" s="117"/>
      <c r="AF212" s="117"/>
      <c r="AG212" s="117" t="s">
        <v>140</v>
      </c>
      <c r="AH212" s="117">
        <v>0</v>
      </c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</row>
    <row r="213" spans="1:60" outlineLevel="1" x14ac:dyDescent="0.2">
      <c r="A213" s="120"/>
      <c r="B213" s="121"/>
      <c r="C213" s="148" t="s">
        <v>264</v>
      </c>
      <c r="D213" s="123"/>
      <c r="E213" s="124">
        <v>1.35</v>
      </c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17"/>
      <c r="Z213" s="117"/>
      <c r="AA213" s="117"/>
      <c r="AB213" s="117"/>
      <c r="AC213" s="117"/>
      <c r="AD213" s="117"/>
      <c r="AE213" s="117"/>
      <c r="AF213" s="117"/>
      <c r="AG213" s="117" t="s">
        <v>140</v>
      </c>
      <c r="AH213" s="117">
        <v>0</v>
      </c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</row>
    <row r="214" spans="1:60" outlineLevel="1" x14ac:dyDescent="0.2">
      <c r="A214" s="134">
        <v>33</v>
      </c>
      <c r="B214" s="135" t="s">
        <v>265</v>
      </c>
      <c r="C214" s="147" t="s">
        <v>266</v>
      </c>
      <c r="D214" s="136" t="s">
        <v>143</v>
      </c>
      <c r="E214" s="137">
        <v>5.72</v>
      </c>
      <c r="F214" s="138"/>
      <c r="G214" s="139">
        <f>ROUND(E214*F214,2)</f>
        <v>0</v>
      </c>
      <c r="H214" s="122">
        <v>0</v>
      </c>
      <c r="I214" s="122">
        <f>ROUND(E214*H214,2)</f>
        <v>0</v>
      </c>
      <c r="J214" s="122">
        <v>254</v>
      </c>
      <c r="K214" s="122">
        <f>ROUND(E214*J214,2)</f>
        <v>1452.88</v>
      </c>
      <c r="L214" s="122">
        <v>21</v>
      </c>
      <c r="M214" s="122">
        <f>G214*(1+L214/100)</f>
        <v>0</v>
      </c>
      <c r="N214" s="122">
        <v>0</v>
      </c>
      <c r="O214" s="122">
        <f>ROUND(E214*N214,2)</f>
        <v>0</v>
      </c>
      <c r="P214" s="122">
        <v>6.8000000000000005E-2</v>
      </c>
      <c r="Q214" s="122">
        <f>ROUND(E214*P214,2)</f>
        <v>0.39</v>
      </c>
      <c r="R214" s="122"/>
      <c r="S214" s="122" t="s">
        <v>135</v>
      </c>
      <c r="T214" s="122" t="s">
        <v>151</v>
      </c>
      <c r="U214" s="122">
        <v>0.69</v>
      </c>
      <c r="V214" s="122">
        <f>ROUND(E214*U214,2)</f>
        <v>3.95</v>
      </c>
      <c r="W214" s="122"/>
      <c r="X214" s="122" t="s">
        <v>137</v>
      </c>
      <c r="Y214" s="117"/>
      <c r="Z214" s="117"/>
      <c r="AA214" s="117"/>
      <c r="AB214" s="117"/>
      <c r="AC214" s="117"/>
      <c r="AD214" s="117"/>
      <c r="AE214" s="117"/>
      <c r="AF214" s="117"/>
      <c r="AG214" s="117" t="s">
        <v>138</v>
      </c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</row>
    <row r="215" spans="1:60" outlineLevel="1" x14ac:dyDescent="0.2">
      <c r="A215" s="120"/>
      <c r="B215" s="121"/>
      <c r="C215" s="148" t="s">
        <v>188</v>
      </c>
      <c r="D215" s="123"/>
      <c r="E215" s="124">
        <v>2.4500000000000002</v>
      </c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17"/>
      <c r="Z215" s="117"/>
      <c r="AA215" s="117"/>
      <c r="AB215" s="117"/>
      <c r="AC215" s="117"/>
      <c r="AD215" s="117"/>
      <c r="AE215" s="117"/>
      <c r="AF215" s="117"/>
      <c r="AG215" s="117" t="s">
        <v>140</v>
      </c>
      <c r="AH215" s="117">
        <v>0</v>
      </c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</row>
    <row r="216" spans="1:60" outlineLevel="1" x14ac:dyDescent="0.2">
      <c r="A216" s="120"/>
      <c r="B216" s="121"/>
      <c r="C216" s="148" t="s">
        <v>263</v>
      </c>
      <c r="D216" s="123"/>
      <c r="E216" s="124">
        <v>1.92</v>
      </c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17"/>
      <c r="Z216" s="117"/>
      <c r="AA216" s="117"/>
      <c r="AB216" s="117"/>
      <c r="AC216" s="117"/>
      <c r="AD216" s="117"/>
      <c r="AE216" s="117"/>
      <c r="AF216" s="117"/>
      <c r="AG216" s="117" t="s">
        <v>140</v>
      </c>
      <c r="AH216" s="117">
        <v>0</v>
      </c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</row>
    <row r="217" spans="1:60" outlineLevel="1" x14ac:dyDescent="0.2">
      <c r="A217" s="120"/>
      <c r="B217" s="121"/>
      <c r="C217" s="148" t="s">
        <v>264</v>
      </c>
      <c r="D217" s="123"/>
      <c r="E217" s="124">
        <v>1.35</v>
      </c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17"/>
      <c r="Z217" s="117"/>
      <c r="AA217" s="117"/>
      <c r="AB217" s="117"/>
      <c r="AC217" s="117"/>
      <c r="AD217" s="117"/>
      <c r="AE217" s="117"/>
      <c r="AF217" s="117"/>
      <c r="AG217" s="117" t="s">
        <v>140</v>
      </c>
      <c r="AH217" s="117">
        <v>0</v>
      </c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H217" s="117"/>
    </row>
    <row r="218" spans="1:60" ht="22.5" outlineLevel="1" x14ac:dyDescent="0.2">
      <c r="A218" s="140">
        <v>34</v>
      </c>
      <c r="B218" s="141" t="s">
        <v>267</v>
      </c>
      <c r="C218" s="149" t="s">
        <v>268</v>
      </c>
      <c r="D218" s="142" t="s">
        <v>148</v>
      </c>
      <c r="E218" s="143">
        <v>12</v>
      </c>
      <c r="F218" s="144"/>
      <c r="G218" s="145">
        <f>ROUND(E218*F218,2)</f>
        <v>0</v>
      </c>
      <c r="H218" s="122">
        <v>4.2300000000000004</v>
      </c>
      <c r="I218" s="122">
        <f>ROUND(E218*H218,2)</f>
        <v>50.76</v>
      </c>
      <c r="J218" s="122">
        <v>193.77</v>
      </c>
      <c r="K218" s="122">
        <f>ROUND(E218*J218,2)</f>
        <v>2325.2399999999998</v>
      </c>
      <c r="L218" s="122">
        <v>21</v>
      </c>
      <c r="M218" s="122">
        <f>G218*(1+L218/100)</f>
        <v>0</v>
      </c>
      <c r="N218" s="122">
        <v>3.6700000000000001E-3</v>
      </c>
      <c r="O218" s="122">
        <f>ROUND(E218*N218,2)</f>
        <v>0.04</v>
      </c>
      <c r="P218" s="122">
        <v>0</v>
      </c>
      <c r="Q218" s="122">
        <f>ROUND(E218*P218,2)</f>
        <v>0</v>
      </c>
      <c r="R218" s="122"/>
      <c r="S218" s="122" t="s">
        <v>135</v>
      </c>
      <c r="T218" s="122" t="s">
        <v>135</v>
      </c>
      <c r="U218" s="122">
        <v>0.433</v>
      </c>
      <c r="V218" s="122">
        <f>ROUND(E218*U218,2)</f>
        <v>5.2</v>
      </c>
      <c r="W218" s="122"/>
      <c r="X218" s="122" t="s">
        <v>137</v>
      </c>
      <c r="Y218" s="117"/>
      <c r="Z218" s="117"/>
      <c r="AA218" s="117"/>
      <c r="AB218" s="117"/>
      <c r="AC218" s="117"/>
      <c r="AD218" s="117"/>
      <c r="AE218" s="117"/>
      <c r="AF218" s="117"/>
      <c r="AG218" s="117" t="s">
        <v>138</v>
      </c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</row>
    <row r="219" spans="1:60" x14ac:dyDescent="0.2">
      <c r="A219" s="128" t="s">
        <v>130</v>
      </c>
      <c r="B219" s="129" t="s">
        <v>62</v>
      </c>
      <c r="C219" s="146" t="s">
        <v>63</v>
      </c>
      <c r="D219" s="130"/>
      <c r="E219" s="131"/>
      <c r="F219" s="132"/>
      <c r="G219" s="133">
        <f>SUMIF(AG220:AG220,"&lt;&gt;NOR",G220:G220)</f>
        <v>0</v>
      </c>
      <c r="H219" s="127"/>
      <c r="I219" s="127">
        <f>SUM(I220:I220)</f>
        <v>0</v>
      </c>
      <c r="J219" s="127"/>
      <c r="K219" s="127">
        <f>SUM(K220:K220)</f>
        <v>6830.75</v>
      </c>
      <c r="L219" s="127"/>
      <c r="M219" s="127">
        <f>SUM(M220:M220)</f>
        <v>0</v>
      </c>
      <c r="N219" s="127"/>
      <c r="O219" s="127">
        <f>SUM(O220:O220)</f>
        <v>0</v>
      </c>
      <c r="P219" s="127"/>
      <c r="Q219" s="127">
        <f>SUM(Q220:Q220)</f>
        <v>0</v>
      </c>
      <c r="R219" s="127"/>
      <c r="S219" s="127"/>
      <c r="T219" s="127"/>
      <c r="U219" s="127"/>
      <c r="V219" s="127">
        <f>SUM(V220:V220)</f>
        <v>15.58</v>
      </c>
      <c r="W219" s="127"/>
      <c r="X219" s="127"/>
      <c r="AG219" t="s">
        <v>131</v>
      </c>
    </row>
    <row r="220" spans="1:60" outlineLevel="1" x14ac:dyDescent="0.2">
      <c r="A220" s="140">
        <v>35</v>
      </c>
      <c r="B220" s="141" t="s">
        <v>269</v>
      </c>
      <c r="C220" s="149" t="s">
        <v>270</v>
      </c>
      <c r="D220" s="142" t="s">
        <v>134</v>
      </c>
      <c r="E220" s="143">
        <v>6.0449099999999998</v>
      </c>
      <c r="F220" s="144"/>
      <c r="G220" s="145">
        <f>ROUND(E220*F220,2)</f>
        <v>0</v>
      </c>
      <c r="H220" s="122">
        <v>0</v>
      </c>
      <c r="I220" s="122">
        <f>ROUND(E220*H220,2)</f>
        <v>0</v>
      </c>
      <c r="J220" s="122">
        <v>1130</v>
      </c>
      <c r="K220" s="122">
        <f>ROUND(E220*J220,2)</f>
        <v>6830.75</v>
      </c>
      <c r="L220" s="122">
        <v>21</v>
      </c>
      <c r="M220" s="122">
        <f>G220*(1+L220/100)</f>
        <v>0</v>
      </c>
      <c r="N220" s="122">
        <v>0</v>
      </c>
      <c r="O220" s="122">
        <f>ROUND(E220*N220,2)</f>
        <v>0</v>
      </c>
      <c r="P220" s="122">
        <v>0</v>
      </c>
      <c r="Q220" s="122">
        <f>ROUND(E220*P220,2)</f>
        <v>0</v>
      </c>
      <c r="R220" s="122"/>
      <c r="S220" s="122" t="s">
        <v>135</v>
      </c>
      <c r="T220" s="122" t="s">
        <v>151</v>
      </c>
      <c r="U220" s="122">
        <v>2.577</v>
      </c>
      <c r="V220" s="122">
        <f>ROUND(E220*U220,2)</f>
        <v>15.58</v>
      </c>
      <c r="W220" s="122"/>
      <c r="X220" s="122" t="s">
        <v>271</v>
      </c>
      <c r="Y220" s="117"/>
      <c r="Z220" s="117"/>
      <c r="AA220" s="117"/>
      <c r="AB220" s="117"/>
      <c r="AC220" s="117"/>
      <c r="AD220" s="117"/>
      <c r="AE220" s="117"/>
      <c r="AF220" s="117"/>
      <c r="AG220" s="117" t="s">
        <v>272</v>
      </c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</row>
    <row r="221" spans="1:60" x14ac:dyDescent="0.2">
      <c r="A221" s="128" t="s">
        <v>130</v>
      </c>
      <c r="B221" s="129" t="s">
        <v>64</v>
      </c>
      <c r="C221" s="146" t="s">
        <v>65</v>
      </c>
      <c r="D221" s="130"/>
      <c r="E221" s="131"/>
      <c r="F221" s="132"/>
      <c r="G221" s="133">
        <f>SUMIF(AG222:AG222,"&lt;&gt;NOR",G222:G222)</f>
        <v>0</v>
      </c>
      <c r="H221" s="127"/>
      <c r="I221" s="127">
        <f>SUM(I222:I222)</f>
        <v>0</v>
      </c>
      <c r="J221" s="127"/>
      <c r="K221" s="127">
        <f>SUM(K222:K222)</f>
        <v>3000</v>
      </c>
      <c r="L221" s="127"/>
      <c r="M221" s="127">
        <f>SUM(M222:M222)</f>
        <v>0</v>
      </c>
      <c r="N221" s="127"/>
      <c r="O221" s="127">
        <f>SUM(O222:O222)</f>
        <v>0</v>
      </c>
      <c r="P221" s="127"/>
      <c r="Q221" s="127">
        <f>SUM(Q222:Q222)</f>
        <v>0</v>
      </c>
      <c r="R221" s="127"/>
      <c r="S221" s="127"/>
      <c r="T221" s="127"/>
      <c r="U221" s="127"/>
      <c r="V221" s="127">
        <f>SUM(V222:V222)</f>
        <v>0.16</v>
      </c>
      <c r="W221" s="127"/>
      <c r="X221" s="127"/>
      <c r="AG221" t="s">
        <v>131</v>
      </c>
    </row>
    <row r="222" spans="1:60" ht="22.5" outlineLevel="1" x14ac:dyDescent="0.2">
      <c r="A222" s="140">
        <v>36</v>
      </c>
      <c r="B222" s="141" t="s">
        <v>273</v>
      </c>
      <c r="C222" s="149" t="s">
        <v>274</v>
      </c>
      <c r="D222" s="142" t="s">
        <v>275</v>
      </c>
      <c r="E222" s="143">
        <v>1</v>
      </c>
      <c r="F222" s="144"/>
      <c r="G222" s="145">
        <f>ROUND(E222*F222,2)</f>
        <v>0</v>
      </c>
      <c r="H222" s="122">
        <v>0</v>
      </c>
      <c r="I222" s="122">
        <f>ROUND(E222*H222,2)</f>
        <v>0</v>
      </c>
      <c r="J222" s="122">
        <v>3000</v>
      </c>
      <c r="K222" s="122">
        <f>ROUND(E222*J222,2)</f>
        <v>3000</v>
      </c>
      <c r="L222" s="122">
        <v>21</v>
      </c>
      <c r="M222" s="122">
        <f>G222*(1+L222/100)</f>
        <v>0</v>
      </c>
      <c r="N222" s="122">
        <v>0</v>
      </c>
      <c r="O222" s="122">
        <f>ROUND(E222*N222,2)</f>
        <v>0</v>
      </c>
      <c r="P222" s="122">
        <v>0</v>
      </c>
      <c r="Q222" s="122">
        <f>ROUND(E222*P222,2)</f>
        <v>0</v>
      </c>
      <c r="R222" s="122"/>
      <c r="S222" s="122" t="s">
        <v>276</v>
      </c>
      <c r="T222" s="122" t="s">
        <v>136</v>
      </c>
      <c r="U222" s="122">
        <v>0.157</v>
      </c>
      <c r="V222" s="122">
        <f>ROUND(E222*U222,2)</f>
        <v>0.16</v>
      </c>
      <c r="W222" s="122"/>
      <c r="X222" s="122" t="s">
        <v>137</v>
      </c>
      <c r="Y222" s="117"/>
      <c r="Z222" s="117"/>
      <c r="AA222" s="117"/>
      <c r="AB222" s="117"/>
      <c r="AC222" s="117"/>
      <c r="AD222" s="117"/>
      <c r="AE222" s="117"/>
      <c r="AF222" s="117"/>
      <c r="AG222" s="117" t="s">
        <v>138</v>
      </c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</row>
    <row r="223" spans="1:60" x14ac:dyDescent="0.2">
      <c r="A223" s="128" t="s">
        <v>130</v>
      </c>
      <c r="B223" s="129" t="s">
        <v>66</v>
      </c>
      <c r="C223" s="146" t="s">
        <v>67</v>
      </c>
      <c r="D223" s="130"/>
      <c r="E223" s="131"/>
      <c r="F223" s="132"/>
      <c r="G223" s="133">
        <f>SUMIF(AG224:AG231,"&lt;&gt;NOR",G224:G231)</f>
        <v>0</v>
      </c>
      <c r="H223" s="127"/>
      <c r="I223" s="127">
        <f>SUM(I224:I231)</f>
        <v>1153.6899999999998</v>
      </c>
      <c r="J223" s="127"/>
      <c r="K223" s="127">
        <f>SUM(K224:K231)</f>
        <v>3842.15</v>
      </c>
      <c r="L223" s="127"/>
      <c r="M223" s="127">
        <f>SUM(M224:M231)</f>
        <v>0</v>
      </c>
      <c r="N223" s="127"/>
      <c r="O223" s="127">
        <f>SUM(O224:O231)</f>
        <v>0</v>
      </c>
      <c r="P223" s="127"/>
      <c r="Q223" s="127">
        <f>SUM(Q224:Q231)</f>
        <v>0</v>
      </c>
      <c r="R223" s="127"/>
      <c r="S223" s="127"/>
      <c r="T223" s="127"/>
      <c r="U223" s="127"/>
      <c r="V223" s="127">
        <f>SUM(V224:V231)</f>
        <v>4.29</v>
      </c>
      <c r="W223" s="127"/>
      <c r="X223" s="127"/>
      <c r="AG223" t="s">
        <v>131</v>
      </c>
    </row>
    <row r="224" spans="1:60" outlineLevel="1" x14ac:dyDescent="0.2">
      <c r="A224" s="140">
        <v>37</v>
      </c>
      <c r="B224" s="141" t="s">
        <v>277</v>
      </c>
      <c r="C224" s="149" t="s">
        <v>278</v>
      </c>
      <c r="D224" s="142" t="s">
        <v>155</v>
      </c>
      <c r="E224" s="143">
        <v>2</v>
      </c>
      <c r="F224" s="144"/>
      <c r="G224" s="145">
        <f t="shared" ref="G224:G231" si="0">ROUND(E224*F224,2)</f>
        <v>0</v>
      </c>
      <c r="H224" s="122">
        <v>112.19</v>
      </c>
      <c r="I224" s="122">
        <f t="shared" ref="I224:I231" si="1">ROUND(E224*H224,2)</f>
        <v>224.38</v>
      </c>
      <c r="J224" s="122">
        <v>161.31</v>
      </c>
      <c r="K224" s="122">
        <f t="shared" ref="K224:K231" si="2">ROUND(E224*J224,2)</f>
        <v>322.62</v>
      </c>
      <c r="L224" s="122">
        <v>21</v>
      </c>
      <c r="M224" s="122">
        <f t="shared" ref="M224:M231" si="3">G224*(1+L224/100)</f>
        <v>0</v>
      </c>
      <c r="N224" s="122">
        <v>3.4000000000000002E-4</v>
      </c>
      <c r="O224" s="122">
        <f t="shared" ref="O224:O231" si="4">ROUND(E224*N224,2)</f>
        <v>0</v>
      </c>
      <c r="P224" s="122">
        <v>0</v>
      </c>
      <c r="Q224" s="122">
        <f t="shared" ref="Q224:Q231" si="5">ROUND(E224*P224,2)</f>
        <v>0</v>
      </c>
      <c r="R224" s="122"/>
      <c r="S224" s="122" t="s">
        <v>135</v>
      </c>
      <c r="T224" s="122" t="s">
        <v>135</v>
      </c>
      <c r="U224" s="122">
        <v>0.32</v>
      </c>
      <c r="V224" s="122">
        <f t="shared" ref="V224:V231" si="6">ROUND(E224*U224,2)</f>
        <v>0.64</v>
      </c>
      <c r="W224" s="122"/>
      <c r="X224" s="122" t="s">
        <v>137</v>
      </c>
      <c r="Y224" s="117"/>
      <c r="Z224" s="117"/>
      <c r="AA224" s="117"/>
      <c r="AB224" s="117"/>
      <c r="AC224" s="117"/>
      <c r="AD224" s="117"/>
      <c r="AE224" s="117"/>
      <c r="AF224" s="117"/>
      <c r="AG224" s="117" t="s">
        <v>138</v>
      </c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</row>
    <row r="225" spans="1:60" outlineLevel="1" x14ac:dyDescent="0.2">
      <c r="A225" s="140">
        <v>38</v>
      </c>
      <c r="B225" s="141" t="s">
        <v>279</v>
      </c>
      <c r="C225" s="149" t="s">
        <v>280</v>
      </c>
      <c r="D225" s="142" t="s">
        <v>155</v>
      </c>
      <c r="E225" s="143">
        <v>5</v>
      </c>
      <c r="F225" s="144"/>
      <c r="G225" s="145">
        <f t="shared" si="0"/>
        <v>0</v>
      </c>
      <c r="H225" s="122">
        <v>184.91</v>
      </c>
      <c r="I225" s="122">
        <f t="shared" si="1"/>
        <v>924.55</v>
      </c>
      <c r="J225" s="122">
        <v>266.08999999999997</v>
      </c>
      <c r="K225" s="122">
        <f t="shared" si="2"/>
        <v>1330.45</v>
      </c>
      <c r="L225" s="122">
        <v>21</v>
      </c>
      <c r="M225" s="122">
        <f t="shared" si="3"/>
        <v>0</v>
      </c>
      <c r="N225" s="122">
        <v>5.1999999999999995E-4</v>
      </c>
      <c r="O225" s="122">
        <f t="shared" si="4"/>
        <v>0</v>
      </c>
      <c r="P225" s="122">
        <v>0</v>
      </c>
      <c r="Q225" s="122">
        <f t="shared" si="5"/>
        <v>0</v>
      </c>
      <c r="R225" s="122"/>
      <c r="S225" s="122" t="s">
        <v>135</v>
      </c>
      <c r="T225" s="122" t="s">
        <v>135</v>
      </c>
      <c r="U225" s="122">
        <v>0.52900000000000003</v>
      </c>
      <c r="V225" s="122">
        <f t="shared" si="6"/>
        <v>2.65</v>
      </c>
      <c r="W225" s="122"/>
      <c r="X225" s="122" t="s">
        <v>137</v>
      </c>
      <c r="Y225" s="117"/>
      <c r="Z225" s="117"/>
      <c r="AA225" s="117"/>
      <c r="AB225" s="117"/>
      <c r="AC225" s="117"/>
      <c r="AD225" s="117"/>
      <c r="AE225" s="117"/>
      <c r="AF225" s="117"/>
      <c r="AG225" s="117" t="s">
        <v>138</v>
      </c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</row>
    <row r="226" spans="1:60" outlineLevel="1" x14ac:dyDescent="0.2">
      <c r="A226" s="140">
        <v>39</v>
      </c>
      <c r="B226" s="141" t="s">
        <v>281</v>
      </c>
      <c r="C226" s="149" t="s">
        <v>282</v>
      </c>
      <c r="D226" s="142" t="s">
        <v>148</v>
      </c>
      <c r="E226" s="143">
        <v>2</v>
      </c>
      <c r="F226" s="144"/>
      <c r="G226" s="145">
        <f t="shared" si="0"/>
        <v>0</v>
      </c>
      <c r="H226" s="122">
        <v>0</v>
      </c>
      <c r="I226" s="122">
        <f t="shared" si="1"/>
        <v>0</v>
      </c>
      <c r="J226" s="122">
        <v>79.2</v>
      </c>
      <c r="K226" s="122">
        <f t="shared" si="2"/>
        <v>158.4</v>
      </c>
      <c r="L226" s="122">
        <v>21</v>
      </c>
      <c r="M226" s="122">
        <f t="shared" si="3"/>
        <v>0</v>
      </c>
      <c r="N226" s="122">
        <v>0</v>
      </c>
      <c r="O226" s="122">
        <f t="shared" si="4"/>
        <v>0</v>
      </c>
      <c r="P226" s="122">
        <v>0</v>
      </c>
      <c r="Q226" s="122">
        <f t="shared" si="5"/>
        <v>0</v>
      </c>
      <c r="R226" s="122"/>
      <c r="S226" s="122" t="s">
        <v>135</v>
      </c>
      <c r="T226" s="122" t="s">
        <v>135</v>
      </c>
      <c r="U226" s="122">
        <v>0.157</v>
      </c>
      <c r="V226" s="122">
        <f t="shared" si="6"/>
        <v>0.31</v>
      </c>
      <c r="W226" s="122"/>
      <c r="X226" s="122" t="s">
        <v>137</v>
      </c>
      <c r="Y226" s="117"/>
      <c r="Z226" s="117"/>
      <c r="AA226" s="117"/>
      <c r="AB226" s="117"/>
      <c r="AC226" s="117"/>
      <c r="AD226" s="117"/>
      <c r="AE226" s="117"/>
      <c r="AF226" s="117"/>
      <c r="AG226" s="117" t="s">
        <v>138</v>
      </c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</row>
    <row r="227" spans="1:60" outlineLevel="1" x14ac:dyDescent="0.2">
      <c r="A227" s="140">
        <v>40</v>
      </c>
      <c r="B227" s="141" t="s">
        <v>283</v>
      </c>
      <c r="C227" s="149" t="s">
        <v>284</v>
      </c>
      <c r="D227" s="142" t="s">
        <v>148</v>
      </c>
      <c r="E227" s="143">
        <v>2</v>
      </c>
      <c r="F227" s="144"/>
      <c r="G227" s="145">
        <f t="shared" si="0"/>
        <v>0</v>
      </c>
      <c r="H227" s="122">
        <v>0</v>
      </c>
      <c r="I227" s="122">
        <f t="shared" si="1"/>
        <v>0</v>
      </c>
      <c r="J227" s="122">
        <v>87.7</v>
      </c>
      <c r="K227" s="122">
        <f t="shared" si="2"/>
        <v>175.4</v>
      </c>
      <c r="L227" s="122">
        <v>21</v>
      </c>
      <c r="M227" s="122">
        <f t="shared" si="3"/>
        <v>0</v>
      </c>
      <c r="N227" s="122">
        <v>0</v>
      </c>
      <c r="O227" s="122">
        <f t="shared" si="4"/>
        <v>0</v>
      </c>
      <c r="P227" s="122">
        <v>0</v>
      </c>
      <c r="Q227" s="122">
        <f t="shared" si="5"/>
        <v>0</v>
      </c>
      <c r="R227" s="122"/>
      <c r="S227" s="122" t="s">
        <v>135</v>
      </c>
      <c r="T227" s="122" t="s">
        <v>135</v>
      </c>
      <c r="U227" s="122">
        <v>0.17399999999999999</v>
      </c>
      <c r="V227" s="122">
        <f t="shared" si="6"/>
        <v>0.35</v>
      </c>
      <c r="W227" s="122"/>
      <c r="X227" s="122" t="s">
        <v>137</v>
      </c>
      <c r="Y227" s="117"/>
      <c r="Z227" s="117"/>
      <c r="AA227" s="117"/>
      <c r="AB227" s="117"/>
      <c r="AC227" s="117"/>
      <c r="AD227" s="117"/>
      <c r="AE227" s="117"/>
      <c r="AF227" s="117"/>
      <c r="AG227" s="117" t="s">
        <v>138</v>
      </c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</row>
    <row r="228" spans="1:60" outlineLevel="1" x14ac:dyDescent="0.2">
      <c r="A228" s="140">
        <v>41</v>
      </c>
      <c r="B228" s="141" t="s">
        <v>285</v>
      </c>
      <c r="C228" s="149" t="s">
        <v>286</v>
      </c>
      <c r="D228" s="142" t="s">
        <v>155</v>
      </c>
      <c r="E228" s="143">
        <v>7</v>
      </c>
      <c r="F228" s="144"/>
      <c r="G228" s="145">
        <f t="shared" si="0"/>
        <v>0</v>
      </c>
      <c r="H228" s="122">
        <v>0.68</v>
      </c>
      <c r="I228" s="122">
        <f t="shared" si="1"/>
        <v>4.76</v>
      </c>
      <c r="J228" s="122">
        <v>24.22</v>
      </c>
      <c r="K228" s="122">
        <f t="shared" si="2"/>
        <v>169.54</v>
      </c>
      <c r="L228" s="122">
        <v>21</v>
      </c>
      <c r="M228" s="122">
        <f t="shared" si="3"/>
        <v>0</v>
      </c>
      <c r="N228" s="122">
        <v>0</v>
      </c>
      <c r="O228" s="122">
        <f t="shared" si="4"/>
        <v>0</v>
      </c>
      <c r="P228" s="122">
        <v>0</v>
      </c>
      <c r="Q228" s="122">
        <f t="shared" si="5"/>
        <v>0</v>
      </c>
      <c r="R228" s="122"/>
      <c r="S228" s="122" t="s">
        <v>135</v>
      </c>
      <c r="T228" s="122" t="s">
        <v>135</v>
      </c>
      <c r="U228" s="122">
        <v>4.8000000000000001E-2</v>
      </c>
      <c r="V228" s="122">
        <f t="shared" si="6"/>
        <v>0.34</v>
      </c>
      <c r="W228" s="122"/>
      <c r="X228" s="122" t="s">
        <v>137</v>
      </c>
      <c r="Y228" s="117"/>
      <c r="Z228" s="117"/>
      <c r="AA228" s="117"/>
      <c r="AB228" s="117"/>
      <c r="AC228" s="117"/>
      <c r="AD228" s="117"/>
      <c r="AE228" s="117"/>
      <c r="AF228" s="117"/>
      <c r="AG228" s="117" t="s">
        <v>138</v>
      </c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H228" s="117"/>
    </row>
    <row r="229" spans="1:60" ht="22.5" outlineLevel="1" x14ac:dyDescent="0.2">
      <c r="A229" s="140">
        <v>42</v>
      </c>
      <c r="B229" s="141" t="s">
        <v>287</v>
      </c>
      <c r="C229" s="149" t="s">
        <v>288</v>
      </c>
      <c r="D229" s="142" t="s">
        <v>289</v>
      </c>
      <c r="E229" s="143">
        <v>3</v>
      </c>
      <c r="F229" s="144"/>
      <c r="G229" s="145">
        <f t="shared" si="0"/>
        <v>0</v>
      </c>
      <c r="H229" s="122">
        <v>0</v>
      </c>
      <c r="I229" s="122">
        <f t="shared" si="1"/>
        <v>0</v>
      </c>
      <c r="J229" s="122">
        <v>450</v>
      </c>
      <c r="K229" s="122">
        <f t="shared" si="2"/>
        <v>1350</v>
      </c>
      <c r="L229" s="122">
        <v>21</v>
      </c>
      <c r="M229" s="122">
        <f t="shared" si="3"/>
        <v>0</v>
      </c>
      <c r="N229" s="122">
        <v>0</v>
      </c>
      <c r="O229" s="122">
        <f t="shared" si="4"/>
        <v>0</v>
      </c>
      <c r="P229" s="122">
        <v>0</v>
      </c>
      <c r="Q229" s="122">
        <f t="shared" si="5"/>
        <v>0</v>
      </c>
      <c r="R229" s="122"/>
      <c r="S229" s="122" t="s">
        <v>276</v>
      </c>
      <c r="T229" s="122" t="s">
        <v>136</v>
      </c>
      <c r="U229" s="122">
        <v>0</v>
      </c>
      <c r="V229" s="122">
        <f t="shared" si="6"/>
        <v>0</v>
      </c>
      <c r="W229" s="122"/>
      <c r="X229" s="122" t="s">
        <v>137</v>
      </c>
      <c r="Y229" s="117"/>
      <c r="Z229" s="117"/>
      <c r="AA229" s="117"/>
      <c r="AB229" s="117"/>
      <c r="AC229" s="117"/>
      <c r="AD229" s="117"/>
      <c r="AE229" s="117"/>
      <c r="AF229" s="117"/>
      <c r="AG229" s="117" t="s">
        <v>138</v>
      </c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H229" s="117"/>
    </row>
    <row r="230" spans="1:60" outlineLevel="1" x14ac:dyDescent="0.2">
      <c r="A230" s="140">
        <v>43</v>
      </c>
      <c r="B230" s="141" t="s">
        <v>290</v>
      </c>
      <c r="C230" s="149" t="s">
        <v>291</v>
      </c>
      <c r="D230" s="142" t="s">
        <v>292</v>
      </c>
      <c r="E230" s="143">
        <v>1</v>
      </c>
      <c r="F230" s="144"/>
      <c r="G230" s="145">
        <f t="shared" si="0"/>
        <v>0</v>
      </c>
      <c r="H230" s="122">
        <v>0</v>
      </c>
      <c r="I230" s="122">
        <f t="shared" si="1"/>
        <v>0</v>
      </c>
      <c r="J230" s="122">
        <v>245</v>
      </c>
      <c r="K230" s="122">
        <f t="shared" si="2"/>
        <v>245</v>
      </c>
      <c r="L230" s="122">
        <v>21</v>
      </c>
      <c r="M230" s="122">
        <f t="shared" si="3"/>
        <v>0</v>
      </c>
      <c r="N230" s="122">
        <v>0</v>
      </c>
      <c r="O230" s="122">
        <f t="shared" si="4"/>
        <v>0</v>
      </c>
      <c r="P230" s="122">
        <v>0</v>
      </c>
      <c r="Q230" s="122">
        <f t="shared" si="5"/>
        <v>0</v>
      </c>
      <c r="R230" s="122"/>
      <c r="S230" s="122" t="s">
        <v>276</v>
      </c>
      <c r="T230" s="122" t="s">
        <v>136</v>
      </c>
      <c r="U230" s="122">
        <v>0</v>
      </c>
      <c r="V230" s="122">
        <f t="shared" si="6"/>
        <v>0</v>
      </c>
      <c r="W230" s="122"/>
      <c r="X230" s="122" t="s">
        <v>137</v>
      </c>
      <c r="Y230" s="117"/>
      <c r="Z230" s="117"/>
      <c r="AA230" s="117"/>
      <c r="AB230" s="117"/>
      <c r="AC230" s="117"/>
      <c r="AD230" s="117"/>
      <c r="AE230" s="117"/>
      <c r="AF230" s="117"/>
      <c r="AG230" s="117" t="s">
        <v>138</v>
      </c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H230" s="117"/>
    </row>
    <row r="231" spans="1:60" outlineLevel="1" x14ac:dyDescent="0.2">
      <c r="A231" s="140">
        <v>44</v>
      </c>
      <c r="B231" s="141" t="s">
        <v>293</v>
      </c>
      <c r="C231" s="149" t="s">
        <v>294</v>
      </c>
      <c r="D231" s="142" t="s">
        <v>0</v>
      </c>
      <c r="E231" s="143">
        <v>49.051000000000002</v>
      </c>
      <c r="F231" s="144"/>
      <c r="G231" s="145">
        <f t="shared" si="0"/>
        <v>0</v>
      </c>
      <c r="H231" s="122">
        <v>0</v>
      </c>
      <c r="I231" s="122">
        <f t="shared" si="1"/>
        <v>0</v>
      </c>
      <c r="J231" s="122">
        <v>1.85</v>
      </c>
      <c r="K231" s="122">
        <f t="shared" si="2"/>
        <v>90.74</v>
      </c>
      <c r="L231" s="122">
        <v>21</v>
      </c>
      <c r="M231" s="122">
        <f t="shared" si="3"/>
        <v>0</v>
      </c>
      <c r="N231" s="122">
        <v>0</v>
      </c>
      <c r="O231" s="122">
        <f t="shared" si="4"/>
        <v>0</v>
      </c>
      <c r="P231" s="122">
        <v>0</v>
      </c>
      <c r="Q231" s="122">
        <f t="shared" si="5"/>
        <v>0</v>
      </c>
      <c r="R231" s="122"/>
      <c r="S231" s="122" t="s">
        <v>135</v>
      </c>
      <c r="T231" s="122" t="s">
        <v>151</v>
      </c>
      <c r="U231" s="122">
        <v>0</v>
      </c>
      <c r="V231" s="122">
        <f t="shared" si="6"/>
        <v>0</v>
      </c>
      <c r="W231" s="122"/>
      <c r="X231" s="122" t="s">
        <v>271</v>
      </c>
      <c r="Y231" s="117"/>
      <c r="Z231" s="117"/>
      <c r="AA231" s="117"/>
      <c r="AB231" s="117"/>
      <c r="AC231" s="117"/>
      <c r="AD231" s="117"/>
      <c r="AE231" s="117"/>
      <c r="AF231" s="117"/>
      <c r="AG231" s="117" t="s">
        <v>272</v>
      </c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H231" s="117"/>
    </row>
    <row r="232" spans="1:60" x14ac:dyDescent="0.2">
      <c r="A232" s="128" t="s">
        <v>130</v>
      </c>
      <c r="B232" s="129" t="s">
        <v>68</v>
      </c>
      <c r="C232" s="146" t="s">
        <v>69</v>
      </c>
      <c r="D232" s="130"/>
      <c r="E232" s="131"/>
      <c r="F232" s="132"/>
      <c r="G232" s="133">
        <f>SUMIF(AG233:AG238,"&lt;&gt;NOR",G233:G238)</f>
        <v>0</v>
      </c>
      <c r="H232" s="127"/>
      <c r="I232" s="127">
        <f>SUM(I233:I238)</f>
        <v>1644.17</v>
      </c>
      <c r="J232" s="127"/>
      <c r="K232" s="127">
        <f>SUM(K233:K238)</f>
        <v>3509.7400000000002</v>
      </c>
      <c r="L232" s="127"/>
      <c r="M232" s="127">
        <f>SUM(M233:M238)</f>
        <v>0</v>
      </c>
      <c r="N232" s="127"/>
      <c r="O232" s="127">
        <f>SUM(O233:O238)</f>
        <v>0.03</v>
      </c>
      <c r="P232" s="127"/>
      <c r="Q232" s="127">
        <f>SUM(Q233:Q238)</f>
        <v>0</v>
      </c>
      <c r="R232" s="127"/>
      <c r="S232" s="127"/>
      <c r="T232" s="127"/>
      <c r="U232" s="127"/>
      <c r="V232" s="127">
        <f>SUM(V233:V238)</f>
        <v>7.44</v>
      </c>
      <c r="W232" s="127"/>
      <c r="X232" s="127"/>
      <c r="AG232" t="s">
        <v>131</v>
      </c>
    </row>
    <row r="233" spans="1:60" outlineLevel="1" x14ac:dyDescent="0.2">
      <c r="A233" s="140">
        <v>45</v>
      </c>
      <c r="B233" s="141" t="s">
        <v>295</v>
      </c>
      <c r="C233" s="149" t="s">
        <v>296</v>
      </c>
      <c r="D233" s="142" t="s">
        <v>155</v>
      </c>
      <c r="E233" s="143">
        <v>8</v>
      </c>
      <c r="F233" s="144"/>
      <c r="G233" s="145">
        <f t="shared" ref="G233:G238" si="7">ROUND(E233*F233,2)</f>
        <v>0</v>
      </c>
      <c r="H233" s="122">
        <v>78.180000000000007</v>
      </c>
      <c r="I233" s="122">
        <f t="shared" ref="I233:I238" si="8">ROUND(E233*H233,2)</f>
        <v>625.44000000000005</v>
      </c>
      <c r="J233" s="122">
        <v>257.82</v>
      </c>
      <c r="K233" s="122">
        <f t="shared" ref="K233:K238" si="9">ROUND(E233*J233,2)</f>
        <v>2062.56</v>
      </c>
      <c r="L233" s="122">
        <v>21</v>
      </c>
      <c r="M233" s="122">
        <f t="shared" ref="M233:M238" si="10">G233*(1+L233/100)</f>
        <v>0</v>
      </c>
      <c r="N233" s="122">
        <v>3.9899999999999996E-3</v>
      </c>
      <c r="O233" s="122">
        <f t="shared" ref="O233:O238" si="11">ROUND(E233*N233,2)</f>
        <v>0.03</v>
      </c>
      <c r="P233" s="122">
        <v>0</v>
      </c>
      <c r="Q233" s="122">
        <f t="shared" ref="Q233:Q238" si="12">ROUND(E233*P233,2)</f>
        <v>0</v>
      </c>
      <c r="R233" s="122"/>
      <c r="S233" s="122" t="s">
        <v>135</v>
      </c>
      <c r="T233" s="122" t="s">
        <v>135</v>
      </c>
      <c r="U233" s="122">
        <v>0.54290000000000005</v>
      </c>
      <c r="V233" s="122">
        <f t="shared" ref="V233:V238" si="13">ROUND(E233*U233,2)</f>
        <v>4.34</v>
      </c>
      <c r="W233" s="122"/>
      <c r="X233" s="122" t="s">
        <v>137</v>
      </c>
      <c r="Y233" s="117"/>
      <c r="Z233" s="117"/>
      <c r="AA233" s="117"/>
      <c r="AB233" s="117"/>
      <c r="AC233" s="117"/>
      <c r="AD233" s="117"/>
      <c r="AE233" s="117"/>
      <c r="AF233" s="117"/>
      <c r="AG233" s="117" t="s">
        <v>138</v>
      </c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H233" s="117"/>
    </row>
    <row r="234" spans="1:60" ht="22.5" outlineLevel="1" x14ac:dyDescent="0.2">
      <c r="A234" s="140">
        <v>46</v>
      </c>
      <c r="B234" s="141" t="s">
        <v>297</v>
      </c>
      <c r="C234" s="149" t="s">
        <v>298</v>
      </c>
      <c r="D234" s="142" t="s">
        <v>155</v>
      </c>
      <c r="E234" s="143">
        <v>8</v>
      </c>
      <c r="F234" s="144"/>
      <c r="G234" s="145">
        <f t="shared" si="7"/>
        <v>0</v>
      </c>
      <c r="H234" s="122">
        <v>27.39</v>
      </c>
      <c r="I234" s="122">
        <f t="shared" si="8"/>
        <v>219.12</v>
      </c>
      <c r="J234" s="122">
        <v>59.31</v>
      </c>
      <c r="K234" s="122">
        <f t="shared" si="9"/>
        <v>474.48</v>
      </c>
      <c r="L234" s="122">
        <v>21</v>
      </c>
      <c r="M234" s="122">
        <f t="shared" si="10"/>
        <v>0</v>
      </c>
      <c r="N234" s="122">
        <v>4.0000000000000003E-5</v>
      </c>
      <c r="O234" s="122">
        <f t="shared" si="11"/>
        <v>0</v>
      </c>
      <c r="P234" s="122">
        <v>0</v>
      </c>
      <c r="Q234" s="122">
        <f t="shared" si="12"/>
        <v>0</v>
      </c>
      <c r="R234" s="122"/>
      <c r="S234" s="122" t="s">
        <v>135</v>
      </c>
      <c r="T234" s="122" t="s">
        <v>135</v>
      </c>
      <c r="U234" s="122">
        <v>0.129</v>
      </c>
      <c r="V234" s="122">
        <f t="shared" si="13"/>
        <v>1.03</v>
      </c>
      <c r="W234" s="122"/>
      <c r="X234" s="122" t="s">
        <v>137</v>
      </c>
      <c r="Y234" s="117"/>
      <c r="Z234" s="117"/>
      <c r="AA234" s="117"/>
      <c r="AB234" s="117"/>
      <c r="AC234" s="117"/>
      <c r="AD234" s="117"/>
      <c r="AE234" s="117"/>
      <c r="AF234" s="117"/>
      <c r="AG234" s="117" t="s">
        <v>138</v>
      </c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H234" s="117"/>
    </row>
    <row r="235" spans="1:60" outlineLevel="1" x14ac:dyDescent="0.2">
      <c r="A235" s="140">
        <v>47</v>
      </c>
      <c r="B235" s="141" t="s">
        <v>299</v>
      </c>
      <c r="C235" s="149" t="s">
        <v>300</v>
      </c>
      <c r="D235" s="142" t="s">
        <v>148</v>
      </c>
      <c r="E235" s="143">
        <v>3</v>
      </c>
      <c r="F235" s="144"/>
      <c r="G235" s="145">
        <f t="shared" si="7"/>
        <v>0</v>
      </c>
      <c r="H235" s="122">
        <v>112.43</v>
      </c>
      <c r="I235" s="122">
        <f t="shared" si="8"/>
        <v>337.29</v>
      </c>
      <c r="J235" s="122">
        <v>118.57</v>
      </c>
      <c r="K235" s="122">
        <f t="shared" si="9"/>
        <v>355.71</v>
      </c>
      <c r="L235" s="122">
        <v>21</v>
      </c>
      <c r="M235" s="122">
        <f t="shared" si="10"/>
        <v>0</v>
      </c>
      <c r="N235" s="122">
        <v>6.3000000000000003E-4</v>
      </c>
      <c r="O235" s="122">
        <f t="shared" si="11"/>
        <v>0</v>
      </c>
      <c r="P235" s="122">
        <v>0</v>
      </c>
      <c r="Q235" s="122">
        <f t="shared" si="12"/>
        <v>0</v>
      </c>
      <c r="R235" s="122"/>
      <c r="S235" s="122" t="s">
        <v>135</v>
      </c>
      <c r="T235" s="122" t="s">
        <v>135</v>
      </c>
      <c r="U235" s="122">
        <v>0.27200000000000002</v>
      </c>
      <c r="V235" s="122">
        <f t="shared" si="13"/>
        <v>0.82</v>
      </c>
      <c r="W235" s="122"/>
      <c r="X235" s="122" t="s">
        <v>137</v>
      </c>
      <c r="Y235" s="117"/>
      <c r="Z235" s="117"/>
      <c r="AA235" s="117"/>
      <c r="AB235" s="117"/>
      <c r="AC235" s="117"/>
      <c r="AD235" s="117"/>
      <c r="AE235" s="117"/>
      <c r="AF235" s="117"/>
      <c r="AG235" s="117" t="s">
        <v>138</v>
      </c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</row>
    <row r="236" spans="1:60" outlineLevel="1" x14ac:dyDescent="0.2">
      <c r="A236" s="140">
        <v>48</v>
      </c>
      <c r="B236" s="141" t="s">
        <v>301</v>
      </c>
      <c r="C236" s="149" t="s">
        <v>302</v>
      </c>
      <c r="D236" s="142" t="s">
        <v>303</v>
      </c>
      <c r="E236" s="143">
        <v>2</v>
      </c>
      <c r="F236" s="144"/>
      <c r="G236" s="145">
        <f t="shared" si="7"/>
        <v>0</v>
      </c>
      <c r="H236" s="122">
        <v>230.12</v>
      </c>
      <c r="I236" s="122">
        <f t="shared" si="8"/>
        <v>460.24</v>
      </c>
      <c r="J236" s="122">
        <v>235.38</v>
      </c>
      <c r="K236" s="122">
        <f t="shared" si="9"/>
        <v>470.76</v>
      </c>
      <c r="L236" s="122">
        <v>21</v>
      </c>
      <c r="M236" s="122">
        <f t="shared" si="10"/>
        <v>0</v>
      </c>
      <c r="N236" s="122">
        <v>1.48E-3</v>
      </c>
      <c r="O236" s="122">
        <f t="shared" si="11"/>
        <v>0</v>
      </c>
      <c r="P236" s="122">
        <v>0</v>
      </c>
      <c r="Q236" s="122">
        <f t="shared" si="12"/>
        <v>0</v>
      </c>
      <c r="R236" s="122"/>
      <c r="S236" s="122" t="s">
        <v>135</v>
      </c>
      <c r="T236" s="122" t="s">
        <v>135</v>
      </c>
      <c r="U236" s="122">
        <v>0.54</v>
      </c>
      <c r="V236" s="122">
        <f t="shared" si="13"/>
        <v>1.08</v>
      </c>
      <c r="W236" s="122"/>
      <c r="X236" s="122" t="s">
        <v>137</v>
      </c>
      <c r="Y236" s="117"/>
      <c r="Z236" s="117"/>
      <c r="AA236" s="117"/>
      <c r="AB236" s="117"/>
      <c r="AC236" s="117"/>
      <c r="AD236" s="117"/>
      <c r="AE236" s="117"/>
      <c r="AF236" s="117"/>
      <c r="AG236" s="117" t="s">
        <v>138</v>
      </c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</row>
    <row r="237" spans="1:60" outlineLevel="1" x14ac:dyDescent="0.2">
      <c r="A237" s="140">
        <v>49</v>
      </c>
      <c r="B237" s="141" t="s">
        <v>304</v>
      </c>
      <c r="C237" s="149" t="s">
        <v>305</v>
      </c>
      <c r="D237" s="142" t="s">
        <v>155</v>
      </c>
      <c r="E237" s="143">
        <v>8</v>
      </c>
      <c r="F237" s="144"/>
      <c r="G237" s="145">
        <f t="shared" si="7"/>
        <v>0</v>
      </c>
      <c r="H237" s="122">
        <v>0.26</v>
      </c>
      <c r="I237" s="122">
        <f t="shared" si="8"/>
        <v>2.08</v>
      </c>
      <c r="J237" s="122">
        <v>10.64</v>
      </c>
      <c r="K237" s="122">
        <f t="shared" si="9"/>
        <v>85.12</v>
      </c>
      <c r="L237" s="122">
        <v>21</v>
      </c>
      <c r="M237" s="122">
        <f t="shared" si="10"/>
        <v>0</v>
      </c>
      <c r="N237" s="122">
        <v>0</v>
      </c>
      <c r="O237" s="122">
        <f t="shared" si="11"/>
        <v>0</v>
      </c>
      <c r="P237" s="122">
        <v>0</v>
      </c>
      <c r="Q237" s="122">
        <f t="shared" si="12"/>
        <v>0</v>
      </c>
      <c r="R237" s="122"/>
      <c r="S237" s="122" t="s">
        <v>135</v>
      </c>
      <c r="T237" s="122" t="s">
        <v>135</v>
      </c>
      <c r="U237" s="122">
        <v>2.1000000000000001E-2</v>
      </c>
      <c r="V237" s="122">
        <f t="shared" si="13"/>
        <v>0.17</v>
      </c>
      <c r="W237" s="122"/>
      <c r="X237" s="122" t="s">
        <v>137</v>
      </c>
      <c r="Y237" s="117"/>
      <c r="Z237" s="117"/>
      <c r="AA237" s="117"/>
      <c r="AB237" s="117"/>
      <c r="AC237" s="117"/>
      <c r="AD237" s="117"/>
      <c r="AE237" s="117"/>
      <c r="AF237" s="117"/>
      <c r="AG237" s="117" t="s">
        <v>138</v>
      </c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</row>
    <row r="238" spans="1:60" outlineLevel="1" x14ac:dyDescent="0.2">
      <c r="A238" s="140">
        <v>50</v>
      </c>
      <c r="B238" s="141" t="s">
        <v>306</v>
      </c>
      <c r="C238" s="149" t="s">
        <v>307</v>
      </c>
      <c r="D238" s="142" t="s">
        <v>0</v>
      </c>
      <c r="E238" s="143">
        <v>50.927999999999997</v>
      </c>
      <c r="F238" s="144"/>
      <c r="G238" s="145">
        <f t="shared" si="7"/>
        <v>0</v>
      </c>
      <c r="H238" s="122">
        <v>0</v>
      </c>
      <c r="I238" s="122">
        <f t="shared" si="8"/>
        <v>0</v>
      </c>
      <c r="J238" s="122">
        <v>1.2</v>
      </c>
      <c r="K238" s="122">
        <f t="shared" si="9"/>
        <v>61.11</v>
      </c>
      <c r="L238" s="122">
        <v>21</v>
      </c>
      <c r="M238" s="122">
        <f t="shared" si="10"/>
        <v>0</v>
      </c>
      <c r="N238" s="122">
        <v>0</v>
      </c>
      <c r="O238" s="122">
        <f t="shared" si="11"/>
        <v>0</v>
      </c>
      <c r="P238" s="122">
        <v>0</v>
      </c>
      <c r="Q238" s="122">
        <f t="shared" si="12"/>
        <v>0</v>
      </c>
      <c r="R238" s="122"/>
      <c r="S238" s="122" t="s">
        <v>135</v>
      </c>
      <c r="T238" s="122" t="s">
        <v>151</v>
      </c>
      <c r="U238" s="122">
        <v>0</v>
      </c>
      <c r="V238" s="122">
        <f t="shared" si="13"/>
        <v>0</v>
      </c>
      <c r="W238" s="122"/>
      <c r="X238" s="122" t="s">
        <v>271</v>
      </c>
      <c r="Y238" s="117"/>
      <c r="Z238" s="117"/>
      <c r="AA238" s="117"/>
      <c r="AB238" s="117"/>
      <c r="AC238" s="117"/>
      <c r="AD238" s="117"/>
      <c r="AE238" s="117"/>
      <c r="AF238" s="117"/>
      <c r="AG238" s="117" t="s">
        <v>272</v>
      </c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</row>
    <row r="239" spans="1:60" x14ac:dyDescent="0.2">
      <c r="A239" s="128" t="s">
        <v>130</v>
      </c>
      <c r="B239" s="129" t="s">
        <v>70</v>
      </c>
      <c r="C239" s="146" t="s">
        <v>71</v>
      </c>
      <c r="D239" s="130"/>
      <c r="E239" s="131"/>
      <c r="F239" s="132"/>
      <c r="G239" s="133">
        <f>SUMIF(AG240:AG243,"&lt;&gt;NOR",G240:G243)</f>
        <v>0</v>
      </c>
      <c r="H239" s="127"/>
      <c r="I239" s="127">
        <f>SUM(I240:I243)</f>
        <v>2220.1400000000003</v>
      </c>
      <c r="J239" s="127"/>
      <c r="K239" s="127">
        <f>SUM(K240:K243)</f>
        <v>5106.8599999999997</v>
      </c>
      <c r="L239" s="127"/>
      <c r="M239" s="127">
        <f>SUM(M240:M243)</f>
        <v>0</v>
      </c>
      <c r="N239" s="127"/>
      <c r="O239" s="127">
        <f>SUM(O240:O243)</f>
        <v>0.03</v>
      </c>
      <c r="P239" s="127"/>
      <c r="Q239" s="127">
        <f>SUM(Q240:Q243)</f>
        <v>0</v>
      </c>
      <c r="R239" s="127"/>
      <c r="S239" s="127"/>
      <c r="T239" s="127"/>
      <c r="U239" s="127"/>
      <c r="V239" s="127">
        <f>SUM(V240:V243)</f>
        <v>3.7</v>
      </c>
      <c r="W239" s="127"/>
      <c r="X239" s="127"/>
      <c r="AG239" t="s">
        <v>131</v>
      </c>
    </row>
    <row r="240" spans="1:60" ht="22.5" outlineLevel="1" x14ac:dyDescent="0.2">
      <c r="A240" s="140">
        <v>51</v>
      </c>
      <c r="B240" s="141" t="s">
        <v>308</v>
      </c>
      <c r="C240" s="149" t="s">
        <v>309</v>
      </c>
      <c r="D240" s="142" t="s">
        <v>155</v>
      </c>
      <c r="E240" s="143">
        <v>3</v>
      </c>
      <c r="F240" s="144"/>
      <c r="G240" s="145">
        <f>ROUND(E240*F240,2)</f>
        <v>0</v>
      </c>
      <c r="H240" s="122">
        <v>265.29000000000002</v>
      </c>
      <c r="I240" s="122">
        <f>ROUND(E240*H240,2)</f>
        <v>795.87</v>
      </c>
      <c r="J240" s="122">
        <v>166.71</v>
      </c>
      <c r="K240" s="122">
        <f>ROUND(E240*J240,2)</f>
        <v>500.13</v>
      </c>
      <c r="L240" s="122">
        <v>21</v>
      </c>
      <c r="M240" s="122">
        <f>G240*(1+L240/100)</f>
        <v>0</v>
      </c>
      <c r="N240" s="122">
        <v>7.9000000000000001E-4</v>
      </c>
      <c r="O240" s="122">
        <f>ROUND(E240*N240,2)</f>
        <v>0</v>
      </c>
      <c r="P240" s="122">
        <v>0</v>
      </c>
      <c r="Q240" s="122">
        <f>ROUND(E240*P240,2)</f>
        <v>0</v>
      </c>
      <c r="R240" s="122"/>
      <c r="S240" s="122" t="s">
        <v>135</v>
      </c>
      <c r="T240" s="122" t="s">
        <v>135</v>
      </c>
      <c r="U240" s="122">
        <v>0.30869000000000002</v>
      </c>
      <c r="V240" s="122">
        <f>ROUND(E240*U240,2)</f>
        <v>0.93</v>
      </c>
      <c r="W240" s="122"/>
      <c r="X240" s="122" t="s">
        <v>137</v>
      </c>
      <c r="Y240" s="117"/>
      <c r="Z240" s="117"/>
      <c r="AA240" s="117"/>
      <c r="AB240" s="117"/>
      <c r="AC240" s="117"/>
      <c r="AD240" s="117"/>
      <c r="AE240" s="117"/>
      <c r="AF240" s="117"/>
      <c r="AG240" s="117" t="s">
        <v>138</v>
      </c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H240" s="117"/>
    </row>
    <row r="241" spans="1:60" outlineLevel="1" x14ac:dyDescent="0.2">
      <c r="A241" s="140">
        <v>52</v>
      </c>
      <c r="B241" s="141" t="s">
        <v>310</v>
      </c>
      <c r="C241" s="149" t="s">
        <v>311</v>
      </c>
      <c r="D241" s="142" t="s">
        <v>312</v>
      </c>
      <c r="E241" s="143">
        <v>1</v>
      </c>
      <c r="F241" s="144"/>
      <c r="G241" s="145">
        <f>ROUND(E241*F241,2)</f>
        <v>0</v>
      </c>
      <c r="H241" s="122">
        <v>740.83</v>
      </c>
      <c r="I241" s="122">
        <f>ROUND(E241*H241,2)</f>
        <v>740.83</v>
      </c>
      <c r="J241" s="122">
        <v>90.17</v>
      </c>
      <c r="K241" s="122">
        <f>ROUND(E241*J241,2)</f>
        <v>90.17</v>
      </c>
      <c r="L241" s="122">
        <v>21</v>
      </c>
      <c r="M241" s="122">
        <f>G241*(1+L241/100)</f>
        <v>0</v>
      </c>
      <c r="N241" s="122">
        <v>5.0000000000000001E-4</v>
      </c>
      <c r="O241" s="122">
        <f>ROUND(E241*N241,2)</f>
        <v>0</v>
      </c>
      <c r="P241" s="122">
        <v>0</v>
      </c>
      <c r="Q241" s="122">
        <f>ROUND(E241*P241,2)</f>
        <v>0</v>
      </c>
      <c r="R241" s="122"/>
      <c r="S241" s="122" t="s">
        <v>135</v>
      </c>
      <c r="T241" s="122" t="s">
        <v>135</v>
      </c>
      <c r="U241" s="122">
        <v>0.16500000000000001</v>
      </c>
      <c r="V241" s="122">
        <f>ROUND(E241*U241,2)</f>
        <v>0.17</v>
      </c>
      <c r="W241" s="122"/>
      <c r="X241" s="122" t="s">
        <v>137</v>
      </c>
      <c r="Y241" s="117"/>
      <c r="Z241" s="117"/>
      <c r="AA241" s="117"/>
      <c r="AB241" s="117"/>
      <c r="AC241" s="117"/>
      <c r="AD241" s="117"/>
      <c r="AE241" s="117"/>
      <c r="AF241" s="117"/>
      <c r="AG241" s="117" t="s">
        <v>138</v>
      </c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H241" s="117"/>
    </row>
    <row r="242" spans="1:60" ht="22.5" outlineLevel="1" x14ac:dyDescent="0.2">
      <c r="A242" s="140">
        <v>53</v>
      </c>
      <c r="B242" s="141" t="s">
        <v>313</v>
      </c>
      <c r="C242" s="149" t="s">
        <v>314</v>
      </c>
      <c r="D242" s="142" t="s">
        <v>289</v>
      </c>
      <c r="E242" s="143">
        <v>4</v>
      </c>
      <c r="F242" s="144"/>
      <c r="G242" s="145">
        <f>ROUND(E242*F242,2)</f>
        <v>0</v>
      </c>
      <c r="H242" s="122">
        <v>170.86</v>
      </c>
      <c r="I242" s="122">
        <f>ROUND(E242*H242,2)</f>
        <v>683.44</v>
      </c>
      <c r="J242" s="122">
        <v>379.14</v>
      </c>
      <c r="K242" s="122">
        <f>ROUND(E242*J242,2)</f>
        <v>1516.56</v>
      </c>
      <c r="L242" s="122">
        <v>21</v>
      </c>
      <c r="M242" s="122">
        <f>G242*(1+L242/100)</f>
        <v>0</v>
      </c>
      <c r="N242" s="122">
        <v>8.1799999999999998E-3</v>
      </c>
      <c r="O242" s="122">
        <f>ROUND(E242*N242,2)</f>
        <v>0.03</v>
      </c>
      <c r="P242" s="122">
        <v>0</v>
      </c>
      <c r="Q242" s="122">
        <f>ROUND(E242*P242,2)</f>
        <v>0</v>
      </c>
      <c r="R242" s="122"/>
      <c r="S242" s="122" t="s">
        <v>276</v>
      </c>
      <c r="T242" s="122" t="s">
        <v>136</v>
      </c>
      <c r="U242" s="122">
        <v>0.65</v>
      </c>
      <c r="V242" s="122">
        <f>ROUND(E242*U242,2)</f>
        <v>2.6</v>
      </c>
      <c r="W242" s="122"/>
      <c r="X242" s="122" t="s">
        <v>137</v>
      </c>
      <c r="Y242" s="117"/>
      <c r="Z242" s="117"/>
      <c r="AA242" s="117"/>
      <c r="AB242" s="117"/>
      <c r="AC242" s="117"/>
      <c r="AD242" s="117"/>
      <c r="AE242" s="117"/>
      <c r="AF242" s="117"/>
      <c r="AG242" s="117" t="s">
        <v>138</v>
      </c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H242" s="117"/>
    </row>
    <row r="243" spans="1:60" outlineLevel="1" x14ac:dyDescent="0.2">
      <c r="A243" s="140">
        <v>54</v>
      </c>
      <c r="B243" s="141" t="s">
        <v>315</v>
      </c>
      <c r="C243" s="149" t="s">
        <v>316</v>
      </c>
      <c r="D243" s="142" t="s">
        <v>275</v>
      </c>
      <c r="E243" s="143">
        <v>1</v>
      </c>
      <c r="F243" s="144"/>
      <c r="G243" s="145">
        <f>ROUND(E243*F243,2)</f>
        <v>0</v>
      </c>
      <c r="H243" s="122">
        <v>0</v>
      </c>
      <c r="I243" s="122">
        <f>ROUND(E243*H243,2)</f>
        <v>0</v>
      </c>
      <c r="J243" s="122">
        <v>3000</v>
      </c>
      <c r="K243" s="122">
        <f>ROUND(E243*J243,2)</f>
        <v>3000</v>
      </c>
      <c r="L243" s="122">
        <v>21</v>
      </c>
      <c r="M243" s="122">
        <f>G243*(1+L243/100)</f>
        <v>0</v>
      </c>
      <c r="N243" s="122">
        <v>0</v>
      </c>
      <c r="O243" s="122">
        <f>ROUND(E243*N243,2)</f>
        <v>0</v>
      </c>
      <c r="P243" s="122">
        <v>0</v>
      </c>
      <c r="Q243" s="122">
        <f>ROUND(E243*P243,2)</f>
        <v>0</v>
      </c>
      <c r="R243" s="122"/>
      <c r="S243" s="122" t="s">
        <v>276</v>
      </c>
      <c r="T243" s="122" t="s">
        <v>136</v>
      </c>
      <c r="U243" s="122">
        <v>0</v>
      </c>
      <c r="V243" s="122">
        <f>ROUND(E243*U243,2)</f>
        <v>0</v>
      </c>
      <c r="W243" s="122"/>
      <c r="X243" s="122" t="s">
        <v>137</v>
      </c>
      <c r="Y243" s="117"/>
      <c r="Z243" s="117"/>
      <c r="AA243" s="117"/>
      <c r="AB243" s="117"/>
      <c r="AC243" s="117"/>
      <c r="AD243" s="117"/>
      <c r="AE243" s="117"/>
      <c r="AF243" s="117"/>
      <c r="AG243" s="117" t="s">
        <v>138</v>
      </c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</row>
    <row r="244" spans="1:60" x14ac:dyDescent="0.2">
      <c r="A244" s="128" t="s">
        <v>130</v>
      </c>
      <c r="B244" s="129" t="s">
        <v>72</v>
      </c>
      <c r="C244" s="146" t="s">
        <v>73</v>
      </c>
      <c r="D244" s="130"/>
      <c r="E244" s="131"/>
      <c r="F244" s="132"/>
      <c r="G244" s="133">
        <f>SUMIF(AG245:AG267,"&lt;&gt;NOR",G245:G267)</f>
        <v>0</v>
      </c>
      <c r="H244" s="127"/>
      <c r="I244" s="127">
        <f>SUM(I245:I267)</f>
        <v>14971.059999999998</v>
      </c>
      <c r="J244" s="127"/>
      <c r="K244" s="127">
        <f>SUM(K245:K267)</f>
        <v>6403.5000000000009</v>
      </c>
      <c r="L244" s="127"/>
      <c r="M244" s="127">
        <f>SUM(M245:M267)</f>
        <v>0</v>
      </c>
      <c r="N244" s="127"/>
      <c r="O244" s="127">
        <f>SUM(O245:O267)</f>
        <v>0.04</v>
      </c>
      <c r="P244" s="127"/>
      <c r="Q244" s="127">
        <f>SUM(Q245:Q267)</f>
        <v>9.0000000000000011E-2</v>
      </c>
      <c r="R244" s="127"/>
      <c r="S244" s="127"/>
      <c r="T244" s="127"/>
      <c r="U244" s="127"/>
      <c r="V244" s="127">
        <f>SUM(V245:V267)</f>
        <v>12.58</v>
      </c>
      <c r="W244" s="127"/>
      <c r="X244" s="127"/>
      <c r="AG244" t="s">
        <v>131</v>
      </c>
    </row>
    <row r="245" spans="1:60" ht="22.5" outlineLevel="1" x14ac:dyDescent="0.2">
      <c r="A245" s="140">
        <v>55</v>
      </c>
      <c r="B245" s="141" t="s">
        <v>317</v>
      </c>
      <c r="C245" s="149" t="s">
        <v>318</v>
      </c>
      <c r="D245" s="142" t="s">
        <v>312</v>
      </c>
      <c r="E245" s="143">
        <v>1</v>
      </c>
      <c r="F245" s="144"/>
      <c r="G245" s="145">
        <f t="shared" ref="G245:G267" si="14">ROUND(E245*F245,2)</f>
        <v>0</v>
      </c>
      <c r="H245" s="122">
        <v>5750.34</v>
      </c>
      <c r="I245" s="122">
        <f t="shared" ref="I245:I267" si="15">ROUND(E245*H245,2)</f>
        <v>5750.34</v>
      </c>
      <c r="J245" s="122">
        <v>794.66</v>
      </c>
      <c r="K245" s="122">
        <f t="shared" ref="K245:K267" si="16">ROUND(E245*J245,2)</f>
        <v>794.66</v>
      </c>
      <c r="L245" s="122">
        <v>21</v>
      </c>
      <c r="M245" s="122">
        <f t="shared" ref="M245:M267" si="17">G245*(1+L245/100)</f>
        <v>0</v>
      </c>
      <c r="N245" s="122">
        <v>2.8719999999999999E-2</v>
      </c>
      <c r="O245" s="122">
        <f t="shared" ref="O245:O267" si="18">ROUND(E245*N245,2)</f>
        <v>0.03</v>
      </c>
      <c r="P245" s="122">
        <v>0</v>
      </c>
      <c r="Q245" s="122">
        <f t="shared" ref="Q245:Q267" si="19">ROUND(E245*P245,2)</f>
        <v>0</v>
      </c>
      <c r="R245" s="122"/>
      <c r="S245" s="122" t="s">
        <v>135</v>
      </c>
      <c r="T245" s="122" t="s">
        <v>151</v>
      </c>
      <c r="U245" s="122">
        <v>1.5</v>
      </c>
      <c r="V245" s="122">
        <f t="shared" ref="V245:V267" si="20">ROUND(E245*U245,2)</f>
        <v>1.5</v>
      </c>
      <c r="W245" s="122"/>
      <c r="X245" s="122" t="s">
        <v>137</v>
      </c>
      <c r="Y245" s="117"/>
      <c r="Z245" s="117"/>
      <c r="AA245" s="117"/>
      <c r="AB245" s="117"/>
      <c r="AC245" s="117"/>
      <c r="AD245" s="117"/>
      <c r="AE245" s="117"/>
      <c r="AF245" s="117"/>
      <c r="AG245" s="117" t="s">
        <v>138</v>
      </c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</row>
    <row r="246" spans="1:60" outlineLevel="1" x14ac:dyDescent="0.2">
      <c r="A246" s="140">
        <v>56</v>
      </c>
      <c r="B246" s="141" t="s">
        <v>319</v>
      </c>
      <c r="C246" s="149" t="s">
        <v>320</v>
      </c>
      <c r="D246" s="142" t="s">
        <v>312</v>
      </c>
      <c r="E246" s="143">
        <v>1</v>
      </c>
      <c r="F246" s="144"/>
      <c r="G246" s="145">
        <f t="shared" si="14"/>
        <v>0</v>
      </c>
      <c r="H246" s="122">
        <v>563.53</v>
      </c>
      <c r="I246" s="122">
        <f t="shared" si="15"/>
        <v>563.53</v>
      </c>
      <c r="J246" s="122">
        <v>672.47</v>
      </c>
      <c r="K246" s="122">
        <f t="shared" si="16"/>
        <v>672.47</v>
      </c>
      <c r="L246" s="122">
        <v>21</v>
      </c>
      <c r="M246" s="122">
        <f t="shared" si="17"/>
        <v>0</v>
      </c>
      <c r="N246" s="122">
        <v>1.8600000000000001E-3</v>
      </c>
      <c r="O246" s="122">
        <f t="shared" si="18"/>
        <v>0</v>
      </c>
      <c r="P246" s="122">
        <v>0</v>
      </c>
      <c r="Q246" s="122">
        <f t="shared" si="19"/>
        <v>0</v>
      </c>
      <c r="R246" s="122"/>
      <c r="S246" s="122" t="s">
        <v>135</v>
      </c>
      <c r="T246" s="122" t="s">
        <v>135</v>
      </c>
      <c r="U246" s="122">
        <v>1.3340000000000001</v>
      </c>
      <c r="V246" s="122">
        <f t="shared" si="20"/>
        <v>1.33</v>
      </c>
      <c r="W246" s="122"/>
      <c r="X246" s="122" t="s">
        <v>137</v>
      </c>
      <c r="Y246" s="117"/>
      <c r="Z246" s="117"/>
      <c r="AA246" s="117"/>
      <c r="AB246" s="117"/>
      <c r="AC246" s="117"/>
      <c r="AD246" s="117"/>
      <c r="AE246" s="117"/>
      <c r="AF246" s="117"/>
      <c r="AG246" s="117" t="s">
        <v>138</v>
      </c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</row>
    <row r="247" spans="1:60" outlineLevel="1" x14ac:dyDescent="0.2">
      <c r="A247" s="140">
        <v>57</v>
      </c>
      <c r="B247" s="141" t="s">
        <v>321</v>
      </c>
      <c r="C247" s="149" t="s">
        <v>322</v>
      </c>
      <c r="D247" s="142" t="s">
        <v>312</v>
      </c>
      <c r="E247" s="143">
        <v>1</v>
      </c>
      <c r="F247" s="144"/>
      <c r="G247" s="145">
        <f t="shared" si="14"/>
        <v>0</v>
      </c>
      <c r="H247" s="122">
        <v>95.29</v>
      </c>
      <c r="I247" s="122">
        <f t="shared" si="15"/>
        <v>95.29</v>
      </c>
      <c r="J247" s="122">
        <v>731.71</v>
      </c>
      <c r="K247" s="122">
        <f t="shared" si="16"/>
        <v>731.71</v>
      </c>
      <c r="L247" s="122">
        <v>21</v>
      </c>
      <c r="M247" s="122">
        <f t="shared" si="17"/>
        <v>0</v>
      </c>
      <c r="N247" s="122">
        <v>1.41E-3</v>
      </c>
      <c r="O247" s="122">
        <f t="shared" si="18"/>
        <v>0</v>
      </c>
      <c r="P247" s="122">
        <v>0</v>
      </c>
      <c r="Q247" s="122">
        <f t="shared" si="19"/>
        <v>0</v>
      </c>
      <c r="R247" s="122"/>
      <c r="S247" s="122" t="s">
        <v>135</v>
      </c>
      <c r="T247" s="122" t="s">
        <v>151</v>
      </c>
      <c r="U247" s="122">
        <v>1.575</v>
      </c>
      <c r="V247" s="122">
        <f t="shared" si="20"/>
        <v>1.58</v>
      </c>
      <c r="W247" s="122"/>
      <c r="X247" s="122" t="s">
        <v>137</v>
      </c>
      <c r="Y247" s="117"/>
      <c r="Z247" s="117"/>
      <c r="AA247" s="117"/>
      <c r="AB247" s="117"/>
      <c r="AC247" s="117"/>
      <c r="AD247" s="117"/>
      <c r="AE247" s="117"/>
      <c r="AF247" s="117"/>
      <c r="AG247" s="117" t="s">
        <v>138</v>
      </c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</row>
    <row r="248" spans="1:60" ht="22.5" outlineLevel="1" x14ac:dyDescent="0.2">
      <c r="A248" s="140">
        <v>58</v>
      </c>
      <c r="B248" s="141" t="s">
        <v>323</v>
      </c>
      <c r="C248" s="149" t="s">
        <v>324</v>
      </c>
      <c r="D248" s="142" t="s">
        <v>312</v>
      </c>
      <c r="E248" s="143">
        <v>2</v>
      </c>
      <c r="F248" s="144"/>
      <c r="G248" s="145">
        <f t="shared" si="14"/>
        <v>0</v>
      </c>
      <c r="H248" s="122">
        <v>23.85</v>
      </c>
      <c r="I248" s="122">
        <f t="shared" si="15"/>
        <v>47.7</v>
      </c>
      <c r="J248" s="122">
        <v>166.15</v>
      </c>
      <c r="K248" s="122">
        <f t="shared" si="16"/>
        <v>332.3</v>
      </c>
      <c r="L248" s="122">
        <v>21</v>
      </c>
      <c r="M248" s="122">
        <f t="shared" si="17"/>
        <v>0</v>
      </c>
      <c r="N248" s="122">
        <v>3.0000000000000001E-5</v>
      </c>
      <c r="O248" s="122">
        <f t="shared" si="18"/>
        <v>0</v>
      </c>
      <c r="P248" s="122">
        <v>0</v>
      </c>
      <c r="Q248" s="122">
        <f t="shared" si="19"/>
        <v>0</v>
      </c>
      <c r="R248" s="122"/>
      <c r="S248" s="122" t="s">
        <v>135</v>
      </c>
      <c r="T248" s="122" t="s">
        <v>135</v>
      </c>
      <c r="U248" s="122">
        <v>0.33</v>
      </c>
      <c r="V248" s="122">
        <f t="shared" si="20"/>
        <v>0.66</v>
      </c>
      <c r="W248" s="122"/>
      <c r="X248" s="122" t="s">
        <v>137</v>
      </c>
      <c r="Y248" s="117"/>
      <c r="Z248" s="117"/>
      <c r="AA248" s="117"/>
      <c r="AB248" s="117"/>
      <c r="AC248" s="117"/>
      <c r="AD248" s="117"/>
      <c r="AE248" s="117"/>
      <c r="AF248" s="117"/>
      <c r="AG248" s="117" t="s">
        <v>138</v>
      </c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</row>
    <row r="249" spans="1:60" outlineLevel="1" x14ac:dyDescent="0.2">
      <c r="A249" s="140">
        <v>59</v>
      </c>
      <c r="B249" s="141" t="s">
        <v>325</v>
      </c>
      <c r="C249" s="149" t="s">
        <v>326</v>
      </c>
      <c r="D249" s="142" t="s">
        <v>148</v>
      </c>
      <c r="E249" s="143">
        <v>1</v>
      </c>
      <c r="F249" s="144"/>
      <c r="G249" s="145">
        <f t="shared" si="14"/>
        <v>0</v>
      </c>
      <c r="H249" s="122">
        <v>422.36</v>
      </c>
      <c r="I249" s="122">
        <f t="shared" si="15"/>
        <v>422.36</v>
      </c>
      <c r="J249" s="122">
        <v>689.64</v>
      </c>
      <c r="K249" s="122">
        <f t="shared" si="16"/>
        <v>689.64</v>
      </c>
      <c r="L249" s="122">
        <v>21</v>
      </c>
      <c r="M249" s="122">
        <f t="shared" si="17"/>
        <v>0</v>
      </c>
      <c r="N249" s="122">
        <v>1.82E-3</v>
      </c>
      <c r="O249" s="122">
        <f t="shared" si="18"/>
        <v>0</v>
      </c>
      <c r="P249" s="122">
        <v>0</v>
      </c>
      <c r="Q249" s="122">
        <f t="shared" si="19"/>
        <v>0</v>
      </c>
      <c r="R249" s="122"/>
      <c r="S249" s="122" t="s">
        <v>135</v>
      </c>
      <c r="T249" s="122" t="s">
        <v>135</v>
      </c>
      <c r="U249" s="122">
        <v>1.262</v>
      </c>
      <c r="V249" s="122">
        <f t="shared" si="20"/>
        <v>1.26</v>
      </c>
      <c r="W249" s="122"/>
      <c r="X249" s="122" t="s">
        <v>137</v>
      </c>
      <c r="Y249" s="117"/>
      <c r="Z249" s="117"/>
      <c r="AA249" s="117"/>
      <c r="AB249" s="117"/>
      <c r="AC249" s="117"/>
      <c r="AD249" s="117"/>
      <c r="AE249" s="117"/>
      <c r="AF249" s="117"/>
      <c r="AG249" s="117" t="s">
        <v>138</v>
      </c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H249" s="117"/>
    </row>
    <row r="250" spans="1:60" outlineLevel="1" x14ac:dyDescent="0.2">
      <c r="A250" s="140">
        <v>60</v>
      </c>
      <c r="B250" s="141" t="s">
        <v>327</v>
      </c>
      <c r="C250" s="149" t="s">
        <v>328</v>
      </c>
      <c r="D250" s="142" t="s">
        <v>312</v>
      </c>
      <c r="E250" s="143">
        <v>1</v>
      </c>
      <c r="F250" s="144"/>
      <c r="G250" s="145">
        <f t="shared" si="14"/>
        <v>0</v>
      </c>
      <c r="H250" s="122">
        <v>0</v>
      </c>
      <c r="I250" s="122">
        <f t="shared" si="15"/>
        <v>0</v>
      </c>
      <c r="J250" s="122">
        <v>123</v>
      </c>
      <c r="K250" s="122">
        <f t="shared" si="16"/>
        <v>123</v>
      </c>
      <c r="L250" s="122">
        <v>21</v>
      </c>
      <c r="M250" s="122">
        <f t="shared" si="17"/>
        <v>0</v>
      </c>
      <c r="N250" s="122">
        <v>0</v>
      </c>
      <c r="O250" s="122">
        <f t="shared" si="18"/>
        <v>0</v>
      </c>
      <c r="P250" s="122">
        <v>6.7000000000000004E-2</v>
      </c>
      <c r="Q250" s="122">
        <f t="shared" si="19"/>
        <v>7.0000000000000007E-2</v>
      </c>
      <c r="R250" s="122"/>
      <c r="S250" s="122" t="s">
        <v>135</v>
      </c>
      <c r="T250" s="122" t="s">
        <v>135</v>
      </c>
      <c r="U250" s="122">
        <v>0.31</v>
      </c>
      <c r="V250" s="122">
        <f t="shared" si="20"/>
        <v>0.31</v>
      </c>
      <c r="W250" s="122"/>
      <c r="X250" s="122" t="s">
        <v>137</v>
      </c>
      <c r="Y250" s="117"/>
      <c r="Z250" s="117"/>
      <c r="AA250" s="117"/>
      <c r="AB250" s="117"/>
      <c r="AC250" s="117"/>
      <c r="AD250" s="117"/>
      <c r="AE250" s="117"/>
      <c r="AF250" s="117"/>
      <c r="AG250" s="117" t="s">
        <v>138</v>
      </c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</row>
    <row r="251" spans="1:60" outlineLevel="1" x14ac:dyDescent="0.2">
      <c r="A251" s="140">
        <v>61</v>
      </c>
      <c r="B251" s="141" t="s">
        <v>329</v>
      </c>
      <c r="C251" s="149" t="s">
        <v>330</v>
      </c>
      <c r="D251" s="142" t="s">
        <v>312</v>
      </c>
      <c r="E251" s="143">
        <v>6</v>
      </c>
      <c r="F251" s="144"/>
      <c r="G251" s="145">
        <f t="shared" si="14"/>
        <v>0</v>
      </c>
      <c r="H251" s="122">
        <v>129.06</v>
      </c>
      <c r="I251" s="122">
        <f t="shared" si="15"/>
        <v>774.36</v>
      </c>
      <c r="J251" s="122">
        <v>114.44</v>
      </c>
      <c r="K251" s="122">
        <f t="shared" si="16"/>
        <v>686.64</v>
      </c>
      <c r="L251" s="122">
        <v>21</v>
      </c>
      <c r="M251" s="122">
        <f t="shared" si="17"/>
        <v>0</v>
      </c>
      <c r="N251" s="122">
        <v>1.7000000000000001E-4</v>
      </c>
      <c r="O251" s="122">
        <f t="shared" si="18"/>
        <v>0</v>
      </c>
      <c r="P251" s="122">
        <v>0</v>
      </c>
      <c r="Q251" s="122">
        <f t="shared" si="19"/>
        <v>0</v>
      </c>
      <c r="R251" s="122"/>
      <c r="S251" s="122" t="s">
        <v>135</v>
      </c>
      <c r="T251" s="122" t="s">
        <v>135</v>
      </c>
      <c r="U251" s="122">
        <v>0.22700000000000001</v>
      </c>
      <c r="V251" s="122">
        <f t="shared" si="20"/>
        <v>1.36</v>
      </c>
      <c r="W251" s="122"/>
      <c r="X251" s="122" t="s">
        <v>137</v>
      </c>
      <c r="Y251" s="117"/>
      <c r="Z251" s="117"/>
      <c r="AA251" s="117"/>
      <c r="AB251" s="117"/>
      <c r="AC251" s="117"/>
      <c r="AD251" s="117"/>
      <c r="AE251" s="117"/>
      <c r="AF251" s="117"/>
      <c r="AG251" s="117" t="s">
        <v>138</v>
      </c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</row>
    <row r="252" spans="1:60" ht="22.5" outlineLevel="1" x14ac:dyDescent="0.2">
      <c r="A252" s="140">
        <v>62</v>
      </c>
      <c r="B252" s="141" t="s">
        <v>331</v>
      </c>
      <c r="C252" s="149" t="s">
        <v>332</v>
      </c>
      <c r="D252" s="142" t="s">
        <v>312</v>
      </c>
      <c r="E252" s="143">
        <v>1</v>
      </c>
      <c r="F252" s="144"/>
      <c r="G252" s="145">
        <f t="shared" si="14"/>
        <v>0</v>
      </c>
      <c r="H252" s="122">
        <v>196.5</v>
      </c>
      <c r="I252" s="122">
        <f t="shared" si="15"/>
        <v>196.5</v>
      </c>
      <c r="J252" s="122">
        <v>62.5</v>
      </c>
      <c r="K252" s="122">
        <f t="shared" si="16"/>
        <v>62.5</v>
      </c>
      <c r="L252" s="122">
        <v>21</v>
      </c>
      <c r="M252" s="122">
        <f t="shared" si="17"/>
        <v>0</v>
      </c>
      <c r="N252" s="122">
        <v>2.4000000000000001E-4</v>
      </c>
      <c r="O252" s="122">
        <f t="shared" si="18"/>
        <v>0</v>
      </c>
      <c r="P252" s="122">
        <v>0</v>
      </c>
      <c r="Q252" s="122">
        <f t="shared" si="19"/>
        <v>0</v>
      </c>
      <c r="R252" s="122"/>
      <c r="S252" s="122" t="s">
        <v>135</v>
      </c>
      <c r="T252" s="122" t="s">
        <v>135</v>
      </c>
      <c r="U252" s="122">
        <v>0.124</v>
      </c>
      <c r="V252" s="122">
        <f t="shared" si="20"/>
        <v>0.12</v>
      </c>
      <c r="W252" s="122"/>
      <c r="X252" s="122" t="s">
        <v>137</v>
      </c>
      <c r="Y252" s="117"/>
      <c r="Z252" s="117"/>
      <c r="AA252" s="117"/>
      <c r="AB252" s="117"/>
      <c r="AC252" s="117"/>
      <c r="AD252" s="117"/>
      <c r="AE252" s="117"/>
      <c r="AF252" s="117"/>
      <c r="AG252" s="117" t="s">
        <v>138</v>
      </c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H252" s="117"/>
    </row>
    <row r="253" spans="1:60" ht="22.5" outlineLevel="1" x14ac:dyDescent="0.2">
      <c r="A253" s="140">
        <v>63</v>
      </c>
      <c r="B253" s="141" t="s">
        <v>333</v>
      </c>
      <c r="C253" s="149" t="s">
        <v>334</v>
      </c>
      <c r="D253" s="142" t="s">
        <v>148</v>
      </c>
      <c r="E253" s="143">
        <v>1</v>
      </c>
      <c r="F253" s="144"/>
      <c r="G253" s="145">
        <f t="shared" si="14"/>
        <v>0</v>
      </c>
      <c r="H253" s="122">
        <v>1800.68</v>
      </c>
      <c r="I253" s="122">
        <f t="shared" si="15"/>
        <v>1800.68</v>
      </c>
      <c r="J253" s="122">
        <v>224.32</v>
      </c>
      <c r="K253" s="122">
        <f t="shared" si="16"/>
        <v>224.32</v>
      </c>
      <c r="L253" s="122">
        <v>21</v>
      </c>
      <c r="M253" s="122">
        <f t="shared" si="17"/>
        <v>0</v>
      </c>
      <c r="N253" s="122">
        <v>1.64E-3</v>
      </c>
      <c r="O253" s="122">
        <f t="shared" si="18"/>
        <v>0</v>
      </c>
      <c r="P253" s="122">
        <v>0</v>
      </c>
      <c r="Q253" s="122">
        <f t="shared" si="19"/>
        <v>0</v>
      </c>
      <c r="R253" s="122"/>
      <c r="S253" s="122" t="s">
        <v>135</v>
      </c>
      <c r="T253" s="122" t="s">
        <v>135</v>
      </c>
      <c r="U253" s="122">
        <v>0.44500000000000001</v>
      </c>
      <c r="V253" s="122">
        <f t="shared" si="20"/>
        <v>0.45</v>
      </c>
      <c r="W253" s="122"/>
      <c r="X253" s="122" t="s">
        <v>137</v>
      </c>
      <c r="Y253" s="117"/>
      <c r="Z253" s="117"/>
      <c r="AA253" s="117"/>
      <c r="AB253" s="117"/>
      <c r="AC253" s="117"/>
      <c r="AD253" s="117"/>
      <c r="AE253" s="117"/>
      <c r="AF253" s="117"/>
      <c r="AG253" s="117" t="s">
        <v>138</v>
      </c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H253" s="117"/>
    </row>
    <row r="254" spans="1:60" outlineLevel="1" x14ac:dyDescent="0.2">
      <c r="A254" s="140">
        <v>64</v>
      </c>
      <c r="B254" s="141" t="s">
        <v>335</v>
      </c>
      <c r="C254" s="149" t="s">
        <v>336</v>
      </c>
      <c r="D254" s="142" t="s">
        <v>148</v>
      </c>
      <c r="E254" s="143">
        <v>1</v>
      </c>
      <c r="F254" s="144"/>
      <c r="G254" s="145">
        <f t="shared" si="14"/>
        <v>0</v>
      </c>
      <c r="H254" s="122">
        <v>2038.95</v>
      </c>
      <c r="I254" s="122">
        <f t="shared" si="15"/>
        <v>2038.95</v>
      </c>
      <c r="J254" s="122">
        <v>236.05</v>
      </c>
      <c r="K254" s="122">
        <f t="shared" si="16"/>
        <v>236.05</v>
      </c>
      <c r="L254" s="122">
        <v>21</v>
      </c>
      <c r="M254" s="122">
        <f t="shared" si="17"/>
        <v>0</v>
      </c>
      <c r="N254" s="122">
        <v>8.4999999999999995E-4</v>
      </c>
      <c r="O254" s="122">
        <f t="shared" si="18"/>
        <v>0</v>
      </c>
      <c r="P254" s="122">
        <v>0</v>
      </c>
      <c r="Q254" s="122">
        <f t="shared" si="19"/>
        <v>0</v>
      </c>
      <c r="R254" s="122"/>
      <c r="S254" s="122" t="s">
        <v>135</v>
      </c>
      <c r="T254" s="122" t="s">
        <v>151</v>
      </c>
      <c r="U254" s="122">
        <v>0.48499999999999999</v>
      </c>
      <c r="V254" s="122">
        <f t="shared" si="20"/>
        <v>0.49</v>
      </c>
      <c r="W254" s="122"/>
      <c r="X254" s="122" t="s">
        <v>137</v>
      </c>
      <c r="Y254" s="117"/>
      <c r="Z254" s="117"/>
      <c r="AA254" s="117"/>
      <c r="AB254" s="117"/>
      <c r="AC254" s="117"/>
      <c r="AD254" s="117"/>
      <c r="AE254" s="117"/>
      <c r="AF254" s="117"/>
      <c r="AG254" s="117" t="s">
        <v>138</v>
      </c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</row>
    <row r="255" spans="1:60" outlineLevel="1" x14ac:dyDescent="0.2">
      <c r="A255" s="140">
        <v>65</v>
      </c>
      <c r="B255" s="141" t="s">
        <v>337</v>
      </c>
      <c r="C255" s="149" t="s">
        <v>338</v>
      </c>
      <c r="D255" s="142" t="s">
        <v>148</v>
      </c>
      <c r="E255" s="143">
        <v>2</v>
      </c>
      <c r="F255" s="144"/>
      <c r="G255" s="145">
        <f t="shared" si="14"/>
        <v>0</v>
      </c>
      <c r="H255" s="122">
        <v>7.11</v>
      </c>
      <c r="I255" s="122">
        <f t="shared" si="15"/>
        <v>14.22</v>
      </c>
      <c r="J255" s="122">
        <v>224.39</v>
      </c>
      <c r="K255" s="122">
        <f t="shared" si="16"/>
        <v>448.78</v>
      </c>
      <c r="L255" s="122">
        <v>21</v>
      </c>
      <c r="M255" s="122">
        <f t="shared" si="17"/>
        <v>0</v>
      </c>
      <c r="N255" s="122">
        <v>4.0000000000000003E-5</v>
      </c>
      <c r="O255" s="122">
        <f t="shared" si="18"/>
        <v>0</v>
      </c>
      <c r="P255" s="122">
        <v>0</v>
      </c>
      <c r="Q255" s="122">
        <f t="shared" si="19"/>
        <v>0</v>
      </c>
      <c r="R255" s="122"/>
      <c r="S255" s="122" t="s">
        <v>135</v>
      </c>
      <c r="T255" s="122" t="s">
        <v>135</v>
      </c>
      <c r="U255" s="122">
        <v>0.44500000000000001</v>
      </c>
      <c r="V255" s="122">
        <f t="shared" si="20"/>
        <v>0.89</v>
      </c>
      <c r="W255" s="122"/>
      <c r="X255" s="122" t="s">
        <v>137</v>
      </c>
      <c r="Y255" s="117"/>
      <c r="Z255" s="117"/>
      <c r="AA255" s="117"/>
      <c r="AB255" s="117"/>
      <c r="AC255" s="117"/>
      <c r="AD255" s="117"/>
      <c r="AE255" s="117"/>
      <c r="AF255" s="117"/>
      <c r="AG255" s="117" t="s">
        <v>138</v>
      </c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</row>
    <row r="256" spans="1:60" outlineLevel="1" x14ac:dyDescent="0.2">
      <c r="A256" s="140">
        <v>66</v>
      </c>
      <c r="B256" s="141" t="s">
        <v>339</v>
      </c>
      <c r="C256" s="149" t="s">
        <v>340</v>
      </c>
      <c r="D256" s="142" t="s">
        <v>312</v>
      </c>
      <c r="E256" s="143">
        <v>1</v>
      </c>
      <c r="F256" s="144"/>
      <c r="G256" s="145">
        <f t="shared" si="14"/>
        <v>0</v>
      </c>
      <c r="H256" s="122">
        <v>0</v>
      </c>
      <c r="I256" s="122">
        <f t="shared" si="15"/>
        <v>0</v>
      </c>
      <c r="J256" s="122">
        <v>86</v>
      </c>
      <c r="K256" s="122">
        <f t="shared" si="16"/>
        <v>86</v>
      </c>
      <c r="L256" s="122">
        <v>21</v>
      </c>
      <c r="M256" s="122">
        <f t="shared" si="17"/>
        <v>0</v>
      </c>
      <c r="N256" s="122">
        <v>0</v>
      </c>
      <c r="O256" s="122">
        <f t="shared" si="18"/>
        <v>0</v>
      </c>
      <c r="P256" s="122">
        <v>1.56E-3</v>
      </c>
      <c r="Q256" s="122">
        <f t="shared" si="19"/>
        <v>0</v>
      </c>
      <c r="R256" s="122"/>
      <c r="S256" s="122" t="s">
        <v>135</v>
      </c>
      <c r="T256" s="122" t="s">
        <v>135</v>
      </c>
      <c r="U256" s="122">
        <v>0.217</v>
      </c>
      <c r="V256" s="122">
        <f t="shared" si="20"/>
        <v>0.22</v>
      </c>
      <c r="W256" s="122"/>
      <c r="X256" s="122" t="s">
        <v>137</v>
      </c>
      <c r="Y256" s="117"/>
      <c r="Z256" s="117"/>
      <c r="AA256" s="117"/>
      <c r="AB256" s="117"/>
      <c r="AC256" s="117"/>
      <c r="AD256" s="117"/>
      <c r="AE256" s="117"/>
      <c r="AF256" s="117"/>
      <c r="AG256" s="117" t="s">
        <v>138</v>
      </c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</row>
    <row r="257" spans="1:60" ht="22.5" outlineLevel="1" x14ac:dyDescent="0.2">
      <c r="A257" s="140">
        <v>67</v>
      </c>
      <c r="B257" s="141" t="s">
        <v>341</v>
      </c>
      <c r="C257" s="149" t="s">
        <v>342</v>
      </c>
      <c r="D257" s="142" t="s">
        <v>148</v>
      </c>
      <c r="E257" s="143">
        <v>1</v>
      </c>
      <c r="F257" s="144"/>
      <c r="G257" s="145">
        <f t="shared" si="14"/>
        <v>0</v>
      </c>
      <c r="H257" s="122">
        <v>435.99</v>
      </c>
      <c r="I257" s="122">
        <f t="shared" si="15"/>
        <v>435.99</v>
      </c>
      <c r="J257" s="122">
        <v>124.01</v>
      </c>
      <c r="K257" s="122">
        <f t="shared" si="16"/>
        <v>124.01</v>
      </c>
      <c r="L257" s="122">
        <v>21</v>
      </c>
      <c r="M257" s="122">
        <f t="shared" si="17"/>
        <v>0</v>
      </c>
      <c r="N257" s="122">
        <v>2.0000000000000001E-4</v>
      </c>
      <c r="O257" s="122">
        <f t="shared" si="18"/>
        <v>0</v>
      </c>
      <c r="P257" s="122">
        <v>0</v>
      </c>
      <c r="Q257" s="122">
        <f t="shared" si="19"/>
        <v>0</v>
      </c>
      <c r="R257" s="122"/>
      <c r="S257" s="122" t="s">
        <v>135</v>
      </c>
      <c r="T257" s="122" t="s">
        <v>135</v>
      </c>
      <c r="U257" s="122">
        <v>0.246</v>
      </c>
      <c r="V257" s="122">
        <f t="shared" si="20"/>
        <v>0.25</v>
      </c>
      <c r="W257" s="122"/>
      <c r="X257" s="122" t="s">
        <v>137</v>
      </c>
      <c r="Y257" s="117"/>
      <c r="Z257" s="117"/>
      <c r="AA257" s="117"/>
      <c r="AB257" s="117"/>
      <c r="AC257" s="117"/>
      <c r="AD257" s="117"/>
      <c r="AE257" s="117"/>
      <c r="AF257" s="117"/>
      <c r="AG257" s="117" t="s">
        <v>138</v>
      </c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</row>
    <row r="258" spans="1:60" outlineLevel="1" x14ac:dyDescent="0.2">
      <c r="A258" s="140">
        <v>68</v>
      </c>
      <c r="B258" s="141" t="s">
        <v>343</v>
      </c>
      <c r="C258" s="149" t="s">
        <v>344</v>
      </c>
      <c r="D258" s="142" t="s">
        <v>148</v>
      </c>
      <c r="E258" s="143">
        <v>1</v>
      </c>
      <c r="F258" s="144"/>
      <c r="G258" s="145">
        <f t="shared" si="14"/>
        <v>0</v>
      </c>
      <c r="H258" s="122">
        <v>358.49</v>
      </c>
      <c r="I258" s="122">
        <f t="shared" si="15"/>
        <v>358.49</v>
      </c>
      <c r="J258" s="122">
        <v>124.01</v>
      </c>
      <c r="K258" s="122">
        <f t="shared" si="16"/>
        <v>124.01</v>
      </c>
      <c r="L258" s="122">
        <v>21</v>
      </c>
      <c r="M258" s="122">
        <f t="shared" si="17"/>
        <v>0</v>
      </c>
      <c r="N258" s="122">
        <v>2.5999999999999998E-4</v>
      </c>
      <c r="O258" s="122">
        <f t="shared" si="18"/>
        <v>0</v>
      </c>
      <c r="P258" s="122">
        <v>0</v>
      </c>
      <c r="Q258" s="122">
        <f t="shared" si="19"/>
        <v>0</v>
      </c>
      <c r="R258" s="122"/>
      <c r="S258" s="122" t="s">
        <v>135</v>
      </c>
      <c r="T258" s="122" t="s">
        <v>135</v>
      </c>
      <c r="U258" s="122">
        <v>0.246</v>
      </c>
      <c r="V258" s="122">
        <f t="shared" si="20"/>
        <v>0.25</v>
      </c>
      <c r="W258" s="122"/>
      <c r="X258" s="122" t="s">
        <v>137</v>
      </c>
      <c r="Y258" s="117"/>
      <c r="Z258" s="117"/>
      <c r="AA258" s="117"/>
      <c r="AB258" s="117"/>
      <c r="AC258" s="117"/>
      <c r="AD258" s="117"/>
      <c r="AE258" s="117"/>
      <c r="AF258" s="117"/>
      <c r="AG258" s="117" t="s">
        <v>138</v>
      </c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</row>
    <row r="259" spans="1:60" outlineLevel="1" x14ac:dyDescent="0.2">
      <c r="A259" s="140">
        <v>69</v>
      </c>
      <c r="B259" s="141" t="s">
        <v>345</v>
      </c>
      <c r="C259" s="149" t="s">
        <v>346</v>
      </c>
      <c r="D259" s="142" t="s">
        <v>148</v>
      </c>
      <c r="E259" s="143">
        <v>1</v>
      </c>
      <c r="F259" s="144"/>
      <c r="G259" s="145">
        <f t="shared" si="14"/>
        <v>0</v>
      </c>
      <c r="H259" s="122">
        <v>243.49</v>
      </c>
      <c r="I259" s="122">
        <f t="shared" si="15"/>
        <v>243.49</v>
      </c>
      <c r="J259" s="122">
        <v>124.01</v>
      </c>
      <c r="K259" s="122">
        <f t="shared" si="16"/>
        <v>124.01</v>
      </c>
      <c r="L259" s="122">
        <v>21</v>
      </c>
      <c r="M259" s="122">
        <f t="shared" si="17"/>
        <v>0</v>
      </c>
      <c r="N259" s="122">
        <v>2.0000000000000001E-4</v>
      </c>
      <c r="O259" s="122">
        <f t="shared" si="18"/>
        <v>0</v>
      </c>
      <c r="P259" s="122">
        <v>0</v>
      </c>
      <c r="Q259" s="122">
        <f t="shared" si="19"/>
        <v>0</v>
      </c>
      <c r="R259" s="122"/>
      <c r="S259" s="122" t="s">
        <v>135</v>
      </c>
      <c r="T259" s="122" t="s">
        <v>135</v>
      </c>
      <c r="U259" s="122">
        <v>0.246</v>
      </c>
      <c r="V259" s="122">
        <f t="shared" si="20"/>
        <v>0.25</v>
      </c>
      <c r="W259" s="122"/>
      <c r="X259" s="122" t="s">
        <v>137</v>
      </c>
      <c r="Y259" s="117"/>
      <c r="Z259" s="117"/>
      <c r="AA259" s="117"/>
      <c r="AB259" s="117"/>
      <c r="AC259" s="117"/>
      <c r="AD259" s="117"/>
      <c r="AE259" s="117"/>
      <c r="AF259" s="117"/>
      <c r="AG259" s="117" t="s">
        <v>138</v>
      </c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</row>
    <row r="260" spans="1:60" outlineLevel="1" x14ac:dyDescent="0.2">
      <c r="A260" s="140">
        <v>70</v>
      </c>
      <c r="B260" s="141" t="s">
        <v>347</v>
      </c>
      <c r="C260" s="149" t="s">
        <v>348</v>
      </c>
      <c r="D260" s="142" t="s">
        <v>148</v>
      </c>
      <c r="E260" s="143">
        <v>1</v>
      </c>
      <c r="F260" s="144"/>
      <c r="G260" s="145">
        <f t="shared" si="14"/>
        <v>0</v>
      </c>
      <c r="H260" s="122">
        <v>110.58</v>
      </c>
      <c r="I260" s="122">
        <f t="shared" si="15"/>
        <v>110.58</v>
      </c>
      <c r="J260" s="122">
        <v>52.42</v>
      </c>
      <c r="K260" s="122">
        <f t="shared" si="16"/>
        <v>52.42</v>
      </c>
      <c r="L260" s="122">
        <v>21</v>
      </c>
      <c r="M260" s="122">
        <f t="shared" si="17"/>
        <v>0</v>
      </c>
      <c r="N260" s="122">
        <v>2.0000000000000002E-5</v>
      </c>
      <c r="O260" s="122">
        <f t="shared" si="18"/>
        <v>0</v>
      </c>
      <c r="P260" s="122">
        <v>0</v>
      </c>
      <c r="Q260" s="122">
        <f t="shared" si="19"/>
        <v>0</v>
      </c>
      <c r="R260" s="122"/>
      <c r="S260" s="122" t="s">
        <v>135</v>
      </c>
      <c r="T260" s="122" t="s">
        <v>135</v>
      </c>
      <c r="U260" s="122">
        <v>0.104</v>
      </c>
      <c r="V260" s="122">
        <f t="shared" si="20"/>
        <v>0.1</v>
      </c>
      <c r="W260" s="122"/>
      <c r="X260" s="122" t="s">
        <v>137</v>
      </c>
      <c r="Y260" s="117"/>
      <c r="Z260" s="117"/>
      <c r="AA260" s="117"/>
      <c r="AB260" s="117"/>
      <c r="AC260" s="117"/>
      <c r="AD260" s="117"/>
      <c r="AE260" s="117"/>
      <c r="AF260" s="117"/>
      <c r="AG260" s="117" t="s">
        <v>138</v>
      </c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</row>
    <row r="261" spans="1:60" outlineLevel="1" x14ac:dyDescent="0.2">
      <c r="A261" s="140">
        <v>71</v>
      </c>
      <c r="B261" s="141" t="s">
        <v>349</v>
      </c>
      <c r="C261" s="149" t="s">
        <v>350</v>
      </c>
      <c r="D261" s="142" t="s">
        <v>148</v>
      </c>
      <c r="E261" s="143">
        <v>2</v>
      </c>
      <c r="F261" s="144"/>
      <c r="G261" s="145">
        <f t="shared" si="14"/>
        <v>0</v>
      </c>
      <c r="H261" s="122">
        <v>0</v>
      </c>
      <c r="I261" s="122">
        <f t="shared" si="15"/>
        <v>0</v>
      </c>
      <c r="J261" s="122">
        <v>246</v>
      </c>
      <c r="K261" s="122">
        <f t="shared" si="16"/>
        <v>492</v>
      </c>
      <c r="L261" s="122">
        <v>21</v>
      </c>
      <c r="M261" s="122">
        <f t="shared" si="17"/>
        <v>0</v>
      </c>
      <c r="N261" s="122">
        <v>0</v>
      </c>
      <c r="O261" s="122">
        <f t="shared" si="18"/>
        <v>0</v>
      </c>
      <c r="P261" s="122">
        <v>0</v>
      </c>
      <c r="Q261" s="122">
        <f t="shared" si="19"/>
        <v>0</v>
      </c>
      <c r="R261" s="122"/>
      <c r="S261" s="122" t="s">
        <v>135</v>
      </c>
      <c r="T261" s="122" t="s">
        <v>135</v>
      </c>
      <c r="U261" s="122">
        <v>0.45</v>
      </c>
      <c r="V261" s="122">
        <f t="shared" si="20"/>
        <v>0.9</v>
      </c>
      <c r="W261" s="122"/>
      <c r="X261" s="122" t="s">
        <v>137</v>
      </c>
      <c r="Y261" s="117"/>
      <c r="Z261" s="117"/>
      <c r="AA261" s="117"/>
      <c r="AB261" s="117"/>
      <c r="AC261" s="117"/>
      <c r="AD261" s="117"/>
      <c r="AE261" s="117"/>
      <c r="AF261" s="117"/>
      <c r="AG261" s="117" t="s">
        <v>138</v>
      </c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H261" s="117"/>
    </row>
    <row r="262" spans="1:60" ht="22.5" outlineLevel="1" x14ac:dyDescent="0.2">
      <c r="A262" s="140">
        <v>72</v>
      </c>
      <c r="B262" s="141" t="s">
        <v>351</v>
      </c>
      <c r="C262" s="149" t="s">
        <v>352</v>
      </c>
      <c r="D262" s="142" t="s">
        <v>312</v>
      </c>
      <c r="E262" s="143">
        <v>2</v>
      </c>
      <c r="F262" s="144"/>
      <c r="G262" s="145">
        <f t="shared" si="14"/>
        <v>0</v>
      </c>
      <c r="H262" s="122">
        <v>5.29</v>
      </c>
      <c r="I262" s="122">
        <f t="shared" si="15"/>
        <v>10.58</v>
      </c>
      <c r="J262" s="122">
        <v>49.71</v>
      </c>
      <c r="K262" s="122">
        <f t="shared" si="16"/>
        <v>99.42</v>
      </c>
      <c r="L262" s="122">
        <v>21</v>
      </c>
      <c r="M262" s="122">
        <f t="shared" si="17"/>
        <v>0</v>
      </c>
      <c r="N262" s="122">
        <v>3.0000000000000001E-5</v>
      </c>
      <c r="O262" s="122">
        <f t="shared" si="18"/>
        <v>0</v>
      </c>
      <c r="P262" s="122">
        <v>0</v>
      </c>
      <c r="Q262" s="122">
        <f t="shared" si="19"/>
        <v>0</v>
      </c>
      <c r="R262" s="122"/>
      <c r="S262" s="122" t="s">
        <v>276</v>
      </c>
      <c r="T262" s="122" t="s">
        <v>136</v>
      </c>
      <c r="U262" s="122">
        <v>0.33</v>
      </c>
      <c r="V262" s="122">
        <f t="shared" si="20"/>
        <v>0.66</v>
      </c>
      <c r="W262" s="122"/>
      <c r="X262" s="122" t="s">
        <v>137</v>
      </c>
      <c r="Y262" s="117"/>
      <c r="Z262" s="117"/>
      <c r="AA262" s="117"/>
      <c r="AB262" s="117"/>
      <c r="AC262" s="117"/>
      <c r="AD262" s="117"/>
      <c r="AE262" s="117"/>
      <c r="AF262" s="117"/>
      <c r="AG262" s="117" t="s">
        <v>138</v>
      </c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</row>
    <row r="263" spans="1:60" ht="22.5" outlineLevel="1" x14ac:dyDescent="0.2">
      <c r="A263" s="140">
        <v>73</v>
      </c>
      <c r="B263" s="141" t="s">
        <v>353</v>
      </c>
      <c r="C263" s="149" t="s">
        <v>354</v>
      </c>
      <c r="D263" s="142" t="s">
        <v>148</v>
      </c>
      <c r="E263" s="143">
        <v>1</v>
      </c>
      <c r="F263" s="144"/>
      <c r="G263" s="145">
        <f t="shared" si="14"/>
        <v>0</v>
      </c>
      <c r="H263" s="122">
        <v>1073</v>
      </c>
      <c r="I263" s="122">
        <f t="shared" si="15"/>
        <v>1073</v>
      </c>
      <c r="J263" s="122">
        <v>0</v>
      </c>
      <c r="K263" s="122">
        <f t="shared" si="16"/>
        <v>0</v>
      </c>
      <c r="L263" s="122">
        <v>21</v>
      </c>
      <c r="M263" s="122">
        <f t="shared" si="17"/>
        <v>0</v>
      </c>
      <c r="N263" s="122">
        <v>1.2999999999999999E-2</v>
      </c>
      <c r="O263" s="122">
        <f t="shared" si="18"/>
        <v>0.01</v>
      </c>
      <c r="P263" s="122">
        <v>0</v>
      </c>
      <c r="Q263" s="122">
        <f t="shared" si="19"/>
        <v>0</v>
      </c>
      <c r="R263" s="122"/>
      <c r="S263" s="122" t="s">
        <v>135</v>
      </c>
      <c r="T263" s="122" t="s">
        <v>135</v>
      </c>
      <c r="U263" s="122">
        <v>0</v>
      </c>
      <c r="V263" s="122">
        <f t="shared" si="20"/>
        <v>0</v>
      </c>
      <c r="W263" s="122"/>
      <c r="X263" s="122" t="s">
        <v>355</v>
      </c>
      <c r="Y263" s="117"/>
      <c r="Z263" s="117"/>
      <c r="AA263" s="117"/>
      <c r="AB263" s="117"/>
      <c r="AC263" s="117"/>
      <c r="AD263" s="117"/>
      <c r="AE263" s="117"/>
      <c r="AF263" s="117"/>
      <c r="AG263" s="117" t="s">
        <v>356</v>
      </c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</row>
    <row r="264" spans="1:60" outlineLevel="1" x14ac:dyDescent="0.2">
      <c r="A264" s="140">
        <v>74</v>
      </c>
      <c r="B264" s="141" t="s">
        <v>357</v>
      </c>
      <c r="C264" s="149" t="s">
        <v>358</v>
      </c>
      <c r="D264" s="142" t="s">
        <v>148</v>
      </c>
      <c r="E264" s="143">
        <v>1</v>
      </c>
      <c r="F264" s="144"/>
      <c r="G264" s="145">
        <f t="shared" si="14"/>
        <v>0</v>
      </c>
      <c r="H264" s="122">
        <v>345</v>
      </c>
      <c r="I264" s="122">
        <f t="shared" si="15"/>
        <v>345</v>
      </c>
      <c r="J264" s="122">
        <v>0</v>
      </c>
      <c r="K264" s="122">
        <f t="shared" si="16"/>
        <v>0</v>
      </c>
      <c r="L264" s="122">
        <v>21</v>
      </c>
      <c r="M264" s="122">
        <f t="shared" si="17"/>
        <v>0</v>
      </c>
      <c r="N264" s="122">
        <v>8.9999999999999998E-4</v>
      </c>
      <c r="O264" s="122">
        <f t="shared" si="18"/>
        <v>0</v>
      </c>
      <c r="P264" s="122">
        <v>0</v>
      </c>
      <c r="Q264" s="122">
        <f t="shared" si="19"/>
        <v>0</v>
      </c>
      <c r="R264" s="122"/>
      <c r="S264" s="122" t="s">
        <v>276</v>
      </c>
      <c r="T264" s="122" t="s">
        <v>136</v>
      </c>
      <c r="U264" s="122">
        <v>0</v>
      </c>
      <c r="V264" s="122">
        <f t="shared" si="20"/>
        <v>0</v>
      </c>
      <c r="W264" s="122"/>
      <c r="X264" s="122" t="s">
        <v>163</v>
      </c>
      <c r="Y264" s="117"/>
      <c r="Z264" s="117"/>
      <c r="AA264" s="117"/>
      <c r="AB264" s="117"/>
      <c r="AC264" s="117"/>
      <c r="AD264" s="117"/>
      <c r="AE264" s="117"/>
      <c r="AF264" s="117"/>
      <c r="AG264" s="117" t="s">
        <v>164</v>
      </c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/>
    </row>
    <row r="265" spans="1:60" outlineLevel="1" x14ac:dyDescent="0.2">
      <c r="A265" s="140">
        <v>75</v>
      </c>
      <c r="B265" s="141" t="s">
        <v>359</v>
      </c>
      <c r="C265" s="149" t="s">
        <v>360</v>
      </c>
      <c r="D265" s="142" t="s">
        <v>148</v>
      </c>
      <c r="E265" s="143">
        <v>1</v>
      </c>
      <c r="F265" s="144"/>
      <c r="G265" s="145">
        <f t="shared" si="14"/>
        <v>0</v>
      </c>
      <c r="H265" s="122">
        <v>690</v>
      </c>
      <c r="I265" s="122">
        <f t="shared" si="15"/>
        <v>690</v>
      </c>
      <c r="J265" s="122">
        <v>0</v>
      </c>
      <c r="K265" s="122">
        <f t="shared" si="16"/>
        <v>0</v>
      </c>
      <c r="L265" s="122">
        <v>21</v>
      </c>
      <c r="M265" s="122">
        <f t="shared" si="17"/>
        <v>0</v>
      </c>
      <c r="N265" s="122">
        <v>2E-3</v>
      </c>
      <c r="O265" s="122">
        <f t="shared" si="18"/>
        <v>0</v>
      </c>
      <c r="P265" s="122">
        <v>0</v>
      </c>
      <c r="Q265" s="122">
        <f t="shared" si="19"/>
        <v>0</v>
      </c>
      <c r="R265" s="122"/>
      <c r="S265" s="122" t="s">
        <v>276</v>
      </c>
      <c r="T265" s="122" t="s">
        <v>136</v>
      </c>
      <c r="U265" s="122">
        <v>0</v>
      </c>
      <c r="V265" s="122">
        <f t="shared" si="20"/>
        <v>0</v>
      </c>
      <c r="W265" s="122"/>
      <c r="X265" s="122" t="s">
        <v>163</v>
      </c>
      <c r="Y265" s="117"/>
      <c r="Z265" s="117"/>
      <c r="AA265" s="117"/>
      <c r="AB265" s="117"/>
      <c r="AC265" s="117"/>
      <c r="AD265" s="117"/>
      <c r="AE265" s="117"/>
      <c r="AF265" s="117"/>
      <c r="AG265" s="117" t="s">
        <v>164</v>
      </c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H265" s="117"/>
    </row>
    <row r="266" spans="1:60" outlineLevel="1" x14ac:dyDescent="0.2">
      <c r="A266" s="140">
        <v>76</v>
      </c>
      <c r="B266" s="141" t="s">
        <v>361</v>
      </c>
      <c r="C266" s="149" t="s">
        <v>362</v>
      </c>
      <c r="D266" s="142" t="s">
        <v>312</v>
      </c>
      <c r="E266" s="143">
        <v>1</v>
      </c>
      <c r="F266" s="144"/>
      <c r="G266" s="145">
        <f t="shared" si="14"/>
        <v>0</v>
      </c>
      <c r="H266" s="122">
        <v>0</v>
      </c>
      <c r="I266" s="122">
        <f t="shared" si="15"/>
        <v>0</v>
      </c>
      <c r="J266" s="122">
        <v>233.5</v>
      </c>
      <c r="K266" s="122">
        <f t="shared" si="16"/>
        <v>233.5</v>
      </c>
      <c r="L266" s="122">
        <v>21</v>
      </c>
      <c r="M266" s="122">
        <f t="shared" si="17"/>
        <v>0</v>
      </c>
      <c r="N266" s="122">
        <v>0</v>
      </c>
      <c r="O266" s="122">
        <f t="shared" si="18"/>
        <v>0</v>
      </c>
      <c r="P266" s="122">
        <v>1.933E-2</v>
      </c>
      <c r="Q266" s="122">
        <f t="shared" si="19"/>
        <v>0.02</v>
      </c>
      <c r="R266" s="122"/>
      <c r="S266" s="122" t="s">
        <v>135</v>
      </c>
      <c r="T266" s="122" t="s">
        <v>135</v>
      </c>
      <c r="U266" s="122">
        <v>0</v>
      </c>
      <c r="V266" s="122">
        <f t="shared" si="20"/>
        <v>0</v>
      </c>
      <c r="W266" s="122"/>
      <c r="X266" s="122" t="s">
        <v>355</v>
      </c>
      <c r="Y266" s="117"/>
      <c r="Z266" s="117"/>
      <c r="AA266" s="117"/>
      <c r="AB266" s="117"/>
      <c r="AC266" s="117"/>
      <c r="AD266" s="117"/>
      <c r="AE266" s="117"/>
      <c r="AF266" s="117"/>
      <c r="AG266" s="117" t="s">
        <v>363</v>
      </c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</row>
    <row r="267" spans="1:60" ht="22.5" outlineLevel="1" x14ac:dyDescent="0.2">
      <c r="A267" s="140">
        <v>77</v>
      </c>
      <c r="B267" s="141" t="s">
        <v>364</v>
      </c>
      <c r="C267" s="149" t="s">
        <v>365</v>
      </c>
      <c r="D267" s="142" t="s">
        <v>0</v>
      </c>
      <c r="E267" s="143">
        <v>213.08500000000001</v>
      </c>
      <c r="F267" s="144"/>
      <c r="G267" s="145">
        <f t="shared" si="14"/>
        <v>0</v>
      </c>
      <c r="H267" s="122">
        <v>0</v>
      </c>
      <c r="I267" s="122">
        <f t="shared" si="15"/>
        <v>0</v>
      </c>
      <c r="J267" s="122">
        <v>0.31</v>
      </c>
      <c r="K267" s="122">
        <f t="shared" si="16"/>
        <v>66.06</v>
      </c>
      <c r="L267" s="122">
        <v>21</v>
      </c>
      <c r="M267" s="122">
        <f t="shared" si="17"/>
        <v>0</v>
      </c>
      <c r="N267" s="122">
        <v>0</v>
      </c>
      <c r="O267" s="122">
        <f t="shared" si="18"/>
        <v>0</v>
      </c>
      <c r="P267" s="122">
        <v>0</v>
      </c>
      <c r="Q267" s="122">
        <f t="shared" si="19"/>
        <v>0</v>
      </c>
      <c r="R267" s="122"/>
      <c r="S267" s="122" t="s">
        <v>135</v>
      </c>
      <c r="T267" s="122" t="s">
        <v>151</v>
      </c>
      <c r="U267" s="122">
        <v>0</v>
      </c>
      <c r="V267" s="122">
        <f t="shared" si="20"/>
        <v>0</v>
      </c>
      <c r="W267" s="122"/>
      <c r="X267" s="122" t="s">
        <v>271</v>
      </c>
      <c r="Y267" s="117"/>
      <c r="Z267" s="117"/>
      <c r="AA267" s="117"/>
      <c r="AB267" s="117"/>
      <c r="AC267" s="117"/>
      <c r="AD267" s="117"/>
      <c r="AE267" s="117"/>
      <c r="AF267" s="117"/>
      <c r="AG267" s="117" t="s">
        <v>272</v>
      </c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</row>
    <row r="268" spans="1:60" x14ac:dyDescent="0.2">
      <c r="A268" s="128" t="s">
        <v>130</v>
      </c>
      <c r="B268" s="129" t="s">
        <v>74</v>
      </c>
      <c r="C268" s="146" t="s">
        <v>75</v>
      </c>
      <c r="D268" s="130"/>
      <c r="E268" s="131"/>
      <c r="F268" s="132"/>
      <c r="G268" s="133">
        <f>SUMIF(AG269:AG277,"&lt;&gt;NOR",G269:G277)</f>
        <v>0</v>
      </c>
      <c r="H268" s="127"/>
      <c r="I268" s="127">
        <f>SUM(I269:I277)</f>
        <v>1344.4</v>
      </c>
      <c r="J268" s="127"/>
      <c r="K268" s="127">
        <f>SUM(K269:K277)</f>
        <v>1943.6</v>
      </c>
      <c r="L268" s="127"/>
      <c r="M268" s="127">
        <f>SUM(M269:M277)</f>
        <v>0</v>
      </c>
      <c r="N268" s="127"/>
      <c r="O268" s="127">
        <f>SUM(O269:O277)</f>
        <v>0</v>
      </c>
      <c r="P268" s="127"/>
      <c r="Q268" s="127">
        <f>SUM(Q269:Q277)</f>
        <v>0</v>
      </c>
      <c r="R268" s="127"/>
      <c r="S268" s="127"/>
      <c r="T268" s="127"/>
      <c r="U268" s="127"/>
      <c r="V268" s="127">
        <f>SUM(V269:V277)</f>
        <v>3.6</v>
      </c>
      <c r="W268" s="127"/>
      <c r="X268" s="127"/>
      <c r="AG268" t="s">
        <v>131</v>
      </c>
    </row>
    <row r="269" spans="1:60" ht="22.5" outlineLevel="1" x14ac:dyDescent="0.2">
      <c r="A269" s="140">
        <v>78</v>
      </c>
      <c r="B269" s="141" t="s">
        <v>366</v>
      </c>
      <c r="C269" s="149" t="s">
        <v>367</v>
      </c>
      <c r="D269" s="142" t="s">
        <v>148</v>
      </c>
      <c r="E269" s="143">
        <v>1</v>
      </c>
      <c r="F269" s="144"/>
      <c r="G269" s="145">
        <f t="shared" ref="G269:G277" si="21">ROUND(E269*F269,2)</f>
        <v>0</v>
      </c>
      <c r="H269" s="122">
        <v>135.19999999999999</v>
      </c>
      <c r="I269" s="122">
        <f t="shared" ref="I269:I277" si="22">ROUND(E269*H269,2)</f>
        <v>135.19999999999999</v>
      </c>
      <c r="J269" s="122">
        <v>156.80000000000001</v>
      </c>
      <c r="K269" s="122">
        <f t="shared" ref="K269:K277" si="23">ROUND(E269*J269,2)</f>
        <v>156.80000000000001</v>
      </c>
      <c r="L269" s="122">
        <v>21</v>
      </c>
      <c r="M269" s="122">
        <f t="shared" ref="M269:M277" si="24">G269*(1+L269/100)</f>
        <v>0</v>
      </c>
      <c r="N269" s="122">
        <v>7.2999999999999996E-4</v>
      </c>
      <c r="O269" s="122">
        <f t="shared" ref="O269:O277" si="25">ROUND(E269*N269,2)</f>
        <v>0</v>
      </c>
      <c r="P269" s="122">
        <v>0</v>
      </c>
      <c r="Q269" s="122">
        <f t="shared" ref="Q269:Q277" si="26">ROUND(E269*P269,2)</f>
        <v>0</v>
      </c>
      <c r="R269" s="122"/>
      <c r="S269" s="122" t="s">
        <v>135</v>
      </c>
      <c r="T269" s="122" t="s">
        <v>135</v>
      </c>
      <c r="U269" s="122">
        <v>0.33</v>
      </c>
      <c r="V269" s="122">
        <f t="shared" ref="V269:V277" si="27">ROUND(E269*U269,2)</f>
        <v>0.33</v>
      </c>
      <c r="W269" s="122"/>
      <c r="X269" s="122" t="s">
        <v>137</v>
      </c>
      <c r="Y269" s="117"/>
      <c r="Z269" s="117"/>
      <c r="AA269" s="117"/>
      <c r="AB269" s="117"/>
      <c r="AC269" s="117"/>
      <c r="AD269" s="117"/>
      <c r="AE269" s="117"/>
      <c r="AF269" s="117"/>
      <c r="AG269" s="117" t="s">
        <v>138</v>
      </c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</row>
    <row r="270" spans="1:60" outlineLevel="1" x14ac:dyDescent="0.2">
      <c r="A270" s="140">
        <v>79</v>
      </c>
      <c r="B270" s="141" t="s">
        <v>368</v>
      </c>
      <c r="C270" s="149" t="s">
        <v>369</v>
      </c>
      <c r="D270" s="142" t="s">
        <v>155</v>
      </c>
      <c r="E270" s="143">
        <v>1</v>
      </c>
      <c r="F270" s="144"/>
      <c r="G270" s="145">
        <f t="shared" si="21"/>
        <v>0</v>
      </c>
      <c r="H270" s="122">
        <v>283.7</v>
      </c>
      <c r="I270" s="122">
        <f t="shared" si="22"/>
        <v>283.7</v>
      </c>
      <c r="J270" s="122">
        <v>591.29999999999995</v>
      </c>
      <c r="K270" s="122">
        <f t="shared" si="23"/>
        <v>591.29999999999995</v>
      </c>
      <c r="L270" s="122">
        <v>21</v>
      </c>
      <c r="M270" s="122">
        <f t="shared" si="24"/>
        <v>0</v>
      </c>
      <c r="N270" s="122">
        <v>1.5200000000000001E-3</v>
      </c>
      <c r="O270" s="122">
        <f t="shared" si="25"/>
        <v>0</v>
      </c>
      <c r="P270" s="122">
        <v>0</v>
      </c>
      <c r="Q270" s="122">
        <f t="shared" si="26"/>
        <v>0</v>
      </c>
      <c r="R270" s="122"/>
      <c r="S270" s="122" t="s">
        <v>135</v>
      </c>
      <c r="T270" s="122" t="s">
        <v>135</v>
      </c>
      <c r="U270" s="122">
        <v>1.173</v>
      </c>
      <c r="V270" s="122">
        <f t="shared" si="27"/>
        <v>1.17</v>
      </c>
      <c r="W270" s="122"/>
      <c r="X270" s="122" t="s">
        <v>137</v>
      </c>
      <c r="Y270" s="117"/>
      <c r="Z270" s="117"/>
      <c r="AA270" s="117"/>
      <c r="AB270" s="117"/>
      <c r="AC270" s="117"/>
      <c r="AD270" s="117"/>
      <c r="AE270" s="117"/>
      <c r="AF270" s="117"/>
      <c r="AG270" s="117" t="s">
        <v>138</v>
      </c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</row>
    <row r="271" spans="1:60" outlineLevel="1" x14ac:dyDescent="0.2">
      <c r="A271" s="140">
        <v>80</v>
      </c>
      <c r="B271" s="141" t="s">
        <v>370</v>
      </c>
      <c r="C271" s="149" t="s">
        <v>371</v>
      </c>
      <c r="D271" s="142" t="s">
        <v>155</v>
      </c>
      <c r="E271" s="143">
        <v>1</v>
      </c>
      <c r="F271" s="144"/>
      <c r="G271" s="145">
        <f t="shared" si="21"/>
        <v>0</v>
      </c>
      <c r="H271" s="122">
        <v>0</v>
      </c>
      <c r="I271" s="122">
        <f t="shared" si="22"/>
        <v>0</v>
      </c>
      <c r="J271" s="122">
        <v>161</v>
      </c>
      <c r="K271" s="122">
        <f t="shared" si="23"/>
        <v>161</v>
      </c>
      <c r="L271" s="122">
        <v>21</v>
      </c>
      <c r="M271" s="122">
        <f t="shared" si="24"/>
        <v>0</v>
      </c>
      <c r="N271" s="122">
        <v>0</v>
      </c>
      <c r="O271" s="122">
        <f t="shared" si="25"/>
        <v>0</v>
      </c>
      <c r="P271" s="122">
        <v>0</v>
      </c>
      <c r="Q271" s="122">
        <f t="shared" si="26"/>
        <v>0</v>
      </c>
      <c r="R271" s="122"/>
      <c r="S271" s="122" t="s">
        <v>135</v>
      </c>
      <c r="T271" s="122" t="s">
        <v>135</v>
      </c>
      <c r="U271" s="122">
        <v>0.35</v>
      </c>
      <c r="V271" s="122">
        <f t="shared" si="27"/>
        <v>0.35</v>
      </c>
      <c r="W271" s="122"/>
      <c r="X271" s="122" t="s">
        <v>137</v>
      </c>
      <c r="Y271" s="117"/>
      <c r="Z271" s="117"/>
      <c r="AA271" s="117"/>
      <c r="AB271" s="117"/>
      <c r="AC271" s="117"/>
      <c r="AD271" s="117"/>
      <c r="AE271" s="117"/>
      <c r="AF271" s="117"/>
      <c r="AG271" s="117" t="s">
        <v>138</v>
      </c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</row>
    <row r="272" spans="1:60" outlineLevel="1" x14ac:dyDescent="0.2">
      <c r="A272" s="140">
        <v>81</v>
      </c>
      <c r="B272" s="141" t="s">
        <v>372</v>
      </c>
      <c r="C272" s="149" t="s">
        <v>373</v>
      </c>
      <c r="D272" s="142" t="s">
        <v>148</v>
      </c>
      <c r="E272" s="143">
        <v>1</v>
      </c>
      <c r="F272" s="144"/>
      <c r="G272" s="145">
        <f t="shared" si="21"/>
        <v>0</v>
      </c>
      <c r="H272" s="122">
        <v>0</v>
      </c>
      <c r="I272" s="122">
        <f t="shared" si="22"/>
        <v>0</v>
      </c>
      <c r="J272" s="122">
        <v>344.5</v>
      </c>
      <c r="K272" s="122">
        <f t="shared" si="23"/>
        <v>344.5</v>
      </c>
      <c r="L272" s="122">
        <v>21</v>
      </c>
      <c r="M272" s="122">
        <f t="shared" si="24"/>
        <v>0</v>
      </c>
      <c r="N272" s="122">
        <v>0</v>
      </c>
      <c r="O272" s="122">
        <f t="shared" si="25"/>
        <v>0</v>
      </c>
      <c r="P272" s="122">
        <v>0</v>
      </c>
      <c r="Q272" s="122">
        <f t="shared" si="26"/>
        <v>0</v>
      </c>
      <c r="R272" s="122"/>
      <c r="S272" s="122" t="s">
        <v>135</v>
      </c>
      <c r="T272" s="122" t="s">
        <v>135</v>
      </c>
      <c r="U272" s="122">
        <v>0.75</v>
      </c>
      <c r="V272" s="122">
        <f t="shared" si="27"/>
        <v>0.75</v>
      </c>
      <c r="W272" s="122"/>
      <c r="X272" s="122" t="s">
        <v>137</v>
      </c>
      <c r="Y272" s="117"/>
      <c r="Z272" s="117"/>
      <c r="AA272" s="117"/>
      <c r="AB272" s="117"/>
      <c r="AC272" s="117"/>
      <c r="AD272" s="117"/>
      <c r="AE272" s="117"/>
      <c r="AF272" s="117"/>
      <c r="AG272" s="117" t="s">
        <v>138</v>
      </c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</row>
    <row r="273" spans="1:60" ht="22.5" outlineLevel="1" x14ac:dyDescent="0.2">
      <c r="A273" s="140">
        <v>82</v>
      </c>
      <c r="B273" s="141" t="s">
        <v>374</v>
      </c>
      <c r="C273" s="149" t="s">
        <v>375</v>
      </c>
      <c r="D273" s="142" t="s">
        <v>148</v>
      </c>
      <c r="E273" s="143">
        <v>2</v>
      </c>
      <c r="F273" s="144"/>
      <c r="G273" s="145">
        <f t="shared" si="21"/>
        <v>0</v>
      </c>
      <c r="H273" s="122">
        <v>0</v>
      </c>
      <c r="I273" s="122">
        <f t="shared" si="22"/>
        <v>0</v>
      </c>
      <c r="J273" s="122">
        <v>230</v>
      </c>
      <c r="K273" s="122">
        <f t="shared" si="23"/>
        <v>460</v>
      </c>
      <c r="L273" s="122">
        <v>21</v>
      </c>
      <c r="M273" s="122">
        <f t="shared" si="24"/>
        <v>0</v>
      </c>
      <c r="N273" s="122">
        <v>0</v>
      </c>
      <c r="O273" s="122">
        <f t="shared" si="25"/>
        <v>0</v>
      </c>
      <c r="P273" s="122">
        <v>0</v>
      </c>
      <c r="Q273" s="122">
        <f t="shared" si="26"/>
        <v>0</v>
      </c>
      <c r="R273" s="122"/>
      <c r="S273" s="122" t="s">
        <v>135</v>
      </c>
      <c r="T273" s="122" t="s">
        <v>135</v>
      </c>
      <c r="U273" s="122">
        <v>0.5</v>
      </c>
      <c r="V273" s="122">
        <f t="shared" si="27"/>
        <v>1</v>
      </c>
      <c r="W273" s="122"/>
      <c r="X273" s="122" t="s">
        <v>137</v>
      </c>
      <c r="Y273" s="117"/>
      <c r="Z273" s="117"/>
      <c r="AA273" s="117"/>
      <c r="AB273" s="117"/>
      <c r="AC273" s="117"/>
      <c r="AD273" s="117"/>
      <c r="AE273" s="117"/>
      <c r="AF273" s="117"/>
      <c r="AG273" s="117" t="s">
        <v>138</v>
      </c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</row>
    <row r="274" spans="1:60" outlineLevel="1" x14ac:dyDescent="0.2">
      <c r="A274" s="140">
        <v>83</v>
      </c>
      <c r="B274" s="141" t="s">
        <v>376</v>
      </c>
      <c r="C274" s="149" t="s">
        <v>377</v>
      </c>
      <c r="D274" s="142" t="s">
        <v>148</v>
      </c>
      <c r="E274" s="143">
        <v>1</v>
      </c>
      <c r="F274" s="144"/>
      <c r="G274" s="145">
        <f t="shared" si="21"/>
        <v>0</v>
      </c>
      <c r="H274" s="122">
        <v>744</v>
      </c>
      <c r="I274" s="122">
        <f t="shared" si="22"/>
        <v>744</v>
      </c>
      <c r="J274" s="122">
        <v>0</v>
      </c>
      <c r="K274" s="122">
        <f t="shared" si="23"/>
        <v>0</v>
      </c>
      <c r="L274" s="122">
        <v>21</v>
      </c>
      <c r="M274" s="122">
        <f t="shared" si="24"/>
        <v>0</v>
      </c>
      <c r="N274" s="122">
        <v>5.9000000000000003E-4</v>
      </c>
      <c r="O274" s="122">
        <f t="shared" si="25"/>
        <v>0</v>
      </c>
      <c r="P274" s="122">
        <v>0</v>
      </c>
      <c r="Q274" s="122">
        <f t="shared" si="26"/>
        <v>0</v>
      </c>
      <c r="R274" s="122"/>
      <c r="S274" s="122" t="s">
        <v>135</v>
      </c>
      <c r="T274" s="122" t="s">
        <v>136</v>
      </c>
      <c r="U274" s="122">
        <v>0</v>
      </c>
      <c r="V274" s="122">
        <f t="shared" si="27"/>
        <v>0</v>
      </c>
      <c r="W274" s="122"/>
      <c r="X274" s="122" t="s">
        <v>355</v>
      </c>
      <c r="Y274" s="117"/>
      <c r="Z274" s="117"/>
      <c r="AA274" s="117"/>
      <c r="AB274" s="117"/>
      <c r="AC274" s="117"/>
      <c r="AD274" s="117"/>
      <c r="AE274" s="117"/>
      <c r="AF274" s="117"/>
      <c r="AG274" s="117" t="s">
        <v>356</v>
      </c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</row>
    <row r="275" spans="1:60" outlineLevel="1" x14ac:dyDescent="0.2">
      <c r="A275" s="140">
        <v>84</v>
      </c>
      <c r="B275" s="141" t="s">
        <v>378</v>
      </c>
      <c r="C275" s="149" t="s">
        <v>379</v>
      </c>
      <c r="D275" s="142" t="s">
        <v>155</v>
      </c>
      <c r="E275" s="143">
        <v>1</v>
      </c>
      <c r="F275" s="144"/>
      <c r="G275" s="145">
        <f t="shared" si="21"/>
        <v>0</v>
      </c>
      <c r="H275" s="122">
        <v>142</v>
      </c>
      <c r="I275" s="122">
        <f t="shared" si="22"/>
        <v>142</v>
      </c>
      <c r="J275" s="122">
        <v>0</v>
      </c>
      <c r="K275" s="122">
        <f t="shared" si="23"/>
        <v>0</v>
      </c>
      <c r="L275" s="122">
        <v>21</v>
      </c>
      <c r="M275" s="122">
        <f t="shared" si="24"/>
        <v>0</v>
      </c>
      <c r="N275" s="122">
        <v>4.8000000000000001E-4</v>
      </c>
      <c r="O275" s="122">
        <f t="shared" si="25"/>
        <v>0</v>
      </c>
      <c r="P275" s="122">
        <v>0</v>
      </c>
      <c r="Q275" s="122">
        <f t="shared" si="26"/>
        <v>0</v>
      </c>
      <c r="R275" s="122"/>
      <c r="S275" s="122" t="s">
        <v>276</v>
      </c>
      <c r="T275" s="122" t="s">
        <v>136</v>
      </c>
      <c r="U275" s="122">
        <v>0</v>
      </c>
      <c r="V275" s="122">
        <f t="shared" si="27"/>
        <v>0</v>
      </c>
      <c r="W275" s="122"/>
      <c r="X275" s="122" t="s">
        <v>163</v>
      </c>
      <c r="Y275" s="117"/>
      <c r="Z275" s="117"/>
      <c r="AA275" s="117"/>
      <c r="AB275" s="117"/>
      <c r="AC275" s="117"/>
      <c r="AD275" s="117"/>
      <c r="AE275" s="117"/>
      <c r="AF275" s="117"/>
      <c r="AG275" s="117" t="s">
        <v>164</v>
      </c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</row>
    <row r="276" spans="1:60" outlineLevel="1" x14ac:dyDescent="0.2">
      <c r="A276" s="140">
        <v>85</v>
      </c>
      <c r="B276" s="141" t="s">
        <v>380</v>
      </c>
      <c r="C276" s="149" t="s">
        <v>381</v>
      </c>
      <c r="D276" s="142" t="s">
        <v>148</v>
      </c>
      <c r="E276" s="143">
        <v>1</v>
      </c>
      <c r="F276" s="144"/>
      <c r="G276" s="145">
        <f t="shared" si="21"/>
        <v>0</v>
      </c>
      <c r="H276" s="122">
        <v>39.5</v>
      </c>
      <c r="I276" s="122">
        <f t="shared" si="22"/>
        <v>39.5</v>
      </c>
      <c r="J276" s="122">
        <v>0</v>
      </c>
      <c r="K276" s="122">
        <f t="shared" si="23"/>
        <v>0</v>
      </c>
      <c r="L276" s="122">
        <v>21</v>
      </c>
      <c r="M276" s="122">
        <f t="shared" si="24"/>
        <v>0</v>
      </c>
      <c r="N276" s="122">
        <v>8.0000000000000007E-5</v>
      </c>
      <c r="O276" s="122">
        <f t="shared" si="25"/>
        <v>0</v>
      </c>
      <c r="P276" s="122">
        <v>0</v>
      </c>
      <c r="Q276" s="122">
        <f t="shared" si="26"/>
        <v>0</v>
      </c>
      <c r="R276" s="122" t="s">
        <v>162</v>
      </c>
      <c r="S276" s="122" t="s">
        <v>135</v>
      </c>
      <c r="T276" s="122" t="s">
        <v>135</v>
      </c>
      <c r="U276" s="122">
        <v>0</v>
      </c>
      <c r="V276" s="122">
        <f t="shared" si="27"/>
        <v>0</v>
      </c>
      <c r="W276" s="122"/>
      <c r="X276" s="122" t="s">
        <v>163</v>
      </c>
      <c r="Y276" s="117"/>
      <c r="Z276" s="117"/>
      <c r="AA276" s="117"/>
      <c r="AB276" s="117"/>
      <c r="AC276" s="117"/>
      <c r="AD276" s="117"/>
      <c r="AE276" s="117"/>
      <c r="AF276" s="117"/>
      <c r="AG276" s="117" t="s">
        <v>164</v>
      </c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</row>
    <row r="277" spans="1:60" outlineLevel="1" x14ac:dyDescent="0.2">
      <c r="A277" s="140">
        <v>86</v>
      </c>
      <c r="B277" s="141" t="s">
        <v>382</v>
      </c>
      <c r="C277" s="149" t="s">
        <v>383</v>
      </c>
      <c r="D277" s="142" t="s">
        <v>148</v>
      </c>
      <c r="E277" s="143">
        <v>1</v>
      </c>
      <c r="F277" s="144"/>
      <c r="G277" s="145">
        <f t="shared" si="21"/>
        <v>0</v>
      </c>
      <c r="H277" s="122">
        <v>0</v>
      </c>
      <c r="I277" s="122">
        <f t="shared" si="22"/>
        <v>0</v>
      </c>
      <c r="J277" s="122">
        <v>230</v>
      </c>
      <c r="K277" s="122">
        <f t="shared" si="23"/>
        <v>230</v>
      </c>
      <c r="L277" s="122">
        <v>21</v>
      </c>
      <c r="M277" s="122">
        <f t="shared" si="24"/>
        <v>0</v>
      </c>
      <c r="N277" s="122">
        <v>0</v>
      </c>
      <c r="O277" s="122">
        <f t="shared" si="25"/>
        <v>0</v>
      </c>
      <c r="P277" s="122">
        <v>0</v>
      </c>
      <c r="Q277" s="122">
        <f t="shared" si="26"/>
        <v>0</v>
      </c>
      <c r="R277" s="122"/>
      <c r="S277" s="122" t="s">
        <v>135</v>
      </c>
      <c r="T277" s="122" t="s">
        <v>135</v>
      </c>
      <c r="U277" s="122">
        <v>0</v>
      </c>
      <c r="V277" s="122">
        <f t="shared" si="27"/>
        <v>0</v>
      </c>
      <c r="W277" s="122"/>
      <c r="X277" s="122" t="s">
        <v>355</v>
      </c>
      <c r="Y277" s="117"/>
      <c r="Z277" s="117"/>
      <c r="AA277" s="117"/>
      <c r="AB277" s="117"/>
      <c r="AC277" s="117"/>
      <c r="AD277" s="117"/>
      <c r="AE277" s="117"/>
      <c r="AF277" s="117"/>
      <c r="AG277" s="117" t="s">
        <v>363</v>
      </c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</row>
    <row r="278" spans="1:60" x14ac:dyDescent="0.2">
      <c r="A278" s="128" t="s">
        <v>130</v>
      </c>
      <c r="B278" s="129" t="s">
        <v>76</v>
      </c>
      <c r="C278" s="146" t="s">
        <v>77</v>
      </c>
      <c r="D278" s="130"/>
      <c r="E278" s="131"/>
      <c r="F278" s="132"/>
      <c r="G278" s="133">
        <f>SUMIF(AG279:AG283,"&lt;&gt;NOR",G279:G283)</f>
        <v>0</v>
      </c>
      <c r="H278" s="127"/>
      <c r="I278" s="127">
        <f>SUM(I279:I283)</f>
        <v>1458.28</v>
      </c>
      <c r="J278" s="127"/>
      <c r="K278" s="127">
        <f>SUM(K279:K283)</f>
        <v>4505.08</v>
      </c>
      <c r="L278" s="127"/>
      <c r="M278" s="127">
        <f>SUM(M279:M283)</f>
        <v>0</v>
      </c>
      <c r="N278" s="127"/>
      <c r="O278" s="127">
        <f>SUM(O279:O283)</f>
        <v>0</v>
      </c>
      <c r="P278" s="127"/>
      <c r="Q278" s="127">
        <f>SUM(Q279:Q283)</f>
        <v>0</v>
      </c>
      <c r="R278" s="127"/>
      <c r="S278" s="127"/>
      <c r="T278" s="127"/>
      <c r="U278" s="127"/>
      <c r="V278" s="127">
        <f>SUM(V279:V283)</f>
        <v>1.89</v>
      </c>
      <c r="W278" s="127"/>
      <c r="X278" s="127"/>
      <c r="AG278" t="s">
        <v>131</v>
      </c>
    </row>
    <row r="279" spans="1:60" ht="22.5" outlineLevel="1" x14ac:dyDescent="0.2">
      <c r="A279" s="140">
        <v>87</v>
      </c>
      <c r="B279" s="141" t="s">
        <v>384</v>
      </c>
      <c r="C279" s="149" t="s">
        <v>385</v>
      </c>
      <c r="D279" s="142" t="s">
        <v>155</v>
      </c>
      <c r="E279" s="143">
        <v>4</v>
      </c>
      <c r="F279" s="144"/>
      <c r="G279" s="145">
        <f>ROUND(E279*F279,2)</f>
        <v>0</v>
      </c>
      <c r="H279" s="122">
        <v>292.55</v>
      </c>
      <c r="I279" s="122">
        <f>ROUND(E279*H279,2)</f>
        <v>1170.2</v>
      </c>
      <c r="J279" s="122">
        <v>241.45</v>
      </c>
      <c r="K279" s="122">
        <f>ROUND(E279*J279,2)</f>
        <v>965.8</v>
      </c>
      <c r="L279" s="122">
        <v>21</v>
      </c>
      <c r="M279" s="122">
        <f>G279*(1+L279/100)</f>
        <v>0</v>
      </c>
      <c r="N279" s="122">
        <v>6.4999999999999997E-4</v>
      </c>
      <c r="O279" s="122">
        <f>ROUND(E279*N279,2)</f>
        <v>0</v>
      </c>
      <c r="P279" s="122">
        <v>0</v>
      </c>
      <c r="Q279" s="122">
        <f>ROUND(E279*P279,2)</f>
        <v>0</v>
      </c>
      <c r="R279" s="122"/>
      <c r="S279" s="122" t="s">
        <v>135</v>
      </c>
      <c r="T279" s="122" t="s">
        <v>136</v>
      </c>
      <c r="U279" s="122">
        <v>0.2848</v>
      </c>
      <c r="V279" s="122">
        <f>ROUND(E279*U279,2)</f>
        <v>1.1399999999999999</v>
      </c>
      <c r="W279" s="122"/>
      <c r="X279" s="122" t="s">
        <v>137</v>
      </c>
      <c r="Y279" s="117"/>
      <c r="Z279" s="117"/>
      <c r="AA279" s="117"/>
      <c r="AB279" s="117"/>
      <c r="AC279" s="117"/>
      <c r="AD279" s="117"/>
      <c r="AE279" s="117"/>
      <c r="AF279" s="117"/>
      <c r="AG279" s="117" t="s">
        <v>138</v>
      </c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</row>
    <row r="280" spans="1:60" outlineLevel="1" x14ac:dyDescent="0.2">
      <c r="A280" s="140">
        <v>88</v>
      </c>
      <c r="B280" s="141" t="s">
        <v>386</v>
      </c>
      <c r="C280" s="149" t="s">
        <v>387</v>
      </c>
      <c r="D280" s="142" t="s">
        <v>148</v>
      </c>
      <c r="E280" s="143">
        <v>8</v>
      </c>
      <c r="F280" s="144"/>
      <c r="G280" s="145">
        <f>ROUND(E280*F280,2)</f>
        <v>0</v>
      </c>
      <c r="H280" s="122">
        <v>21.01</v>
      </c>
      <c r="I280" s="122">
        <f>ROUND(E280*H280,2)</f>
        <v>168.08</v>
      </c>
      <c r="J280" s="122">
        <v>44.99</v>
      </c>
      <c r="K280" s="122">
        <f>ROUND(E280*J280,2)</f>
        <v>359.92</v>
      </c>
      <c r="L280" s="122">
        <v>21</v>
      </c>
      <c r="M280" s="122">
        <f>G280*(1+L280/100)</f>
        <v>0</v>
      </c>
      <c r="N280" s="122">
        <v>1.0000000000000001E-5</v>
      </c>
      <c r="O280" s="122">
        <f>ROUND(E280*N280,2)</f>
        <v>0</v>
      </c>
      <c r="P280" s="122">
        <v>0</v>
      </c>
      <c r="Q280" s="122">
        <f>ROUND(E280*P280,2)</f>
        <v>0</v>
      </c>
      <c r="R280" s="122"/>
      <c r="S280" s="122" t="s">
        <v>135</v>
      </c>
      <c r="T280" s="122" t="s">
        <v>136</v>
      </c>
      <c r="U280" s="122">
        <v>7.3999999999999996E-2</v>
      </c>
      <c r="V280" s="122">
        <f>ROUND(E280*U280,2)</f>
        <v>0.59</v>
      </c>
      <c r="W280" s="122"/>
      <c r="X280" s="122" t="s">
        <v>137</v>
      </c>
      <c r="Y280" s="117"/>
      <c r="Z280" s="117"/>
      <c r="AA280" s="117"/>
      <c r="AB280" s="117"/>
      <c r="AC280" s="117"/>
      <c r="AD280" s="117"/>
      <c r="AE280" s="117"/>
      <c r="AF280" s="117"/>
      <c r="AG280" s="117" t="s">
        <v>138</v>
      </c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</row>
    <row r="281" spans="1:60" outlineLevel="1" x14ac:dyDescent="0.2">
      <c r="A281" s="140">
        <v>89</v>
      </c>
      <c r="B281" s="141" t="s">
        <v>388</v>
      </c>
      <c r="C281" s="149" t="s">
        <v>389</v>
      </c>
      <c r="D281" s="142" t="s">
        <v>275</v>
      </c>
      <c r="E281" s="143">
        <v>1</v>
      </c>
      <c r="F281" s="144"/>
      <c r="G281" s="145">
        <f>ROUND(E281*F281,2)</f>
        <v>0</v>
      </c>
      <c r="H281" s="122">
        <v>0</v>
      </c>
      <c r="I281" s="122">
        <f>ROUND(E281*H281,2)</f>
        <v>0</v>
      </c>
      <c r="J281" s="122">
        <v>2950</v>
      </c>
      <c r="K281" s="122">
        <f>ROUND(E281*J281,2)</f>
        <v>2950</v>
      </c>
      <c r="L281" s="122">
        <v>21</v>
      </c>
      <c r="M281" s="122">
        <f>G281*(1+L281/100)</f>
        <v>0</v>
      </c>
      <c r="N281" s="122">
        <v>0</v>
      </c>
      <c r="O281" s="122">
        <f>ROUND(E281*N281,2)</f>
        <v>0</v>
      </c>
      <c r="P281" s="122">
        <v>0</v>
      </c>
      <c r="Q281" s="122">
        <f>ROUND(E281*P281,2)</f>
        <v>0</v>
      </c>
      <c r="R281" s="122"/>
      <c r="S281" s="122" t="s">
        <v>276</v>
      </c>
      <c r="T281" s="122" t="s">
        <v>136</v>
      </c>
      <c r="U281" s="122">
        <v>0.157</v>
      </c>
      <c r="V281" s="122">
        <f>ROUND(E281*U281,2)</f>
        <v>0.16</v>
      </c>
      <c r="W281" s="122"/>
      <c r="X281" s="122" t="s">
        <v>137</v>
      </c>
      <c r="Y281" s="117"/>
      <c r="Z281" s="117"/>
      <c r="AA281" s="117"/>
      <c r="AB281" s="117"/>
      <c r="AC281" s="117"/>
      <c r="AD281" s="117"/>
      <c r="AE281" s="117"/>
      <c r="AF281" s="117"/>
      <c r="AG281" s="117" t="s">
        <v>138</v>
      </c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</row>
    <row r="282" spans="1:60" outlineLevel="1" x14ac:dyDescent="0.2">
      <c r="A282" s="140">
        <v>90</v>
      </c>
      <c r="B282" s="141" t="s">
        <v>390</v>
      </c>
      <c r="C282" s="149" t="s">
        <v>391</v>
      </c>
      <c r="D282" s="142" t="s">
        <v>148</v>
      </c>
      <c r="E282" s="143">
        <v>8</v>
      </c>
      <c r="F282" s="144"/>
      <c r="G282" s="145">
        <f>ROUND(E282*F282,2)</f>
        <v>0</v>
      </c>
      <c r="H282" s="122">
        <v>15</v>
      </c>
      <c r="I282" s="122">
        <f>ROUND(E282*H282,2)</f>
        <v>120</v>
      </c>
      <c r="J282" s="122">
        <v>0</v>
      </c>
      <c r="K282" s="122">
        <f>ROUND(E282*J282,2)</f>
        <v>0</v>
      </c>
      <c r="L282" s="122">
        <v>21</v>
      </c>
      <c r="M282" s="122">
        <f>G282*(1+L282/100)</f>
        <v>0</v>
      </c>
      <c r="N282" s="122">
        <v>0</v>
      </c>
      <c r="O282" s="122">
        <f>ROUND(E282*N282,2)</f>
        <v>0</v>
      </c>
      <c r="P282" s="122">
        <v>0</v>
      </c>
      <c r="Q282" s="122">
        <f>ROUND(E282*P282,2)</f>
        <v>0</v>
      </c>
      <c r="R282" s="122" t="s">
        <v>162</v>
      </c>
      <c r="S282" s="122" t="s">
        <v>135</v>
      </c>
      <c r="T282" s="122" t="s">
        <v>136</v>
      </c>
      <c r="U282" s="122">
        <v>0</v>
      </c>
      <c r="V282" s="122">
        <f>ROUND(E282*U282,2)</f>
        <v>0</v>
      </c>
      <c r="W282" s="122"/>
      <c r="X282" s="122" t="s">
        <v>163</v>
      </c>
      <c r="Y282" s="117"/>
      <c r="Z282" s="117"/>
      <c r="AA282" s="117"/>
      <c r="AB282" s="117"/>
      <c r="AC282" s="117"/>
      <c r="AD282" s="117"/>
      <c r="AE282" s="117"/>
      <c r="AF282" s="117"/>
      <c r="AG282" s="117" t="s">
        <v>164</v>
      </c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</row>
    <row r="283" spans="1:60" outlineLevel="1" x14ac:dyDescent="0.2">
      <c r="A283" s="140">
        <v>91</v>
      </c>
      <c r="B283" s="141" t="s">
        <v>392</v>
      </c>
      <c r="C283" s="149" t="s">
        <v>393</v>
      </c>
      <c r="D283" s="142" t="s">
        <v>0</v>
      </c>
      <c r="E283" s="143">
        <v>57.34</v>
      </c>
      <c r="F283" s="144"/>
      <c r="G283" s="145">
        <f>ROUND(E283*F283,2)</f>
        <v>0</v>
      </c>
      <c r="H283" s="122">
        <v>0</v>
      </c>
      <c r="I283" s="122">
        <f>ROUND(E283*H283,2)</f>
        <v>0</v>
      </c>
      <c r="J283" s="122">
        <v>4</v>
      </c>
      <c r="K283" s="122">
        <f>ROUND(E283*J283,2)</f>
        <v>229.36</v>
      </c>
      <c r="L283" s="122">
        <v>21</v>
      </c>
      <c r="M283" s="122">
        <f>G283*(1+L283/100)</f>
        <v>0</v>
      </c>
      <c r="N283" s="122">
        <v>0</v>
      </c>
      <c r="O283" s="122">
        <f>ROUND(E283*N283,2)</f>
        <v>0</v>
      </c>
      <c r="P283" s="122">
        <v>0</v>
      </c>
      <c r="Q283" s="122">
        <f>ROUND(E283*P283,2)</f>
        <v>0</v>
      </c>
      <c r="R283" s="122"/>
      <c r="S283" s="122" t="s">
        <v>135</v>
      </c>
      <c r="T283" s="122" t="s">
        <v>136</v>
      </c>
      <c r="U283" s="122">
        <v>0</v>
      </c>
      <c r="V283" s="122">
        <f>ROUND(E283*U283,2)</f>
        <v>0</v>
      </c>
      <c r="W283" s="122"/>
      <c r="X283" s="122" t="s">
        <v>271</v>
      </c>
      <c r="Y283" s="117"/>
      <c r="Z283" s="117"/>
      <c r="AA283" s="117"/>
      <c r="AB283" s="117"/>
      <c r="AC283" s="117"/>
      <c r="AD283" s="117"/>
      <c r="AE283" s="117"/>
      <c r="AF283" s="117"/>
      <c r="AG283" s="117" t="s">
        <v>272</v>
      </c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</row>
    <row r="284" spans="1:60" x14ac:dyDescent="0.2">
      <c r="A284" s="128" t="s">
        <v>130</v>
      </c>
      <c r="B284" s="129" t="s">
        <v>78</v>
      </c>
      <c r="C284" s="146" t="s">
        <v>79</v>
      </c>
      <c r="D284" s="130"/>
      <c r="E284" s="131"/>
      <c r="F284" s="132"/>
      <c r="G284" s="133">
        <f>SUMIF(AG285:AG287,"&lt;&gt;NOR",G285:G287)</f>
        <v>0</v>
      </c>
      <c r="H284" s="127"/>
      <c r="I284" s="127">
        <f>SUM(I285:I287)</f>
        <v>691.52</v>
      </c>
      <c r="J284" s="127"/>
      <c r="K284" s="127">
        <f>SUM(K285:K287)</f>
        <v>473.32</v>
      </c>
      <c r="L284" s="127"/>
      <c r="M284" s="127">
        <f>SUM(M285:M287)</f>
        <v>0</v>
      </c>
      <c r="N284" s="127"/>
      <c r="O284" s="127">
        <f>SUM(O285:O287)</f>
        <v>0</v>
      </c>
      <c r="P284" s="127"/>
      <c r="Q284" s="127">
        <f>SUM(Q285:Q287)</f>
        <v>0</v>
      </c>
      <c r="R284" s="127"/>
      <c r="S284" s="127"/>
      <c r="T284" s="127"/>
      <c r="U284" s="127"/>
      <c r="V284" s="127">
        <f>SUM(V285:V287)</f>
        <v>0.25</v>
      </c>
      <c r="W284" s="127"/>
      <c r="X284" s="127"/>
      <c r="AG284" t="s">
        <v>131</v>
      </c>
    </row>
    <row r="285" spans="1:60" ht="22.5" outlineLevel="1" x14ac:dyDescent="0.2">
      <c r="A285" s="140">
        <v>92</v>
      </c>
      <c r="B285" s="141" t="s">
        <v>394</v>
      </c>
      <c r="C285" s="149" t="s">
        <v>395</v>
      </c>
      <c r="D285" s="142" t="s">
        <v>148</v>
      </c>
      <c r="E285" s="143">
        <v>1</v>
      </c>
      <c r="F285" s="144"/>
      <c r="G285" s="145">
        <f>ROUND(E285*F285,2)</f>
        <v>0</v>
      </c>
      <c r="H285" s="122">
        <v>691.52</v>
      </c>
      <c r="I285" s="122">
        <f>ROUND(E285*H285,2)</f>
        <v>691.52</v>
      </c>
      <c r="J285" s="122">
        <v>139.47999999999999</v>
      </c>
      <c r="K285" s="122">
        <f>ROUND(E285*J285,2)</f>
        <v>139.47999999999999</v>
      </c>
      <c r="L285" s="122">
        <v>21</v>
      </c>
      <c r="M285" s="122">
        <f>G285*(1+L285/100)</f>
        <v>0</v>
      </c>
      <c r="N285" s="122">
        <v>8.9999999999999998E-4</v>
      </c>
      <c r="O285" s="122">
        <f>ROUND(E285*N285,2)</f>
        <v>0</v>
      </c>
      <c r="P285" s="122">
        <v>0</v>
      </c>
      <c r="Q285" s="122">
        <f>ROUND(E285*P285,2)</f>
        <v>0</v>
      </c>
      <c r="R285" s="122"/>
      <c r="S285" s="122" t="s">
        <v>135</v>
      </c>
      <c r="T285" s="122" t="s">
        <v>136</v>
      </c>
      <c r="U285" s="122">
        <v>0.247</v>
      </c>
      <c r="V285" s="122">
        <f>ROUND(E285*U285,2)</f>
        <v>0.25</v>
      </c>
      <c r="W285" s="122"/>
      <c r="X285" s="122" t="s">
        <v>137</v>
      </c>
      <c r="Y285" s="117"/>
      <c r="Z285" s="117"/>
      <c r="AA285" s="117"/>
      <c r="AB285" s="117"/>
      <c r="AC285" s="117"/>
      <c r="AD285" s="117"/>
      <c r="AE285" s="117"/>
      <c r="AF285" s="117"/>
      <c r="AG285" s="117" t="s">
        <v>138</v>
      </c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</row>
    <row r="286" spans="1:60" outlineLevel="1" x14ac:dyDescent="0.2">
      <c r="A286" s="140">
        <v>93</v>
      </c>
      <c r="B286" s="141" t="s">
        <v>396</v>
      </c>
      <c r="C286" s="149" t="s">
        <v>397</v>
      </c>
      <c r="D286" s="142" t="s">
        <v>148</v>
      </c>
      <c r="E286" s="143">
        <v>1</v>
      </c>
      <c r="F286" s="144"/>
      <c r="G286" s="145">
        <f>ROUND(E286*F286,2)</f>
        <v>0</v>
      </c>
      <c r="H286" s="122">
        <v>0</v>
      </c>
      <c r="I286" s="122">
        <f>ROUND(E286*H286,2)</f>
        <v>0</v>
      </c>
      <c r="J286" s="122">
        <v>311</v>
      </c>
      <c r="K286" s="122">
        <f>ROUND(E286*J286,2)</f>
        <v>311</v>
      </c>
      <c r="L286" s="122">
        <v>21</v>
      </c>
      <c r="M286" s="122">
        <f>G286*(1+L286/100)</f>
        <v>0</v>
      </c>
      <c r="N286" s="122">
        <v>0</v>
      </c>
      <c r="O286" s="122">
        <f>ROUND(E286*N286,2)</f>
        <v>0</v>
      </c>
      <c r="P286" s="122">
        <v>0</v>
      </c>
      <c r="Q286" s="122">
        <f>ROUND(E286*P286,2)</f>
        <v>0</v>
      </c>
      <c r="R286" s="122"/>
      <c r="S286" s="122" t="s">
        <v>276</v>
      </c>
      <c r="T286" s="122" t="s">
        <v>135</v>
      </c>
      <c r="U286" s="122">
        <v>0</v>
      </c>
      <c r="V286" s="122">
        <f>ROUND(E286*U286,2)</f>
        <v>0</v>
      </c>
      <c r="W286" s="122"/>
      <c r="X286" s="122" t="s">
        <v>137</v>
      </c>
      <c r="Y286" s="117"/>
      <c r="Z286" s="117"/>
      <c r="AA286" s="117"/>
      <c r="AB286" s="117"/>
      <c r="AC286" s="117"/>
      <c r="AD286" s="117"/>
      <c r="AE286" s="117"/>
      <c r="AF286" s="117"/>
      <c r="AG286" s="117" t="s">
        <v>138</v>
      </c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H286" s="117"/>
    </row>
    <row r="287" spans="1:60" outlineLevel="1" x14ac:dyDescent="0.2">
      <c r="A287" s="140">
        <v>94</v>
      </c>
      <c r="B287" s="141" t="s">
        <v>398</v>
      </c>
      <c r="C287" s="149" t="s">
        <v>399</v>
      </c>
      <c r="D287" s="142" t="s">
        <v>0</v>
      </c>
      <c r="E287" s="143">
        <v>11.42</v>
      </c>
      <c r="F287" s="144"/>
      <c r="G287" s="145">
        <f>ROUND(E287*F287,2)</f>
        <v>0</v>
      </c>
      <c r="H287" s="122">
        <v>0</v>
      </c>
      <c r="I287" s="122">
        <f>ROUND(E287*H287,2)</f>
        <v>0</v>
      </c>
      <c r="J287" s="122">
        <v>2</v>
      </c>
      <c r="K287" s="122">
        <f>ROUND(E287*J287,2)</f>
        <v>22.84</v>
      </c>
      <c r="L287" s="122">
        <v>21</v>
      </c>
      <c r="M287" s="122">
        <f>G287*(1+L287/100)</f>
        <v>0</v>
      </c>
      <c r="N287" s="122">
        <v>0</v>
      </c>
      <c r="O287" s="122">
        <f>ROUND(E287*N287,2)</f>
        <v>0</v>
      </c>
      <c r="P287" s="122">
        <v>0</v>
      </c>
      <c r="Q287" s="122">
        <f>ROUND(E287*P287,2)</f>
        <v>0</v>
      </c>
      <c r="R287" s="122"/>
      <c r="S287" s="122" t="s">
        <v>135</v>
      </c>
      <c r="T287" s="122" t="s">
        <v>136</v>
      </c>
      <c r="U287" s="122">
        <v>0</v>
      </c>
      <c r="V287" s="122">
        <f>ROUND(E287*U287,2)</f>
        <v>0</v>
      </c>
      <c r="W287" s="122"/>
      <c r="X287" s="122" t="s">
        <v>271</v>
      </c>
      <c r="Y287" s="117"/>
      <c r="Z287" s="117"/>
      <c r="AA287" s="117"/>
      <c r="AB287" s="117"/>
      <c r="AC287" s="117"/>
      <c r="AD287" s="117"/>
      <c r="AE287" s="117"/>
      <c r="AF287" s="117"/>
      <c r="AG287" s="117" t="s">
        <v>272</v>
      </c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</row>
    <row r="288" spans="1:60" x14ac:dyDescent="0.2">
      <c r="A288" s="128" t="s">
        <v>130</v>
      </c>
      <c r="B288" s="129" t="s">
        <v>80</v>
      </c>
      <c r="C288" s="146" t="s">
        <v>81</v>
      </c>
      <c r="D288" s="130"/>
      <c r="E288" s="131"/>
      <c r="F288" s="132"/>
      <c r="G288" s="133">
        <f>SUMIF(AG289:AG291,"&lt;&gt;NOR",G289:G291)</f>
        <v>0</v>
      </c>
      <c r="H288" s="127"/>
      <c r="I288" s="127">
        <f>SUM(I289:I291)</f>
        <v>10055.19</v>
      </c>
      <c r="J288" s="127"/>
      <c r="K288" s="127">
        <f>SUM(K289:K291)</f>
        <v>2289.36</v>
      </c>
      <c r="L288" s="127"/>
      <c r="M288" s="127">
        <f>SUM(M289:M291)</f>
        <v>0</v>
      </c>
      <c r="N288" s="127"/>
      <c r="O288" s="127">
        <f>SUM(O289:O291)</f>
        <v>0.04</v>
      </c>
      <c r="P288" s="127"/>
      <c r="Q288" s="127">
        <f>SUM(Q289:Q291)</f>
        <v>0</v>
      </c>
      <c r="R288" s="127"/>
      <c r="S288" s="127"/>
      <c r="T288" s="127"/>
      <c r="U288" s="127"/>
      <c r="V288" s="127">
        <f>SUM(V289:V291)</f>
        <v>0.98</v>
      </c>
      <c r="W288" s="127"/>
      <c r="X288" s="127"/>
      <c r="AG288" t="s">
        <v>131</v>
      </c>
    </row>
    <row r="289" spans="1:60" outlineLevel="1" x14ac:dyDescent="0.2">
      <c r="A289" s="140">
        <v>95</v>
      </c>
      <c r="B289" s="141" t="s">
        <v>400</v>
      </c>
      <c r="C289" s="149" t="s">
        <v>401</v>
      </c>
      <c r="D289" s="142" t="s">
        <v>148</v>
      </c>
      <c r="E289" s="143">
        <v>1</v>
      </c>
      <c r="F289" s="144"/>
      <c r="G289" s="145">
        <f>ROUND(E289*F289,2)</f>
        <v>0</v>
      </c>
      <c r="H289" s="122">
        <v>10055.19</v>
      </c>
      <c r="I289" s="122">
        <f>ROUND(E289*H289,2)</f>
        <v>10055.19</v>
      </c>
      <c r="J289" s="122">
        <v>429.81</v>
      </c>
      <c r="K289" s="122">
        <f>ROUND(E289*J289,2)</f>
        <v>429.81</v>
      </c>
      <c r="L289" s="122">
        <v>21</v>
      </c>
      <c r="M289" s="122">
        <f>G289*(1+L289/100)</f>
        <v>0</v>
      </c>
      <c r="N289" s="122">
        <v>3.5200000000000002E-2</v>
      </c>
      <c r="O289" s="122">
        <f>ROUND(E289*N289,2)</f>
        <v>0.04</v>
      </c>
      <c r="P289" s="122">
        <v>0</v>
      </c>
      <c r="Q289" s="122">
        <f>ROUND(E289*P289,2)</f>
        <v>0</v>
      </c>
      <c r="R289" s="122"/>
      <c r="S289" s="122" t="s">
        <v>135</v>
      </c>
      <c r="T289" s="122" t="s">
        <v>136</v>
      </c>
      <c r="U289" s="122">
        <v>0.95299999999999996</v>
      </c>
      <c r="V289" s="122">
        <f>ROUND(E289*U289,2)</f>
        <v>0.95</v>
      </c>
      <c r="W289" s="122"/>
      <c r="X289" s="122" t="s">
        <v>137</v>
      </c>
      <c r="Y289" s="117"/>
      <c r="Z289" s="117"/>
      <c r="AA289" s="117"/>
      <c r="AB289" s="117"/>
      <c r="AC289" s="117"/>
      <c r="AD289" s="117"/>
      <c r="AE289" s="117"/>
      <c r="AF289" s="117"/>
      <c r="AG289" s="117" t="s">
        <v>138</v>
      </c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</row>
    <row r="290" spans="1:60" outlineLevel="1" x14ac:dyDescent="0.2">
      <c r="A290" s="140">
        <v>96</v>
      </c>
      <c r="B290" s="141" t="s">
        <v>402</v>
      </c>
      <c r="C290" s="149" t="s">
        <v>403</v>
      </c>
      <c r="D290" s="142" t="s">
        <v>275</v>
      </c>
      <c r="E290" s="143">
        <v>1</v>
      </c>
      <c r="F290" s="144"/>
      <c r="G290" s="145">
        <f>ROUND(E290*F290,2)</f>
        <v>0</v>
      </c>
      <c r="H290" s="122">
        <v>0</v>
      </c>
      <c r="I290" s="122">
        <f>ROUND(E290*H290,2)</f>
        <v>0</v>
      </c>
      <c r="J290" s="122">
        <v>1500</v>
      </c>
      <c r="K290" s="122">
        <f>ROUND(E290*J290,2)</f>
        <v>1500</v>
      </c>
      <c r="L290" s="122">
        <v>21</v>
      </c>
      <c r="M290" s="122">
        <f>G290*(1+L290/100)</f>
        <v>0</v>
      </c>
      <c r="N290" s="122">
        <v>0</v>
      </c>
      <c r="O290" s="122">
        <f>ROUND(E290*N290,2)</f>
        <v>0</v>
      </c>
      <c r="P290" s="122">
        <v>0</v>
      </c>
      <c r="Q290" s="122">
        <f>ROUND(E290*P290,2)</f>
        <v>0</v>
      </c>
      <c r="R290" s="122"/>
      <c r="S290" s="122" t="s">
        <v>135</v>
      </c>
      <c r="T290" s="122" t="s">
        <v>136</v>
      </c>
      <c r="U290" s="122">
        <v>3.1E-2</v>
      </c>
      <c r="V290" s="122">
        <f>ROUND(E290*U290,2)</f>
        <v>0.03</v>
      </c>
      <c r="W290" s="122"/>
      <c r="X290" s="122" t="s">
        <v>137</v>
      </c>
      <c r="Y290" s="117"/>
      <c r="Z290" s="117"/>
      <c r="AA290" s="117"/>
      <c r="AB290" s="117"/>
      <c r="AC290" s="117"/>
      <c r="AD290" s="117"/>
      <c r="AE290" s="117"/>
      <c r="AF290" s="117"/>
      <c r="AG290" s="117" t="s">
        <v>138</v>
      </c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</row>
    <row r="291" spans="1:60" outlineLevel="1" x14ac:dyDescent="0.2">
      <c r="A291" s="140">
        <v>97</v>
      </c>
      <c r="B291" s="141" t="s">
        <v>404</v>
      </c>
      <c r="C291" s="149" t="s">
        <v>405</v>
      </c>
      <c r="D291" s="142" t="s">
        <v>0</v>
      </c>
      <c r="E291" s="143">
        <v>119.85</v>
      </c>
      <c r="F291" s="144"/>
      <c r="G291" s="145">
        <f>ROUND(E291*F291,2)</f>
        <v>0</v>
      </c>
      <c r="H291" s="122">
        <v>0</v>
      </c>
      <c r="I291" s="122">
        <f>ROUND(E291*H291,2)</f>
        <v>0</v>
      </c>
      <c r="J291" s="122">
        <v>3</v>
      </c>
      <c r="K291" s="122">
        <f>ROUND(E291*J291,2)</f>
        <v>359.55</v>
      </c>
      <c r="L291" s="122">
        <v>21</v>
      </c>
      <c r="M291" s="122">
        <f>G291*(1+L291/100)</f>
        <v>0</v>
      </c>
      <c r="N291" s="122">
        <v>0</v>
      </c>
      <c r="O291" s="122">
        <f>ROUND(E291*N291,2)</f>
        <v>0</v>
      </c>
      <c r="P291" s="122">
        <v>0</v>
      </c>
      <c r="Q291" s="122">
        <f>ROUND(E291*P291,2)</f>
        <v>0</v>
      </c>
      <c r="R291" s="122"/>
      <c r="S291" s="122" t="s">
        <v>135</v>
      </c>
      <c r="T291" s="122" t="s">
        <v>136</v>
      </c>
      <c r="U291" s="122">
        <v>0</v>
      </c>
      <c r="V291" s="122">
        <f>ROUND(E291*U291,2)</f>
        <v>0</v>
      </c>
      <c r="W291" s="122"/>
      <c r="X291" s="122" t="s">
        <v>271</v>
      </c>
      <c r="Y291" s="117"/>
      <c r="Z291" s="117"/>
      <c r="AA291" s="117"/>
      <c r="AB291" s="117"/>
      <c r="AC291" s="117"/>
      <c r="AD291" s="117"/>
      <c r="AE291" s="117"/>
      <c r="AF291" s="117"/>
      <c r="AG291" s="117" t="s">
        <v>272</v>
      </c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H291" s="117"/>
    </row>
    <row r="292" spans="1:60" x14ac:dyDescent="0.2">
      <c r="A292" s="128" t="s">
        <v>130</v>
      </c>
      <c r="B292" s="129" t="s">
        <v>82</v>
      </c>
      <c r="C292" s="146" t="s">
        <v>83</v>
      </c>
      <c r="D292" s="130"/>
      <c r="E292" s="131"/>
      <c r="F292" s="132"/>
      <c r="G292" s="133">
        <f>SUMIF(AG293:AG316,"&lt;&gt;NOR",G293:G316)</f>
        <v>0</v>
      </c>
      <c r="H292" s="127"/>
      <c r="I292" s="127">
        <f>SUM(I293:I316)</f>
        <v>16710</v>
      </c>
      <c r="J292" s="127"/>
      <c r="K292" s="127">
        <f>SUM(K293:K316)</f>
        <v>116752.31</v>
      </c>
      <c r="L292" s="127"/>
      <c r="M292" s="127">
        <f>SUM(M293:M316)</f>
        <v>0</v>
      </c>
      <c r="N292" s="127"/>
      <c r="O292" s="127">
        <f>SUM(O293:O316)</f>
        <v>0</v>
      </c>
      <c r="P292" s="127"/>
      <c r="Q292" s="127">
        <f>SUM(Q293:Q316)</f>
        <v>0</v>
      </c>
      <c r="R292" s="127"/>
      <c r="S292" s="127"/>
      <c r="T292" s="127"/>
      <c r="U292" s="127"/>
      <c r="V292" s="127">
        <f>SUM(V293:V316)</f>
        <v>26.560000000000002</v>
      </c>
      <c r="W292" s="127"/>
      <c r="X292" s="127"/>
      <c r="AG292" t="s">
        <v>131</v>
      </c>
    </row>
    <row r="293" spans="1:60" outlineLevel="1" x14ac:dyDescent="0.2">
      <c r="A293" s="140">
        <v>98</v>
      </c>
      <c r="B293" s="141" t="s">
        <v>406</v>
      </c>
      <c r="C293" s="149" t="s">
        <v>407</v>
      </c>
      <c r="D293" s="142" t="s">
        <v>148</v>
      </c>
      <c r="E293" s="143">
        <v>4</v>
      </c>
      <c r="F293" s="144"/>
      <c r="G293" s="145">
        <f t="shared" ref="G293:G302" si="28">ROUND(E293*F293,2)</f>
        <v>0</v>
      </c>
      <c r="H293" s="122">
        <v>0</v>
      </c>
      <c r="I293" s="122">
        <f t="shared" ref="I293:I302" si="29">ROUND(E293*H293,2)</f>
        <v>0</v>
      </c>
      <c r="J293" s="122">
        <v>666</v>
      </c>
      <c r="K293" s="122">
        <f t="shared" ref="K293:K302" si="30">ROUND(E293*J293,2)</f>
        <v>2664</v>
      </c>
      <c r="L293" s="122">
        <v>21</v>
      </c>
      <c r="M293" s="122">
        <f t="shared" ref="M293:M302" si="31">G293*(1+L293/100)</f>
        <v>0</v>
      </c>
      <c r="N293" s="122">
        <v>0</v>
      </c>
      <c r="O293" s="122">
        <f t="shared" ref="O293:O302" si="32">ROUND(E293*N293,2)</f>
        <v>0</v>
      </c>
      <c r="P293" s="122">
        <v>0</v>
      </c>
      <c r="Q293" s="122">
        <f t="shared" ref="Q293:Q302" si="33">ROUND(E293*P293,2)</f>
        <v>0</v>
      </c>
      <c r="R293" s="122"/>
      <c r="S293" s="122" t="s">
        <v>135</v>
      </c>
      <c r="T293" s="122" t="s">
        <v>135</v>
      </c>
      <c r="U293" s="122">
        <v>1.45</v>
      </c>
      <c r="V293" s="122">
        <f t="shared" ref="V293:V302" si="34">ROUND(E293*U293,2)</f>
        <v>5.8</v>
      </c>
      <c r="W293" s="122"/>
      <c r="X293" s="122" t="s">
        <v>137</v>
      </c>
      <c r="Y293" s="117"/>
      <c r="Z293" s="117"/>
      <c r="AA293" s="117"/>
      <c r="AB293" s="117"/>
      <c r="AC293" s="117"/>
      <c r="AD293" s="117"/>
      <c r="AE293" s="117"/>
      <c r="AF293" s="117"/>
      <c r="AG293" s="117" t="s">
        <v>138</v>
      </c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H293" s="117"/>
    </row>
    <row r="294" spans="1:60" outlineLevel="1" x14ac:dyDescent="0.2">
      <c r="A294" s="140">
        <v>99</v>
      </c>
      <c r="B294" s="141" t="s">
        <v>408</v>
      </c>
      <c r="C294" s="149" t="s">
        <v>409</v>
      </c>
      <c r="D294" s="142" t="s">
        <v>148</v>
      </c>
      <c r="E294" s="143">
        <v>8</v>
      </c>
      <c r="F294" s="144"/>
      <c r="G294" s="145">
        <f t="shared" si="28"/>
        <v>0</v>
      </c>
      <c r="H294" s="122">
        <v>0</v>
      </c>
      <c r="I294" s="122">
        <f t="shared" si="29"/>
        <v>0</v>
      </c>
      <c r="J294" s="122">
        <v>958</v>
      </c>
      <c r="K294" s="122">
        <f t="shared" si="30"/>
        <v>7664</v>
      </c>
      <c r="L294" s="122">
        <v>21</v>
      </c>
      <c r="M294" s="122">
        <f t="shared" si="31"/>
        <v>0</v>
      </c>
      <c r="N294" s="122">
        <v>0</v>
      </c>
      <c r="O294" s="122">
        <f t="shared" si="32"/>
        <v>0</v>
      </c>
      <c r="P294" s="122">
        <v>0</v>
      </c>
      <c r="Q294" s="122">
        <f t="shared" si="33"/>
        <v>0</v>
      </c>
      <c r="R294" s="122"/>
      <c r="S294" s="122" t="s">
        <v>135</v>
      </c>
      <c r="T294" s="122" t="s">
        <v>136</v>
      </c>
      <c r="U294" s="122">
        <v>2.4500000000000002</v>
      </c>
      <c r="V294" s="122">
        <f t="shared" si="34"/>
        <v>19.600000000000001</v>
      </c>
      <c r="W294" s="122"/>
      <c r="X294" s="122" t="s">
        <v>137</v>
      </c>
      <c r="Y294" s="117"/>
      <c r="Z294" s="117"/>
      <c r="AA294" s="117"/>
      <c r="AB294" s="117"/>
      <c r="AC294" s="117"/>
      <c r="AD294" s="117"/>
      <c r="AE294" s="117"/>
      <c r="AF294" s="117"/>
      <c r="AG294" s="117" t="s">
        <v>138</v>
      </c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H294" s="117"/>
    </row>
    <row r="295" spans="1:60" outlineLevel="1" x14ac:dyDescent="0.2">
      <c r="A295" s="140">
        <v>100</v>
      </c>
      <c r="B295" s="141" t="s">
        <v>410</v>
      </c>
      <c r="C295" s="149" t="s">
        <v>411</v>
      </c>
      <c r="D295" s="142" t="s">
        <v>148</v>
      </c>
      <c r="E295" s="143">
        <v>2</v>
      </c>
      <c r="F295" s="144"/>
      <c r="G295" s="145">
        <f t="shared" si="28"/>
        <v>0</v>
      </c>
      <c r="H295" s="122">
        <v>0</v>
      </c>
      <c r="I295" s="122">
        <f t="shared" si="29"/>
        <v>0</v>
      </c>
      <c r="J295" s="122">
        <v>50.6</v>
      </c>
      <c r="K295" s="122">
        <f t="shared" si="30"/>
        <v>101.2</v>
      </c>
      <c r="L295" s="122">
        <v>21</v>
      </c>
      <c r="M295" s="122">
        <f t="shared" si="31"/>
        <v>0</v>
      </c>
      <c r="N295" s="122">
        <v>0</v>
      </c>
      <c r="O295" s="122">
        <f t="shared" si="32"/>
        <v>0</v>
      </c>
      <c r="P295" s="122">
        <v>1.8E-3</v>
      </c>
      <c r="Q295" s="122">
        <f t="shared" si="33"/>
        <v>0</v>
      </c>
      <c r="R295" s="122"/>
      <c r="S295" s="122" t="s">
        <v>135</v>
      </c>
      <c r="T295" s="122" t="s">
        <v>135</v>
      </c>
      <c r="U295" s="122">
        <v>0.11</v>
      </c>
      <c r="V295" s="122">
        <f t="shared" si="34"/>
        <v>0.22</v>
      </c>
      <c r="W295" s="122"/>
      <c r="X295" s="122" t="s">
        <v>137</v>
      </c>
      <c r="Y295" s="117"/>
      <c r="Z295" s="117"/>
      <c r="AA295" s="117"/>
      <c r="AB295" s="117"/>
      <c r="AC295" s="117"/>
      <c r="AD295" s="117"/>
      <c r="AE295" s="117"/>
      <c r="AF295" s="117"/>
      <c r="AG295" s="117" t="s">
        <v>138</v>
      </c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H295" s="117"/>
    </row>
    <row r="296" spans="1:60" outlineLevel="1" x14ac:dyDescent="0.2">
      <c r="A296" s="140">
        <v>101</v>
      </c>
      <c r="B296" s="141" t="s">
        <v>412</v>
      </c>
      <c r="C296" s="149" t="s">
        <v>413</v>
      </c>
      <c r="D296" s="142" t="s">
        <v>148</v>
      </c>
      <c r="E296" s="143">
        <v>6</v>
      </c>
      <c r="F296" s="144"/>
      <c r="G296" s="145">
        <f t="shared" si="28"/>
        <v>0</v>
      </c>
      <c r="H296" s="122">
        <v>0</v>
      </c>
      <c r="I296" s="122">
        <f t="shared" si="29"/>
        <v>0</v>
      </c>
      <c r="J296" s="122">
        <v>72.2</v>
      </c>
      <c r="K296" s="122">
        <f t="shared" si="30"/>
        <v>433.2</v>
      </c>
      <c r="L296" s="122">
        <v>21</v>
      </c>
      <c r="M296" s="122">
        <f t="shared" si="31"/>
        <v>0</v>
      </c>
      <c r="N296" s="122">
        <v>0</v>
      </c>
      <c r="O296" s="122">
        <f t="shared" si="32"/>
        <v>0</v>
      </c>
      <c r="P296" s="122">
        <v>0</v>
      </c>
      <c r="Q296" s="122">
        <f t="shared" si="33"/>
        <v>0</v>
      </c>
      <c r="R296" s="122"/>
      <c r="S296" s="122" t="s">
        <v>135</v>
      </c>
      <c r="T296" s="122" t="s">
        <v>135</v>
      </c>
      <c r="U296" s="122">
        <v>0.157</v>
      </c>
      <c r="V296" s="122">
        <f t="shared" si="34"/>
        <v>0.94</v>
      </c>
      <c r="W296" s="122"/>
      <c r="X296" s="122" t="s">
        <v>137</v>
      </c>
      <c r="Y296" s="117"/>
      <c r="Z296" s="117"/>
      <c r="AA296" s="117"/>
      <c r="AB296" s="117"/>
      <c r="AC296" s="117"/>
      <c r="AD296" s="117"/>
      <c r="AE296" s="117"/>
      <c r="AF296" s="117"/>
      <c r="AG296" s="117" t="s">
        <v>138</v>
      </c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H296" s="117"/>
    </row>
    <row r="297" spans="1:60" ht="45" outlineLevel="1" x14ac:dyDescent="0.2">
      <c r="A297" s="140">
        <v>102</v>
      </c>
      <c r="B297" s="141" t="s">
        <v>414</v>
      </c>
      <c r="C297" s="149" t="s">
        <v>415</v>
      </c>
      <c r="D297" s="142" t="s">
        <v>148</v>
      </c>
      <c r="E297" s="143">
        <v>1</v>
      </c>
      <c r="F297" s="144"/>
      <c r="G297" s="145">
        <f t="shared" si="28"/>
        <v>0</v>
      </c>
      <c r="H297" s="122">
        <v>0</v>
      </c>
      <c r="I297" s="122">
        <f t="shared" si="29"/>
        <v>0</v>
      </c>
      <c r="J297" s="122">
        <v>5279</v>
      </c>
      <c r="K297" s="122">
        <f t="shared" si="30"/>
        <v>5279</v>
      </c>
      <c r="L297" s="122">
        <v>21</v>
      </c>
      <c r="M297" s="122">
        <f t="shared" si="31"/>
        <v>0</v>
      </c>
      <c r="N297" s="122">
        <v>0</v>
      </c>
      <c r="O297" s="122">
        <f t="shared" si="32"/>
        <v>0</v>
      </c>
      <c r="P297" s="122">
        <v>0</v>
      </c>
      <c r="Q297" s="122">
        <f t="shared" si="33"/>
        <v>0</v>
      </c>
      <c r="R297" s="122"/>
      <c r="S297" s="122" t="s">
        <v>276</v>
      </c>
      <c r="T297" s="122" t="s">
        <v>136</v>
      </c>
      <c r="U297" s="122">
        <v>0</v>
      </c>
      <c r="V297" s="122">
        <f t="shared" si="34"/>
        <v>0</v>
      </c>
      <c r="W297" s="122"/>
      <c r="X297" s="122" t="s">
        <v>137</v>
      </c>
      <c r="Y297" s="117"/>
      <c r="Z297" s="117"/>
      <c r="AA297" s="117"/>
      <c r="AB297" s="117"/>
      <c r="AC297" s="117"/>
      <c r="AD297" s="117"/>
      <c r="AE297" s="117"/>
      <c r="AF297" s="117"/>
      <c r="AG297" s="117" t="s">
        <v>138</v>
      </c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</row>
    <row r="298" spans="1:60" outlineLevel="1" x14ac:dyDescent="0.2">
      <c r="A298" s="140">
        <v>103</v>
      </c>
      <c r="B298" s="141" t="s">
        <v>416</v>
      </c>
      <c r="C298" s="149" t="s">
        <v>417</v>
      </c>
      <c r="D298" s="142" t="s">
        <v>148</v>
      </c>
      <c r="E298" s="143">
        <v>6</v>
      </c>
      <c r="F298" s="144"/>
      <c r="G298" s="145">
        <f t="shared" si="28"/>
        <v>0</v>
      </c>
      <c r="H298" s="122">
        <v>710</v>
      </c>
      <c r="I298" s="122">
        <f t="shared" si="29"/>
        <v>4260</v>
      </c>
      <c r="J298" s="122">
        <v>0</v>
      </c>
      <c r="K298" s="122">
        <f t="shared" si="30"/>
        <v>0</v>
      </c>
      <c r="L298" s="122">
        <v>21</v>
      </c>
      <c r="M298" s="122">
        <f t="shared" si="31"/>
        <v>0</v>
      </c>
      <c r="N298" s="122">
        <v>8.0000000000000004E-4</v>
      </c>
      <c r="O298" s="122">
        <f t="shared" si="32"/>
        <v>0</v>
      </c>
      <c r="P298" s="122">
        <v>0</v>
      </c>
      <c r="Q298" s="122">
        <f t="shared" si="33"/>
        <v>0</v>
      </c>
      <c r="R298" s="122" t="s">
        <v>162</v>
      </c>
      <c r="S298" s="122" t="s">
        <v>135</v>
      </c>
      <c r="T298" s="122" t="s">
        <v>135</v>
      </c>
      <c r="U298" s="122">
        <v>0</v>
      </c>
      <c r="V298" s="122">
        <f t="shared" si="34"/>
        <v>0</v>
      </c>
      <c r="W298" s="122"/>
      <c r="X298" s="122" t="s">
        <v>163</v>
      </c>
      <c r="Y298" s="117"/>
      <c r="Z298" s="117"/>
      <c r="AA298" s="117"/>
      <c r="AB298" s="117"/>
      <c r="AC298" s="117"/>
      <c r="AD298" s="117"/>
      <c r="AE298" s="117"/>
      <c r="AF298" s="117"/>
      <c r="AG298" s="117" t="s">
        <v>164</v>
      </c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</row>
    <row r="299" spans="1:60" ht="56.25" outlineLevel="1" x14ac:dyDescent="0.2">
      <c r="A299" s="140">
        <v>104</v>
      </c>
      <c r="B299" s="141" t="s">
        <v>418</v>
      </c>
      <c r="C299" s="149" t="s">
        <v>419</v>
      </c>
      <c r="D299" s="142" t="s">
        <v>275</v>
      </c>
      <c r="E299" s="143">
        <v>1</v>
      </c>
      <c r="F299" s="144"/>
      <c r="G299" s="145">
        <f t="shared" si="28"/>
        <v>0</v>
      </c>
      <c r="H299" s="122">
        <v>12450</v>
      </c>
      <c r="I299" s="122">
        <f t="shared" si="29"/>
        <v>12450</v>
      </c>
      <c r="J299" s="122">
        <v>0</v>
      </c>
      <c r="K299" s="122">
        <f t="shared" si="30"/>
        <v>0</v>
      </c>
      <c r="L299" s="122">
        <v>21</v>
      </c>
      <c r="M299" s="122">
        <f t="shared" si="31"/>
        <v>0</v>
      </c>
      <c r="N299" s="122">
        <v>0</v>
      </c>
      <c r="O299" s="122">
        <f t="shared" si="32"/>
        <v>0</v>
      </c>
      <c r="P299" s="122">
        <v>0</v>
      </c>
      <c r="Q299" s="122">
        <f t="shared" si="33"/>
        <v>0</v>
      </c>
      <c r="R299" s="122"/>
      <c r="S299" s="122" t="s">
        <v>276</v>
      </c>
      <c r="T299" s="122" t="s">
        <v>136</v>
      </c>
      <c r="U299" s="122">
        <v>0</v>
      </c>
      <c r="V299" s="122">
        <f t="shared" si="34"/>
        <v>0</v>
      </c>
      <c r="W299" s="122"/>
      <c r="X299" s="122" t="s">
        <v>163</v>
      </c>
      <c r="Y299" s="117"/>
      <c r="Z299" s="117"/>
      <c r="AA299" s="117"/>
      <c r="AB299" s="117"/>
      <c r="AC299" s="117"/>
      <c r="AD299" s="117"/>
      <c r="AE299" s="117"/>
      <c r="AF299" s="117"/>
      <c r="AG299" s="117" t="s">
        <v>164</v>
      </c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</row>
    <row r="300" spans="1:60" outlineLevel="1" x14ac:dyDescent="0.2">
      <c r="A300" s="140">
        <v>105</v>
      </c>
      <c r="B300" s="141" t="s">
        <v>420</v>
      </c>
      <c r="C300" s="149" t="s">
        <v>421</v>
      </c>
      <c r="D300" s="142" t="s">
        <v>148</v>
      </c>
      <c r="E300" s="143">
        <v>1</v>
      </c>
      <c r="F300" s="144"/>
      <c r="G300" s="145">
        <f t="shared" si="28"/>
        <v>0</v>
      </c>
      <c r="H300" s="122">
        <v>0</v>
      </c>
      <c r="I300" s="122">
        <f t="shared" si="29"/>
        <v>0</v>
      </c>
      <c r="J300" s="122">
        <v>2500</v>
      </c>
      <c r="K300" s="122">
        <f t="shared" si="30"/>
        <v>2500</v>
      </c>
      <c r="L300" s="122">
        <v>21</v>
      </c>
      <c r="M300" s="122">
        <f t="shared" si="31"/>
        <v>0</v>
      </c>
      <c r="N300" s="122">
        <v>0</v>
      </c>
      <c r="O300" s="122">
        <f t="shared" si="32"/>
        <v>0</v>
      </c>
      <c r="P300" s="122">
        <v>0</v>
      </c>
      <c r="Q300" s="122">
        <f t="shared" si="33"/>
        <v>0</v>
      </c>
      <c r="R300" s="122"/>
      <c r="S300" s="122" t="s">
        <v>276</v>
      </c>
      <c r="T300" s="122" t="s">
        <v>136</v>
      </c>
      <c r="U300" s="122">
        <v>0</v>
      </c>
      <c r="V300" s="122">
        <f t="shared" si="34"/>
        <v>0</v>
      </c>
      <c r="W300" s="122"/>
      <c r="X300" s="122" t="s">
        <v>355</v>
      </c>
      <c r="Y300" s="117"/>
      <c r="Z300" s="117"/>
      <c r="AA300" s="117"/>
      <c r="AB300" s="117"/>
      <c r="AC300" s="117"/>
      <c r="AD300" s="117"/>
      <c r="AE300" s="117"/>
      <c r="AF300" s="117"/>
      <c r="AG300" s="117" t="s">
        <v>363</v>
      </c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17"/>
      <c r="BE300" s="117"/>
      <c r="BF300" s="117"/>
      <c r="BG300" s="117"/>
      <c r="BH300" s="117"/>
    </row>
    <row r="301" spans="1:60" ht="22.5" outlineLevel="1" x14ac:dyDescent="0.2">
      <c r="A301" s="140">
        <v>106</v>
      </c>
      <c r="B301" s="141" t="s">
        <v>422</v>
      </c>
      <c r="C301" s="149" t="s">
        <v>423</v>
      </c>
      <c r="D301" s="142" t="s">
        <v>275</v>
      </c>
      <c r="E301" s="143">
        <v>1</v>
      </c>
      <c r="F301" s="144"/>
      <c r="G301" s="145">
        <f t="shared" si="28"/>
        <v>0</v>
      </c>
      <c r="H301" s="122">
        <v>0</v>
      </c>
      <c r="I301" s="122">
        <f t="shared" si="29"/>
        <v>0</v>
      </c>
      <c r="J301" s="122">
        <v>4000</v>
      </c>
      <c r="K301" s="122">
        <f t="shared" si="30"/>
        <v>4000</v>
      </c>
      <c r="L301" s="122">
        <v>21</v>
      </c>
      <c r="M301" s="122">
        <f t="shared" si="31"/>
        <v>0</v>
      </c>
      <c r="N301" s="122">
        <v>0</v>
      </c>
      <c r="O301" s="122">
        <f t="shared" si="32"/>
        <v>0</v>
      </c>
      <c r="P301" s="122">
        <v>0</v>
      </c>
      <c r="Q301" s="122">
        <f t="shared" si="33"/>
        <v>0</v>
      </c>
      <c r="R301" s="122"/>
      <c r="S301" s="122" t="s">
        <v>276</v>
      </c>
      <c r="T301" s="122" t="s">
        <v>136</v>
      </c>
      <c r="U301" s="122">
        <v>0</v>
      </c>
      <c r="V301" s="122">
        <f t="shared" si="34"/>
        <v>0</v>
      </c>
      <c r="W301" s="122"/>
      <c r="X301" s="122" t="s">
        <v>355</v>
      </c>
      <c r="Y301" s="117"/>
      <c r="Z301" s="117"/>
      <c r="AA301" s="117"/>
      <c r="AB301" s="117"/>
      <c r="AC301" s="117"/>
      <c r="AD301" s="117"/>
      <c r="AE301" s="117"/>
      <c r="AF301" s="117"/>
      <c r="AG301" s="117" t="s">
        <v>363</v>
      </c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H301" s="117"/>
    </row>
    <row r="302" spans="1:60" ht="22.5" outlineLevel="1" x14ac:dyDescent="0.2">
      <c r="A302" s="134">
        <v>107</v>
      </c>
      <c r="B302" s="135" t="s">
        <v>424</v>
      </c>
      <c r="C302" s="147" t="s">
        <v>425</v>
      </c>
      <c r="D302" s="136" t="s">
        <v>155</v>
      </c>
      <c r="E302" s="137">
        <v>3.6</v>
      </c>
      <c r="F302" s="138"/>
      <c r="G302" s="139">
        <f t="shared" si="28"/>
        <v>0</v>
      </c>
      <c r="H302" s="122">
        <v>0</v>
      </c>
      <c r="I302" s="122">
        <f t="shared" si="29"/>
        <v>0</v>
      </c>
      <c r="J302" s="122">
        <v>25415</v>
      </c>
      <c r="K302" s="122">
        <f t="shared" si="30"/>
        <v>91494</v>
      </c>
      <c r="L302" s="122">
        <v>21</v>
      </c>
      <c r="M302" s="122">
        <f t="shared" si="31"/>
        <v>0</v>
      </c>
      <c r="N302" s="122">
        <v>0</v>
      </c>
      <c r="O302" s="122">
        <f t="shared" si="32"/>
        <v>0</v>
      </c>
      <c r="P302" s="122">
        <v>0</v>
      </c>
      <c r="Q302" s="122">
        <f t="shared" si="33"/>
        <v>0</v>
      </c>
      <c r="R302" s="122"/>
      <c r="S302" s="122" t="s">
        <v>276</v>
      </c>
      <c r="T302" s="122" t="s">
        <v>136</v>
      </c>
      <c r="U302" s="122">
        <v>0</v>
      </c>
      <c r="V302" s="122">
        <f t="shared" si="34"/>
        <v>0</v>
      </c>
      <c r="W302" s="122"/>
      <c r="X302" s="122" t="s">
        <v>355</v>
      </c>
      <c r="Y302" s="117"/>
      <c r="Z302" s="117"/>
      <c r="AA302" s="117"/>
      <c r="AB302" s="117"/>
      <c r="AC302" s="117"/>
      <c r="AD302" s="117"/>
      <c r="AE302" s="117"/>
      <c r="AF302" s="117"/>
      <c r="AG302" s="117" t="s">
        <v>363</v>
      </c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17"/>
      <c r="BE302" s="117"/>
      <c r="BF302" s="117"/>
      <c r="BG302" s="117"/>
      <c r="BH302" s="117"/>
    </row>
    <row r="303" spans="1:60" ht="22.5" outlineLevel="1" x14ac:dyDescent="0.2">
      <c r="A303" s="120"/>
      <c r="B303" s="121"/>
      <c r="C303" s="148" t="s">
        <v>426</v>
      </c>
      <c r="D303" s="123"/>
      <c r="E303" s="124">
        <v>3.6</v>
      </c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17"/>
      <c r="Z303" s="117"/>
      <c r="AA303" s="117"/>
      <c r="AB303" s="117"/>
      <c r="AC303" s="117"/>
      <c r="AD303" s="117"/>
      <c r="AE303" s="117"/>
      <c r="AF303" s="117"/>
      <c r="AG303" s="117" t="s">
        <v>140</v>
      </c>
      <c r="AH303" s="117">
        <v>0</v>
      </c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H303" s="117"/>
    </row>
    <row r="304" spans="1:60" outlineLevel="1" x14ac:dyDescent="0.2">
      <c r="A304" s="120"/>
      <c r="B304" s="121"/>
      <c r="C304" s="148" t="s">
        <v>427</v>
      </c>
      <c r="D304" s="123"/>
      <c r="E304" s="124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17"/>
      <c r="Z304" s="117"/>
      <c r="AA304" s="117"/>
      <c r="AB304" s="117"/>
      <c r="AC304" s="117"/>
      <c r="AD304" s="117"/>
      <c r="AE304" s="117"/>
      <c r="AF304" s="117"/>
      <c r="AG304" s="117" t="s">
        <v>140</v>
      </c>
      <c r="AH304" s="117">
        <v>0</v>
      </c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</row>
    <row r="305" spans="1:60" outlineLevel="1" x14ac:dyDescent="0.2">
      <c r="A305" s="120"/>
      <c r="B305" s="121"/>
      <c r="C305" s="148" t="s">
        <v>428</v>
      </c>
      <c r="D305" s="123"/>
      <c r="E305" s="124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17"/>
      <c r="Z305" s="117"/>
      <c r="AA305" s="117"/>
      <c r="AB305" s="117"/>
      <c r="AC305" s="117"/>
      <c r="AD305" s="117"/>
      <c r="AE305" s="117"/>
      <c r="AF305" s="117"/>
      <c r="AG305" s="117" t="s">
        <v>140</v>
      </c>
      <c r="AH305" s="117">
        <v>0</v>
      </c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</row>
    <row r="306" spans="1:60" ht="22.5" outlineLevel="1" x14ac:dyDescent="0.2">
      <c r="A306" s="120"/>
      <c r="B306" s="121"/>
      <c r="C306" s="148" t="s">
        <v>429</v>
      </c>
      <c r="D306" s="123"/>
      <c r="E306" s="124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17"/>
      <c r="Z306" s="117"/>
      <c r="AA306" s="117"/>
      <c r="AB306" s="117"/>
      <c r="AC306" s="117"/>
      <c r="AD306" s="117"/>
      <c r="AE306" s="117"/>
      <c r="AF306" s="117"/>
      <c r="AG306" s="117" t="s">
        <v>140</v>
      </c>
      <c r="AH306" s="117">
        <v>0</v>
      </c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</row>
    <row r="307" spans="1:60" outlineLevel="1" x14ac:dyDescent="0.2">
      <c r="A307" s="120"/>
      <c r="B307" s="121"/>
      <c r="C307" s="148" t="s">
        <v>430</v>
      </c>
      <c r="D307" s="123"/>
      <c r="E307" s="124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17"/>
      <c r="Z307" s="117"/>
      <c r="AA307" s="117"/>
      <c r="AB307" s="117"/>
      <c r="AC307" s="117"/>
      <c r="AD307" s="117"/>
      <c r="AE307" s="117"/>
      <c r="AF307" s="117"/>
      <c r="AG307" s="117" t="s">
        <v>140</v>
      </c>
      <c r="AH307" s="117">
        <v>0</v>
      </c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</row>
    <row r="308" spans="1:60" ht="22.5" outlineLevel="1" x14ac:dyDescent="0.2">
      <c r="A308" s="120"/>
      <c r="B308" s="121"/>
      <c r="C308" s="148" t="s">
        <v>431</v>
      </c>
      <c r="D308" s="123"/>
      <c r="E308" s="124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17"/>
      <c r="Z308" s="117"/>
      <c r="AA308" s="117"/>
      <c r="AB308" s="117"/>
      <c r="AC308" s="117"/>
      <c r="AD308" s="117"/>
      <c r="AE308" s="117"/>
      <c r="AF308" s="117"/>
      <c r="AG308" s="117" t="s">
        <v>140</v>
      </c>
      <c r="AH308" s="117">
        <v>0</v>
      </c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</row>
    <row r="309" spans="1:60" ht="22.5" outlineLevel="1" x14ac:dyDescent="0.2">
      <c r="A309" s="120"/>
      <c r="B309" s="121"/>
      <c r="C309" s="148" t="s">
        <v>432</v>
      </c>
      <c r="D309" s="123"/>
      <c r="E309" s="124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17"/>
      <c r="Z309" s="117"/>
      <c r="AA309" s="117"/>
      <c r="AB309" s="117"/>
      <c r="AC309" s="117"/>
      <c r="AD309" s="117"/>
      <c r="AE309" s="117"/>
      <c r="AF309" s="117"/>
      <c r="AG309" s="117" t="s">
        <v>140</v>
      </c>
      <c r="AH309" s="117">
        <v>0</v>
      </c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</row>
    <row r="310" spans="1:60" outlineLevel="1" x14ac:dyDescent="0.2">
      <c r="A310" s="120"/>
      <c r="B310" s="121"/>
      <c r="C310" s="148" t="s">
        <v>433</v>
      </c>
      <c r="D310" s="123"/>
      <c r="E310" s="124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17"/>
      <c r="Z310" s="117"/>
      <c r="AA310" s="117"/>
      <c r="AB310" s="117"/>
      <c r="AC310" s="117"/>
      <c r="AD310" s="117"/>
      <c r="AE310" s="117"/>
      <c r="AF310" s="117"/>
      <c r="AG310" s="117" t="s">
        <v>140</v>
      </c>
      <c r="AH310" s="117">
        <v>0</v>
      </c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</row>
    <row r="311" spans="1:60" outlineLevel="1" x14ac:dyDescent="0.2">
      <c r="A311" s="120"/>
      <c r="B311" s="121"/>
      <c r="C311" s="148" t="s">
        <v>434</v>
      </c>
      <c r="D311" s="123"/>
      <c r="E311" s="124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17"/>
      <c r="Z311" s="117"/>
      <c r="AA311" s="117"/>
      <c r="AB311" s="117"/>
      <c r="AC311" s="117"/>
      <c r="AD311" s="117"/>
      <c r="AE311" s="117"/>
      <c r="AF311" s="117"/>
      <c r="AG311" s="117" t="s">
        <v>140</v>
      </c>
      <c r="AH311" s="117">
        <v>0</v>
      </c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X311" s="117"/>
      <c r="AY311" s="117"/>
      <c r="AZ311" s="117"/>
      <c r="BA311" s="117"/>
      <c r="BB311" s="117"/>
      <c r="BC311" s="117"/>
      <c r="BD311" s="117"/>
      <c r="BE311" s="117"/>
      <c r="BF311" s="117"/>
      <c r="BG311" s="117"/>
      <c r="BH311" s="117"/>
    </row>
    <row r="312" spans="1:60" outlineLevel="1" x14ac:dyDescent="0.2">
      <c r="A312" s="120"/>
      <c r="B312" s="121"/>
      <c r="C312" s="148" t="s">
        <v>435</v>
      </c>
      <c r="D312" s="123"/>
      <c r="E312" s="124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17"/>
      <c r="Z312" s="117"/>
      <c r="AA312" s="117"/>
      <c r="AB312" s="117"/>
      <c r="AC312" s="117"/>
      <c r="AD312" s="117"/>
      <c r="AE312" s="117"/>
      <c r="AF312" s="117"/>
      <c r="AG312" s="117" t="s">
        <v>140</v>
      </c>
      <c r="AH312" s="117">
        <v>0</v>
      </c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</row>
    <row r="313" spans="1:60" ht="22.5" outlineLevel="1" x14ac:dyDescent="0.2">
      <c r="A313" s="120"/>
      <c r="B313" s="121"/>
      <c r="C313" s="148" t="s">
        <v>436</v>
      </c>
      <c r="D313" s="123"/>
      <c r="E313" s="124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17"/>
      <c r="Z313" s="117"/>
      <c r="AA313" s="117"/>
      <c r="AB313" s="117"/>
      <c r="AC313" s="117"/>
      <c r="AD313" s="117"/>
      <c r="AE313" s="117"/>
      <c r="AF313" s="117"/>
      <c r="AG313" s="117" t="s">
        <v>140</v>
      </c>
      <c r="AH313" s="117">
        <v>0</v>
      </c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</row>
    <row r="314" spans="1:60" ht="22.5" outlineLevel="1" x14ac:dyDescent="0.2">
      <c r="A314" s="120"/>
      <c r="B314" s="121"/>
      <c r="C314" s="148" t="s">
        <v>437</v>
      </c>
      <c r="D314" s="123"/>
      <c r="E314" s="124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17"/>
      <c r="Z314" s="117"/>
      <c r="AA314" s="117"/>
      <c r="AB314" s="117"/>
      <c r="AC314" s="117"/>
      <c r="AD314" s="117"/>
      <c r="AE314" s="117"/>
      <c r="AF314" s="117"/>
      <c r="AG314" s="117" t="s">
        <v>140</v>
      </c>
      <c r="AH314" s="117">
        <v>0</v>
      </c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</row>
    <row r="315" spans="1:60" outlineLevel="1" x14ac:dyDescent="0.2">
      <c r="A315" s="120"/>
      <c r="B315" s="121"/>
      <c r="C315" s="148" t="s">
        <v>438</v>
      </c>
      <c r="D315" s="123"/>
      <c r="E315" s="124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17"/>
      <c r="Z315" s="117"/>
      <c r="AA315" s="117"/>
      <c r="AB315" s="117"/>
      <c r="AC315" s="117"/>
      <c r="AD315" s="117"/>
      <c r="AE315" s="117"/>
      <c r="AF315" s="117"/>
      <c r="AG315" s="117" t="s">
        <v>140</v>
      </c>
      <c r="AH315" s="117">
        <v>0</v>
      </c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</row>
    <row r="316" spans="1:60" outlineLevel="1" x14ac:dyDescent="0.2">
      <c r="A316" s="140">
        <v>108</v>
      </c>
      <c r="B316" s="141" t="s">
        <v>439</v>
      </c>
      <c r="C316" s="149" t="s">
        <v>440</v>
      </c>
      <c r="D316" s="142" t="s">
        <v>0</v>
      </c>
      <c r="E316" s="143">
        <v>1308.454</v>
      </c>
      <c r="F316" s="144"/>
      <c r="G316" s="145">
        <f>ROUND(E316*F316,2)</f>
        <v>0</v>
      </c>
      <c r="H316" s="122">
        <v>0</v>
      </c>
      <c r="I316" s="122">
        <f>ROUND(E316*H316,2)</f>
        <v>0</v>
      </c>
      <c r="J316" s="122">
        <v>2</v>
      </c>
      <c r="K316" s="122">
        <f>ROUND(E316*J316,2)</f>
        <v>2616.91</v>
      </c>
      <c r="L316" s="122">
        <v>21</v>
      </c>
      <c r="M316" s="122">
        <f>G316*(1+L316/100)</f>
        <v>0</v>
      </c>
      <c r="N316" s="122">
        <v>0</v>
      </c>
      <c r="O316" s="122">
        <f>ROUND(E316*N316,2)</f>
        <v>0</v>
      </c>
      <c r="P316" s="122">
        <v>0</v>
      </c>
      <c r="Q316" s="122">
        <f>ROUND(E316*P316,2)</f>
        <v>0</v>
      </c>
      <c r="R316" s="122"/>
      <c r="S316" s="122" t="s">
        <v>135</v>
      </c>
      <c r="T316" s="122" t="s">
        <v>136</v>
      </c>
      <c r="U316" s="122">
        <v>0</v>
      </c>
      <c r="V316" s="122">
        <f>ROUND(E316*U316,2)</f>
        <v>0</v>
      </c>
      <c r="W316" s="122"/>
      <c r="X316" s="122" t="s">
        <v>271</v>
      </c>
      <c r="Y316" s="117"/>
      <c r="Z316" s="117"/>
      <c r="AA316" s="117"/>
      <c r="AB316" s="117"/>
      <c r="AC316" s="117"/>
      <c r="AD316" s="117"/>
      <c r="AE316" s="117"/>
      <c r="AF316" s="117"/>
      <c r="AG316" s="117" t="s">
        <v>272</v>
      </c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</row>
    <row r="317" spans="1:60" x14ac:dyDescent="0.2">
      <c r="A317" s="128" t="s">
        <v>130</v>
      </c>
      <c r="B317" s="129" t="s">
        <v>84</v>
      </c>
      <c r="C317" s="146" t="s">
        <v>85</v>
      </c>
      <c r="D317" s="130"/>
      <c r="E317" s="131"/>
      <c r="F317" s="132"/>
      <c r="G317" s="133">
        <f>SUMIF(AG318:AG321,"&lt;&gt;NOR",G318:G321)</f>
        <v>0</v>
      </c>
      <c r="H317" s="127"/>
      <c r="I317" s="127">
        <f>SUM(I318:I321)</f>
        <v>1551.4</v>
      </c>
      <c r="J317" s="127"/>
      <c r="K317" s="127">
        <f>SUM(K318:K321)</f>
        <v>842.6</v>
      </c>
      <c r="L317" s="127"/>
      <c r="M317" s="127">
        <f>SUM(M318:M321)</f>
        <v>0</v>
      </c>
      <c r="N317" s="127"/>
      <c r="O317" s="127">
        <f>SUM(O318:O321)</f>
        <v>0.04</v>
      </c>
      <c r="P317" s="127"/>
      <c r="Q317" s="127">
        <f>SUM(Q318:Q321)</f>
        <v>0.02</v>
      </c>
      <c r="R317" s="127"/>
      <c r="S317" s="127"/>
      <c r="T317" s="127"/>
      <c r="U317" s="127"/>
      <c r="V317" s="127">
        <f>SUM(V318:V321)</f>
        <v>4.37</v>
      </c>
      <c r="W317" s="127"/>
      <c r="X317" s="127"/>
      <c r="AG317" t="s">
        <v>131</v>
      </c>
    </row>
    <row r="318" spans="1:60" outlineLevel="1" x14ac:dyDescent="0.2">
      <c r="A318" s="134">
        <v>109</v>
      </c>
      <c r="B318" s="135" t="s">
        <v>441</v>
      </c>
      <c r="C318" s="147" t="s">
        <v>442</v>
      </c>
      <c r="D318" s="136" t="s">
        <v>143</v>
      </c>
      <c r="E318" s="137">
        <v>4.2</v>
      </c>
      <c r="F318" s="138"/>
      <c r="G318" s="139">
        <f>ROUND(E318*F318,2)</f>
        <v>0</v>
      </c>
      <c r="H318" s="122">
        <v>0</v>
      </c>
      <c r="I318" s="122">
        <f>ROUND(E318*H318,2)</f>
        <v>0</v>
      </c>
      <c r="J318" s="122">
        <v>85</v>
      </c>
      <c r="K318" s="122">
        <f>ROUND(E318*J318,2)</f>
        <v>357</v>
      </c>
      <c r="L318" s="122">
        <v>21</v>
      </c>
      <c r="M318" s="122">
        <f>G318*(1+L318/100)</f>
        <v>0</v>
      </c>
      <c r="N318" s="122">
        <v>0</v>
      </c>
      <c r="O318" s="122">
        <f>ROUND(E318*N318,2)</f>
        <v>0</v>
      </c>
      <c r="P318" s="122">
        <v>5.0000000000000001E-3</v>
      </c>
      <c r="Q318" s="122">
        <f>ROUND(E318*P318,2)</f>
        <v>0.02</v>
      </c>
      <c r="R318" s="122"/>
      <c r="S318" s="122" t="s">
        <v>135</v>
      </c>
      <c r="T318" s="122" t="s">
        <v>136</v>
      </c>
      <c r="U318" s="122">
        <v>0.51</v>
      </c>
      <c r="V318" s="122">
        <f>ROUND(E318*U318,2)</f>
        <v>2.14</v>
      </c>
      <c r="W318" s="122"/>
      <c r="X318" s="122" t="s">
        <v>137</v>
      </c>
      <c r="Y318" s="117"/>
      <c r="Z318" s="117"/>
      <c r="AA318" s="117"/>
      <c r="AB318" s="117"/>
      <c r="AC318" s="117"/>
      <c r="AD318" s="117"/>
      <c r="AE318" s="117"/>
      <c r="AF318" s="117"/>
      <c r="AG318" s="117" t="s">
        <v>138</v>
      </c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</row>
    <row r="319" spans="1:60" outlineLevel="1" x14ac:dyDescent="0.2">
      <c r="A319" s="120"/>
      <c r="B319" s="121"/>
      <c r="C319" s="148" t="s">
        <v>233</v>
      </c>
      <c r="D319" s="123"/>
      <c r="E319" s="124">
        <v>4.2</v>
      </c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17"/>
      <c r="Z319" s="117"/>
      <c r="AA319" s="117"/>
      <c r="AB319" s="117"/>
      <c r="AC319" s="117"/>
      <c r="AD319" s="117"/>
      <c r="AE319" s="117"/>
      <c r="AF319" s="117"/>
      <c r="AG319" s="117" t="s">
        <v>140</v>
      </c>
      <c r="AH319" s="117">
        <v>0</v>
      </c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</row>
    <row r="320" spans="1:60" ht="22.5" outlineLevel="1" x14ac:dyDescent="0.2">
      <c r="A320" s="134">
        <v>110</v>
      </c>
      <c r="B320" s="135" t="s">
        <v>443</v>
      </c>
      <c r="C320" s="147" t="s">
        <v>444</v>
      </c>
      <c r="D320" s="136" t="s">
        <v>143</v>
      </c>
      <c r="E320" s="137">
        <v>4.2</v>
      </c>
      <c r="F320" s="138"/>
      <c r="G320" s="139">
        <f>ROUND(E320*F320,2)</f>
        <v>0</v>
      </c>
      <c r="H320" s="122">
        <v>369.38</v>
      </c>
      <c r="I320" s="122">
        <f>ROUND(E320*H320,2)</f>
        <v>1551.4</v>
      </c>
      <c r="J320" s="122">
        <v>115.62</v>
      </c>
      <c r="K320" s="122">
        <f>ROUND(E320*J320,2)</f>
        <v>485.6</v>
      </c>
      <c r="L320" s="122">
        <v>21</v>
      </c>
      <c r="M320" s="122">
        <f>G320*(1+L320/100)</f>
        <v>0</v>
      </c>
      <c r="N320" s="122">
        <v>9.6500000000000006E-3</v>
      </c>
      <c r="O320" s="122">
        <f>ROUND(E320*N320,2)</f>
        <v>0.04</v>
      </c>
      <c r="P320" s="122">
        <v>0</v>
      </c>
      <c r="Q320" s="122">
        <f>ROUND(E320*P320,2)</f>
        <v>0</v>
      </c>
      <c r="R320" s="122"/>
      <c r="S320" s="122" t="s">
        <v>276</v>
      </c>
      <c r="T320" s="122" t="s">
        <v>136</v>
      </c>
      <c r="U320" s="122">
        <v>0.53</v>
      </c>
      <c r="V320" s="122">
        <f>ROUND(E320*U320,2)</f>
        <v>2.23</v>
      </c>
      <c r="W320" s="122"/>
      <c r="X320" s="122" t="s">
        <v>137</v>
      </c>
      <c r="Y320" s="117"/>
      <c r="Z320" s="117"/>
      <c r="AA320" s="117"/>
      <c r="AB320" s="117"/>
      <c r="AC320" s="117"/>
      <c r="AD320" s="117"/>
      <c r="AE320" s="117"/>
      <c r="AF320" s="117"/>
      <c r="AG320" s="117" t="s">
        <v>138</v>
      </c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</row>
    <row r="321" spans="1:60" outlineLevel="1" x14ac:dyDescent="0.2">
      <c r="A321" s="120"/>
      <c r="B321" s="121"/>
      <c r="C321" s="148" t="s">
        <v>233</v>
      </c>
      <c r="D321" s="123"/>
      <c r="E321" s="124">
        <v>4.2</v>
      </c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17"/>
      <c r="Z321" s="117"/>
      <c r="AA321" s="117"/>
      <c r="AB321" s="117"/>
      <c r="AC321" s="117"/>
      <c r="AD321" s="117"/>
      <c r="AE321" s="117"/>
      <c r="AF321" s="117"/>
      <c r="AG321" s="117" t="s">
        <v>140</v>
      </c>
      <c r="AH321" s="117">
        <v>0</v>
      </c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</row>
    <row r="322" spans="1:60" x14ac:dyDescent="0.2">
      <c r="A322" s="128" t="s">
        <v>130</v>
      </c>
      <c r="B322" s="129" t="s">
        <v>86</v>
      </c>
      <c r="C322" s="146" t="s">
        <v>87</v>
      </c>
      <c r="D322" s="130"/>
      <c r="E322" s="131"/>
      <c r="F322" s="132"/>
      <c r="G322" s="133">
        <f>SUMIF(AG323:AG371,"&lt;&gt;NOR",G323:G371)</f>
        <v>0</v>
      </c>
      <c r="H322" s="127"/>
      <c r="I322" s="127">
        <f>SUM(I323:I371)</f>
        <v>9823.7999999999993</v>
      </c>
      <c r="J322" s="127"/>
      <c r="K322" s="127">
        <f>SUM(K323:K371)</f>
        <v>11900</v>
      </c>
      <c r="L322" s="127"/>
      <c r="M322" s="127">
        <f>SUM(M323:M371)</f>
        <v>0</v>
      </c>
      <c r="N322" s="127"/>
      <c r="O322" s="127">
        <f>SUM(O323:O371)</f>
        <v>7.0000000000000007E-2</v>
      </c>
      <c r="P322" s="127"/>
      <c r="Q322" s="127">
        <f>SUM(Q323:Q371)</f>
        <v>0</v>
      </c>
      <c r="R322" s="127"/>
      <c r="S322" s="127"/>
      <c r="T322" s="127"/>
      <c r="U322" s="127"/>
      <c r="V322" s="127">
        <f>SUM(V323:V371)</f>
        <v>20.689999999999998</v>
      </c>
      <c r="W322" s="127"/>
      <c r="X322" s="127"/>
      <c r="AG322" t="s">
        <v>131</v>
      </c>
    </row>
    <row r="323" spans="1:60" ht="22.5" outlineLevel="1" x14ac:dyDescent="0.2">
      <c r="A323" s="134">
        <v>111</v>
      </c>
      <c r="B323" s="135" t="s">
        <v>445</v>
      </c>
      <c r="C323" s="147" t="s">
        <v>446</v>
      </c>
      <c r="D323" s="136" t="s">
        <v>143</v>
      </c>
      <c r="E323" s="137">
        <v>9.5399999999999991</v>
      </c>
      <c r="F323" s="138"/>
      <c r="G323" s="139">
        <f>ROUND(E323*F323,2)</f>
        <v>0</v>
      </c>
      <c r="H323" s="122">
        <v>0</v>
      </c>
      <c r="I323" s="122">
        <f>ROUND(E323*H323,2)</f>
        <v>0</v>
      </c>
      <c r="J323" s="122">
        <v>7.1</v>
      </c>
      <c r="K323" s="122">
        <f>ROUND(E323*J323,2)</f>
        <v>67.73</v>
      </c>
      <c r="L323" s="122">
        <v>21</v>
      </c>
      <c r="M323" s="122">
        <f>G323*(1+L323/100)</f>
        <v>0</v>
      </c>
      <c r="N323" s="122">
        <v>0</v>
      </c>
      <c r="O323" s="122">
        <f>ROUND(E323*N323,2)</f>
        <v>0</v>
      </c>
      <c r="P323" s="122">
        <v>0</v>
      </c>
      <c r="Q323" s="122">
        <f>ROUND(E323*P323,2)</f>
        <v>0</v>
      </c>
      <c r="R323" s="122"/>
      <c r="S323" s="122" t="s">
        <v>135</v>
      </c>
      <c r="T323" s="122" t="s">
        <v>135</v>
      </c>
      <c r="U323" s="122">
        <v>1.6E-2</v>
      </c>
      <c r="V323" s="122">
        <f>ROUND(E323*U323,2)</f>
        <v>0.15</v>
      </c>
      <c r="W323" s="122"/>
      <c r="X323" s="122" t="s">
        <v>137</v>
      </c>
      <c r="Y323" s="117"/>
      <c r="Z323" s="117"/>
      <c r="AA323" s="117"/>
      <c r="AB323" s="117"/>
      <c r="AC323" s="117"/>
      <c r="AD323" s="117"/>
      <c r="AE323" s="117"/>
      <c r="AF323" s="117"/>
      <c r="AG323" s="117" t="s">
        <v>138</v>
      </c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</row>
    <row r="324" spans="1:60" outlineLevel="1" x14ac:dyDescent="0.2">
      <c r="A324" s="120"/>
      <c r="B324" s="121"/>
      <c r="C324" s="148" t="s">
        <v>183</v>
      </c>
      <c r="D324" s="123"/>
      <c r="E324" s="124">
        <v>4.5</v>
      </c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17"/>
      <c r="Z324" s="117"/>
      <c r="AA324" s="117"/>
      <c r="AB324" s="117"/>
      <c r="AC324" s="117"/>
      <c r="AD324" s="117"/>
      <c r="AE324" s="117"/>
      <c r="AF324" s="117"/>
      <c r="AG324" s="117" t="s">
        <v>140</v>
      </c>
      <c r="AH324" s="117">
        <v>0</v>
      </c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</row>
    <row r="325" spans="1:60" outlineLevel="1" x14ac:dyDescent="0.2">
      <c r="A325" s="120"/>
      <c r="B325" s="121"/>
      <c r="C325" s="148" t="s">
        <v>159</v>
      </c>
      <c r="D325" s="123"/>
      <c r="E325" s="124">
        <v>1.62</v>
      </c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17"/>
      <c r="Z325" s="117"/>
      <c r="AA325" s="117"/>
      <c r="AB325" s="117"/>
      <c r="AC325" s="117"/>
      <c r="AD325" s="117"/>
      <c r="AE325" s="117"/>
      <c r="AF325" s="117"/>
      <c r="AG325" s="117" t="s">
        <v>140</v>
      </c>
      <c r="AH325" s="117">
        <v>0</v>
      </c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</row>
    <row r="326" spans="1:60" outlineLevel="1" x14ac:dyDescent="0.2">
      <c r="A326" s="120"/>
      <c r="B326" s="121"/>
      <c r="C326" s="148" t="s">
        <v>184</v>
      </c>
      <c r="D326" s="123"/>
      <c r="E326" s="124">
        <v>1.62</v>
      </c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17"/>
      <c r="Z326" s="117"/>
      <c r="AA326" s="117"/>
      <c r="AB326" s="117"/>
      <c r="AC326" s="117"/>
      <c r="AD326" s="117"/>
      <c r="AE326" s="117"/>
      <c r="AF326" s="117"/>
      <c r="AG326" s="117" t="s">
        <v>140</v>
      </c>
      <c r="AH326" s="117">
        <v>0</v>
      </c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</row>
    <row r="327" spans="1:60" outlineLevel="1" x14ac:dyDescent="0.2">
      <c r="A327" s="120"/>
      <c r="B327" s="121"/>
      <c r="C327" s="148" t="s">
        <v>185</v>
      </c>
      <c r="D327" s="123"/>
      <c r="E327" s="124">
        <v>1.8</v>
      </c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17"/>
      <c r="Z327" s="117"/>
      <c r="AA327" s="117"/>
      <c r="AB327" s="117"/>
      <c r="AC327" s="117"/>
      <c r="AD327" s="117"/>
      <c r="AE327" s="117"/>
      <c r="AF327" s="117"/>
      <c r="AG327" s="117" t="s">
        <v>140</v>
      </c>
      <c r="AH327" s="117">
        <v>0</v>
      </c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</row>
    <row r="328" spans="1:60" outlineLevel="1" x14ac:dyDescent="0.2">
      <c r="A328" s="134">
        <v>112</v>
      </c>
      <c r="B328" s="135" t="s">
        <v>447</v>
      </c>
      <c r="C328" s="147" t="s">
        <v>448</v>
      </c>
      <c r="D328" s="136" t="s">
        <v>143</v>
      </c>
      <c r="E328" s="137">
        <v>9.5399999999999991</v>
      </c>
      <c r="F328" s="138"/>
      <c r="G328" s="139">
        <f>ROUND(E328*F328,2)</f>
        <v>0</v>
      </c>
      <c r="H328" s="122">
        <v>24.89</v>
      </c>
      <c r="I328" s="122">
        <f>ROUND(E328*H328,2)</f>
        <v>237.45</v>
      </c>
      <c r="J328" s="122">
        <v>25.21</v>
      </c>
      <c r="K328" s="122">
        <f>ROUND(E328*J328,2)</f>
        <v>240.5</v>
      </c>
      <c r="L328" s="122">
        <v>21</v>
      </c>
      <c r="M328" s="122">
        <f>G328*(1+L328/100)</f>
        <v>0</v>
      </c>
      <c r="N328" s="122">
        <v>2.1000000000000001E-4</v>
      </c>
      <c r="O328" s="122">
        <f>ROUND(E328*N328,2)</f>
        <v>0</v>
      </c>
      <c r="P328" s="122">
        <v>0</v>
      </c>
      <c r="Q328" s="122">
        <f>ROUND(E328*P328,2)</f>
        <v>0</v>
      </c>
      <c r="R328" s="122"/>
      <c r="S328" s="122" t="s">
        <v>135</v>
      </c>
      <c r="T328" s="122" t="s">
        <v>135</v>
      </c>
      <c r="U328" s="122">
        <v>0.05</v>
      </c>
      <c r="V328" s="122">
        <f>ROUND(E328*U328,2)</f>
        <v>0.48</v>
      </c>
      <c r="W328" s="122"/>
      <c r="X328" s="122" t="s">
        <v>137</v>
      </c>
      <c r="Y328" s="117"/>
      <c r="Z328" s="117"/>
      <c r="AA328" s="117"/>
      <c r="AB328" s="117"/>
      <c r="AC328" s="117"/>
      <c r="AD328" s="117"/>
      <c r="AE328" s="117"/>
      <c r="AF328" s="117"/>
      <c r="AG328" s="117" t="s">
        <v>138</v>
      </c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</row>
    <row r="329" spans="1:60" outlineLevel="1" x14ac:dyDescent="0.2">
      <c r="A329" s="120"/>
      <c r="B329" s="121"/>
      <c r="C329" s="148" t="s">
        <v>183</v>
      </c>
      <c r="D329" s="123"/>
      <c r="E329" s="124">
        <v>4.5</v>
      </c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17"/>
      <c r="Z329" s="117"/>
      <c r="AA329" s="117"/>
      <c r="AB329" s="117"/>
      <c r="AC329" s="117"/>
      <c r="AD329" s="117"/>
      <c r="AE329" s="117"/>
      <c r="AF329" s="117"/>
      <c r="AG329" s="117" t="s">
        <v>140</v>
      </c>
      <c r="AH329" s="117">
        <v>0</v>
      </c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H329" s="117"/>
    </row>
    <row r="330" spans="1:60" outlineLevel="1" x14ac:dyDescent="0.2">
      <c r="A330" s="120"/>
      <c r="B330" s="121"/>
      <c r="C330" s="148" t="s">
        <v>159</v>
      </c>
      <c r="D330" s="123"/>
      <c r="E330" s="124">
        <v>1.62</v>
      </c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17"/>
      <c r="Z330" s="117"/>
      <c r="AA330" s="117"/>
      <c r="AB330" s="117"/>
      <c r="AC330" s="117"/>
      <c r="AD330" s="117"/>
      <c r="AE330" s="117"/>
      <c r="AF330" s="117"/>
      <c r="AG330" s="117" t="s">
        <v>140</v>
      </c>
      <c r="AH330" s="117">
        <v>0</v>
      </c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H330" s="117"/>
    </row>
    <row r="331" spans="1:60" outlineLevel="1" x14ac:dyDescent="0.2">
      <c r="A331" s="120"/>
      <c r="B331" s="121"/>
      <c r="C331" s="148" t="s">
        <v>184</v>
      </c>
      <c r="D331" s="123"/>
      <c r="E331" s="124">
        <v>1.62</v>
      </c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17"/>
      <c r="Z331" s="117"/>
      <c r="AA331" s="117"/>
      <c r="AB331" s="117"/>
      <c r="AC331" s="117"/>
      <c r="AD331" s="117"/>
      <c r="AE331" s="117"/>
      <c r="AF331" s="117"/>
      <c r="AG331" s="117" t="s">
        <v>140</v>
      </c>
      <c r="AH331" s="117">
        <v>0</v>
      </c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</row>
    <row r="332" spans="1:60" outlineLevel="1" x14ac:dyDescent="0.2">
      <c r="A332" s="120"/>
      <c r="B332" s="121"/>
      <c r="C332" s="148" t="s">
        <v>185</v>
      </c>
      <c r="D332" s="123"/>
      <c r="E332" s="124">
        <v>1.8</v>
      </c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17"/>
      <c r="Z332" s="117"/>
      <c r="AA332" s="117"/>
      <c r="AB332" s="117"/>
      <c r="AC332" s="117"/>
      <c r="AD332" s="117"/>
      <c r="AE332" s="117"/>
      <c r="AF332" s="117"/>
      <c r="AG332" s="117" t="s">
        <v>140</v>
      </c>
      <c r="AH332" s="117">
        <v>0</v>
      </c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</row>
    <row r="333" spans="1:60" outlineLevel="1" x14ac:dyDescent="0.2">
      <c r="A333" s="134">
        <v>113</v>
      </c>
      <c r="B333" s="135" t="s">
        <v>449</v>
      </c>
      <c r="C333" s="147" t="s">
        <v>450</v>
      </c>
      <c r="D333" s="136" t="s">
        <v>155</v>
      </c>
      <c r="E333" s="137">
        <v>21.4</v>
      </c>
      <c r="F333" s="138"/>
      <c r="G333" s="139">
        <f>ROUND(E333*F333,2)</f>
        <v>0</v>
      </c>
      <c r="H333" s="122">
        <v>9.8800000000000008</v>
      </c>
      <c r="I333" s="122">
        <f>ROUND(E333*H333,2)</f>
        <v>211.43</v>
      </c>
      <c r="J333" s="122">
        <v>116.12</v>
      </c>
      <c r="K333" s="122">
        <f>ROUND(E333*J333,2)</f>
        <v>2484.9699999999998</v>
      </c>
      <c r="L333" s="122">
        <v>21</v>
      </c>
      <c r="M333" s="122">
        <f>G333*(1+L333/100)</f>
        <v>0</v>
      </c>
      <c r="N333" s="122">
        <v>3.2000000000000003E-4</v>
      </c>
      <c r="O333" s="122">
        <f>ROUND(E333*N333,2)</f>
        <v>0.01</v>
      </c>
      <c r="P333" s="122">
        <v>0</v>
      </c>
      <c r="Q333" s="122">
        <f>ROUND(E333*P333,2)</f>
        <v>0</v>
      </c>
      <c r="R333" s="122"/>
      <c r="S333" s="122" t="s">
        <v>135</v>
      </c>
      <c r="T333" s="122" t="s">
        <v>151</v>
      </c>
      <c r="U333" s="122">
        <v>0.23599999999999999</v>
      </c>
      <c r="V333" s="122">
        <f>ROUND(E333*U333,2)</f>
        <v>5.05</v>
      </c>
      <c r="W333" s="122"/>
      <c r="X333" s="122" t="s">
        <v>137</v>
      </c>
      <c r="Y333" s="117"/>
      <c r="Z333" s="117"/>
      <c r="AA333" s="117"/>
      <c r="AB333" s="117"/>
      <c r="AC333" s="117"/>
      <c r="AD333" s="117"/>
      <c r="AE333" s="117"/>
      <c r="AF333" s="117"/>
      <c r="AG333" s="117" t="s">
        <v>138</v>
      </c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</row>
    <row r="334" spans="1:60" outlineLevel="1" x14ac:dyDescent="0.2">
      <c r="A334" s="120"/>
      <c r="B334" s="121"/>
      <c r="C334" s="148" t="s">
        <v>451</v>
      </c>
      <c r="D334" s="123"/>
      <c r="E334" s="124">
        <v>8</v>
      </c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17"/>
      <c r="Z334" s="117"/>
      <c r="AA334" s="117"/>
      <c r="AB334" s="117"/>
      <c r="AC334" s="117"/>
      <c r="AD334" s="117"/>
      <c r="AE334" s="117"/>
      <c r="AF334" s="117"/>
      <c r="AG334" s="117" t="s">
        <v>140</v>
      </c>
      <c r="AH334" s="117">
        <v>0</v>
      </c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</row>
    <row r="335" spans="1:60" outlineLevel="1" x14ac:dyDescent="0.2">
      <c r="A335" s="120"/>
      <c r="B335" s="121"/>
      <c r="C335" s="148" t="s">
        <v>452</v>
      </c>
      <c r="D335" s="123"/>
      <c r="E335" s="124">
        <v>3.6</v>
      </c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17"/>
      <c r="Z335" s="117"/>
      <c r="AA335" s="117"/>
      <c r="AB335" s="117"/>
      <c r="AC335" s="117"/>
      <c r="AD335" s="117"/>
      <c r="AE335" s="117"/>
      <c r="AF335" s="117"/>
      <c r="AG335" s="117" t="s">
        <v>140</v>
      </c>
      <c r="AH335" s="117">
        <v>0</v>
      </c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</row>
    <row r="336" spans="1:60" outlineLevel="1" x14ac:dyDescent="0.2">
      <c r="A336" s="120"/>
      <c r="B336" s="121"/>
      <c r="C336" s="148" t="s">
        <v>453</v>
      </c>
      <c r="D336" s="123"/>
      <c r="E336" s="124">
        <v>4.8</v>
      </c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17"/>
      <c r="Z336" s="117"/>
      <c r="AA336" s="117"/>
      <c r="AB336" s="117"/>
      <c r="AC336" s="117"/>
      <c r="AD336" s="117"/>
      <c r="AE336" s="117"/>
      <c r="AF336" s="117"/>
      <c r="AG336" s="117" t="s">
        <v>140</v>
      </c>
      <c r="AH336" s="117">
        <v>0</v>
      </c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</row>
    <row r="337" spans="1:60" outlineLevel="1" x14ac:dyDescent="0.2">
      <c r="A337" s="120"/>
      <c r="B337" s="121"/>
      <c r="C337" s="148" t="s">
        <v>454</v>
      </c>
      <c r="D337" s="123"/>
      <c r="E337" s="124">
        <v>5</v>
      </c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17"/>
      <c r="Z337" s="117"/>
      <c r="AA337" s="117"/>
      <c r="AB337" s="117"/>
      <c r="AC337" s="117"/>
      <c r="AD337" s="117"/>
      <c r="AE337" s="117"/>
      <c r="AF337" s="117"/>
      <c r="AG337" s="117" t="s">
        <v>140</v>
      </c>
      <c r="AH337" s="117">
        <v>0</v>
      </c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H337" s="117"/>
    </row>
    <row r="338" spans="1:60" outlineLevel="1" x14ac:dyDescent="0.2">
      <c r="A338" s="134">
        <v>114</v>
      </c>
      <c r="B338" s="135" t="s">
        <v>455</v>
      </c>
      <c r="C338" s="147" t="s">
        <v>456</v>
      </c>
      <c r="D338" s="136" t="s">
        <v>155</v>
      </c>
      <c r="E338" s="137">
        <v>21.4</v>
      </c>
      <c r="F338" s="138"/>
      <c r="G338" s="139">
        <f>ROUND(E338*F338,2)</f>
        <v>0</v>
      </c>
      <c r="H338" s="122">
        <v>5.42</v>
      </c>
      <c r="I338" s="122">
        <f>ROUND(E338*H338,2)</f>
        <v>115.99</v>
      </c>
      <c r="J338" s="122">
        <v>86.78</v>
      </c>
      <c r="K338" s="122">
        <f>ROUND(E338*J338,2)</f>
        <v>1857.09</v>
      </c>
      <c r="L338" s="122">
        <v>21</v>
      </c>
      <c r="M338" s="122">
        <f>G338*(1+L338/100)</f>
        <v>0</v>
      </c>
      <c r="N338" s="122">
        <v>0</v>
      </c>
      <c r="O338" s="122">
        <f>ROUND(E338*N338,2)</f>
        <v>0</v>
      </c>
      <c r="P338" s="122">
        <v>0</v>
      </c>
      <c r="Q338" s="122">
        <f>ROUND(E338*P338,2)</f>
        <v>0</v>
      </c>
      <c r="R338" s="122"/>
      <c r="S338" s="122" t="s">
        <v>135</v>
      </c>
      <c r="T338" s="122" t="s">
        <v>151</v>
      </c>
      <c r="U338" s="122">
        <v>0.154</v>
      </c>
      <c r="V338" s="122">
        <f>ROUND(E338*U338,2)</f>
        <v>3.3</v>
      </c>
      <c r="W338" s="122"/>
      <c r="X338" s="122" t="s">
        <v>137</v>
      </c>
      <c r="Y338" s="117"/>
      <c r="Z338" s="117"/>
      <c r="AA338" s="117"/>
      <c r="AB338" s="117"/>
      <c r="AC338" s="117"/>
      <c r="AD338" s="117"/>
      <c r="AE338" s="117"/>
      <c r="AF338" s="117"/>
      <c r="AG338" s="117" t="s">
        <v>138</v>
      </c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</row>
    <row r="339" spans="1:60" outlineLevel="1" x14ac:dyDescent="0.2">
      <c r="A339" s="120"/>
      <c r="B339" s="121"/>
      <c r="C339" s="148" t="s">
        <v>451</v>
      </c>
      <c r="D339" s="123"/>
      <c r="E339" s="124">
        <v>8</v>
      </c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17"/>
      <c r="Z339" s="117"/>
      <c r="AA339" s="117"/>
      <c r="AB339" s="117"/>
      <c r="AC339" s="117"/>
      <c r="AD339" s="117"/>
      <c r="AE339" s="117"/>
      <c r="AF339" s="117"/>
      <c r="AG339" s="117" t="s">
        <v>140</v>
      </c>
      <c r="AH339" s="117">
        <v>0</v>
      </c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</row>
    <row r="340" spans="1:60" outlineLevel="1" x14ac:dyDescent="0.2">
      <c r="A340" s="120"/>
      <c r="B340" s="121"/>
      <c r="C340" s="148" t="s">
        <v>452</v>
      </c>
      <c r="D340" s="123"/>
      <c r="E340" s="124">
        <v>3.6</v>
      </c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17"/>
      <c r="Z340" s="117"/>
      <c r="AA340" s="117"/>
      <c r="AB340" s="117"/>
      <c r="AC340" s="117"/>
      <c r="AD340" s="117"/>
      <c r="AE340" s="117"/>
      <c r="AF340" s="117"/>
      <c r="AG340" s="117" t="s">
        <v>140</v>
      </c>
      <c r="AH340" s="117">
        <v>0</v>
      </c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</row>
    <row r="341" spans="1:60" outlineLevel="1" x14ac:dyDescent="0.2">
      <c r="A341" s="120"/>
      <c r="B341" s="121"/>
      <c r="C341" s="148" t="s">
        <v>453</v>
      </c>
      <c r="D341" s="123"/>
      <c r="E341" s="124">
        <v>4.8</v>
      </c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17"/>
      <c r="Z341" s="117"/>
      <c r="AA341" s="117"/>
      <c r="AB341" s="117"/>
      <c r="AC341" s="117"/>
      <c r="AD341" s="117"/>
      <c r="AE341" s="117"/>
      <c r="AF341" s="117"/>
      <c r="AG341" s="117" t="s">
        <v>140</v>
      </c>
      <c r="AH341" s="117">
        <v>0</v>
      </c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H341" s="117"/>
    </row>
    <row r="342" spans="1:60" outlineLevel="1" x14ac:dyDescent="0.2">
      <c r="A342" s="120"/>
      <c r="B342" s="121"/>
      <c r="C342" s="148" t="s">
        <v>454</v>
      </c>
      <c r="D342" s="123"/>
      <c r="E342" s="124">
        <v>5</v>
      </c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17"/>
      <c r="Z342" s="117"/>
      <c r="AA342" s="117"/>
      <c r="AB342" s="117"/>
      <c r="AC342" s="117"/>
      <c r="AD342" s="117"/>
      <c r="AE342" s="117"/>
      <c r="AF342" s="117"/>
      <c r="AG342" s="117" t="s">
        <v>140</v>
      </c>
      <c r="AH342" s="117">
        <v>0</v>
      </c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H342" s="117"/>
    </row>
    <row r="343" spans="1:60" outlineLevel="1" x14ac:dyDescent="0.2">
      <c r="A343" s="134">
        <v>115</v>
      </c>
      <c r="B343" s="135" t="s">
        <v>457</v>
      </c>
      <c r="C343" s="147" t="s">
        <v>458</v>
      </c>
      <c r="D343" s="136" t="s">
        <v>143</v>
      </c>
      <c r="E343" s="137">
        <v>9.5399999999999991</v>
      </c>
      <c r="F343" s="138"/>
      <c r="G343" s="139">
        <f>ROUND(E343*F343,2)</f>
        <v>0</v>
      </c>
      <c r="H343" s="122">
        <v>137.32</v>
      </c>
      <c r="I343" s="122">
        <f>ROUND(E343*H343,2)</f>
        <v>1310.03</v>
      </c>
      <c r="J343" s="122">
        <v>524.67999999999995</v>
      </c>
      <c r="K343" s="122">
        <f>ROUND(E343*J343,2)</f>
        <v>5005.45</v>
      </c>
      <c r="L343" s="122">
        <v>21</v>
      </c>
      <c r="M343" s="122">
        <f>G343*(1+L343/100)</f>
        <v>0</v>
      </c>
      <c r="N343" s="122">
        <v>5.1500000000000001E-3</v>
      </c>
      <c r="O343" s="122">
        <f>ROUND(E343*N343,2)</f>
        <v>0.05</v>
      </c>
      <c r="P343" s="122">
        <v>0</v>
      </c>
      <c r="Q343" s="122">
        <f>ROUND(E343*P343,2)</f>
        <v>0</v>
      </c>
      <c r="R343" s="122"/>
      <c r="S343" s="122" t="s">
        <v>135</v>
      </c>
      <c r="T343" s="122" t="s">
        <v>135</v>
      </c>
      <c r="U343" s="122">
        <v>1.04</v>
      </c>
      <c r="V343" s="122">
        <f>ROUND(E343*U343,2)</f>
        <v>9.92</v>
      </c>
      <c r="W343" s="122"/>
      <c r="X343" s="122" t="s">
        <v>137</v>
      </c>
      <c r="Y343" s="117"/>
      <c r="Z343" s="117"/>
      <c r="AA343" s="117"/>
      <c r="AB343" s="117"/>
      <c r="AC343" s="117"/>
      <c r="AD343" s="117"/>
      <c r="AE343" s="117"/>
      <c r="AF343" s="117"/>
      <c r="AG343" s="117" t="s">
        <v>138</v>
      </c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</row>
    <row r="344" spans="1:60" outlineLevel="1" x14ac:dyDescent="0.2">
      <c r="A344" s="120"/>
      <c r="B344" s="121"/>
      <c r="C344" s="148" t="s">
        <v>183</v>
      </c>
      <c r="D344" s="123"/>
      <c r="E344" s="124">
        <v>4.5</v>
      </c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17"/>
      <c r="Z344" s="117"/>
      <c r="AA344" s="117"/>
      <c r="AB344" s="117"/>
      <c r="AC344" s="117"/>
      <c r="AD344" s="117"/>
      <c r="AE344" s="117"/>
      <c r="AF344" s="117"/>
      <c r="AG344" s="117" t="s">
        <v>140</v>
      </c>
      <c r="AH344" s="117">
        <v>0</v>
      </c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</row>
    <row r="345" spans="1:60" outlineLevel="1" x14ac:dyDescent="0.2">
      <c r="A345" s="120"/>
      <c r="B345" s="121"/>
      <c r="C345" s="148" t="s">
        <v>159</v>
      </c>
      <c r="D345" s="123"/>
      <c r="E345" s="124">
        <v>1.62</v>
      </c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17"/>
      <c r="Z345" s="117"/>
      <c r="AA345" s="117"/>
      <c r="AB345" s="117"/>
      <c r="AC345" s="117"/>
      <c r="AD345" s="117"/>
      <c r="AE345" s="117"/>
      <c r="AF345" s="117"/>
      <c r="AG345" s="117" t="s">
        <v>140</v>
      </c>
      <c r="AH345" s="117">
        <v>0</v>
      </c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H345" s="117"/>
    </row>
    <row r="346" spans="1:60" outlineLevel="1" x14ac:dyDescent="0.2">
      <c r="A346" s="120"/>
      <c r="B346" s="121"/>
      <c r="C346" s="148" t="s">
        <v>184</v>
      </c>
      <c r="D346" s="123"/>
      <c r="E346" s="124">
        <v>1.62</v>
      </c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17"/>
      <c r="Z346" s="117"/>
      <c r="AA346" s="117"/>
      <c r="AB346" s="117"/>
      <c r="AC346" s="117"/>
      <c r="AD346" s="117"/>
      <c r="AE346" s="117"/>
      <c r="AF346" s="117"/>
      <c r="AG346" s="117" t="s">
        <v>140</v>
      </c>
      <c r="AH346" s="117">
        <v>0</v>
      </c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</row>
    <row r="347" spans="1:60" outlineLevel="1" x14ac:dyDescent="0.2">
      <c r="A347" s="120"/>
      <c r="B347" s="121"/>
      <c r="C347" s="148" t="s">
        <v>185</v>
      </c>
      <c r="D347" s="123"/>
      <c r="E347" s="124">
        <v>1.8</v>
      </c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17"/>
      <c r="Z347" s="117"/>
      <c r="AA347" s="117"/>
      <c r="AB347" s="117"/>
      <c r="AC347" s="117"/>
      <c r="AD347" s="117"/>
      <c r="AE347" s="117"/>
      <c r="AF347" s="117"/>
      <c r="AG347" s="117" t="s">
        <v>140</v>
      </c>
      <c r="AH347" s="117">
        <v>0</v>
      </c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</row>
    <row r="348" spans="1:60" outlineLevel="1" x14ac:dyDescent="0.2">
      <c r="A348" s="134">
        <v>116</v>
      </c>
      <c r="B348" s="135" t="s">
        <v>459</v>
      </c>
      <c r="C348" s="147" t="s">
        <v>460</v>
      </c>
      <c r="D348" s="136" t="s">
        <v>155</v>
      </c>
      <c r="E348" s="137">
        <v>21.4</v>
      </c>
      <c r="F348" s="138"/>
      <c r="G348" s="139">
        <f>ROUND(E348*F348,2)</f>
        <v>0</v>
      </c>
      <c r="H348" s="122">
        <v>21.81</v>
      </c>
      <c r="I348" s="122">
        <f>ROUND(E348*H348,2)</f>
        <v>466.73</v>
      </c>
      <c r="J348" s="122">
        <v>35.29</v>
      </c>
      <c r="K348" s="122">
        <f>ROUND(E348*J348,2)</f>
        <v>755.21</v>
      </c>
      <c r="L348" s="122">
        <v>21</v>
      </c>
      <c r="M348" s="122">
        <f>G348*(1+L348/100)</f>
        <v>0</v>
      </c>
      <c r="N348" s="122">
        <v>4.0000000000000003E-5</v>
      </c>
      <c r="O348" s="122">
        <f>ROUND(E348*N348,2)</f>
        <v>0</v>
      </c>
      <c r="P348" s="122">
        <v>0</v>
      </c>
      <c r="Q348" s="122">
        <f>ROUND(E348*P348,2)</f>
        <v>0</v>
      </c>
      <c r="R348" s="122"/>
      <c r="S348" s="122" t="s">
        <v>135</v>
      </c>
      <c r="T348" s="122" t="s">
        <v>135</v>
      </c>
      <c r="U348" s="122">
        <v>7.0000000000000007E-2</v>
      </c>
      <c r="V348" s="122">
        <f>ROUND(E348*U348,2)</f>
        <v>1.5</v>
      </c>
      <c r="W348" s="122"/>
      <c r="X348" s="122" t="s">
        <v>137</v>
      </c>
      <c r="Y348" s="117"/>
      <c r="Z348" s="117"/>
      <c r="AA348" s="117"/>
      <c r="AB348" s="117"/>
      <c r="AC348" s="117"/>
      <c r="AD348" s="117"/>
      <c r="AE348" s="117"/>
      <c r="AF348" s="117"/>
      <c r="AG348" s="117" t="s">
        <v>138</v>
      </c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H348" s="117"/>
    </row>
    <row r="349" spans="1:60" outlineLevel="1" x14ac:dyDescent="0.2">
      <c r="A349" s="120"/>
      <c r="B349" s="121"/>
      <c r="C349" s="148" t="s">
        <v>451</v>
      </c>
      <c r="D349" s="123"/>
      <c r="E349" s="124">
        <v>8</v>
      </c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17"/>
      <c r="Z349" s="117"/>
      <c r="AA349" s="117"/>
      <c r="AB349" s="117"/>
      <c r="AC349" s="117"/>
      <c r="AD349" s="117"/>
      <c r="AE349" s="117"/>
      <c r="AF349" s="117"/>
      <c r="AG349" s="117" t="s">
        <v>140</v>
      </c>
      <c r="AH349" s="117">
        <v>0</v>
      </c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X349" s="117"/>
      <c r="AY349" s="117"/>
      <c r="AZ349" s="117"/>
      <c r="BA349" s="117"/>
      <c r="BB349" s="117"/>
      <c r="BC349" s="117"/>
      <c r="BD349" s="117"/>
      <c r="BE349" s="117"/>
      <c r="BF349" s="117"/>
      <c r="BG349" s="117"/>
      <c r="BH349" s="117"/>
    </row>
    <row r="350" spans="1:60" outlineLevel="1" x14ac:dyDescent="0.2">
      <c r="A350" s="120"/>
      <c r="B350" s="121"/>
      <c r="C350" s="148" t="s">
        <v>452</v>
      </c>
      <c r="D350" s="123"/>
      <c r="E350" s="124">
        <v>3.6</v>
      </c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17"/>
      <c r="Z350" s="117"/>
      <c r="AA350" s="117"/>
      <c r="AB350" s="117"/>
      <c r="AC350" s="117"/>
      <c r="AD350" s="117"/>
      <c r="AE350" s="117"/>
      <c r="AF350" s="117"/>
      <c r="AG350" s="117" t="s">
        <v>140</v>
      </c>
      <c r="AH350" s="117">
        <v>0</v>
      </c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</row>
    <row r="351" spans="1:60" outlineLevel="1" x14ac:dyDescent="0.2">
      <c r="A351" s="120"/>
      <c r="B351" s="121"/>
      <c r="C351" s="148" t="s">
        <v>453</v>
      </c>
      <c r="D351" s="123"/>
      <c r="E351" s="124">
        <v>4.8</v>
      </c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17"/>
      <c r="Z351" s="117"/>
      <c r="AA351" s="117"/>
      <c r="AB351" s="117"/>
      <c r="AC351" s="117"/>
      <c r="AD351" s="117"/>
      <c r="AE351" s="117"/>
      <c r="AF351" s="117"/>
      <c r="AG351" s="117" t="s">
        <v>140</v>
      </c>
      <c r="AH351" s="117">
        <v>0</v>
      </c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17"/>
      <c r="BE351" s="117"/>
      <c r="BF351" s="117"/>
      <c r="BG351" s="117"/>
      <c r="BH351" s="117"/>
    </row>
    <row r="352" spans="1:60" outlineLevel="1" x14ac:dyDescent="0.2">
      <c r="A352" s="120"/>
      <c r="B352" s="121"/>
      <c r="C352" s="148" t="s">
        <v>454</v>
      </c>
      <c r="D352" s="123"/>
      <c r="E352" s="124">
        <v>5</v>
      </c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17"/>
      <c r="Z352" s="117"/>
      <c r="AA352" s="117"/>
      <c r="AB352" s="117"/>
      <c r="AC352" s="117"/>
      <c r="AD352" s="117"/>
      <c r="AE352" s="117"/>
      <c r="AF352" s="117"/>
      <c r="AG352" s="117" t="s">
        <v>140</v>
      </c>
      <c r="AH352" s="117">
        <v>0</v>
      </c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</row>
    <row r="353" spans="1:60" outlineLevel="1" x14ac:dyDescent="0.2">
      <c r="A353" s="134">
        <v>117</v>
      </c>
      <c r="B353" s="135" t="s">
        <v>461</v>
      </c>
      <c r="C353" s="147" t="s">
        <v>462</v>
      </c>
      <c r="D353" s="136" t="s">
        <v>143</v>
      </c>
      <c r="E353" s="137">
        <v>9.5399999999999991</v>
      </c>
      <c r="F353" s="138"/>
      <c r="G353" s="139">
        <f>ROUND(E353*F353,2)</f>
        <v>0</v>
      </c>
      <c r="H353" s="122">
        <v>0</v>
      </c>
      <c r="I353" s="122">
        <f>ROUND(E353*H353,2)</f>
        <v>0</v>
      </c>
      <c r="J353" s="122">
        <v>15.1</v>
      </c>
      <c r="K353" s="122">
        <f>ROUND(E353*J353,2)</f>
        <v>144.05000000000001</v>
      </c>
      <c r="L353" s="122">
        <v>21</v>
      </c>
      <c r="M353" s="122">
        <f>G353*(1+L353/100)</f>
        <v>0</v>
      </c>
      <c r="N353" s="122">
        <v>0</v>
      </c>
      <c r="O353" s="122">
        <f>ROUND(E353*N353,2)</f>
        <v>0</v>
      </c>
      <c r="P353" s="122">
        <v>0</v>
      </c>
      <c r="Q353" s="122">
        <f>ROUND(E353*P353,2)</f>
        <v>0</v>
      </c>
      <c r="R353" s="122"/>
      <c r="S353" s="122" t="s">
        <v>135</v>
      </c>
      <c r="T353" s="122" t="s">
        <v>135</v>
      </c>
      <c r="U353" s="122">
        <v>0.03</v>
      </c>
      <c r="V353" s="122">
        <f>ROUND(E353*U353,2)</f>
        <v>0.28999999999999998</v>
      </c>
      <c r="W353" s="122"/>
      <c r="X353" s="122" t="s">
        <v>137</v>
      </c>
      <c r="Y353" s="117"/>
      <c r="Z353" s="117"/>
      <c r="AA353" s="117"/>
      <c r="AB353" s="117"/>
      <c r="AC353" s="117"/>
      <c r="AD353" s="117"/>
      <c r="AE353" s="117"/>
      <c r="AF353" s="117"/>
      <c r="AG353" s="117" t="s">
        <v>138</v>
      </c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H353" s="117"/>
    </row>
    <row r="354" spans="1:60" outlineLevel="1" x14ac:dyDescent="0.2">
      <c r="A354" s="120"/>
      <c r="B354" s="121"/>
      <c r="C354" s="148" t="s">
        <v>183</v>
      </c>
      <c r="D354" s="123"/>
      <c r="E354" s="124">
        <v>4.5</v>
      </c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17"/>
      <c r="Z354" s="117"/>
      <c r="AA354" s="117"/>
      <c r="AB354" s="117"/>
      <c r="AC354" s="117"/>
      <c r="AD354" s="117"/>
      <c r="AE354" s="117"/>
      <c r="AF354" s="117"/>
      <c r="AG354" s="117" t="s">
        <v>140</v>
      </c>
      <c r="AH354" s="117">
        <v>0</v>
      </c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H354" s="117"/>
    </row>
    <row r="355" spans="1:60" outlineLevel="1" x14ac:dyDescent="0.2">
      <c r="A355" s="120"/>
      <c r="B355" s="121"/>
      <c r="C355" s="148" t="s">
        <v>159</v>
      </c>
      <c r="D355" s="123"/>
      <c r="E355" s="124">
        <v>1.62</v>
      </c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17"/>
      <c r="Z355" s="117"/>
      <c r="AA355" s="117"/>
      <c r="AB355" s="117"/>
      <c r="AC355" s="117"/>
      <c r="AD355" s="117"/>
      <c r="AE355" s="117"/>
      <c r="AF355" s="117"/>
      <c r="AG355" s="117" t="s">
        <v>140</v>
      </c>
      <c r="AH355" s="117">
        <v>0</v>
      </c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</row>
    <row r="356" spans="1:60" outlineLevel="1" x14ac:dyDescent="0.2">
      <c r="A356" s="120"/>
      <c r="B356" s="121"/>
      <c r="C356" s="148" t="s">
        <v>184</v>
      </c>
      <c r="D356" s="123"/>
      <c r="E356" s="124">
        <v>1.62</v>
      </c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17"/>
      <c r="Z356" s="117"/>
      <c r="AA356" s="117"/>
      <c r="AB356" s="117"/>
      <c r="AC356" s="117"/>
      <c r="AD356" s="117"/>
      <c r="AE356" s="117"/>
      <c r="AF356" s="117"/>
      <c r="AG356" s="117" t="s">
        <v>140</v>
      </c>
      <c r="AH356" s="117">
        <v>0</v>
      </c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17"/>
      <c r="BE356" s="117"/>
      <c r="BF356" s="117"/>
      <c r="BG356" s="117"/>
      <c r="BH356" s="117"/>
    </row>
    <row r="357" spans="1:60" outlineLevel="1" x14ac:dyDescent="0.2">
      <c r="A357" s="120"/>
      <c r="B357" s="121"/>
      <c r="C357" s="148" t="s">
        <v>185</v>
      </c>
      <c r="D357" s="123"/>
      <c r="E357" s="124">
        <v>1.8</v>
      </c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17"/>
      <c r="Z357" s="117"/>
      <c r="AA357" s="117"/>
      <c r="AB357" s="117"/>
      <c r="AC357" s="117"/>
      <c r="AD357" s="117"/>
      <c r="AE357" s="117"/>
      <c r="AF357" s="117"/>
      <c r="AG357" s="117" t="s">
        <v>140</v>
      </c>
      <c r="AH357" s="117">
        <v>0</v>
      </c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X357" s="117"/>
      <c r="AY357" s="117"/>
      <c r="AZ357" s="117"/>
      <c r="BA357" s="117"/>
      <c r="BB357" s="117"/>
      <c r="BC357" s="117"/>
      <c r="BD357" s="117"/>
      <c r="BE357" s="117"/>
      <c r="BF357" s="117"/>
      <c r="BG357" s="117"/>
      <c r="BH357" s="117"/>
    </row>
    <row r="358" spans="1:60" outlineLevel="1" x14ac:dyDescent="0.2">
      <c r="A358" s="134">
        <v>118</v>
      </c>
      <c r="B358" s="135" t="s">
        <v>463</v>
      </c>
      <c r="C358" s="147" t="s">
        <v>464</v>
      </c>
      <c r="D358" s="136" t="s">
        <v>143</v>
      </c>
      <c r="E358" s="137">
        <v>9.5399999999999991</v>
      </c>
      <c r="F358" s="138"/>
      <c r="G358" s="139">
        <f>ROUND(E358*F358,2)</f>
        <v>0</v>
      </c>
      <c r="H358" s="122">
        <v>12.3</v>
      </c>
      <c r="I358" s="122">
        <f>ROUND(E358*H358,2)</f>
        <v>117.34</v>
      </c>
      <c r="J358" s="122">
        <v>0</v>
      </c>
      <c r="K358" s="122">
        <f>ROUND(E358*J358,2)</f>
        <v>0</v>
      </c>
      <c r="L358" s="122">
        <v>21</v>
      </c>
      <c r="M358" s="122">
        <f>G358*(1+L358/100)</f>
        <v>0</v>
      </c>
      <c r="N358" s="122">
        <v>1.1999999999999999E-3</v>
      </c>
      <c r="O358" s="122">
        <f>ROUND(E358*N358,2)</f>
        <v>0.01</v>
      </c>
      <c r="P358" s="122">
        <v>0</v>
      </c>
      <c r="Q358" s="122">
        <f>ROUND(E358*P358,2)</f>
        <v>0</v>
      </c>
      <c r="R358" s="122"/>
      <c r="S358" s="122" t="s">
        <v>135</v>
      </c>
      <c r="T358" s="122" t="s">
        <v>135</v>
      </c>
      <c r="U358" s="122">
        <v>0</v>
      </c>
      <c r="V358" s="122">
        <f>ROUND(E358*U358,2)</f>
        <v>0</v>
      </c>
      <c r="W358" s="122"/>
      <c r="X358" s="122" t="s">
        <v>137</v>
      </c>
      <c r="Y358" s="117"/>
      <c r="Z358" s="117"/>
      <c r="AA358" s="117"/>
      <c r="AB358" s="117"/>
      <c r="AC358" s="117"/>
      <c r="AD358" s="117"/>
      <c r="AE358" s="117"/>
      <c r="AF358" s="117"/>
      <c r="AG358" s="117" t="s">
        <v>138</v>
      </c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17"/>
      <c r="BB358" s="117"/>
      <c r="BC358" s="117"/>
      <c r="BD358" s="117"/>
      <c r="BE358" s="117"/>
      <c r="BF358" s="117"/>
      <c r="BG358" s="117"/>
      <c r="BH358" s="117"/>
    </row>
    <row r="359" spans="1:60" outlineLevel="1" x14ac:dyDescent="0.2">
      <c r="A359" s="120"/>
      <c r="B359" s="121"/>
      <c r="C359" s="148" t="s">
        <v>183</v>
      </c>
      <c r="D359" s="123"/>
      <c r="E359" s="124">
        <v>4.5</v>
      </c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17"/>
      <c r="Z359" s="117"/>
      <c r="AA359" s="117"/>
      <c r="AB359" s="117"/>
      <c r="AC359" s="117"/>
      <c r="AD359" s="117"/>
      <c r="AE359" s="117"/>
      <c r="AF359" s="117"/>
      <c r="AG359" s="117" t="s">
        <v>140</v>
      </c>
      <c r="AH359" s="117">
        <v>0</v>
      </c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  <c r="AV359" s="117"/>
      <c r="AW359" s="117"/>
      <c r="AX359" s="117"/>
      <c r="AY359" s="117"/>
      <c r="AZ359" s="117"/>
      <c r="BA359" s="117"/>
      <c r="BB359" s="117"/>
      <c r="BC359" s="117"/>
      <c r="BD359" s="117"/>
      <c r="BE359" s="117"/>
      <c r="BF359" s="117"/>
      <c r="BG359" s="117"/>
      <c r="BH359" s="117"/>
    </row>
    <row r="360" spans="1:60" outlineLevel="1" x14ac:dyDescent="0.2">
      <c r="A360" s="120"/>
      <c r="B360" s="121"/>
      <c r="C360" s="148" t="s">
        <v>159</v>
      </c>
      <c r="D360" s="123"/>
      <c r="E360" s="124">
        <v>1.62</v>
      </c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17"/>
      <c r="Z360" s="117"/>
      <c r="AA360" s="117"/>
      <c r="AB360" s="117"/>
      <c r="AC360" s="117"/>
      <c r="AD360" s="117"/>
      <c r="AE360" s="117"/>
      <c r="AF360" s="117"/>
      <c r="AG360" s="117" t="s">
        <v>140</v>
      </c>
      <c r="AH360" s="117">
        <v>0</v>
      </c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</row>
    <row r="361" spans="1:60" outlineLevel="1" x14ac:dyDescent="0.2">
      <c r="A361" s="120"/>
      <c r="B361" s="121"/>
      <c r="C361" s="148" t="s">
        <v>184</v>
      </c>
      <c r="D361" s="123"/>
      <c r="E361" s="124">
        <v>1.62</v>
      </c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17"/>
      <c r="Z361" s="117"/>
      <c r="AA361" s="117"/>
      <c r="AB361" s="117"/>
      <c r="AC361" s="117"/>
      <c r="AD361" s="117"/>
      <c r="AE361" s="117"/>
      <c r="AF361" s="117"/>
      <c r="AG361" s="117" t="s">
        <v>140</v>
      </c>
      <c r="AH361" s="117">
        <v>0</v>
      </c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</row>
    <row r="362" spans="1:60" outlineLevel="1" x14ac:dyDescent="0.2">
      <c r="A362" s="120"/>
      <c r="B362" s="121"/>
      <c r="C362" s="148" t="s">
        <v>185</v>
      </c>
      <c r="D362" s="123"/>
      <c r="E362" s="124">
        <v>1.8</v>
      </c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17"/>
      <c r="Z362" s="117"/>
      <c r="AA362" s="117"/>
      <c r="AB362" s="117"/>
      <c r="AC362" s="117"/>
      <c r="AD362" s="117"/>
      <c r="AE362" s="117"/>
      <c r="AF362" s="117"/>
      <c r="AG362" s="117" t="s">
        <v>140</v>
      </c>
      <c r="AH362" s="117">
        <v>0</v>
      </c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</row>
    <row r="363" spans="1:60" ht="22.5" outlineLevel="1" x14ac:dyDescent="0.2">
      <c r="A363" s="134">
        <v>119</v>
      </c>
      <c r="B363" s="135" t="s">
        <v>465</v>
      </c>
      <c r="C363" s="147" t="s">
        <v>466</v>
      </c>
      <c r="D363" s="136" t="s">
        <v>143</v>
      </c>
      <c r="E363" s="137">
        <v>13.390599999999999</v>
      </c>
      <c r="F363" s="138"/>
      <c r="G363" s="139">
        <f>ROUND(E363*F363,2)</f>
        <v>0</v>
      </c>
      <c r="H363" s="122">
        <v>550</v>
      </c>
      <c r="I363" s="122">
        <f>ROUND(E363*H363,2)</f>
        <v>7364.83</v>
      </c>
      <c r="J363" s="122">
        <v>0</v>
      </c>
      <c r="K363" s="122">
        <f>ROUND(E363*J363,2)</f>
        <v>0</v>
      </c>
      <c r="L363" s="122">
        <v>21</v>
      </c>
      <c r="M363" s="122">
        <f>G363*(1+L363/100)</f>
        <v>0</v>
      </c>
      <c r="N363" s="122">
        <v>0</v>
      </c>
      <c r="O363" s="122">
        <f>ROUND(E363*N363,2)</f>
        <v>0</v>
      </c>
      <c r="P363" s="122">
        <v>0</v>
      </c>
      <c r="Q363" s="122">
        <f>ROUND(E363*P363,2)</f>
        <v>0</v>
      </c>
      <c r="R363" s="122"/>
      <c r="S363" s="122" t="s">
        <v>276</v>
      </c>
      <c r="T363" s="122" t="s">
        <v>136</v>
      </c>
      <c r="U363" s="122">
        <v>0</v>
      </c>
      <c r="V363" s="122">
        <f>ROUND(E363*U363,2)</f>
        <v>0</v>
      </c>
      <c r="W363" s="122"/>
      <c r="X363" s="122" t="s">
        <v>163</v>
      </c>
      <c r="Y363" s="117"/>
      <c r="Z363" s="117"/>
      <c r="AA363" s="117"/>
      <c r="AB363" s="117"/>
      <c r="AC363" s="117"/>
      <c r="AD363" s="117"/>
      <c r="AE363" s="117"/>
      <c r="AF363" s="117"/>
      <c r="AG363" s="117" t="s">
        <v>164</v>
      </c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H363" s="117"/>
    </row>
    <row r="364" spans="1:60" outlineLevel="1" x14ac:dyDescent="0.2">
      <c r="A364" s="120"/>
      <c r="B364" s="121"/>
      <c r="C364" s="150" t="s">
        <v>467</v>
      </c>
      <c r="D364" s="125"/>
      <c r="E364" s="126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17"/>
      <c r="Z364" s="117"/>
      <c r="AA364" s="117"/>
      <c r="AB364" s="117"/>
      <c r="AC364" s="117"/>
      <c r="AD364" s="117"/>
      <c r="AE364" s="117"/>
      <c r="AF364" s="117"/>
      <c r="AG364" s="117" t="s">
        <v>140</v>
      </c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X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H364" s="117"/>
    </row>
    <row r="365" spans="1:60" outlineLevel="1" x14ac:dyDescent="0.2">
      <c r="A365" s="120"/>
      <c r="B365" s="121"/>
      <c r="C365" s="151" t="s">
        <v>468</v>
      </c>
      <c r="D365" s="125"/>
      <c r="E365" s="126">
        <v>4.5</v>
      </c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17"/>
      <c r="Z365" s="117"/>
      <c r="AA365" s="117"/>
      <c r="AB365" s="117"/>
      <c r="AC365" s="117"/>
      <c r="AD365" s="117"/>
      <c r="AE365" s="117"/>
      <c r="AF365" s="117"/>
      <c r="AG365" s="117" t="s">
        <v>140</v>
      </c>
      <c r="AH365" s="117">
        <v>2</v>
      </c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7"/>
      <c r="BD365" s="117"/>
      <c r="BE365" s="117"/>
      <c r="BF365" s="117"/>
      <c r="BG365" s="117"/>
      <c r="BH365" s="117"/>
    </row>
    <row r="366" spans="1:60" outlineLevel="1" x14ac:dyDescent="0.2">
      <c r="A366" s="120"/>
      <c r="B366" s="121"/>
      <c r="C366" s="151" t="s">
        <v>469</v>
      </c>
      <c r="D366" s="125"/>
      <c r="E366" s="126">
        <v>1.62</v>
      </c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17"/>
      <c r="Z366" s="117"/>
      <c r="AA366" s="117"/>
      <c r="AB366" s="117"/>
      <c r="AC366" s="117"/>
      <c r="AD366" s="117"/>
      <c r="AE366" s="117"/>
      <c r="AF366" s="117"/>
      <c r="AG366" s="117" t="s">
        <v>140</v>
      </c>
      <c r="AH366" s="117">
        <v>2</v>
      </c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17"/>
      <c r="BB366" s="117"/>
      <c r="BC366" s="117"/>
      <c r="BD366" s="117"/>
      <c r="BE366" s="117"/>
      <c r="BF366" s="117"/>
      <c r="BG366" s="117"/>
      <c r="BH366" s="117"/>
    </row>
    <row r="367" spans="1:60" outlineLevel="1" x14ac:dyDescent="0.2">
      <c r="A367" s="120"/>
      <c r="B367" s="121"/>
      <c r="C367" s="151" t="s">
        <v>470</v>
      </c>
      <c r="D367" s="125"/>
      <c r="E367" s="126">
        <v>1.62</v>
      </c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17"/>
      <c r="Z367" s="117"/>
      <c r="AA367" s="117"/>
      <c r="AB367" s="117"/>
      <c r="AC367" s="117"/>
      <c r="AD367" s="117"/>
      <c r="AE367" s="117"/>
      <c r="AF367" s="117"/>
      <c r="AG367" s="117" t="s">
        <v>140</v>
      </c>
      <c r="AH367" s="117">
        <v>2</v>
      </c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  <c r="AV367" s="117"/>
      <c r="AW367" s="117"/>
      <c r="AX367" s="117"/>
      <c r="AY367" s="117"/>
      <c r="AZ367" s="117"/>
      <c r="BA367" s="117"/>
      <c r="BB367" s="117"/>
      <c r="BC367" s="117"/>
      <c r="BD367" s="117"/>
      <c r="BE367" s="117"/>
      <c r="BF367" s="117"/>
      <c r="BG367" s="117"/>
      <c r="BH367" s="117"/>
    </row>
    <row r="368" spans="1:60" outlineLevel="1" x14ac:dyDescent="0.2">
      <c r="A368" s="120"/>
      <c r="B368" s="121"/>
      <c r="C368" s="151" t="s">
        <v>471</v>
      </c>
      <c r="D368" s="125"/>
      <c r="E368" s="126">
        <v>1.8</v>
      </c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17"/>
      <c r="Z368" s="117"/>
      <c r="AA368" s="117"/>
      <c r="AB368" s="117"/>
      <c r="AC368" s="117"/>
      <c r="AD368" s="117"/>
      <c r="AE368" s="117"/>
      <c r="AF368" s="117"/>
      <c r="AG368" s="117" t="s">
        <v>140</v>
      </c>
      <c r="AH368" s="117">
        <v>2</v>
      </c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H368" s="117"/>
    </row>
    <row r="369" spans="1:60" outlineLevel="1" x14ac:dyDescent="0.2">
      <c r="A369" s="120"/>
      <c r="B369" s="121"/>
      <c r="C369" s="150" t="s">
        <v>472</v>
      </c>
      <c r="D369" s="125"/>
      <c r="E369" s="126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17"/>
      <c r="Z369" s="117"/>
      <c r="AA369" s="117"/>
      <c r="AB369" s="117"/>
      <c r="AC369" s="117"/>
      <c r="AD369" s="117"/>
      <c r="AE369" s="117"/>
      <c r="AF369" s="117"/>
      <c r="AG369" s="117" t="s">
        <v>140</v>
      </c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  <c r="BD369" s="117"/>
      <c r="BE369" s="117"/>
      <c r="BF369" s="117"/>
      <c r="BG369" s="117"/>
      <c r="BH369" s="117"/>
    </row>
    <row r="370" spans="1:60" outlineLevel="1" x14ac:dyDescent="0.2">
      <c r="A370" s="120"/>
      <c r="B370" s="121"/>
      <c r="C370" s="148" t="s">
        <v>473</v>
      </c>
      <c r="D370" s="123"/>
      <c r="E370" s="124">
        <v>13.390599999999999</v>
      </c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17"/>
      <c r="Z370" s="117"/>
      <c r="AA370" s="117"/>
      <c r="AB370" s="117"/>
      <c r="AC370" s="117"/>
      <c r="AD370" s="117"/>
      <c r="AE370" s="117"/>
      <c r="AF370" s="117"/>
      <c r="AG370" s="117" t="s">
        <v>140</v>
      </c>
      <c r="AH370" s="117">
        <v>0</v>
      </c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H370" s="117"/>
    </row>
    <row r="371" spans="1:60" outlineLevel="1" x14ac:dyDescent="0.2">
      <c r="A371" s="140">
        <v>120</v>
      </c>
      <c r="B371" s="141" t="s">
        <v>474</v>
      </c>
      <c r="C371" s="149" t="s">
        <v>475</v>
      </c>
      <c r="D371" s="142" t="s">
        <v>0</v>
      </c>
      <c r="E371" s="143">
        <v>203.78800000000001</v>
      </c>
      <c r="F371" s="144"/>
      <c r="G371" s="145">
        <f>ROUND(E371*F371,2)</f>
        <v>0</v>
      </c>
      <c r="H371" s="122">
        <v>0</v>
      </c>
      <c r="I371" s="122">
        <f>ROUND(E371*H371,2)</f>
        <v>0</v>
      </c>
      <c r="J371" s="122">
        <v>6.6</v>
      </c>
      <c r="K371" s="122">
        <f>ROUND(E371*J371,2)</f>
        <v>1345</v>
      </c>
      <c r="L371" s="122">
        <v>21</v>
      </c>
      <c r="M371" s="122">
        <f>G371*(1+L371/100)</f>
        <v>0</v>
      </c>
      <c r="N371" s="122">
        <v>0</v>
      </c>
      <c r="O371" s="122">
        <f>ROUND(E371*N371,2)</f>
        <v>0</v>
      </c>
      <c r="P371" s="122">
        <v>0</v>
      </c>
      <c r="Q371" s="122">
        <f>ROUND(E371*P371,2)</f>
        <v>0</v>
      </c>
      <c r="R371" s="122"/>
      <c r="S371" s="122" t="s">
        <v>135</v>
      </c>
      <c r="T371" s="122" t="s">
        <v>151</v>
      </c>
      <c r="U371" s="122">
        <v>0</v>
      </c>
      <c r="V371" s="122">
        <f>ROUND(E371*U371,2)</f>
        <v>0</v>
      </c>
      <c r="W371" s="122"/>
      <c r="X371" s="122" t="s">
        <v>271</v>
      </c>
      <c r="Y371" s="117"/>
      <c r="Z371" s="117"/>
      <c r="AA371" s="117"/>
      <c r="AB371" s="117"/>
      <c r="AC371" s="117"/>
      <c r="AD371" s="117"/>
      <c r="AE371" s="117"/>
      <c r="AF371" s="117"/>
      <c r="AG371" s="117" t="s">
        <v>272</v>
      </c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17"/>
      <c r="BE371" s="117"/>
      <c r="BF371" s="117"/>
      <c r="BG371" s="117"/>
      <c r="BH371" s="117"/>
    </row>
    <row r="372" spans="1:60" x14ac:dyDescent="0.2">
      <c r="A372" s="128" t="s">
        <v>130</v>
      </c>
      <c r="B372" s="129" t="s">
        <v>88</v>
      </c>
      <c r="C372" s="146" t="s">
        <v>89</v>
      </c>
      <c r="D372" s="130"/>
      <c r="E372" s="131"/>
      <c r="F372" s="132"/>
      <c r="G372" s="133">
        <f>SUMIF(AG373:AG398,"&lt;&gt;NOR",G373:G398)</f>
        <v>0</v>
      </c>
      <c r="H372" s="127"/>
      <c r="I372" s="127">
        <f>SUM(I373:I398)</f>
        <v>36151.32</v>
      </c>
      <c r="J372" s="127"/>
      <c r="K372" s="127">
        <f>SUM(K373:K398)</f>
        <v>75917.429999999993</v>
      </c>
      <c r="L372" s="127"/>
      <c r="M372" s="127">
        <f>SUM(M373:M398)</f>
        <v>0</v>
      </c>
      <c r="N372" s="127"/>
      <c r="O372" s="127">
        <f>SUM(O373:O398)</f>
        <v>6.0000000000000005E-2</v>
      </c>
      <c r="P372" s="127"/>
      <c r="Q372" s="127">
        <f>SUM(Q373:Q398)</f>
        <v>1.92</v>
      </c>
      <c r="R372" s="127"/>
      <c r="S372" s="127"/>
      <c r="T372" s="127"/>
      <c r="U372" s="127"/>
      <c r="V372" s="127">
        <f>SUM(V373:V398)</f>
        <v>190.62</v>
      </c>
      <c r="W372" s="127"/>
      <c r="X372" s="127"/>
      <c r="AG372" t="s">
        <v>131</v>
      </c>
    </row>
    <row r="373" spans="1:60" ht="22.5" outlineLevel="1" x14ac:dyDescent="0.2">
      <c r="A373" s="134">
        <v>121</v>
      </c>
      <c r="B373" s="135" t="s">
        <v>476</v>
      </c>
      <c r="C373" s="147" t="s">
        <v>477</v>
      </c>
      <c r="D373" s="136" t="s">
        <v>143</v>
      </c>
      <c r="E373" s="137">
        <v>95.77</v>
      </c>
      <c r="F373" s="138"/>
      <c r="G373" s="139">
        <f>ROUND(E373*F373,2)</f>
        <v>0</v>
      </c>
      <c r="H373" s="122">
        <v>0</v>
      </c>
      <c r="I373" s="122">
        <f>ROUND(E373*H373,2)</f>
        <v>0</v>
      </c>
      <c r="J373" s="122">
        <v>6.9</v>
      </c>
      <c r="K373" s="122">
        <f>ROUND(E373*J373,2)</f>
        <v>660.81</v>
      </c>
      <c r="L373" s="122">
        <v>21</v>
      </c>
      <c r="M373" s="122">
        <f>G373*(1+L373/100)</f>
        <v>0</v>
      </c>
      <c r="N373" s="122">
        <v>0</v>
      </c>
      <c r="O373" s="122">
        <f>ROUND(E373*N373,2)</f>
        <v>0</v>
      </c>
      <c r="P373" s="122">
        <v>0</v>
      </c>
      <c r="Q373" s="122">
        <f>ROUND(E373*P373,2)</f>
        <v>0</v>
      </c>
      <c r="R373" s="122"/>
      <c r="S373" s="122" t="s">
        <v>135</v>
      </c>
      <c r="T373" s="122" t="s">
        <v>478</v>
      </c>
      <c r="U373" s="122">
        <v>1.6E-2</v>
      </c>
      <c r="V373" s="122">
        <f>ROUND(E373*U373,2)</f>
        <v>1.53</v>
      </c>
      <c r="W373" s="122"/>
      <c r="X373" s="122" t="s">
        <v>137</v>
      </c>
      <c r="Y373" s="117"/>
      <c r="Z373" s="117"/>
      <c r="AA373" s="117"/>
      <c r="AB373" s="117"/>
      <c r="AC373" s="117"/>
      <c r="AD373" s="117"/>
      <c r="AE373" s="117"/>
      <c r="AF373" s="117"/>
      <c r="AG373" s="117" t="s">
        <v>138</v>
      </c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H373" s="117"/>
    </row>
    <row r="374" spans="1:60" outlineLevel="1" x14ac:dyDescent="0.2">
      <c r="A374" s="120"/>
      <c r="B374" s="121"/>
      <c r="C374" s="148" t="s">
        <v>177</v>
      </c>
      <c r="D374" s="123"/>
      <c r="E374" s="124">
        <v>30.96</v>
      </c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17"/>
      <c r="Z374" s="117"/>
      <c r="AA374" s="117"/>
      <c r="AB374" s="117"/>
      <c r="AC374" s="117"/>
      <c r="AD374" s="117"/>
      <c r="AE374" s="117"/>
      <c r="AF374" s="117"/>
      <c r="AG374" s="117" t="s">
        <v>140</v>
      </c>
      <c r="AH374" s="117">
        <v>0</v>
      </c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</row>
    <row r="375" spans="1:60" outlineLevel="1" x14ac:dyDescent="0.2">
      <c r="A375" s="120"/>
      <c r="B375" s="121"/>
      <c r="C375" s="148" t="s">
        <v>178</v>
      </c>
      <c r="D375" s="123"/>
      <c r="E375" s="124">
        <v>30.25</v>
      </c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17"/>
      <c r="Z375" s="117"/>
      <c r="AA375" s="117"/>
      <c r="AB375" s="117"/>
      <c r="AC375" s="117"/>
      <c r="AD375" s="117"/>
      <c r="AE375" s="117"/>
      <c r="AF375" s="117"/>
      <c r="AG375" s="117" t="s">
        <v>140</v>
      </c>
      <c r="AH375" s="117">
        <v>0</v>
      </c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H375" s="117"/>
    </row>
    <row r="376" spans="1:60" outlineLevel="1" x14ac:dyDescent="0.2">
      <c r="A376" s="120"/>
      <c r="B376" s="121"/>
      <c r="C376" s="148" t="s">
        <v>179</v>
      </c>
      <c r="D376" s="123"/>
      <c r="E376" s="124">
        <v>34.56</v>
      </c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17"/>
      <c r="Z376" s="117"/>
      <c r="AA376" s="117"/>
      <c r="AB376" s="117"/>
      <c r="AC376" s="117"/>
      <c r="AD376" s="117"/>
      <c r="AE376" s="117"/>
      <c r="AF376" s="117"/>
      <c r="AG376" s="117" t="s">
        <v>140</v>
      </c>
      <c r="AH376" s="117">
        <v>0</v>
      </c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</row>
    <row r="377" spans="1:60" outlineLevel="1" x14ac:dyDescent="0.2">
      <c r="A377" s="134">
        <v>122</v>
      </c>
      <c r="B377" s="135" t="s">
        <v>479</v>
      </c>
      <c r="C377" s="147" t="s">
        <v>480</v>
      </c>
      <c r="D377" s="136" t="s">
        <v>155</v>
      </c>
      <c r="E377" s="137">
        <v>61.6</v>
      </c>
      <c r="F377" s="138"/>
      <c r="G377" s="139">
        <f>ROUND(E377*F377,2)</f>
        <v>0</v>
      </c>
      <c r="H377" s="122">
        <v>0.27</v>
      </c>
      <c r="I377" s="122">
        <f>ROUND(E377*H377,2)</f>
        <v>16.63</v>
      </c>
      <c r="J377" s="122">
        <v>75.63</v>
      </c>
      <c r="K377" s="122">
        <f>ROUND(E377*J377,2)</f>
        <v>4658.8100000000004</v>
      </c>
      <c r="L377" s="122">
        <v>21</v>
      </c>
      <c r="M377" s="122">
        <f>G377*(1+L377/100)</f>
        <v>0</v>
      </c>
      <c r="N377" s="122">
        <v>0</v>
      </c>
      <c r="O377" s="122">
        <f>ROUND(E377*N377,2)</f>
        <v>0</v>
      </c>
      <c r="P377" s="122">
        <v>0</v>
      </c>
      <c r="Q377" s="122">
        <f>ROUND(E377*P377,2)</f>
        <v>0</v>
      </c>
      <c r="R377" s="122"/>
      <c r="S377" s="122" t="s">
        <v>135</v>
      </c>
      <c r="T377" s="122" t="s">
        <v>135</v>
      </c>
      <c r="U377" s="122">
        <v>0.15</v>
      </c>
      <c r="V377" s="122">
        <f>ROUND(E377*U377,2)</f>
        <v>9.24</v>
      </c>
      <c r="W377" s="122"/>
      <c r="X377" s="122" t="s">
        <v>137</v>
      </c>
      <c r="Y377" s="117"/>
      <c r="Z377" s="117"/>
      <c r="AA377" s="117"/>
      <c r="AB377" s="117"/>
      <c r="AC377" s="117"/>
      <c r="AD377" s="117"/>
      <c r="AE377" s="117"/>
      <c r="AF377" s="117"/>
      <c r="AG377" s="117" t="s">
        <v>138</v>
      </c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  <c r="BD377" s="117"/>
      <c r="BE377" s="117"/>
      <c r="BF377" s="117"/>
      <c r="BG377" s="117"/>
      <c r="BH377" s="117"/>
    </row>
    <row r="378" spans="1:60" outlineLevel="1" x14ac:dyDescent="0.2">
      <c r="A378" s="120"/>
      <c r="B378" s="121"/>
      <c r="C378" s="148" t="s">
        <v>481</v>
      </c>
      <c r="D378" s="123"/>
      <c r="E378" s="124">
        <v>19.100000000000001</v>
      </c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17"/>
      <c r="Z378" s="117"/>
      <c r="AA378" s="117"/>
      <c r="AB378" s="117"/>
      <c r="AC378" s="117"/>
      <c r="AD378" s="117"/>
      <c r="AE378" s="117"/>
      <c r="AF378" s="117"/>
      <c r="AG378" s="117" t="s">
        <v>140</v>
      </c>
      <c r="AH378" s="117">
        <v>0</v>
      </c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17"/>
      <c r="AZ378" s="117"/>
      <c r="BA378" s="117"/>
      <c r="BB378" s="117"/>
      <c r="BC378" s="117"/>
      <c r="BD378" s="117"/>
      <c r="BE378" s="117"/>
      <c r="BF378" s="117"/>
      <c r="BG378" s="117"/>
      <c r="BH378" s="117"/>
    </row>
    <row r="379" spans="1:60" outlineLevel="1" x14ac:dyDescent="0.2">
      <c r="A379" s="120"/>
      <c r="B379" s="121"/>
      <c r="C379" s="148" t="s">
        <v>482</v>
      </c>
      <c r="D379" s="123"/>
      <c r="E379" s="124">
        <v>20.7</v>
      </c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17"/>
      <c r="Z379" s="117"/>
      <c r="AA379" s="117"/>
      <c r="AB379" s="117"/>
      <c r="AC379" s="117"/>
      <c r="AD379" s="117"/>
      <c r="AE379" s="117"/>
      <c r="AF379" s="117"/>
      <c r="AG379" s="117" t="s">
        <v>140</v>
      </c>
      <c r="AH379" s="117">
        <v>0</v>
      </c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X379" s="117"/>
      <c r="AY379" s="117"/>
      <c r="AZ379" s="117"/>
      <c r="BA379" s="117"/>
      <c r="BB379" s="117"/>
      <c r="BC379" s="117"/>
      <c r="BD379" s="117"/>
      <c r="BE379" s="117"/>
      <c r="BF379" s="117"/>
      <c r="BG379" s="117"/>
      <c r="BH379" s="117"/>
    </row>
    <row r="380" spans="1:60" outlineLevel="1" x14ac:dyDescent="0.2">
      <c r="A380" s="120"/>
      <c r="B380" s="121"/>
      <c r="C380" s="148" t="s">
        <v>483</v>
      </c>
      <c r="D380" s="123"/>
      <c r="E380" s="124">
        <v>21.8</v>
      </c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17"/>
      <c r="Z380" s="117"/>
      <c r="AA380" s="117"/>
      <c r="AB380" s="117"/>
      <c r="AC380" s="117"/>
      <c r="AD380" s="117"/>
      <c r="AE380" s="117"/>
      <c r="AF380" s="117"/>
      <c r="AG380" s="117" t="s">
        <v>140</v>
      </c>
      <c r="AH380" s="117">
        <v>0</v>
      </c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X380" s="117"/>
      <c r="AY380" s="117"/>
      <c r="AZ380" s="117"/>
      <c r="BA380" s="117"/>
      <c r="BB380" s="117"/>
      <c r="BC380" s="117"/>
      <c r="BD380" s="117"/>
      <c r="BE380" s="117"/>
      <c r="BF380" s="117"/>
      <c r="BG380" s="117"/>
      <c r="BH380" s="117"/>
    </row>
    <row r="381" spans="1:60" outlineLevel="1" x14ac:dyDescent="0.2">
      <c r="A381" s="134">
        <v>123</v>
      </c>
      <c r="B381" s="135" t="s">
        <v>484</v>
      </c>
      <c r="C381" s="147" t="s">
        <v>485</v>
      </c>
      <c r="D381" s="136" t="s">
        <v>143</v>
      </c>
      <c r="E381" s="137">
        <v>95.77</v>
      </c>
      <c r="F381" s="138"/>
      <c r="G381" s="139">
        <f>ROUND(E381*F381,2)</f>
        <v>0</v>
      </c>
      <c r="H381" s="122">
        <v>0</v>
      </c>
      <c r="I381" s="122">
        <f>ROUND(E381*H381,2)</f>
        <v>0</v>
      </c>
      <c r="J381" s="122">
        <v>95.1</v>
      </c>
      <c r="K381" s="122">
        <f>ROUND(E381*J381,2)</f>
        <v>9107.73</v>
      </c>
      <c r="L381" s="122">
        <v>21</v>
      </c>
      <c r="M381" s="122">
        <f>G381*(1+L381/100)</f>
        <v>0</v>
      </c>
      <c r="N381" s="122">
        <v>0</v>
      </c>
      <c r="O381" s="122">
        <f>ROUND(E381*N381,2)</f>
        <v>0</v>
      </c>
      <c r="P381" s="122">
        <v>0.02</v>
      </c>
      <c r="Q381" s="122">
        <f>ROUND(E381*P381,2)</f>
        <v>1.92</v>
      </c>
      <c r="R381" s="122"/>
      <c r="S381" s="122" t="s">
        <v>135</v>
      </c>
      <c r="T381" s="122" t="s">
        <v>135</v>
      </c>
      <c r="U381" s="122">
        <v>0.24</v>
      </c>
      <c r="V381" s="122">
        <f>ROUND(E381*U381,2)</f>
        <v>22.98</v>
      </c>
      <c r="W381" s="122"/>
      <c r="X381" s="122" t="s">
        <v>137</v>
      </c>
      <c r="Y381" s="117"/>
      <c r="Z381" s="117"/>
      <c r="AA381" s="117"/>
      <c r="AB381" s="117"/>
      <c r="AC381" s="117"/>
      <c r="AD381" s="117"/>
      <c r="AE381" s="117"/>
      <c r="AF381" s="117"/>
      <c r="AG381" s="117" t="s">
        <v>138</v>
      </c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X381" s="117"/>
      <c r="AY381" s="117"/>
      <c r="AZ381" s="117"/>
      <c r="BA381" s="117"/>
      <c r="BB381" s="117"/>
      <c r="BC381" s="117"/>
      <c r="BD381" s="117"/>
      <c r="BE381" s="117"/>
      <c r="BF381" s="117"/>
      <c r="BG381" s="117"/>
      <c r="BH381" s="117"/>
    </row>
    <row r="382" spans="1:60" outlineLevel="1" x14ac:dyDescent="0.2">
      <c r="A382" s="120"/>
      <c r="B382" s="121"/>
      <c r="C382" s="148" t="s">
        <v>177</v>
      </c>
      <c r="D382" s="123"/>
      <c r="E382" s="124">
        <v>30.96</v>
      </c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17"/>
      <c r="Z382" s="117"/>
      <c r="AA382" s="117"/>
      <c r="AB382" s="117"/>
      <c r="AC382" s="117"/>
      <c r="AD382" s="117"/>
      <c r="AE382" s="117"/>
      <c r="AF382" s="117"/>
      <c r="AG382" s="117" t="s">
        <v>140</v>
      </c>
      <c r="AH382" s="117">
        <v>0</v>
      </c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  <c r="BD382" s="117"/>
      <c r="BE382" s="117"/>
      <c r="BF382" s="117"/>
      <c r="BG382" s="117"/>
      <c r="BH382" s="117"/>
    </row>
    <row r="383" spans="1:60" outlineLevel="1" x14ac:dyDescent="0.2">
      <c r="A383" s="120"/>
      <c r="B383" s="121"/>
      <c r="C383" s="148" t="s">
        <v>178</v>
      </c>
      <c r="D383" s="123"/>
      <c r="E383" s="124">
        <v>30.25</v>
      </c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17"/>
      <c r="Z383" s="117"/>
      <c r="AA383" s="117"/>
      <c r="AB383" s="117"/>
      <c r="AC383" s="117"/>
      <c r="AD383" s="117"/>
      <c r="AE383" s="117"/>
      <c r="AF383" s="117"/>
      <c r="AG383" s="117" t="s">
        <v>140</v>
      </c>
      <c r="AH383" s="117">
        <v>0</v>
      </c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7"/>
      <c r="BD383" s="117"/>
      <c r="BE383" s="117"/>
      <c r="BF383" s="117"/>
      <c r="BG383" s="117"/>
      <c r="BH383" s="117"/>
    </row>
    <row r="384" spans="1:60" outlineLevel="1" x14ac:dyDescent="0.2">
      <c r="A384" s="120"/>
      <c r="B384" s="121"/>
      <c r="C384" s="148" t="s">
        <v>179</v>
      </c>
      <c r="D384" s="123"/>
      <c r="E384" s="124">
        <v>34.56</v>
      </c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17"/>
      <c r="Z384" s="117"/>
      <c r="AA384" s="117"/>
      <c r="AB384" s="117"/>
      <c r="AC384" s="117"/>
      <c r="AD384" s="117"/>
      <c r="AE384" s="117"/>
      <c r="AF384" s="117"/>
      <c r="AG384" s="117" t="s">
        <v>140</v>
      </c>
      <c r="AH384" s="117">
        <v>0</v>
      </c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  <c r="BD384" s="117"/>
      <c r="BE384" s="117"/>
      <c r="BF384" s="117"/>
      <c r="BG384" s="117"/>
      <c r="BH384" s="117"/>
    </row>
    <row r="385" spans="1:60" outlineLevel="1" x14ac:dyDescent="0.2">
      <c r="A385" s="134">
        <v>124</v>
      </c>
      <c r="B385" s="135" t="s">
        <v>486</v>
      </c>
      <c r="C385" s="147" t="s">
        <v>487</v>
      </c>
      <c r="D385" s="136" t="s">
        <v>143</v>
      </c>
      <c r="E385" s="137">
        <v>95.77</v>
      </c>
      <c r="F385" s="138"/>
      <c r="G385" s="139">
        <f>ROUND(E385*F385,2)</f>
        <v>0</v>
      </c>
      <c r="H385" s="122">
        <v>0</v>
      </c>
      <c r="I385" s="122">
        <f>ROUND(E385*H385,2)</f>
        <v>0</v>
      </c>
      <c r="J385" s="122">
        <v>45</v>
      </c>
      <c r="K385" s="122">
        <f>ROUND(E385*J385,2)</f>
        <v>4309.6499999999996</v>
      </c>
      <c r="L385" s="122">
        <v>21</v>
      </c>
      <c r="M385" s="122">
        <f>G385*(1+L385/100)</f>
        <v>0</v>
      </c>
      <c r="N385" s="122">
        <v>0</v>
      </c>
      <c r="O385" s="122">
        <f>ROUND(E385*N385,2)</f>
        <v>0</v>
      </c>
      <c r="P385" s="122">
        <v>0</v>
      </c>
      <c r="Q385" s="122">
        <f>ROUND(E385*P385,2)</f>
        <v>0</v>
      </c>
      <c r="R385" s="122"/>
      <c r="S385" s="122" t="s">
        <v>276</v>
      </c>
      <c r="T385" s="122" t="s">
        <v>136</v>
      </c>
      <c r="U385" s="122">
        <v>0.188</v>
      </c>
      <c r="V385" s="122">
        <f>ROUND(E385*U385,2)</f>
        <v>18</v>
      </c>
      <c r="W385" s="122"/>
      <c r="X385" s="122" t="s">
        <v>137</v>
      </c>
      <c r="Y385" s="117"/>
      <c r="Z385" s="117"/>
      <c r="AA385" s="117"/>
      <c r="AB385" s="117"/>
      <c r="AC385" s="117"/>
      <c r="AD385" s="117"/>
      <c r="AE385" s="117"/>
      <c r="AF385" s="117"/>
      <c r="AG385" s="117" t="s">
        <v>138</v>
      </c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X385" s="117"/>
      <c r="AY385" s="117"/>
      <c r="AZ385" s="117"/>
      <c r="BA385" s="117"/>
      <c r="BB385" s="117"/>
      <c r="BC385" s="117"/>
      <c r="BD385" s="117"/>
      <c r="BE385" s="117"/>
      <c r="BF385" s="117"/>
      <c r="BG385" s="117"/>
      <c r="BH385" s="117"/>
    </row>
    <row r="386" spans="1:60" outlineLevel="1" x14ac:dyDescent="0.2">
      <c r="A386" s="120"/>
      <c r="B386" s="121"/>
      <c r="C386" s="148" t="s">
        <v>177</v>
      </c>
      <c r="D386" s="123"/>
      <c r="E386" s="124">
        <v>30.96</v>
      </c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17"/>
      <c r="Z386" s="117"/>
      <c r="AA386" s="117"/>
      <c r="AB386" s="117"/>
      <c r="AC386" s="117"/>
      <c r="AD386" s="117"/>
      <c r="AE386" s="117"/>
      <c r="AF386" s="117"/>
      <c r="AG386" s="117" t="s">
        <v>140</v>
      </c>
      <c r="AH386" s="117">
        <v>0</v>
      </c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X386" s="117"/>
      <c r="AY386" s="117"/>
      <c r="AZ386" s="117"/>
      <c r="BA386" s="117"/>
      <c r="BB386" s="117"/>
      <c r="BC386" s="117"/>
      <c r="BD386" s="117"/>
      <c r="BE386" s="117"/>
      <c r="BF386" s="117"/>
      <c r="BG386" s="117"/>
      <c r="BH386" s="117"/>
    </row>
    <row r="387" spans="1:60" outlineLevel="1" x14ac:dyDescent="0.2">
      <c r="A387" s="120"/>
      <c r="B387" s="121"/>
      <c r="C387" s="148" t="s">
        <v>178</v>
      </c>
      <c r="D387" s="123"/>
      <c r="E387" s="124">
        <v>30.25</v>
      </c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17"/>
      <c r="Z387" s="117"/>
      <c r="AA387" s="117"/>
      <c r="AB387" s="117"/>
      <c r="AC387" s="117"/>
      <c r="AD387" s="117"/>
      <c r="AE387" s="117"/>
      <c r="AF387" s="117"/>
      <c r="AG387" s="117" t="s">
        <v>140</v>
      </c>
      <c r="AH387" s="117">
        <v>0</v>
      </c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  <c r="BD387" s="117"/>
      <c r="BE387" s="117"/>
      <c r="BF387" s="117"/>
      <c r="BG387" s="117"/>
      <c r="BH387" s="117"/>
    </row>
    <row r="388" spans="1:60" outlineLevel="1" x14ac:dyDescent="0.2">
      <c r="A388" s="120"/>
      <c r="B388" s="121"/>
      <c r="C388" s="148" t="s">
        <v>179</v>
      </c>
      <c r="D388" s="123"/>
      <c r="E388" s="124">
        <v>34.56</v>
      </c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17"/>
      <c r="Z388" s="117"/>
      <c r="AA388" s="117"/>
      <c r="AB388" s="117"/>
      <c r="AC388" s="117"/>
      <c r="AD388" s="117"/>
      <c r="AE388" s="117"/>
      <c r="AF388" s="117"/>
      <c r="AG388" s="117" t="s">
        <v>140</v>
      </c>
      <c r="AH388" s="117">
        <v>0</v>
      </c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X388" s="117"/>
      <c r="AY388" s="117"/>
      <c r="AZ388" s="117"/>
      <c r="BA388" s="117"/>
      <c r="BB388" s="117"/>
      <c r="BC388" s="117"/>
      <c r="BD388" s="117"/>
      <c r="BE388" s="117"/>
      <c r="BF388" s="117"/>
      <c r="BG388" s="117"/>
      <c r="BH388" s="117"/>
    </row>
    <row r="389" spans="1:60" outlineLevel="1" x14ac:dyDescent="0.2">
      <c r="A389" s="134">
        <v>125</v>
      </c>
      <c r="B389" s="135" t="s">
        <v>488</v>
      </c>
      <c r="C389" s="147" t="s">
        <v>489</v>
      </c>
      <c r="D389" s="136" t="s">
        <v>143</v>
      </c>
      <c r="E389" s="137">
        <v>95.77</v>
      </c>
      <c r="F389" s="138"/>
      <c r="G389" s="139">
        <f>ROUND(E389*F389,2)</f>
        <v>0</v>
      </c>
      <c r="H389" s="122">
        <v>17.399999999999999</v>
      </c>
      <c r="I389" s="122">
        <f>ROUND(E389*H389,2)</f>
        <v>1666.4</v>
      </c>
      <c r="J389" s="122">
        <v>164.6</v>
      </c>
      <c r="K389" s="122">
        <f>ROUND(E389*J389,2)</f>
        <v>15763.74</v>
      </c>
      <c r="L389" s="122">
        <v>21</v>
      </c>
      <c r="M389" s="122">
        <f>G389*(1+L389/100)</f>
        <v>0</v>
      </c>
      <c r="N389" s="122">
        <v>2.5999999999999998E-4</v>
      </c>
      <c r="O389" s="122">
        <f>ROUND(E389*N389,2)</f>
        <v>0.02</v>
      </c>
      <c r="P389" s="122">
        <v>0</v>
      </c>
      <c r="Q389" s="122">
        <f>ROUND(E389*P389,2)</f>
        <v>0</v>
      </c>
      <c r="R389" s="122"/>
      <c r="S389" s="122" t="s">
        <v>276</v>
      </c>
      <c r="T389" s="122" t="s">
        <v>136</v>
      </c>
      <c r="U389" s="122">
        <v>0.88</v>
      </c>
      <c r="V389" s="122">
        <f>ROUND(E389*U389,2)</f>
        <v>84.28</v>
      </c>
      <c r="W389" s="122"/>
      <c r="X389" s="122" t="s">
        <v>137</v>
      </c>
      <c r="Y389" s="117"/>
      <c r="Z389" s="117"/>
      <c r="AA389" s="117"/>
      <c r="AB389" s="117"/>
      <c r="AC389" s="117"/>
      <c r="AD389" s="117"/>
      <c r="AE389" s="117"/>
      <c r="AF389" s="117"/>
      <c r="AG389" s="117" t="s">
        <v>138</v>
      </c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X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H389" s="117"/>
    </row>
    <row r="390" spans="1:60" outlineLevel="1" x14ac:dyDescent="0.2">
      <c r="A390" s="120"/>
      <c r="B390" s="121"/>
      <c r="C390" s="148" t="s">
        <v>177</v>
      </c>
      <c r="D390" s="123"/>
      <c r="E390" s="124">
        <v>30.96</v>
      </c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17"/>
      <c r="Z390" s="117"/>
      <c r="AA390" s="117"/>
      <c r="AB390" s="117"/>
      <c r="AC390" s="117"/>
      <c r="AD390" s="117"/>
      <c r="AE390" s="117"/>
      <c r="AF390" s="117"/>
      <c r="AG390" s="117" t="s">
        <v>140</v>
      </c>
      <c r="AH390" s="117">
        <v>0</v>
      </c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X390" s="117"/>
      <c r="AY390" s="117"/>
      <c r="AZ390" s="117"/>
      <c r="BA390" s="117"/>
      <c r="BB390" s="117"/>
      <c r="BC390" s="117"/>
      <c r="BD390" s="117"/>
      <c r="BE390" s="117"/>
      <c r="BF390" s="117"/>
      <c r="BG390" s="117"/>
      <c r="BH390" s="117"/>
    </row>
    <row r="391" spans="1:60" outlineLevel="1" x14ac:dyDescent="0.2">
      <c r="A391" s="120"/>
      <c r="B391" s="121"/>
      <c r="C391" s="148" t="s">
        <v>178</v>
      </c>
      <c r="D391" s="123"/>
      <c r="E391" s="124">
        <v>30.25</v>
      </c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17"/>
      <c r="Z391" s="117"/>
      <c r="AA391" s="117"/>
      <c r="AB391" s="117"/>
      <c r="AC391" s="117"/>
      <c r="AD391" s="117"/>
      <c r="AE391" s="117"/>
      <c r="AF391" s="117"/>
      <c r="AG391" s="117" t="s">
        <v>140</v>
      </c>
      <c r="AH391" s="117">
        <v>0</v>
      </c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X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H391" s="117"/>
    </row>
    <row r="392" spans="1:60" outlineLevel="1" x14ac:dyDescent="0.2">
      <c r="A392" s="120"/>
      <c r="B392" s="121"/>
      <c r="C392" s="148" t="s">
        <v>179</v>
      </c>
      <c r="D392" s="123"/>
      <c r="E392" s="124">
        <v>34.56</v>
      </c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17"/>
      <c r="Z392" s="117"/>
      <c r="AA392" s="117"/>
      <c r="AB392" s="117"/>
      <c r="AC392" s="117"/>
      <c r="AD392" s="117"/>
      <c r="AE392" s="117"/>
      <c r="AF392" s="117"/>
      <c r="AG392" s="117" t="s">
        <v>140</v>
      </c>
      <c r="AH392" s="117">
        <v>0</v>
      </c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H392" s="117"/>
    </row>
    <row r="393" spans="1:60" ht="22.5" outlineLevel="1" x14ac:dyDescent="0.2">
      <c r="A393" s="134">
        <v>126</v>
      </c>
      <c r="B393" s="135" t="s">
        <v>490</v>
      </c>
      <c r="C393" s="147" t="s">
        <v>491</v>
      </c>
      <c r="D393" s="136" t="s">
        <v>143</v>
      </c>
      <c r="E393" s="137">
        <v>95.77</v>
      </c>
      <c r="F393" s="138"/>
      <c r="G393" s="139">
        <f>ROUND(E393*F393,2)</f>
        <v>0</v>
      </c>
      <c r="H393" s="122">
        <v>323.54000000000002</v>
      </c>
      <c r="I393" s="122">
        <f>ROUND(E393*H393,2)</f>
        <v>30985.43</v>
      </c>
      <c r="J393" s="122">
        <v>432.46</v>
      </c>
      <c r="K393" s="122">
        <f>ROUND(E393*J393,2)</f>
        <v>41416.69</v>
      </c>
      <c r="L393" s="122">
        <v>21</v>
      </c>
      <c r="M393" s="122">
        <f>G393*(1+L393/100)</f>
        <v>0</v>
      </c>
      <c r="N393" s="122">
        <v>3.5E-4</v>
      </c>
      <c r="O393" s="122">
        <f>ROUND(E393*N393,2)</f>
        <v>0.03</v>
      </c>
      <c r="P393" s="122">
        <v>0</v>
      </c>
      <c r="Q393" s="122">
        <f>ROUND(E393*P393,2)</f>
        <v>0</v>
      </c>
      <c r="R393" s="122"/>
      <c r="S393" s="122" t="s">
        <v>276</v>
      </c>
      <c r="T393" s="122" t="s">
        <v>136</v>
      </c>
      <c r="U393" s="122">
        <v>0.56999999999999995</v>
      </c>
      <c r="V393" s="122">
        <f>ROUND(E393*U393,2)</f>
        <v>54.59</v>
      </c>
      <c r="W393" s="122"/>
      <c r="X393" s="122" t="s">
        <v>137</v>
      </c>
      <c r="Y393" s="117"/>
      <c r="Z393" s="117"/>
      <c r="AA393" s="117"/>
      <c r="AB393" s="117"/>
      <c r="AC393" s="117"/>
      <c r="AD393" s="117"/>
      <c r="AE393" s="117"/>
      <c r="AF393" s="117"/>
      <c r="AG393" s="117" t="s">
        <v>138</v>
      </c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X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H393" s="117"/>
    </row>
    <row r="394" spans="1:60" outlineLevel="1" x14ac:dyDescent="0.2">
      <c r="A394" s="120"/>
      <c r="B394" s="121"/>
      <c r="C394" s="148" t="s">
        <v>177</v>
      </c>
      <c r="D394" s="123"/>
      <c r="E394" s="124">
        <v>30.96</v>
      </c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17"/>
      <c r="Z394" s="117"/>
      <c r="AA394" s="117"/>
      <c r="AB394" s="117"/>
      <c r="AC394" s="117"/>
      <c r="AD394" s="117"/>
      <c r="AE394" s="117"/>
      <c r="AF394" s="117"/>
      <c r="AG394" s="117" t="s">
        <v>140</v>
      </c>
      <c r="AH394" s="117">
        <v>0</v>
      </c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X394" s="117"/>
      <c r="AY394" s="117"/>
      <c r="AZ394" s="117"/>
      <c r="BA394" s="117"/>
      <c r="BB394" s="117"/>
      <c r="BC394" s="117"/>
      <c r="BD394" s="117"/>
      <c r="BE394" s="117"/>
      <c r="BF394" s="117"/>
      <c r="BG394" s="117"/>
      <c r="BH394" s="117"/>
    </row>
    <row r="395" spans="1:60" outlineLevel="1" x14ac:dyDescent="0.2">
      <c r="A395" s="120"/>
      <c r="B395" s="121"/>
      <c r="C395" s="148" t="s">
        <v>178</v>
      </c>
      <c r="D395" s="123"/>
      <c r="E395" s="124">
        <v>30.25</v>
      </c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17"/>
      <c r="Z395" s="117"/>
      <c r="AA395" s="117"/>
      <c r="AB395" s="117"/>
      <c r="AC395" s="117"/>
      <c r="AD395" s="117"/>
      <c r="AE395" s="117"/>
      <c r="AF395" s="117"/>
      <c r="AG395" s="117" t="s">
        <v>140</v>
      </c>
      <c r="AH395" s="117">
        <v>0</v>
      </c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</row>
    <row r="396" spans="1:60" outlineLevel="1" x14ac:dyDescent="0.2">
      <c r="A396" s="120"/>
      <c r="B396" s="121"/>
      <c r="C396" s="148" t="s">
        <v>179</v>
      </c>
      <c r="D396" s="123"/>
      <c r="E396" s="124">
        <v>34.56</v>
      </c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17"/>
      <c r="Z396" s="117"/>
      <c r="AA396" s="117"/>
      <c r="AB396" s="117"/>
      <c r="AC396" s="117"/>
      <c r="AD396" s="117"/>
      <c r="AE396" s="117"/>
      <c r="AF396" s="117"/>
      <c r="AG396" s="117" t="s">
        <v>140</v>
      </c>
      <c r="AH396" s="117">
        <v>0</v>
      </c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X396" s="117"/>
      <c r="AY396" s="117"/>
      <c r="AZ396" s="117"/>
      <c r="BA396" s="117"/>
      <c r="BB396" s="117"/>
      <c r="BC396" s="117"/>
      <c r="BD396" s="117"/>
      <c r="BE396" s="117"/>
      <c r="BF396" s="117"/>
      <c r="BG396" s="117"/>
      <c r="BH396" s="117"/>
    </row>
    <row r="397" spans="1:60" outlineLevel="1" x14ac:dyDescent="0.2">
      <c r="A397" s="134">
        <v>127</v>
      </c>
      <c r="B397" s="135" t="s">
        <v>492</v>
      </c>
      <c r="C397" s="147" t="s">
        <v>493</v>
      </c>
      <c r="D397" s="136" t="s">
        <v>155</v>
      </c>
      <c r="E397" s="137">
        <v>67.760000000000005</v>
      </c>
      <c r="F397" s="138"/>
      <c r="G397" s="139">
        <f>ROUND(E397*F397,2)</f>
        <v>0</v>
      </c>
      <c r="H397" s="122">
        <v>51.4</v>
      </c>
      <c r="I397" s="122">
        <f>ROUND(E397*H397,2)</f>
        <v>3482.86</v>
      </c>
      <c r="J397" s="122">
        <v>0</v>
      </c>
      <c r="K397" s="122">
        <f>ROUND(E397*J397,2)</f>
        <v>0</v>
      </c>
      <c r="L397" s="122">
        <v>21</v>
      </c>
      <c r="M397" s="122">
        <f>G397*(1+L397/100)</f>
        <v>0</v>
      </c>
      <c r="N397" s="122">
        <v>1.2E-4</v>
      </c>
      <c r="O397" s="122">
        <f>ROUND(E397*N397,2)</f>
        <v>0.01</v>
      </c>
      <c r="P397" s="122">
        <v>0</v>
      </c>
      <c r="Q397" s="122">
        <f>ROUND(E397*P397,2)</f>
        <v>0</v>
      </c>
      <c r="R397" s="122" t="s">
        <v>162</v>
      </c>
      <c r="S397" s="122" t="s">
        <v>135</v>
      </c>
      <c r="T397" s="122" t="s">
        <v>135</v>
      </c>
      <c r="U397" s="122">
        <v>0</v>
      </c>
      <c r="V397" s="122">
        <f>ROUND(E397*U397,2)</f>
        <v>0</v>
      </c>
      <c r="W397" s="122"/>
      <c r="X397" s="122" t="s">
        <v>163</v>
      </c>
      <c r="Y397" s="117"/>
      <c r="Z397" s="117"/>
      <c r="AA397" s="117"/>
      <c r="AB397" s="117"/>
      <c r="AC397" s="117"/>
      <c r="AD397" s="117"/>
      <c r="AE397" s="117"/>
      <c r="AF397" s="117"/>
      <c r="AG397" s="117" t="s">
        <v>164</v>
      </c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  <c r="AV397" s="117"/>
      <c r="AW397" s="117"/>
      <c r="AX397" s="117"/>
      <c r="AY397" s="117"/>
      <c r="AZ397" s="117"/>
      <c r="BA397" s="117"/>
      <c r="BB397" s="117"/>
      <c r="BC397" s="117"/>
      <c r="BD397" s="117"/>
      <c r="BE397" s="117"/>
      <c r="BF397" s="117"/>
      <c r="BG397" s="117"/>
      <c r="BH397" s="117"/>
    </row>
    <row r="398" spans="1:60" outlineLevel="1" x14ac:dyDescent="0.2">
      <c r="A398" s="120"/>
      <c r="B398" s="121"/>
      <c r="C398" s="148" t="s">
        <v>494</v>
      </c>
      <c r="D398" s="123"/>
      <c r="E398" s="124">
        <v>67.760000000000005</v>
      </c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17"/>
      <c r="Z398" s="117"/>
      <c r="AA398" s="117"/>
      <c r="AB398" s="117"/>
      <c r="AC398" s="117"/>
      <c r="AD398" s="117"/>
      <c r="AE398" s="117"/>
      <c r="AF398" s="117"/>
      <c r="AG398" s="117" t="s">
        <v>140</v>
      </c>
      <c r="AH398" s="117">
        <v>0</v>
      </c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X398" s="117"/>
      <c r="AY398" s="117"/>
      <c r="AZ398" s="117"/>
      <c r="BA398" s="117"/>
      <c r="BB398" s="117"/>
      <c r="BC398" s="117"/>
      <c r="BD398" s="117"/>
      <c r="BE398" s="117"/>
      <c r="BF398" s="117"/>
      <c r="BG398" s="117"/>
      <c r="BH398" s="117"/>
    </row>
    <row r="399" spans="1:60" x14ac:dyDescent="0.2">
      <c r="A399" s="128" t="s">
        <v>130</v>
      </c>
      <c r="B399" s="129" t="s">
        <v>90</v>
      </c>
      <c r="C399" s="146" t="s">
        <v>91</v>
      </c>
      <c r="D399" s="130"/>
      <c r="E399" s="131"/>
      <c r="F399" s="132"/>
      <c r="G399" s="133">
        <f>SUMIF(AG400:AG450,"&lt;&gt;NOR",G400:G450)</f>
        <v>0</v>
      </c>
      <c r="H399" s="127"/>
      <c r="I399" s="127">
        <f>SUM(I400:I450)</f>
        <v>19343.23</v>
      </c>
      <c r="J399" s="127"/>
      <c r="K399" s="127">
        <f>SUM(K400:K450)</f>
        <v>21168.52</v>
      </c>
      <c r="L399" s="127"/>
      <c r="M399" s="127">
        <f>SUM(M400:M450)</f>
        <v>0</v>
      </c>
      <c r="N399" s="127"/>
      <c r="O399" s="127">
        <f>SUM(O400:O450)</f>
        <v>0.17</v>
      </c>
      <c r="P399" s="127"/>
      <c r="Q399" s="127">
        <f>SUM(Q400:Q450)</f>
        <v>6.9999999999999993E-2</v>
      </c>
      <c r="R399" s="127"/>
      <c r="S399" s="127"/>
      <c r="T399" s="127"/>
      <c r="U399" s="127"/>
      <c r="V399" s="127">
        <f>SUM(V400:V450)</f>
        <v>46.080000000000005</v>
      </c>
      <c r="W399" s="127"/>
      <c r="X399" s="127"/>
      <c r="AG399" t="s">
        <v>131</v>
      </c>
    </row>
    <row r="400" spans="1:60" ht="22.5" outlineLevel="1" x14ac:dyDescent="0.2">
      <c r="A400" s="134">
        <v>128</v>
      </c>
      <c r="B400" s="135" t="s">
        <v>495</v>
      </c>
      <c r="C400" s="147" t="s">
        <v>496</v>
      </c>
      <c r="D400" s="136" t="s">
        <v>143</v>
      </c>
      <c r="E400" s="137">
        <v>47.44</v>
      </c>
      <c r="F400" s="138"/>
      <c r="G400" s="139">
        <f>ROUND(E400*F400,2)</f>
        <v>0</v>
      </c>
      <c r="H400" s="122">
        <v>0</v>
      </c>
      <c r="I400" s="122">
        <f>ROUND(E400*H400,2)</f>
        <v>0</v>
      </c>
      <c r="J400" s="122">
        <v>6.8</v>
      </c>
      <c r="K400" s="122">
        <f>ROUND(E400*J400,2)</f>
        <v>322.58999999999997</v>
      </c>
      <c r="L400" s="122">
        <v>21</v>
      </c>
      <c r="M400" s="122">
        <f>G400*(1+L400/100)</f>
        <v>0</v>
      </c>
      <c r="N400" s="122">
        <v>0</v>
      </c>
      <c r="O400" s="122">
        <f>ROUND(E400*N400,2)</f>
        <v>0</v>
      </c>
      <c r="P400" s="122">
        <v>0</v>
      </c>
      <c r="Q400" s="122">
        <f>ROUND(E400*P400,2)</f>
        <v>0</v>
      </c>
      <c r="R400" s="122"/>
      <c r="S400" s="122" t="s">
        <v>135</v>
      </c>
      <c r="T400" s="122" t="s">
        <v>151</v>
      </c>
      <c r="U400" s="122">
        <v>1.6E-2</v>
      </c>
      <c r="V400" s="122">
        <f>ROUND(E400*U400,2)</f>
        <v>0.76</v>
      </c>
      <c r="W400" s="122"/>
      <c r="X400" s="122" t="s">
        <v>137</v>
      </c>
      <c r="Y400" s="117"/>
      <c r="Z400" s="117"/>
      <c r="AA400" s="117"/>
      <c r="AB400" s="117"/>
      <c r="AC400" s="117"/>
      <c r="AD400" s="117"/>
      <c r="AE400" s="117"/>
      <c r="AF400" s="117"/>
      <c r="AG400" s="117" t="s">
        <v>138</v>
      </c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  <c r="BD400" s="117"/>
      <c r="BE400" s="117"/>
      <c r="BF400" s="117"/>
      <c r="BG400" s="117"/>
      <c r="BH400" s="117"/>
    </row>
    <row r="401" spans="1:60" outlineLevel="1" x14ac:dyDescent="0.2">
      <c r="A401" s="120"/>
      <c r="B401" s="121"/>
      <c r="C401" s="148" t="s">
        <v>176</v>
      </c>
      <c r="D401" s="123"/>
      <c r="E401" s="124">
        <v>22.57</v>
      </c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17"/>
      <c r="Z401" s="117"/>
      <c r="AA401" s="117"/>
      <c r="AB401" s="117"/>
      <c r="AC401" s="117"/>
      <c r="AD401" s="117"/>
      <c r="AE401" s="117"/>
      <c r="AF401" s="117"/>
      <c r="AG401" s="117" t="s">
        <v>140</v>
      </c>
      <c r="AH401" s="117">
        <v>0</v>
      </c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7"/>
      <c r="BD401" s="117"/>
      <c r="BE401" s="117"/>
      <c r="BF401" s="117"/>
      <c r="BG401" s="117"/>
      <c r="BH401" s="117"/>
    </row>
    <row r="402" spans="1:60" outlineLevel="1" x14ac:dyDescent="0.2">
      <c r="A402" s="120"/>
      <c r="B402" s="121"/>
      <c r="C402" s="148" t="s">
        <v>180</v>
      </c>
      <c r="D402" s="123"/>
      <c r="E402" s="124">
        <v>5.4</v>
      </c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17"/>
      <c r="Z402" s="117"/>
      <c r="AA402" s="117"/>
      <c r="AB402" s="117"/>
      <c r="AC402" s="117"/>
      <c r="AD402" s="117"/>
      <c r="AE402" s="117"/>
      <c r="AF402" s="117"/>
      <c r="AG402" s="117" t="s">
        <v>140</v>
      </c>
      <c r="AH402" s="117">
        <v>0</v>
      </c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17"/>
      <c r="BE402" s="117"/>
      <c r="BF402" s="117"/>
      <c r="BG402" s="117"/>
      <c r="BH402" s="117"/>
    </row>
    <row r="403" spans="1:60" outlineLevel="1" x14ac:dyDescent="0.2">
      <c r="A403" s="120"/>
      <c r="B403" s="121"/>
      <c r="C403" s="148" t="s">
        <v>181</v>
      </c>
      <c r="D403" s="123"/>
      <c r="E403" s="124">
        <v>11.22</v>
      </c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17"/>
      <c r="Z403" s="117"/>
      <c r="AA403" s="117"/>
      <c r="AB403" s="117"/>
      <c r="AC403" s="117"/>
      <c r="AD403" s="117"/>
      <c r="AE403" s="117"/>
      <c r="AF403" s="117"/>
      <c r="AG403" s="117" t="s">
        <v>140</v>
      </c>
      <c r="AH403" s="117">
        <v>0</v>
      </c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  <c r="BD403" s="117"/>
      <c r="BE403" s="117"/>
      <c r="BF403" s="117"/>
      <c r="BG403" s="117"/>
      <c r="BH403" s="117"/>
    </row>
    <row r="404" spans="1:60" outlineLevel="1" x14ac:dyDescent="0.2">
      <c r="A404" s="120"/>
      <c r="B404" s="121"/>
      <c r="C404" s="148" t="s">
        <v>182</v>
      </c>
      <c r="D404" s="123"/>
      <c r="E404" s="124">
        <v>8.25</v>
      </c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17"/>
      <c r="Z404" s="117"/>
      <c r="AA404" s="117"/>
      <c r="AB404" s="117"/>
      <c r="AC404" s="117"/>
      <c r="AD404" s="117"/>
      <c r="AE404" s="117"/>
      <c r="AF404" s="117"/>
      <c r="AG404" s="117" t="s">
        <v>140</v>
      </c>
      <c r="AH404" s="117">
        <v>0</v>
      </c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  <c r="BD404" s="117"/>
      <c r="BE404" s="117"/>
      <c r="BF404" s="117"/>
      <c r="BG404" s="117"/>
      <c r="BH404" s="117"/>
    </row>
    <row r="405" spans="1:60" outlineLevel="1" x14ac:dyDescent="0.2">
      <c r="A405" s="134">
        <v>129</v>
      </c>
      <c r="B405" s="135" t="s">
        <v>497</v>
      </c>
      <c r="C405" s="147" t="s">
        <v>498</v>
      </c>
      <c r="D405" s="136" t="s">
        <v>143</v>
      </c>
      <c r="E405" s="137">
        <v>47.44</v>
      </c>
      <c r="F405" s="138"/>
      <c r="G405" s="139">
        <f>ROUND(E405*F405,2)</f>
        <v>0</v>
      </c>
      <c r="H405" s="122">
        <v>0</v>
      </c>
      <c r="I405" s="122">
        <f>ROUND(E405*H405,2)</f>
        <v>0</v>
      </c>
      <c r="J405" s="122">
        <v>22.4</v>
      </c>
      <c r="K405" s="122">
        <f>ROUND(E405*J405,2)</f>
        <v>1062.6600000000001</v>
      </c>
      <c r="L405" s="122">
        <v>21</v>
      </c>
      <c r="M405" s="122">
        <f>G405*(1+L405/100)</f>
        <v>0</v>
      </c>
      <c r="N405" s="122">
        <v>0</v>
      </c>
      <c r="O405" s="122">
        <f>ROUND(E405*N405,2)</f>
        <v>0</v>
      </c>
      <c r="P405" s="122">
        <v>0</v>
      </c>
      <c r="Q405" s="122">
        <f>ROUND(E405*P405,2)</f>
        <v>0</v>
      </c>
      <c r="R405" s="122"/>
      <c r="S405" s="122" t="s">
        <v>135</v>
      </c>
      <c r="T405" s="122" t="s">
        <v>151</v>
      </c>
      <c r="U405" s="122">
        <v>4.5999999999999999E-2</v>
      </c>
      <c r="V405" s="122">
        <f>ROUND(E405*U405,2)</f>
        <v>2.1800000000000002</v>
      </c>
      <c r="W405" s="122"/>
      <c r="X405" s="122" t="s">
        <v>137</v>
      </c>
      <c r="Y405" s="117"/>
      <c r="Z405" s="117"/>
      <c r="AA405" s="117"/>
      <c r="AB405" s="117"/>
      <c r="AC405" s="117"/>
      <c r="AD405" s="117"/>
      <c r="AE405" s="117"/>
      <c r="AF405" s="117"/>
      <c r="AG405" s="117" t="s">
        <v>138</v>
      </c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17"/>
      <c r="BE405" s="117"/>
      <c r="BF405" s="117"/>
      <c r="BG405" s="117"/>
      <c r="BH405" s="117"/>
    </row>
    <row r="406" spans="1:60" outlineLevel="1" x14ac:dyDescent="0.2">
      <c r="A406" s="120"/>
      <c r="B406" s="121"/>
      <c r="C406" s="148" t="s">
        <v>176</v>
      </c>
      <c r="D406" s="123"/>
      <c r="E406" s="124">
        <v>22.57</v>
      </c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17"/>
      <c r="Z406" s="117"/>
      <c r="AA406" s="117"/>
      <c r="AB406" s="117"/>
      <c r="AC406" s="117"/>
      <c r="AD406" s="117"/>
      <c r="AE406" s="117"/>
      <c r="AF406" s="117"/>
      <c r="AG406" s="117" t="s">
        <v>140</v>
      </c>
      <c r="AH406" s="117">
        <v>0</v>
      </c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  <c r="BD406" s="117"/>
      <c r="BE406" s="117"/>
      <c r="BF406" s="117"/>
      <c r="BG406" s="117"/>
      <c r="BH406" s="117"/>
    </row>
    <row r="407" spans="1:60" outlineLevel="1" x14ac:dyDescent="0.2">
      <c r="A407" s="120"/>
      <c r="B407" s="121"/>
      <c r="C407" s="148" t="s">
        <v>180</v>
      </c>
      <c r="D407" s="123"/>
      <c r="E407" s="124">
        <v>5.4</v>
      </c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17"/>
      <c r="Z407" s="117"/>
      <c r="AA407" s="117"/>
      <c r="AB407" s="117"/>
      <c r="AC407" s="117"/>
      <c r="AD407" s="117"/>
      <c r="AE407" s="117"/>
      <c r="AF407" s="117"/>
      <c r="AG407" s="117" t="s">
        <v>140</v>
      </c>
      <c r="AH407" s="117">
        <v>0</v>
      </c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  <c r="BD407" s="117"/>
      <c r="BE407" s="117"/>
      <c r="BF407" s="117"/>
      <c r="BG407" s="117"/>
      <c r="BH407" s="117"/>
    </row>
    <row r="408" spans="1:60" outlineLevel="1" x14ac:dyDescent="0.2">
      <c r="A408" s="120"/>
      <c r="B408" s="121"/>
      <c r="C408" s="148" t="s">
        <v>181</v>
      </c>
      <c r="D408" s="123"/>
      <c r="E408" s="124">
        <v>11.22</v>
      </c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17"/>
      <c r="Z408" s="117"/>
      <c r="AA408" s="117"/>
      <c r="AB408" s="117"/>
      <c r="AC408" s="117"/>
      <c r="AD408" s="117"/>
      <c r="AE408" s="117"/>
      <c r="AF408" s="117"/>
      <c r="AG408" s="117" t="s">
        <v>140</v>
      </c>
      <c r="AH408" s="117">
        <v>0</v>
      </c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17"/>
      <c r="BE408" s="117"/>
      <c r="BF408" s="117"/>
      <c r="BG408" s="117"/>
      <c r="BH408" s="117"/>
    </row>
    <row r="409" spans="1:60" outlineLevel="1" x14ac:dyDescent="0.2">
      <c r="A409" s="120"/>
      <c r="B409" s="121"/>
      <c r="C409" s="148" t="s">
        <v>182</v>
      </c>
      <c r="D409" s="123"/>
      <c r="E409" s="124">
        <v>8.25</v>
      </c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17"/>
      <c r="Z409" s="117"/>
      <c r="AA409" s="117"/>
      <c r="AB409" s="117"/>
      <c r="AC409" s="117"/>
      <c r="AD409" s="117"/>
      <c r="AE409" s="117"/>
      <c r="AF409" s="117"/>
      <c r="AG409" s="117" t="s">
        <v>140</v>
      </c>
      <c r="AH409" s="117">
        <v>0</v>
      </c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17"/>
      <c r="BE409" s="117"/>
      <c r="BF409" s="117"/>
      <c r="BG409" s="117"/>
      <c r="BH409" s="117"/>
    </row>
    <row r="410" spans="1:60" ht="22.5" outlineLevel="1" x14ac:dyDescent="0.2">
      <c r="A410" s="134">
        <v>130</v>
      </c>
      <c r="B410" s="135" t="s">
        <v>499</v>
      </c>
      <c r="C410" s="147" t="s">
        <v>500</v>
      </c>
      <c r="D410" s="136" t="s">
        <v>155</v>
      </c>
      <c r="E410" s="137">
        <v>66</v>
      </c>
      <c r="F410" s="138"/>
      <c r="G410" s="139">
        <f>ROUND(E410*F410,2)</f>
        <v>0</v>
      </c>
      <c r="H410" s="122">
        <v>0</v>
      </c>
      <c r="I410" s="122">
        <f>ROUND(E410*H410,2)</f>
        <v>0</v>
      </c>
      <c r="J410" s="122">
        <v>13.9</v>
      </c>
      <c r="K410" s="122">
        <f>ROUND(E410*J410,2)</f>
        <v>917.4</v>
      </c>
      <c r="L410" s="122">
        <v>21</v>
      </c>
      <c r="M410" s="122">
        <f>G410*(1+L410/100)</f>
        <v>0</v>
      </c>
      <c r="N410" s="122">
        <v>0</v>
      </c>
      <c r="O410" s="122">
        <f>ROUND(E410*N410,2)</f>
        <v>0</v>
      </c>
      <c r="P410" s="122">
        <v>8.0000000000000007E-5</v>
      </c>
      <c r="Q410" s="122">
        <f>ROUND(E410*P410,2)</f>
        <v>0.01</v>
      </c>
      <c r="R410" s="122"/>
      <c r="S410" s="122" t="s">
        <v>135</v>
      </c>
      <c r="T410" s="122" t="s">
        <v>135</v>
      </c>
      <c r="U410" s="122">
        <v>3.5000000000000003E-2</v>
      </c>
      <c r="V410" s="122">
        <f>ROUND(E410*U410,2)</f>
        <v>2.31</v>
      </c>
      <c r="W410" s="122"/>
      <c r="X410" s="122" t="s">
        <v>137</v>
      </c>
      <c r="Y410" s="117"/>
      <c r="Z410" s="117"/>
      <c r="AA410" s="117"/>
      <c r="AB410" s="117"/>
      <c r="AC410" s="117"/>
      <c r="AD410" s="117"/>
      <c r="AE410" s="117"/>
      <c r="AF410" s="117"/>
      <c r="AG410" s="117" t="s">
        <v>138</v>
      </c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  <c r="BD410" s="117"/>
      <c r="BE410" s="117"/>
      <c r="BF410" s="117"/>
      <c r="BG410" s="117"/>
      <c r="BH410" s="117"/>
    </row>
    <row r="411" spans="1:60" outlineLevel="1" x14ac:dyDescent="0.2">
      <c r="A411" s="120"/>
      <c r="B411" s="121"/>
      <c r="C411" s="148" t="s">
        <v>501</v>
      </c>
      <c r="D411" s="123"/>
      <c r="E411" s="124">
        <v>14.7</v>
      </c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17"/>
      <c r="Z411" s="117"/>
      <c r="AA411" s="117"/>
      <c r="AB411" s="117"/>
      <c r="AC411" s="117"/>
      <c r="AD411" s="117"/>
      <c r="AE411" s="117"/>
      <c r="AF411" s="117"/>
      <c r="AG411" s="117" t="s">
        <v>140</v>
      </c>
      <c r="AH411" s="117">
        <v>0</v>
      </c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17"/>
      <c r="BE411" s="117"/>
      <c r="BF411" s="117"/>
      <c r="BG411" s="117"/>
      <c r="BH411" s="117"/>
    </row>
    <row r="412" spans="1:60" outlineLevel="1" x14ac:dyDescent="0.2">
      <c r="A412" s="120"/>
      <c r="B412" s="121"/>
      <c r="C412" s="148" t="s">
        <v>502</v>
      </c>
      <c r="D412" s="123"/>
      <c r="E412" s="124">
        <v>7.6</v>
      </c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17"/>
      <c r="Z412" s="117"/>
      <c r="AA412" s="117"/>
      <c r="AB412" s="117"/>
      <c r="AC412" s="117"/>
      <c r="AD412" s="117"/>
      <c r="AE412" s="117"/>
      <c r="AF412" s="117"/>
      <c r="AG412" s="117" t="s">
        <v>140</v>
      </c>
      <c r="AH412" s="117">
        <v>0</v>
      </c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17"/>
      <c r="BE412" s="117"/>
      <c r="BF412" s="117"/>
      <c r="BG412" s="117"/>
      <c r="BH412" s="117"/>
    </row>
    <row r="413" spans="1:60" outlineLevel="1" x14ac:dyDescent="0.2">
      <c r="A413" s="120"/>
      <c r="B413" s="121"/>
      <c r="C413" s="148" t="s">
        <v>503</v>
      </c>
      <c r="D413" s="123"/>
      <c r="E413" s="124">
        <v>11.6</v>
      </c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17"/>
      <c r="Z413" s="117"/>
      <c r="AA413" s="117"/>
      <c r="AB413" s="117"/>
      <c r="AC413" s="117"/>
      <c r="AD413" s="117"/>
      <c r="AE413" s="117"/>
      <c r="AF413" s="117"/>
      <c r="AG413" s="117" t="s">
        <v>140</v>
      </c>
      <c r="AH413" s="117">
        <v>0</v>
      </c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  <c r="BD413" s="117"/>
      <c r="BE413" s="117"/>
      <c r="BF413" s="117"/>
      <c r="BG413" s="117"/>
      <c r="BH413" s="117"/>
    </row>
    <row r="414" spans="1:60" outlineLevel="1" x14ac:dyDescent="0.2">
      <c r="A414" s="120"/>
      <c r="B414" s="121"/>
      <c r="C414" s="148" t="s">
        <v>504</v>
      </c>
      <c r="D414" s="123"/>
      <c r="E414" s="124">
        <v>10.7</v>
      </c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17"/>
      <c r="Z414" s="117"/>
      <c r="AA414" s="117"/>
      <c r="AB414" s="117"/>
      <c r="AC414" s="117"/>
      <c r="AD414" s="117"/>
      <c r="AE414" s="117"/>
      <c r="AF414" s="117"/>
      <c r="AG414" s="117" t="s">
        <v>140</v>
      </c>
      <c r="AH414" s="117">
        <v>0</v>
      </c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17"/>
      <c r="BE414" s="117"/>
      <c r="BF414" s="117"/>
      <c r="BG414" s="117"/>
      <c r="BH414" s="117"/>
    </row>
    <row r="415" spans="1:60" outlineLevel="1" x14ac:dyDescent="0.2">
      <c r="A415" s="120"/>
      <c r="B415" s="121"/>
      <c r="C415" s="148" t="s">
        <v>451</v>
      </c>
      <c r="D415" s="123"/>
      <c r="E415" s="124">
        <v>8</v>
      </c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17"/>
      <c r="Z415" s="117"/>
      <c r="AA415" s="117"/>
      <c r="AB415" s="117"/>
      <c r="AC415" s="117"/>
      <c r="AD415" s="117"/>
      <c r="AE415" s="117"/>
      <c r="AF415" s="117"/>
      <c r="AG415" s="117" t="s">
        <v>140</v>
      </c>
      <c r="AH415" s="117">
        <v>0</v>
      </c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  <c r="BD415" s="117"/>
      <c r="BE415" s="117"/>
      <c r="BF415" s="117"/>
      <c r="BG415" s="117"/>
      <c r="BH415" s="117"/>
    </row>
    <row r="416" spans="1:60" outlineLevel="1" x14ac:dyDescent="0.2">
      <c r="A416" s="120"/>
      <c r="B416" s="121"/>
      <c r="C416" s="148" t="s">
        <v>452</v>
      </c>
      <c r="D416" s="123"/>
      <c r="E416" s="124">
        <v>3.6</v>
      </c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17"/>
      <c r="Z416" s="117"/>
      <c r="AA416" s="117"/>
      <c r="AB416" s="117"/>
      <c r="AC416" s="117"/>
      <c r="AD416" s="117"/>
      <c r="AE416" s="117"/>
      <c r="AF416" s="117"/>
      <c r="AG416" s="117" t="s">
        <v>140</v>
      </c>
      <c r="AH416" s="117">
        <v>0</v>
      </c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17"/>
      <c r="BB416" s="117"/>
      <c r="BC416" s="117"/>
      <c r="BD416" s="117"/>
      <c r="BE416" s="117"/>
      <c r="BF416" s="117"/>
      <c r="BG416" s="117"/>
      <c r="BH416" s="117"/>
    </row>
    <row r="417" spans="1:60" outlineLevel="1" x14ac:dyDescent="0.2">
      <c r="A417" s="120"/>
      <c r="B417" s="121"/>
      <c r="C417" s="148" t="s">
        <v>453</v>
      </c>
      <c r="D417" s="123"/>
      <c r="E417" s="124">
        <v>4.8</v>
      </c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17"/>
      <c r="Z417" s="117"/>
      <c r="AA417" s="117"/>
      <c r="AB417" s="117"/>
      <c r="AC417" s="117"/>
      <c r="AD417" s="117"/>
      <c r="AE417" s="117"/>
      <c r="AF417" s="117"/>
      <c r="AG417" s="117" t="s">
        <v>140</v>
      </c>
      <c r="AH417" s="117">
        <v>0</v>
      </c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X417" s="117"/>
      <c r="AY417" s="117"/>
      <c r="AZ417" s="117"/>
      <c r="BA417" s="117"/>
      <c r="BB417" s="117"/>
      <c r="BC417" s="117"/>
      <c r="BD417" s="117"/>
      <c r="BE417" s="117"/>
      <c r="BF417" s="117"/>
      <c r="BG417" s="117"/>
      <c r="BH417" s="117"/>
    </row>
    <row r="418" spans="1:60" outlineLevel="1" x14ac:dyDescent="0.2">
      <c r="A418" s="120"/>
      <c r="B418" s="121"/>
      <c r="C418" s="148" t="s">
        <v>454</v>
      </c>
      <c r="D418" s="123"/>
      <c r="E418" s="124">
        <v>5</v>
      </c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17"/>
      <c r="Z418" s="117"/>
      <c r="AA418" s="117"/>
      <c r="AB418" s="117"/>
      <c r="AC418" s="117"/>
      <c r="AD418" s="117"/>
      <c r="AE418" s="117"/>
      <c r="AF418" s="117"/>
      <c r="AG418" s="117" t="s">
        <v>140</v>
      </c>
      <c r="AH418" s="117">
        <v>0</v>
      </c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  <c r="BD418" s="117"/>
      <c r="BE418" s="117"/>
      <c r="BF418" s="117"/>
      <c r="BG418" s="117"/>
      <c r="BH418" s="117"/>
    </row>
    <row r="419" spans="1:60" ht="22.5" outlineLevel="1" x14ac:dyDescent="0.2">
      <c r="A419" s="134">
        <v>131</v>
      </c>
      <c r="B419" s="135" t="s">
        <v>505</v>
      </c>
      <c r="C419" s="147" t="s">
        <v>506</v>
      </c>
      <c r="D419" s="136" t="s">
        <v>155</v>
      </c>
      <c r="E419" s="137">
        <v>39.799999999999997</v>
      </c>
      <c r="F419" s="138"/>
      <c r="G419" s="139">
        <f>ROUND(E419*F419,2)</f>
        <v>0</v>
      </c>
      <c r="H419" s="122">
        <v>31.22</v>
      </c>
      <c r="I419" s="122">
        <f>ROUND(E419*H419,2)</f>
        <v>1242.56</v>
      </c>
      <c r="J419" s="122">
        <v>66.78</v>
      </c>
      <c r="K419" s="122">
        <f>ROUND(E419*J419,2)</f>
        <v>2657.84</v>
      </c>
      <c r="L419" s="122">
        <v>21</v>
      </c>
      <c r="M419" s="122">
        <f>G419*(1+L419/100)</f>
        <v>0</v>
      </c>
      <c r="N419" s="122">
        <v>8.0000000000000007E-5</v>
      </c>
      <c r="O419" s="122">
        <f>ROUND(E419*N419,2)</f>
        <v>0</v>
      </c>
      <c r="P419" s="122">
        <v>0</v>
      </c>
      <c r="Q419" s="122">
        <f>ROUND(E419*P419,2)</f>
        <v>0</v>
      </c>
      <c r="R419" s="122"/>
      <c r="S419" s="122" t="s">
        <v>135</v>
      </c>
      <c r="T419" s="122" t="s">
        <v>151</v>
      </c>
      <c r="U419" s="122">
        <v>0.13719999999999999</v>
      </c>
      <c r="V419" s="122">
        <f>ROUND(E419*U419,2)</f>
        <v>5.46</v>
      </c>
      <c r="W419" s="122"/>
      <c r="X419" s="122" t="s">
        <v>137</v>
      </c>
      <c r="Y419" s="117"/>
      <c r="Z419" s="117"/>
      <c r="AA419" s="117"/>
      <c r="AB419" s="117"/>
      <c r="AC419" s="117"/>
      <c r="AD419" s="117"/>
      <c r="AE419" s="117"/>
      <c r="AF419" s="117"/>
      <c r="AG419" s="117" t="s">
        <v>138</v>
      </c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17"/>
      <c r="BE419" s="117"/>
      <c r="BF419" s="117"/>
      <c r="BG419" s="117"/>
      <c r="BH419" s="117"/>
    </row>
    <row r="420" spans="1:60" outlineLevel="1" x14ac:dyDescent="0.2">
      <c r="A420" s="120"/>
      <c r="B420" s="121"/>
      <c r="C420" s="148" t="s">
        <v>501</v>
      </c>
      <c r="D420" s="123"/>
      <c r="E420" s="124">
        <v>14.7</v>
      </c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17"/>
      <c r="Z420" s="117"/>
      <c r="AA420" s="117"/>
      <c r="AB420" s="117"/>
      <c r="AC420" s="117"/>
      <c r="AD420" s="117"/>
      <c r="AE420" s="117"/>
      <c r="AF420" s="117"/>
      <c r="AG420" s="117" t="s">
        <v>140</v>
      </c>
      <c r="AH420" s="117">
        <v>0</v>
      </c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17"/>
      <c r="BE420" s="117"/>
      <c r="BF420" s="117"/>
      <c r="BG420" s="117"/>
      <c r="BH420" s="117"/>
    </row>
    <row r="421" spans="1:60" outlineLevel="1" x14ac:dyDescent="0.2">
      <c r="A421" s="120"/>
      <c r="B421" s="121"/>
      <c r="C421" s="148" t="s">
        <v>502</v>
      </c>
      <c r="D421" s="123"/>
      <c r="E421" s="124">
        <v>7.6</v>
      </c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17"/>
      <c r="Z421" s="117"/>
      <c r="AA421" s="117"/>
      <c r="AB421" s="117"/>
      <c r="AC421" s="117"/>
      <c r="AD421" s="117"/>
      <c r="AE421" s="117"/>
      <c r="AF421" s="117"/>
      <c r="AG421" s="117" t="s">
        <v>140</v>
      </c>
      <c r="AH421" s="117">
        <v>0</v>
      </c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X421" s="117"/>
      <c r="AY421" s="117"/>
      <c r="AZ421" s="117"/>
      <c r="BA421" s="117"/>
      <c r="BB421" s="117"/>
      <c r="BC421" s="117"/>
      <c r="BD421" s="117"/>
      <c r="BE421" s="117"/>
      <c r="BF421" s="117"/>
      <c r="BG421" s="117"/>
      <c r="BH421" s="117"/>
    </row>
    <row r="422" spans="1:60" outlineLevel="1" x14ac:dyDescent="0.2">
      <c r="A422" s="120"/>
      <c r="B422" s="121"/>
      <c r="C422" s="148" t="s">
        <v>507</v>
      </c>
      <c r="D422" s="123"/>
      <c r="E422" s="124">
        <v>9.1999999999999993</v>
      </c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17"/>
      <c r="Z422" s="117"/>
      <c r="AA422" s="117"/>
      <c r="AB422" s="117"/>
      <c r="AC422" s="117"/>
      <c r="AD422" s="117"/>
      <c r="AE422" s="117"/>
      <c r="AF422" s="117"/>
      <c r="AG422" s="117" t="s">
        <v>140</v>
      </c>
      <c r="AH422" s="117">
        <v>0</v>
      </c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X422" s="117"/>
      <c r="AY422" s="117"/>
      <c r="AZ422" s="117"/>
      <c r="BA422" s="117"/>
      <c r="BB422" s="117"/>
      <c r="BC422" s="117"/>
      <c r="BD422" s="117"/>
      <c r="BE422" s="117"/>
      <c r="BF422" s="117"/>
      <c r="BG422" s="117"/>
      <c r="BH422" s="117"/>
    </row>
    <row r="423" spans="1:60" outlineLevel="1" x14ac:dyDescent="0.2">
      <c r="A423" s="120"/>
      <c r="B423" s="121"/>
      <c r="C423" s="148" t="s">
        <v>508</v>
      </c>
      <c r="D423" s="123"/>
      <c r="E423" s="124">
        <v>8.3000000000000007</v>
      </c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17"/>
      <c r="Z423" s="117"/>
      <c r="AA423" s="117"/>
      <c r="AB423" s="117"/>
      <c r="AC423" s="117"/>
      <c r="AD423" s="117"/>
      <c r="AE423" s="117"/>
      <c r="AF423" s="117"/>
      <c r="AG423" s="117" t="s">
        <v>140</v>
      </c>
      <c r="AH423" s="117">
        <v>0</v>
      </c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  <c r="BD423" s="117"/>
      <c r="BE423" s="117"/>
      <c r="BF423" s="117"/>
      <c r="BG423" s="117"/>
      <c r="BH423" s="117"/>
    </row>
    <row r="424" spans="1:60" outlineLevel="1" x14ac:dyDescent="0.2">
      <c r="A424" s="134">
        <v>132</v>
      </c>
      <c r="B424" s="135" t="s">
        <v>509</v>
      </c>
      <c r="C424" s="147" t="s">
        <v>510</v>
      </c>
      <c r="D424" s="136" t="s">
        <v>143</v>
      </c>
      <c r="E424" s="137">
        <v>56.98</v>
      </c>
      <c r="F424" s="138"/>
      <c r="G424" s="139">
        <f>ROUND(E424*F424,2)</f>
        <v>0</v>
      </c>
      <c r="H424" s="122">
        <v>0</v>
      </c>
      <c r="I424" s="122">
        <f>ROUND(E424*H424,2)</f>
        <v>0</v>
      </c>
      <c r="J424" s="122">
        <v>101</v>
      </c>
      <c r="K424" s="122">
        <f>ROUND(E424*J424,2)</f>
        <v>5754.98</v>
      </c>
      <c r="L424" s="122">
        <v>21</v>
      </c>
      <c r="M424" s="122">
        <f>G424*(1+L424/100)</f>
        <v>0</v>
      </c>
      <c r="N424" s="122">
        <v>0</v>
      </c>
      <c r="O424" s="122">
        <f>ROUND(E424*N424,2)</f>
        <v>0</v>
      </c>
      <c r="P424" s="122">
        <v>1E-3</v>
      </c>
      <c r="Q424" s="122">
        <f>ROUND(E424*P424,2)</f>
        <v>0.06</v>
      </c>
      <c r="R424" s="122"/>
      <c r="S424" s="122" t="s">
        <v>135</v>
      </c>
      <c r="T424" s="122" t="s">
        <v>135</v>
      </c>
      <c r="U424" s="122">
        <v>0.255</v>
      </c>
      <c r="V424" s="122">
        <f>ROUND(E424*U424,2)</f>
        <v>14.53</v>
      </c>
      <c r="W424" s="122"/>
      <c r="X424" s="122" t="s">
        <v>137</v>
      </c>
      <c r="Y424" s="117"/>
      <c r="Z424" s="117"/>
      <c r="AA424" s="117"/>
      <c r="AB424" s="117"/>
      <c r="AC424" s="117"/>
      <c r="AD424" s="117"/>
      <c r="AE424" s="117"/>
      <c r="AF424" s="117"/>
      <c r="AG424" s="117" t="s">
        <v>138</v>
      </c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  <c r="BD424" s="117"/>
      <c r="BE424" s="117"/>
      <c r="BF424" s="117"/>
      <c r="BG424" s="117"/>
      <c r="BH424" s="117"/>
    </row>
    <row r="425" spans="1:60" outlineLevel="1" x14ac:dyDescent="0.2">
      <c r="A425" s="120"/>
      <c r="B425" s="121"/>
      <c r="C425" s="148" t="s">
        <v>176</v>
      </c>
      <c r="D425" s="123"/>
      <c r="E425" s="124">
        <v>22.57</v>
      </c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17"/>
      <c r="Z425" s="117"/>
      <c r="AA425" s="117"/>
      <c r="AB425" s="117"/>
      <c r="AC425" s="117"/>
      <c r="AD425" s="117"/>
      <c r="AE425" s="117"/>
      <c r="AF425" s="117"/>
      <c r="AG425" s="117" t="s">
        <v>140</v>
      </c>
      <c r="AH425" s="117">
        <v>0</v>
      </c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  <c r="BD425" s="117"/>
      <c r="BE425" s="117"/>
      <c r="BF425" s="117"/>
      <c r="BG425" s="117"/>
      <c r="BH425" s="117"/>
    </row>
    <row r="426" spans="1:60" outlineLevel="1" x14ac:dyDescent="0.2">
      <c r="A426" s="120"/>
      <c r="B426" s="121"/>
      <c r="C426" s="148" t="s">
        <v>180</v>
      </c>
      <c r="D426" s="123"/>
      <c r="E426" s="124">
        <v>5.4</v>
      </c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17"/>
      <c r="Z426" s="117"/>
      <c r="AA426" s="117"/>
      <c r="AB426" s="117"/>
      <c r="AC426" s="117"/>
      <c r="AD426" s="117"/>
      <c r="AE426" s="117"/>
      <c r="AF426" s="117"/>
      <c r="AG426" s="117" t="s">
        <v>140</v>
      </c>
      <c r="AH426" s="117">
        <v>0</v>
      </c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  <c r="BD426" s="117"/>
      <c r="BE426" s="117"/>
      <c r="BF426" s="117"/>
      <c r="BG426" s="117"/>
      <c r="BH426" s="117"/>
    </row>
    <row r="427" spans="1:60" outlineLevel="1" x14ac:dyDescent="0.2">
      <c r="A427" s="120"/>
      <c r="B427" s="121"/>
      <c r="C427" s="148" t="s">
        <v>181</v>
      </c>
      <c r="D427" s="123"/>
      <c r="E427" s="124">
        <v>11.22</v>
      </c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17"/>
      <c r="Z427" s="117"/>
      <c r="AA427" s="117"/>
      <c r="AB427" s="117"/>
      <c r="AC427" s="117"/>
      <c r="AD427" s="117"/>
      <c r="AE427" s="117"/>
      <c r="AF427" s="117"/>
      <c r="AG427" s="117" t="s">
        <v>140</v>
      </c>
      <c r="AH427" s="117">
        <v>0</v>
      </c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  <c r="BD427" s="117"/>
      <c r="BE427" s="117"/>
      <c r="BF427" s="117"/>
      <c r="BG427" s="117"/>
      <c r="BH427" s="117"/>
    </row>
    <row r="428" spans="1:60" outlineLevel="1" x14ac:dyDescent="0.2">
      <c r="A428" s="120"/>
      <c r="B428" s="121"/>
      <c r="C428" s="148" t="s">
        <v>182</v>
      </c>
      <c r="D428" s="123"/>
      <c r="E428" s="124">
        <v>8.25</v>
      </c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17"/>
      <c r="Z428" s="117"/>
      <c r="AA428" s="117"/>
      <c r="AB428" s="117"/>
      <c r="AC428" s="117"/>
      <c r="AD428" s="117"/>
      <c r="AE428" s="117"/>
      <c r="AF428" s="117"/>
      <c r="AG428" s="117" t="s">
        <v>140</v>
      </c>
      <c r="AH428" s="117">
        <v>0</v>
      </c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  <c r="BD428" s="117"/>
      <c r="BE428" s="117"/>
      <c r="BF428" s="117"/>
      <c r="BG428" s="117"/>
      <c r="BH428" s="117"/>
    </row>
    <row r="429" spans="1:60" outlineLevel="1" x14ac:dyDescent="0.2">
      <c r="A429" s="120"/>
      <c r="B429" s="121"/>
      <c r="C429" s="148" t="s">
        <v>183</v>
      </c>
      <c r="D429" s="123"/>
      <c r="E429" s="124">
        <v>4.5</v>
      </c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17"/>
      <c r="Z429" s="117"/>
      <c r="AA429" s="117"/>
      <c r="AB429" s="117"/>
      <c r="AC429" s="117"/>
      <c r="AD429" s="117"/>
      <c r="AE429" s="117"/>
      <c r="AF429" s="117"/>
      <c r="AG429" s="117" t="s">
        <v>140</v>
      </c>
      <c r="AH429" s="117">
        <v>0</v>
      </c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  <c r="BD429" s="117"/>
      <c r="BE429" s="117"/>
      <c r="BF429" s="117"/>
      <c r="BG429" s="117"/>
      <c r="BH429" s="117"/>
    </row>
    <row r="430" spans="1:60" outlineLevel="1" x14ac:dyDescent="0.2">
      <c r="A430" s="120"/>
      <c r="B430" s="121"/>
      <c r="C430" s="148" t="s">
        <v>159</v>
      </c>
      <c r="D430" s="123"/>
      <c r="E430" s="124">
        <v>1.62</v>
      </c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17"/>
      <c r="Z430" s="117"/>
      <c r="AA430" s="117"/>
      <c r="AB430" s="117"/>
      <c r="AC430" s="117"/>
      <c r="AD430" s="117"/>
      <c r="AE430" s="117"/>
      <c r="AF430" s="117"/>
      <c r="AG430" s="117" t="s">
        <v>140</v>
      </c>
      <c r="AH430" s="117">
        <v>0</v>
      </c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  <c r="BD430" s="117"/>
      <c r="BE430" s="117"/>
      <c r="BF430" s="117"/>
      <c r="BG430" s="117"/>
      <c r="BH430" s="117"/>
    </row>
    <row r="431" spans="1:60" outlineLevel="1" x14ac:dyDescent="0.2">
      <c r="A431" s="120"/>
      <c r="B431" s="121"/>
      <c r="C431" s="148" t="s">
        <v>184</v>
      </c>
      <c r="D431" s="123"/>
      <c r="E431" s="124">
        <v>1.62</v>
      </c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17"/>
      <c r="Z431" s="117"/>
      <c r="AA431" s="117"/>
      <c r="AB431" s="117"/>
      <c r="AC431" s="117"/>
      <c r="AD431" s="117"/>
      <c r="AE431" s="117"/>
      <c r="AF431" s="117"/>
      <c r="AG431" s="117" t="s">
        <v>140</v>
      </c>
      <c r="AH431" s="117">
        <v>0</v>
      </c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  <c r="BD431" s="117"/>
      <c r="BE431" s="117"/>
      <c r="BF431" s="117"/>
      <c r="BG431" s="117"/>
      <c r="BH431" s="117"/>
    </row>
    <row r="432" spans="1:60" outlineLevel="1" x14ac:dyDescent="0.2">
      <c r="A432" s="120"/>
      <c r="B432" s="121"/>
      <c r="C432" s="148" t="s">
        <v>185</v>
      </c>
      <c r="D432" s="123"/>
      <c r="E432" s="124">
        <v>1.8</v>
      </c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17"/>
      <c r="Z432" s="117"/>
      <c r="AA432" s="117"/>
      <c r="AB432" s="117"/>
      <c r="AC432" s="117"/>
      <c r="AD432" s="117"/>
      <c r="AE432" s="117"/>
      <c r="AF432" s="117"/>
      <c r="AG432" s="117" t="s">
        <v>140</v>
      </c>
      <c r="AH432" s="117">
        <v>0</v>
      </c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17"/>
      <c r="BE432" s="117"/>
      <c r="BF432" s="117"/>
      <c r="BG432" s="117"/>
      <c r="BH432" s="117"/>
    </row>
    <row r="433" spans="1:60" ht="22.5" outlineLevel="1" x14ac:dyDescent="0.2">
      <c r="A433" s="134">
        <v>133</v>
      </c>
      <c r="B433" s="135" t="s">
        <v>511</v>
      </c>
      <c r="C433" s="147" t="s">
        <v>512</v>
      </c>
      <c r="D433" s="136" t="s">
        <v>143</v>
      </c>
      <c r="E433" s="137">
        <v>47.44</v>
      </c>
      <c r="F433" s="138"/>
      <c r="G433" s="139">
        <f>ROUND(E433*F433,2)</f>
        <v>0</v>
      </c>
      <c r="H433" s="122">
        <v>356.05</v>
      </c>
      <c r="I433" s="122">
        <f>ROUND(E433*H433,2)</f>
        <v>16891.009999999998</v>
      </c>
      <c r="J433" s="122">
        <v>184.95</v>
      </c>
      <c r="K433" s="122">
        <f>ROUND(E433*J433,2)</f>
        <v>8774.0300000000007</v>
      </c>
      <c r="L433" s="122">
        <v>21</v>
      </c>
      <c r="M433" s="122">
        <f>G433*(1+L433/100)</f>
        <v>0</v>
      </c>
      <c r="N433" s="122">
        <v>3.63E-3</v>
      </c>
      <c r="O433" s="122">
        <f>ROUND(E433*N433,2)</f>
        <v>0.17</v>
      </c>
      <c r="P433" s="122">
        <v>0</v>
      </c>
      <c r="Q433" s="122">
        <f>ROUND(E433*P433,2)</f>
        <v>0</v>
      </c>
      <c r="R433" s="122"/>
      <c r="S433" s="122" t="s">
        <v>135</v>
      </c>
      <c r="T433" s="122" t="s">
        <v>151</v>
      </c>
      <c r="U433" s="122">
        <v>0.38</v>
      </c>
      <c r="V433" s="122">
        <f>ROUND(E433*U433,2)</f>
        <v>18.03</v>
      </c>
      <c r="W433" s="122"/>
      <c r="X433" s="122" t="s">
        <v>137</v>
      </c>
      <c r="Y433" s="117"/>
      <c r="Z433" s="117"/>
      <c r="AA433" s="117"/>
      <c r="AB433" s="117"/>
      <c r="AC433" s="117"/>
      <c r="AD433" s="117"/>
      <c r="AE433" s="117"/>
      <c r="AF433" s="117"/>
      <c r="AG433" s="117" t="s">
        <v>138</v>
      </c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17"/>
      <c r="BE433" s="117"/>
      <c r="BF433" s="117"/>
      <c r="BG433" s="117"/>
      <c r="BH433" s="117"/>
    </row>
    <row r="434" spans="1:60" outlineLevel="1" x14ac:dyDescent="0.2">
      <c r="A434" s="120"/>
      <c r="B434" s="121"/>
      <c r="C434" s="148" t="s">
        <v>176</v>
      </c>
      <c r="D434" s="123"/>
      <c r="E434" s="124">
        <v>22.57</v>
      </c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17"/>
      <c r="Z434" s="117"/>
      <c r="AA434" s="117"/>
      <c r="AB434" s="117"/>
      <c r="AC434" s="117"/>
      <c r="AD434" s="117"/>
      <c r="AE434" s="117"/>
      <c r="AF434" s="117"/>
      <c r="AG434" s="117" t="s">
        <v>140</v>
      </c>
      <c r="AH434" s="117">
        <v>0</v>
      </c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  <c r="BD434" s="117"/>
      <c r="BE434" s="117"/>
      <c r="BF434" s="117"/>
      <c r="BG434" s="117"/>
      <c r="BH434" s="117"/>
    </row>
    <row r="435" spans="1:60" outlineLevel="1" x14ac:dyDescent="0.2">
      <c r="A435" s="120"/>
      <c r="B435" s="121"/>
      <c r="C435" s="148" t="s">
        <v>180</v>
      </c>
      <c r="D435" s="123"/>
      <c r="E435" s="124">
        <v>5.4</v>
      </c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17"/>
      <c r="Z435" s="117"/>
      <c r="AA435" s="117"/>
      <c r="AB435" s="117"/>
      <c r="AC435" s="117"/>
      <c r="AD435" s="117"/>
      <c r="AE435" s="117"/>
      <c r="AF435" s="117"/>
      <c r="AG435" s="117" t="s">
        <v>140</v>
      </c>
      <c r="AH435" s="117">
        <v>0</v>
      </c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  <c r="BD435" s="117"/>
      <c r="BE435" s="117"/>
      <c r="BF435" s="117"/>
      <c r="BG435" s="117"/>
      <c r="BH435" s="117"/>
    </row>
    <row r="436" spans="1:60" outlineLevel="1" x14ac:dyDescent="0.2">
      <c r="A436" s="120"/>
      <c r="B436" s="121"/>
      <c r="C436" s="148" t="s">
        <v>181</v>
      </c>
      <c r="D436" s="123"/>
      <c r="E436" s="124">
        <v>11.22</v>
      </c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17"/>
      <c r="Z436" s="117"/>
      <c r="AA436" s="117"/>
      <c r="AB436" s="117"/>
      <c r="AC436" s="117"/>
      <c r="AD436" s="117"/>
      <c r="AE436" s="117"/>
      <c r="AF436" s="117"/>
      <c r="AG436" s="117" t="s">
        <v>140</v>
      </c>
      <c r="AH436" s="117">
        <v>0</v>
      </c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  <c r="BD436" s="117"/>
      <c r="BE436" s="117"/>
      <c r="BF436" s="117"/>
      <c r="BG436" s="117"/>
      <c r="BH436" s="117"/>
    </row>
    <row r="437" spans="1:60" outlineLevel="1" x14ac:dyDescent="0.2">
      <c r="A437" s="120"/>
      <c r="B437" s="121"/>
      <c r="C437" s="148" t="s">
        <v>182</v>
      </c>
      <c r="D437" s="123"/>
      <c r="E437" s="124">
        <v>8.25</v>
      </c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17"/>
      <c r="Z437" s="117"/>
      <c r="AA437" s="117"/>
      <c r="AB437" s="117"/>
      <c r="AC437" s="117"/>
      <c r="AD437" s="117"/>
      <c r="AE437" s="117"/>
      <c r="AF437" s="117"/>
      <c r="AG437" s="117" t="s">
        <v>140</v>
      </c>
      <c r="AH437" s="117">
        <v>0</v>
      </c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  <c r="BD437" s="117"/>
      <c r="BE437" s="117"/>
      <c r="BF437" s="117"/>
      <c r="BG437" s="117"/>
      <c r="BH437" s="117"/>
    </row>
    <row r="438" spans="1:60" outlineLevel="1" x14ac:dyDescent="0.2">
      <c r="A438" s="134">
        <v>134</v>
      </c>
      <c r="B438" s="135" t="s">
        <v>513</v>
      </c>
      <c r="C438" s="147" t="s">
        <v>514</v>
      </c>
      <c r="D438" s="136" t="s">
        <v>155</v>
      </c>
      <c r="E438" s="137">
        <v>6.3</v>
      </c>
      <c r="F438" s="138"/>
      <c r="G438" s="139">
        <f>ROUND(E438*F438,2)</f>
        <v>0</v>
      </c>
      <c r="H438" s="122">
        <v>0</v>
      </c>
      <c r="I438" s="122">
        <f>ROUND(E438*H438,2)</f>
        <v>0</v>
      </c>
      <c r="J438" s="122">
        <v>74</v>
      </c>
      <c r="K438" s="122">
        <f>ROUND(E438*J438,2)</f>
        <v>466.2</v>
      </c>
      <c r="L438" s="122">
        <v>21</v>
      </c>
      <c r="M438" s="122">
        <f>G438*(1+L438/100)</f>
        <v>0</v>
      </c>
      <c r="N438" s="122">
        <v>0</v>
      </c>
      <c r="O438" s="122">
        <f>ROUND(E438*N438,2)</f>
        <v>0</v>
      </c>
      <c r="P438" s="122">
        <v>0</v>
      </c>
      <c r="Q438" s="122">
        <f>ROUND(E438*P438,2)</f>
        <v>0</v>
      </c>
      <c r="R438" s="122"/>
      <c r="S438" s="122" t="s">
        <v>135</v>
      </c>
      <c r="T438" s="122" t="s">
        <v>151</v>
      </c>
      <c r="U438" s="122">
        <v>0.152</v>
      </c>
      <c r="V438" s="122">
        <f>ROUND(E438*U438,2)</f>
        <v>0.96</v>
      </c>
      <c r="W438" s="122"/>
      <c r="X438" s="122" t="s">
        <v>137</v>
      </c>
      <c r="Y438" s="117"/>
      <c r="Z438" s="117"/>
      <c r="AA438" s="117"/>
      <c r="AB438" s="117"/>
      <c r="AC438" s="117"/>
      <c r="AD438" s="117"/>
      <c r="AE438" s="117"/>
      <c r="AF438" s="117"/>
      <c r="AG438" s="117" t="s">
        <v>138</v>
      </c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  <c r="BD438" s="117"/>
      <c r="BE438" s="117"/>
      <c r="BF438" s="117"/>
      <c r="BG438" s="117"/>
      <c r="BH438" s="117"/>
    </row>
    <row r="439" spans="1:60" outlineLevel="1" x14ac:dyDescent="0.2">
      <c r="A439" s="120"/>
      <c r="B439" s="121"/>
      <c r="C439" s="148" t="s">
        <v>515</v>
      </c>
      <c r="D439" s="123"/>
      <c r="E439" s="124">
        <v>6.3</v>
      </c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17"/>
      <c r="Z439" s="117"/>
      <c r="AA439" s="117"/>
      <c r="AB439" s="117"/>
      <c r="AC439" s="117"/>
      <c r="AD439" s="117"/>
      <c r="AE439" s="117"/>
      <c r="AF439" s="117"/>
      <c r="AG439" s="117" t="s">
        <v>140</v>
      </c>
      <c r="AH439" s="117">
        <v>0</v>
      </c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</row>
    <row r="440" spans="1:60" ht="22.5" outlineLevel="1" x14ac:dyDescent="0.2">
      <c r="A440" s="134">
        <v>135</v>
      </c>
      <c r="B440" s="135" t="s">
        <v>516</v>
      </c>
      <c r="C440" s="147" t="s">
        <v>517</v>
      </c>
      <c r="D440" s="136" t="s">
        <v>155</v>
      </c>
      <c r="E440" s="137">
        <v>23.72</v>
      </c>
      <c r="F440" s="138"/>
      <c r="G440" s="139">
        <f>ROUND(E440*F440,2)</f>
        <v>0</v>
      </c>
      <c r="H440" s="122">
        <v>10.42</v>
      </c>
      <c r="I440" s="122">
        <f>ROUND(E440*H440,2)</f>
        <v>247.16</v>
      </c>
      <c r="J440" s="122">
        <v>38.08</v>
      </c>
      <c r="K440" s="122">
        <f>ROUND(E440*J440,2)</f>
        <v>903.26</v>
      </c>
      <c r="L440" s="122">
        <v>21</v>
      </c>
      <c r="M440" s="122">
        <f>G440*(1+L440/100)</f>
        <v>0</v>
      </c>
      <c r="N440" s="122">
        <v>4.0000000000000003E-5</v>
      </c>
      <c r="O440" s="122">
        <f>ROUND(E440*N440,2)</f>
        <v>0</v>
      </c>
      <c r="P440" s="122">
        <v>0</v>
      </c>
      <c r="Q440" s="122">
        <f>ROUND(E440*P440,2)</f>
        <v>0</v>
      </c>
      <c r="R440" s="122"/>
      <c r="S440" s="122" t="s">
        <v>135</v>
      </c>
      <c r="T440" s="122" t="s">
        <v>151</v>
      </c>
      <c r="U440" s="122">
        <v>7.8200000000000006E-2</v>
      </c>
      <c r="V440" s="122">
        <f>ROUND(E440*U440,2)</f>
        <v>1.85</v>
      </c>
      <c r="W440" s="122"/>
      <c r="X440" s="122" t="s">
        <v>137</v>
      </c>
      <c r="Y440" s="117"/>
      <c r="Z440" s="117"/>
      <c r="AA440" s="117"/>
      <c r="AB440" s="117"/>
      <c r="AC440" s="117"/>
      <c r="AD440" s="117"/>
      <c r="AE440" s="117"/>
      <c r="AF440" s="117"/>
      <c r="AG440" s="117" t="s">
        <v>138</v>
      </c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X440" s="117"/>
      <c r="AY440" s="117"/>
      <c r="AZ440" s="117"/>
      <c r="BA440" s="117"/>
      <c r="BB440" s="117"/>
      <c r="BC440" s="117"/>
      <c r="BD440" s="117"/>
      <c r="BE440" s="117"/>
      <c r="BF440" s="117"/>
      <c r="BG440" s="117"/>
      <c r="BH440" s="117"/>
    </row>
    <row r="441" spans="1:60" outlineLevel="1" x14ac:dyDescent="0.2">
      <c r="A441" s="120"/>
      <c r="B441" s="121"/>
      <c r="C441" s="150" t="s">
        <v>467</v>
      </c>
      <c r="D441" s="125"/>
      <c r="E441" s="126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17"/>
      <c r="Z441" s="117"/>
      <c r="AA441" s="117"/>
      <c r="AB441" s="117"/>
      <c r="AC441" s="117"/>
      <c r="AD441" s="117"/>
      <c r="AE441" s="117"/>
      <c r="AF441" s="117"/>
      <c r="AG441" s="117" t="s">
        <v>140</v>
      </c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H441" s="117"/>
    </row>
    <row r="442" spans="1:60" outlineLevel="1" x14ac:dyDescent="0.2">
      <c r="A442" s="120"/>
      <c r="B442" s="121"/>
      <c r="C442" s="151" t="s">
        <v>518</v>
      </c>
      <c r="D442" s="125"/>
      <c r="E442" s="126">
        <v>22.57</v>
      </c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17"/>
      <c r="Z442" s="117"/>
      <c r="AA442" s="117"/>
      <c r="AB442" s="117"/>
      <c r="AC442" s="117"/>
      <c r="AD442" s="117"/>
      <c r="AE442" s="117"/>
      <c r="AF442" s="117"/>
      <c r="AG442" s="117" t="s">
        <v>140</v>
      </c>
      <c r="AH442" s="117">
        <v>2</v>
      </c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17"/>
      <c r="BB442" s="117"/>
      <c r="BC442" s="117"/>
      <c r="BD442" s="117"/>
      <c r="BE442" s="117"/>
      <c r="BF442" s="117"/>
      <c r="BG442" s="117"/>
      <c r="BH442" s="117"/>
    </row>
    <row r="443" spans="1:60" outlineLevel="1" x14ac:dyDescent="0.2">
      <c r="A443" s="120"/>
      <c r="B443" s="121"/>
      <c r="C443" s="151" t="s">
        <v>519</v>
      </c>
      <c r="D443" s="125"/>
      <c r="E443" s="126">
        <v>5.4</v>
      </c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17"/>
      <c r="Z443" s="117"/>
      <c r="AA443" s="117"/>
      <c r="AB443" s="117"/>
      <c r="AC443" s="117"/>
      <c r="AD443" s="117"/>
      <c r="AE443" s="117"/>
      <c r="AF443" s="117"/>
      <c r="AG443" s="117" t="s">
        <v>140</v>
      </c>
      <c r="AH443" s="117">
        <v>2</v>
      </c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X443" s="117"/>
      <c r="AY443" s="117"/>
      <c r="AZ443" s="117"/>
      <c r="BA443" s="117"/>
      <c r="BB443" s="117"/>
      <c r="BC443" s="117"/>
      <c r="BD443" s="117"/>
      <c r="BE443" s="117"/>
      <c r="BF443" s="117"/>
      <c r="BG443" s="117"/>
      <c r="BH443" s="117"/>
    </row>
    <row r="444" spans="1:60" outlineLevel="1" x14ac:dyDescent="0.2">
      <c r="A444" s="120"/>
      <c r="B444" s="121"/>
      <c r="C444" s="151" t="s">
        <v>520</v>
      </c>
      <c r="D444" s="125"/>
      <c r="E444" s="126">
        <v>11.22</v>
      </c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17"/>
      <c r="Z444" s="117"/>
      <c r="AA444" s="117"/>
      <c r="AB444" s="117"/>
      <c r="AC444" s="117"/>
      <c r="AD444" s="117"/>
      <c r="AE444" s="117"/>
      <c r="AF444" s="117"/>
      <c r="AG444" s="117" t="s">
        <v>140</v>
      </c>
      <c r="AH444" s="117">
        <v>2</v>
      </c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  <c r="BD444" s="117"/>
      <c r="BE444" s="117"/>
      <c r="BF444" s="117"/>
      <c r="BG444" s="117"/>
      <c r="BH444" s="117"/>
    </row>
    <row r="445" spans="1:60" outlineLevel="1" x14ac:dyDescent="0.2">
      <c r="A445" s="120"/>
      <c r="B445" s="121"/>
      <c r="C445" s="151" t="s">
        <v>521</v>
      </c>
      <c r="D445" s="125"/>
      <c r="E445" s="126">
        <v>8.25</v>
      </c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17"/>
      <c r="Z445" s="117"/>
      <c r="AA445" s="117"/>
      <c r="AB445" s="117"/>
      <c r="AC445" s="117"/>
      <c r="AD445" s="117"/>
      <c r="AE445" s="117"/>
      <c r="AF445" s="117"/>
      <c r="AG445" s="117" t="s">
        <v>140</v>
      </c>
      <c r="AH445" s="117">
        <v>2</v>
      </c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X445" s="117"/>
      <c r="AY445" s="117"/>
      <c r="AZ445" s="117"/>
      <c r="BA445" s="117"/>
      <c r="BB445" s="117"/>
      <c r="BC445" s="117"/>
      <c r="BD445" s="117"/>
      <c r="BE445" s="117"/>
      <c r="BF445" s="117"/>
      <c r="BG445" s="117"/>
      <c r="BH445" s="117"/>
    </row>
    <row r="446" spans="1:60" outlineLevel="1" x14ac:dyDescent="0.2">
      <c r="A446" s="120"/>
      <c r="B446" s="121"/>
      <c r="C446" s="150" t="s">
        <v>472</v>
      </c>
      <c r="D446" s="125"/>
      <c r="E446" s="126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17"/>
      <c r="Z446" s="117"/>
      <c r="AA446" s="117"/>
      <c r="AB446" s="117"/>
      <c r="AC446" s="117"/>
      <c r="AD446" s="117"/>
      <c r="AE446" s="117"/>
      <c r="AF446" s="117"/>
      <c r="AG446" s="117" t="s">
        <v>140</v>
      </c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  <c r="BD446" s="117"/>
      <c r="BE446" s="117"/>
      <c r="BF446" s="117"/>
      <c r="BG446" s="117"/>
      <c r="BH446" s="117"/>
    </row>
    <row r="447" spans="1:60" outlineLevel="1" x14ac:dyDescent="0.2">
      <c r="A447" s="120"/>
      <c r="B447" s="121"/>
      <c r="C447" s="148" t="s">
        <v>522</v>
      </c>
      <c r="D447" s="123"/>
      <c r="E447" s="124">
        <v>23.72</v>
      </c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17"/>
      <c r="Z447" s="117"/>
      <c r="AA447" s="117"/>
      <c r="AB447" s="117"/>
      <c r="AC447" s="117"/>
      <c r="AD447" s="117"/>
      <c r="AE447" s="117"/>
      <c r="AF447" s="117"/>
      <c r="AG447" s="117" t="s">
        <v>140</v>
      </c>
      <c r="AH447" s="117">
        <v>0</v>
      </c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X447" s="117"/>
      <c r="AY447" s="117"/>
      <c r="AZ447" s="117"/>
      <c r="BA447" s="117"/>
      <c r="BB447" s="117"/>
      <c r="BC447" s="117"/>
      <c r="BD447" s="117"/>
      <c r="BE447" s="117"/>
      <c r="BF447" s="117"/>
      <c r="BG447" s="117"/>
      <c r="BH447" s="117"/>
    </row>
    <row r="448" spans="1:60" ht="22.5" outlineLevel="1" x14ac:dyDescent="0.2">
      <c r="A448" s="140">
        <v>136</v>
      </c>
      <c r="B448" s="141" t="s">
        <v>523</v>
      </c>
      <c r="C448" s="149" t="s">
        <v>524</v>
      </c>
      <c r="D448" s="142" t="s">
        <v>148</v>
      </c>
      <c r="E448" s="143">
        <v>5</v>
      </c>
      <c r="F448" s="144"/>
      <c r="G448" s="145">
        <f>ROUND(E448*F448,2)</f>
        <v>0</v>
      </c>
      <c r="H448" s="122">
        <v>131.5</v>
      </c>
      <c r="I448" s="122">
        <f>ROUND(E448*H448,2)</f>
        <v>657.5</v>
      </c>
      <c r="J448" s="122">
        <v>0</v>
      </c>
      <c r="K448" s="122">
        <f>ROUND(E448*J448,2)</f>
        <v>0</v>
      </c>
      <c r="L448" s="122">
        <v>21</v>
      </c>
      <c r="M448" s="122">
        <f>G448*(1+L448/100)</f>
        <v>0</v>
      </c>
      <c r="N448" s="122">
        <v>1.3999999999999999E-4</v>
      </c>
      <c r="O448" s="122">
        <f>ROUND(E448*N448,2)</f>
        <v>0</v>
      </c>
      <c r="P448" s="122">
        <v>0</v>
      </c>
      <c r="Q448" s="122">
        <f>ROUND(E448*P448,2)</f>
        <v>0</v>
      </c>
      <c r="R448" s="122" t="s">
        <v>162</v>
      </c>
      <c r="S448" s="122" t="s">
        <v>135</v>
      </c>
      <c r="T448" s="122" t="s">
        <v>135</v>
      </c>
      <c r="U448" s="122">
        <v>0</v>
      </c>
      <c r="V448" s="122">
        <f>ROUND(E448*U448,2)</f>
        <v>0</v>
      </c>
      <c r="W448" s="122"/>
      <c r="X448" s="122" t="s">
        <v>163</v>
      </c>
      <c r="Y448" s="117"/>
      <c r="Z448" s="117"/>
      <c r="AA448" s="117"/>
      <c r="AB448" s="117"/>
      <c r="AC448" s="117"/>
      <c r="AD448" s="117"/>
      <c r="AE448" s="117"/>
      <c r="AF448" s="117"/>
      <c r="AG448" s="117" t="s">
        <v>164</v>
      </c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17"/>
      <c r="BE448" s="117"/>
      <c r="BF448" s="117"/>
      <c r="BG448" s="117"/>
      <c r="BH448" s="117"/>
    </row>
    <row r="449" spans="1:60" ht="22.5" outlineLevel="1" x14ac:dyDescent="0.2">
      <c r="A449" s="140">
        <v>137</v>
      </c>
      <c r="B449" s="141" t="s">
        <v>525</v>
      </c>
      <c r="C449" s="149" t="s">
        <v>526</v>
      </c>
      <c r="D449" s="142" t="s">
        <v>148</v>
      </c>
      <c r="E449" s="143">
        <v>1</v>
      </c>
      <c r="F449" s="144"/>
      <c r="G449" s="145">
        <f>ROUND(E449*F449,2)</f>
        <v>0</v>
      </c>
      <c r="H449" s="122">
        <v>305</v>
      </c>
      <c r="I449" s="122">
        <f>ROUND(E449*H449,2)</f>
        <v>305</v>
      </c>
      <c r="J449" s="122">
        <v>0</v>
      </c>
      <c r="K449" s="122">
        <f>ROUND(E449*J449,2)</f>
        <v>0</v>
      </c>
      <c r="L449" s="122">
        <v>21</v>
      </c>
      <c r="M449" s="122">
        <f>G449*(1+L449/100)</f>
        <v>0</v>
      </c>
      <c r="N449" s="122">
        <v>4.2000000000000002E-4</v>
      </c>
      <c r="O449" s="122">
        <f>ROUND(E449*N449,2)</f>
        <v>0</v>
      </c>
      <c r="P449" s="122">
        <v>0</v>
      </c>
      <c r="Q449" s="122">
        <f>ROUND(E449*P449,2)</f>
        <v>0</v>
      </c>
      <c r="R449" s="122" t="s">
        <v>162</v>
      </c>
      <c r="S449" s="122" t="s">
        <v>135</v>
      </c>
      <c r="T449" s="122" t="s">
        <v>135</v>
      </c>
      <c r="U449" s="122">
        <v>0</v>
      </c>
      <c r="V449" s="122">
        <f>ROUND(E449*U449,2)</f>
        <v>0</v>
      </c>
      <c r="W449" s="122"/>
      <c r="X449" s="122" t="s">
        <v>163</v>
      </c>
      <c r="Y449" s="117"/>
      <c r="Z449" s="117"/>
      <c r="AA449" s="117"/>
      <c r="AB449" s="117"/>
      <c r="AC449" s="117"/>
      <c r="AD449" s="117"/>
      <c r="AE449" s="117"/>
      <c r="AF449" s="117"/>
      <c r="AG449" s="117" t="s">
        <v>164</v>
      </c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H449" s="117"/>
    </row>
    <row r="450" spans="1:60" outlineLevel="1" x14ac:dyDescent="0.2">
      <c r="A450" s="140">
        <v>138</v>
      </c>
      <c r="B450" s="141" t="s">
        <v>527</v>
      </c>
      <c r="C450" s="149" t="s">
        <v>528</v>
      </c>
      <c r="D450" s="142" t="s">
        <v>0</v>
      </c>
      <c r="E450" s="143">
        <v>402.02190000000002</v>
      </c>
      <c r="F450" s="144"/>
      <c r="G450" s="145">
        <f>ROUND(E450*F450,2)</f>
        <v>0</v>
      </c>
      <c r="H450" s="122">
        <v>0</v>
      </c>
      <c r="I450" s="122">
        <f>ROUND(E450*H450,2)</f>
        <v>0</v>
      </c>
      <c r="J450" s="122">
        <v>0.77</v>
      </c>
      <c r="K450" s="122">
        <f>ROUND(E450*J450,2)</f>
        <v>309.56</v>
      </c>
      <c r="L450" s="122">
        <v>21</v>
      </c>
      <c r="M450" s="122">
        <f>G450*(1+L450/100)</f>
        <v>0</v>
      </c>
      <c r="N450" s="122">
        <v>0</v>
      </c>
      <c r="O450" s="122">
        <f>ROUND(E450*N450,2)</f>
        <v>0</v>
      </c>
      <c r="P450" s="122">
        <v>0</v>
      </c>
      <c r="Q450" s="122">
        <f>ROUND(E450*P450,2)</f>
        <v>0</v>
      </c>
      <c r="R450" s="122"/>
      <c r="S450" s="122" t="s">
        <v>135</v>
      </c>
      <c r="T450" s="122" t="s">
        <v>151</v>
      </c>
      <c r="U450" s="122">
        <v>0</v>
      </c>
      <c r="V450" s="122">
        <f>ROUND(E450*U450,2)</f>
        <v>0</v>
      </c>
      <c r="W450" s="122"/>
      <c r="X450" s="122" t="s">
        <v>271</v>
      </c>
      <c r="Y450" s="117"/>
      <c r="Z450" s="117"/>
      <c r="AA450" s="117"/>
      <c r="AB450" s="117"/>
      <c r="AC450" s="117"/>
      <c r="AD450" s="117"/>
      <c r="AE450" s="117"/>
      <c r="AF450" s="117"/>
      <c r="AG450" s="117" t="s">
        <v>272</v>
      </c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X450" s="117"/>
      <c r="AY450" s="117"/>
      <c r="AZ450" s="117"/>
      <c r="BA450" s="117"/>
      <c r="BB450" s="117"/>
      <c r="BC450" s="117"/>
      <c r="BD450" s="117"/>
      <c r="BE450" s="117"/>
      <c r="BF450" s="117"/>
      <c r="BG450" s="117"/>
      <c r="BH450" s="117"/>
    </row>
    <row r="451" spans="1:60" x14ac:dyDescent="0.2">
      <c r="A451" s="128" t="s">
        <v>130</v>
      </c>
      <c r="B451" s="129" t="s">
        <v>92</v>
      </c>
      <c r="C451" s="146" t="s">
        <v>93</v>
      </c>
      <c r="D451" s="130"/>
      <c r="E451" s="131"/>
      <c r="F451" s="132"/>
      <c r="G451" s="133">
        <f>SUMIF(AG452:AG471,"&lt;&gt;NOR",G452:G471)</f>
        <v>0</v>
      </c>
      <c r="H451" s="127"/>
      <c r="I451" s="127">
        <f>SUM(I452:I471)</f>
        <v>3788.27</v>
      </c>
      <c r="J451" s="127"/>
      <c r="K451" s="127">
        <f>SUM(K452:K471)</f>
        <v>4850.3099999999995</v>
      </c>
      <c r="L451" s="127"/>
      <c r="M451" s="127">
        <f>SUM(M452:M471)</f>
        <v>0</v>
      </c>
      <c r="N451" s="127"/>
      <c r="O451" s="127">
        <f>SUM(O452:O471)</f>
        <v>0.04</v>
      </c>
      <c r="P451" s="127"/>
      <c r="Q451" s="127">
        <f>SUM(Q452:Q471)</f>
        <v>0</v>
      </c>
      <c r="R451" s="127"/>
      <c r="S451" s="127"/>
      <c r="T451" s="127"/>
      <c r="U451" s="127"/>
      <c r="V451" s="127">
        <f>SUM(V452:V471)</f>
        <v>8.1</v>
      </c>
      <c r="W451" s="127"/>
      <c r="X451" s="127"/>
      <c r="AG451" t="s">
        <v>131</v>
      </c>
    </row>
    <row r="452" spans="1:60" outlineLevel="1" x14ac:dyDescent="0.2">
      <c r="A452" s="134">
        <v>139</v>
      </c>
      <c r="B452" s="135" t="s">
        <v>529</v>
      </c>
      <c r="C452" s="147" t="s">
        <v>530</v>
      </c>
      <c r="D452" s="136" t="s">
        <v>143</v>
      </c>
      <c r="E452" s="137">
        <v>4.7</v>
      </c>
      <c r="F452" s="138"/>
      <c r="G452" s="139">
        <f>ROUND(E452*F452,2)</f>
        <v>0</v>
      </c>
      <c r="H452" s="122">
        <v>24.89</v>
      </c>
      <c r="I452" s="122">
        <f>ROUND(E452*H452,2)</f>
        <v>116.98</v>
      </c>
      <c r="J452" s="122">
        <v>25.21</v>
      </c>
      <c r="K452" s="122">
        <f>ROUND(E452*J452,2)</f>
        <v>118.49</v>
      </c>
      <c r="L452" s="122">
        <v>21</v>
      </c>
      <c r="M452" s="122">
        <f>G452*(1+L452/100)</f>
        <v>0</v>
      </c>
      <c r="N452" s="122">
        <v>2.1000000000000001E-4</v>
      </c>
      <c r="O452" s="122">
        <f>ROUND(E452*N452,2)</f>
        <v>0</v>
      </c>
      <c r="P452" s="122">
        <v>0</v>
      </c>
      <c r="Q452" s="122">
        <f>ROUND(E452*P452,2)</f>
        <v>0</v>
      </c>
      <c r="R452" s="122"/>
      <c r="S452" s="122" t="s">
        <v>135</v>
      </c>
      <c r="T452" s="122" t="s">
        <v>135</v>
      </c>
      <c r="U452" s="122">
        <v>0.05</v>
      </c>
      <c r="V452" s="122">
        <f>ROUND(E452*U452,2)</f>
        <v>0.24</v>
      </c>
      <c r="W452" s="122"/>
      <c r="X452" s="122" t="s">
        <v>137</v>
      </c>
      <c r="Y452" s="117"/>
      <c r="Z452" s="117"/>
      <c r="AA452" s="117"/>
      <c r="AB452" s="117"/>
      <c r="AC452" s="117"/>
      <c r="AD452" s="117"/>
      <c r="AE452" s="117"/>
      <c r="AF452" s="117"/>
      <c r="AG452" s="117" t="s">
        <v>138</v>
      </c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  <c r="BD452" s="117"/>
      <c r="BE452" s="117"/>
      <c r="BF452" s="117"/>
      <c r="BG452" s="117"/>
      <c r="BH452" s="117"/>
    </row>
    <row r="453" spans="1:60" outlineLevel="1" x14ac:dyDescent="0.2">
      <c r="A453" s="120"/>
      <c r="B453" s="121"/>
      <c r="C453" s="148" t="s">
        <v>188</v>
      </c>
      <c r="D453" s="123"/>
      <c r="E453" s="124">
        <v>2.4500000000000002</v>
      </c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17"/>
      <c r="Z453" s="117"/>
      <c r="AA453" s="117"/>
      <c r="AB453" s="117"/>
      <c r="AC453" s="117"/>
      <c r="AD453" s="117"/>
      <c r="AE453" s="117"/>
      <c r="AF453" s="117"/>
      <c r="AG453" s="117" t="s">
        <v>140</v>
      </c>
      <c r="AH453" s="117">
        <v>0</v>
      </c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X453" s="117"/>
      <c r="AY453" s="117"/>
      <c r="AZ453" s="117"/>
      <c r="BA453" s="117"/>
      <c r="BB453" s="117"/>
      <c r="BC453" s="117"/>
      <c r="BD453" s="117"/>
      <c r="BE453" s="117"/>
      <c r="BF453" s="117"/>
      <c r="BG453" s="117"/>
      <c r="BH453" s="117"/>
    </row>
    <row r="454" spans="1:60" outlineLevel="1" x14ac:dyDescent="0.2">
      <c r="A454" s="120"/>
      <c r="B454" s="121"/>
      <c r="C454" s="148" t="s">
        <v>531</v>
      </c>
      <c r="D454" s="123"/>
      <c r="E454" s="124">
        <v>2.25</v>
      </c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17"/>
      <c r="Z454" s="117"/>
      <c r="AA454" s="117"/>
      <c r="AB454" s="117"/>
      <c r="AC454" s="117"/>
      <c r="AD454" s="117"/>
      <c r="AE454" s="117"/>
      <c r="AF454" s="117"/>
      <c r="AG454" s="117" t="s">
        <v>140</v>
      </c>
      <c r="AH454" s="117">
        <v>0</v>
      </c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17"/>
      <c r="BB454" s="117"/>
      <c r="BC454" s="117"/>
      <c r="BD454" s="117"/>
      <c r="BE454" s="117"/>
      <c r="BF454" s="117"/>
      <c r="BG454" s="117"/>
      <c r="BH454" s="117"/>
    </row>
    <row r="455" spans="1:60" outlineLevel="1" x14ac:dyDescent="0.2">
      <c r="A455" s="134">
        <v>140</v>
      </c>
      <c r="B455" s="135" t="s">
        <v>532</v>
      </c>
      <c r="C455" s="147" t="s">
        <v>533</v>
      </c>
      <c r="D455" s="136" t="s">
        <v>143</v>
      </c>
      <c r="E455" s="137">
        <v>4.7</v>
      </c>
      <c r="F455" s="138"/>
      <c r="G455" s="139">
        <f>ROUND(E455*F455,2)</f>
        <v>0</v>
      </c>
      <c r="H455" s="122">
        <v>0</v>
      </c>
      <c r="I455" s="122">
        <f>ROUND(E455*H455,2)</f>
        <v>0</v>
      </c>
      <c r="J455" s="122">
        <v>49.1</v>
      </c>
      <c r="K455" s="122">
        <f>ROUND(E455*J455,2)</f>
        <v>230.77</v>
      </c>
      <c r="L455" s="122">
        <v>21</v>
      </c>
      <c r="M455" s="122">
        <f>G455*(1+L455/100)</f>
        <v>0</v>
      </c>
      <c r="N455" s="122">
        <v>0</v>
      </c>
      <c r="O455" s="122">
        <f>ROUND(E455*N455,2)</f>
        <v>0</v>
      </c>
      <c r="P455" s="122">
        <v>0</v>
      </c>
      <c r="Q455" s="122">
        <f>ROUND(E455*P455,2)</f>
        <v>0</v>
      </c>
      <c r="R455" s="122"/>
      <c r="S455" s="122" t="s">
        <v>135</v>
      </c>
      <c r="T455" s="122" t="s">
        <v>151</v>
      </c>
      <c r="U455" s="122">
        <v>0.1</v>
      </c>
      <c r="V455" s="122">
        <f>ROUND(E455*U455,2)</f>
        <v>0.47</v>
      </c>
      <c r="W455" s="122"/>
      <c r="X455" s="122" t="s">
        <v>137</v>
      </c>
      <c r="Y455" s="117"/>
      <c r="Z455" s="117"/>
      <c r="AA455" s="117"/>
      <c r="AB455" s="117"/>
      <c r="AC455" s="117"/>
      <c r="AD455" s="117"/>
      <c r="AE455" s="117"/>
      <c r="AF455" s="117"/>
      <c r="AG455" s="117" t="s">
        <v>138</v>
      </c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X455" s="117"/>
      <c r="AY455" s="117"/>
      <c r="AZ455" s="117"/>
      <c r="BA455" s="117"/>
      <c r="BB455" s="117"/>
      <c r="BC455" s="117"/>
      <c r="BD455" s="117"/>
      <c r="BE455" s="117"/>
      <c r="BF455" s="117"/>
      <c r="BG455" s="117"/>
      <c r="BH455" s="117"/>
    </row>
    <row r="456" spans="1:60" outlineLevel="1" x14ac:dyDescent="0.2">
      <c r="A456" s="120"/>
      <c r="B456" s="121"/>
      <c r="C456" s="148" t="s">
        <v>188</v>
      </c>
      <c r="D456" s="123"/>
      <c r="E456" s="124">
        <v>2.4500000000000002</v>
      </c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17"/>
      <c r="Z456" s="117"/>
      <c r="AA456" s="117"/>
      <c r="AB456" s="117"/>
      <c r="AC456" s="117"/>
      <c r="AD456" s="117"/>
      <c r="AE456" s="117"/>
      <c r="AF456" s="117"/>
      <c r="AG456" s="117" t="s">
        <v>140</v>
      </c>
      <c r="AH456" s="117">
        <v>0</v>
      </c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7"/>
      <c r="BD456" s="117"/>
      <c r="BE456" s="117"/>
      <c r="BF456" s="117"/>
      <c r="BG456" s="117"/>
      <c r="BH456" s="117"/>
    </row>
    <row r="457" spans="1:60" outlineLevel="1" x14ac:dyDescent="0.2">
      <c r="A457" s="120"/>
      <c r="B457" s="121"/>
      <c r="C457" s="148" t="s">
        <v>531</v>
      </c>
      <c r="D457" s="123"/>
      <c r="E457" s="124">
        <v>2.25</v>
      </c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17"/>
      <c r="Z457" s="117"/>
      <c r="AA457" s="117"/>
      <c r="AB457" s="117"/>
      <c r="AC457" s="117"/>
      <c r="AD457" s="117"/>
      <c r="AE457" s="117"/>
      <c r="AF457" s="117"/>
      <c r="AG457" s="117" t="s">
        <v>140</v>
      </c>
      <c r="AH457" s="117">
        <v>0</v>
      </c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17"/>
      <c r="BE457" s="117"/>
      <c r="BF457" s="117"/>
      <c r="BG457" s="117"/>
      <c r="BH457" s="117"/>
    </row>
    <row r="458" spans="1:60" ht="22.5" outlineLevel="1" x14ac:dyDescent="0.2">
      <c r="A458" s="140">
        <v>141</v>
      </c>
      <c r="B458" s="141" t="s">
        <v>534</v>
      </c>
      <c r="C458" s="149" t="s">
        <v>535</v>
      </c>
      <c r="D458" s="142" t="s">
        <v>148</v>
      </c>
      <c r="E458" s="143">
        <v>5</v>
      </c>
      <c r="F458" s="144"/>
      <c r="G458" s="145">
        <f>ROUND(E458*F458,2)</f>
        <v>0</v>
      </c>
      <c r="H458" s="122">
        <v>18.059999999999999</v>
      </c>
      <c r="I458" s="122">
        <f>ROUND(E458*H458,2)</f>
        <v>90.3</v>
      </c>
      <c r="J458" s="122">
        <v>165.94</v>
      </c>
      <c r="K458" s="122">
        <f>ROUND(E458*J458,2)</f>
        <v>829.7</v>
      </c>
      <c r="L458" s="122">
        <v>21</v>
      </c>
      <c r="M458" s="122">
        <f>G458*(1+L458/100)</f>
        <v>0</v>
      </c>
      <c r="N458" s="122">
        <v>1.4E-3</v>
      </c>
      <c r="O458" s="122">
        <f>ROUND(E458*N458,2)</f>
        <v>0.01</v>
      </c>
      <c r="P458" s="122">
        <v>0</v>
      </c>
      <c r="Q458" s="122">
        <f>ROUND(E458*P458,2)</f>
        <v>0</v>
      </c>
      <c r="R458" s="122"/>
      <c r="S458" s="122" t="s">
        <v>135</v>
      </c>
      <c r="T458" s="122" t="s">
        <v>136</v>
      </c>
      <c r="U458" s="122">
        <v>0.15</v>
      </c>
      <c r="V458" s="122">
        <f>ROUND(E458*U458,2)</f>
        <v>0.75</v>
      </c>
      <c r="W458" s="122"/>
      <c r="X458" s="122" t="s">
        <v>137</v>
      </c>
      <c r="Y458" s="117"/>
      <c r="Z458" s="117"/>
      <c r="AA458" s="117"/>
      <c r="AB458" s="117"/>
      <c r="AC458" s="117"/>
      <c r="AD458" s="117"/>
      <c r="AE458" s="117"/>
      <c r="AF458" s="117"/>
      <c r="AG458" s="117" t="s">
        <v>138</v>
      </c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17"/>
      <c r="BE458" s="117"/>
      <c r="BF458" s="117"/>
      <c r="BG458" s="117"/>
      <c r="BH458" s="117"/>
    </row>
    <row r="459" spans="1:60" outlineLevel="1" x14ac:dyDescent="0.2">
      <c r="A459" s="134">
        <v>142</v>
      </c>
      <c r="B459" s="135" t="s">
        <v>536</v>
      </c>
      <c r="C459" s="147" t="s">
        <v>537</v>
      </c>
      <c r="D459" s="136" t="s">
        <v>143</v>
      </c>
      <c r="E459" s="137">
        <v>4.7</v>
      </c>
      <c r="F459" s="138"/>
      <c r="G459" s="139">
        <f>ROUND(E459*F459,2)</f>
        <v>0</v>
      </c>
      <c r="H459" s="122">
        <v>142.66</v>
      </c>
      <c r="I459" s="122">
        <f>ROUND(E459*H459,2)</f>
        <v>670.5</v>
      </c>
      <c r="J459" s="122">
        <v>653.34</v>
      </c>
      <c r="K459" s="122">
        <f>ROUND(E459*J459,2)</f>
        <v>3070.7</v>
      </c>
      <c r="L459" s="122">
        <v>21</v>
      </c>
      <c r="M459" s="122">
        <f>G459*(1+L459/100)</f>
        <v>0</v>
      </c>
      <c r="N459" s="122">
        <v>5.3499999999999997E-3</v>
      </c>
      <c r="O459" s="122">
        <f>ROUND(E459*N459,2)</f>
        <v>0.03</v>
      </c>
      <c r="P459" s="122">
        <v>0</v>
      </c>
      <c r="Q459" s="122">
        <f>ROUND(E459*P459,2)</f>
        <v>0</v>
      </c>
      <c r="R459" s="122"/>
      <c r="S459" s="122" t="s">
        <v>135</v>
      </c>
      <c r="T459" s="122" t="s">
        <v>135</v>
      </c>
      <c r="U459" s="122">
        <v>1.288</v>
      </c>
      <c r="V459" s="122">
        <f>ROUND(E459*U459,2)</f>
        <v>6.05</v>
      </c>
      <c r="W459" s="122"/>
      <c r="X459" s="122" t="s">
        <v>137</v>
      </c>
      <c r="Y459" s="117"/>
      <c r="Z459" s="117"/>
      <c r="AA459" s="117"/>
      <c r="AB459" s="117"/>
      <c r="AC459" s="117"/>
      <c r="AD459" s="117"/>
      <c r="AE459" s="117"/>
      <c r="AF459" s="117"/>
      <c r="AG459" s="117" t="s">
        <v>138</v>
      </c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</row>
    <row r="460" spans="1:60" outlineLevel="1" x14ac:dyDescent="0.2">
      <c r="A460" s="120"/>
      <c r="B460" s="121"/>
      <c r="C460" s="148" t="s">
        <v>188</v>
      </c>
      <c r="D460" s="123"/>
      <c r="E460" s="124">
        <v>2.4500000000000002</v>
      </c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17"/>
      <c r="Z460" s="117"/>
      <c r="AA460" s="117"/>
      <c r="AB460" s="117"/>
      <c r="AC460" s="117"/>
      <c r="AD460" s="117"/>
      <c r="AE460" s="117"/>
      <c r="AF460" s="117"/>
      <c r="AG460" s="117" t="s">
        <v>140</v>
      </c>
      <c r="AH460" s="117">
        <v>0</v>
      </c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H460" s="117"/>
    </row>
    <row r="461" spans="1:60" outlineLevel="1" x14ac:dyDescent="0.2">
      <c r="A461" s="120"/>
      <c r="B461" s="121"/>
      <c r="C461" s="148" t="s">
        <v>531</v>
      </c>
      <c r="D461" s="123"/>
      <c r="E461" s="124">
        <v>2.25</v>
      </c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17"/>
      <c r="Z461" s="117"/>
      <c r="AA461" s="117"/>
      <c r="AB461" s="117"/>
      <c r="AC461" s="117"/>
      <c r="AD461" s="117"/>
      <c r="AE461" s="117"/>
      <c r="AF461" s="117"/>
      <c r="AG461" s="117" t="s">
        <v>140</v>
      </c>
      <c r="AH461" s="117">
        <v>0</v>
      </c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X461" s="117"/>
      <c r="AY461" s="117"/>
      <c r="AZ461" s="117"/>
      <c r="BA461" s="117"/>
      <c r="BB461" s="117"/>
      <c r="BC461" s="117"/>
      <c r="BD461" s="117"/>
      <c r="BE461" s="117"/>
      <c r="BF461" s="117"/>
      <c r="BG461" s="117"/>
      <c r="BH461" s="117"/>
    </row>
    <row r="462" spans="1:60" outlineLevel="1" x14ac:dyDescent="0.2">
      <c r="A462" s="134">
        <v>143</v>
      </c>
      <c r="B462" s="135" t="s">
        <v>538</v>
      </c>
      <c r="C462" s="147" t="s">
        <v>539</v>
      </c>
      <c r="D462" s="136" t="s">
        <v>143</v>
      </c>
      <c r="E462" s="137">
        <v>4.7</v>
      </c>
      <c r="F462" s="138"/>
      <c r="G462" s="139">
        <f>ROUND(E462*F462,2)</f>
        <v>0</v>
      </c>
      <c r="H462" s="122">
        <v>9.1999999999999993</v>
      </c>
      <c r="I462" s="122">
        <f>ROUND(E462*H462,2)</f>
        <v>43.24</v>
      </c>
      <c r="J462" s="122">
        <v>0</v>
      </c>
      <c r="K462" s="122">
        <f>ROUND(E462*J462,2)</f>
        <v>0</v>
      </c>
      <c r="L462" s="122">
        <v>21</v>
      </c>
      <c r="M462" s="122">
        <f>G462*(1+L462/100)</f>
        <v>0</v>
      </c>
      <c r="N462" s="122">
        <v>8.9999999999999998E-4</v>
      </c>
      <c r="O462" s="122">
        <f>ROUND(E462*N462,2)</f>
        <v>0</v>
      </c>
      <c r="P462" s="122">
        <v>0</v>
      </c>
      <c r="Q462" s="122">
        <f>ROUND(E462*P462,2)</f>
        <v>0</v>
      </c>
      <c r="R462" s="122"/>
      <c r="S462" s="122" t="s">
        <v>135</v>
      </c>
      <c r="T462" s="122" t="s">
        <v>135</v>
      </c>
      <c r="U462" s="122">
        <v>0</v>
      </c>
      <c r="V462" s="122">
        <f>ROUND(E462*U462,2)</f>
        <v>0</v>
      </c>
      <c r="W462" s="122"/>
      <c r="X462" s="122" t="s">
        <v>137</v>
      </c>
      <c r="Y462" s="117"/>
      <c r="Z462" s="117"/>
      <c r="AA462" s="117"/>
      <c r="AB462" s="117"/>
      <c r="AC462" s="117"/>
      <c r="AD462" s="117"/>
      <c r="AE462" s="117"/>
      <c r="AF462" s="117"/>
      <c r="AG462" s="117" t="s">
        <v>138</v>
      </c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17"/>
      <c r="BE462" s="117"/>
      <c r="BF462" s="117"/>
      <c r="BG462" s="117"/>
      <c r="BH462" s="117"/>
    </row>
    <row r="463" spans="1:60" outlineLevel="1" x14ac:dyDescent="0.2">
      <c r="A463" s="120"/>
      <c r="B463" s="121"/>
      <c r="C463" s="148" t="s">
        <v>188</v>
      </c>
      <c r="D463" s="123"/>
      <c r="E463" s="124">
        <v>2.4500000000000002</v>
      </c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17"/>
      <c r="Z463" s="117"/>
      <c r="AA463" s="117"/>
      <c r="AB463" s="117"/>
      <c r="AC463" s="117"/>
      <c r="AD463" s="117"/>
      <c r="AE463" s="117"/>
      <c r="AF463" s="117"/>
      <c r="AG463" s="117" t="s">
        <v>140</v>
      </c>
      <c r="AH463" s="117">
        <v>0</v>
      </c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</row>
    <row r="464" spans="1:60" outlineLevel="1" x14ac:dyDescent="0.2">
      <c r="A464" s="120"/>
      <c r="B464" s="121"/>
      <c r="C464" s="148" t="s">
        <v>531</v>
      </c>
      <c r="D464" s="123"/>
      <c r="E464" s="124">
        <v>2.25</v>
      </c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17"/>
      <c r="Z464" s="117"/>
      <c r="AA464" s="117"/>
      <c r="AB464" s="117"/>
      <c r="AC464" s="117"/>
      <c r="AD464" s="117"/>
      <c r="AE464" s="117"/>
      <c r="AF464" s="117"/>
      <c r="AG464" s="117" t="s">
        <v>140</v>
      </c>
      <c r="AH464" s="117">
        <v>0</v>
      </c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X464" s="117"/>
      <c r="AY464" s="117"/>
      <c r="AZ464" s="117"/>
      <c r="BA464" s="117"/>
      <c r="BB464" s="117"/>
      <c r="BC464" s="117"/>
      <c r="BD464" s="117"/>
      <c r="BE464" s="117"/>
      <c r="BF464" s="117"/>
      <c r="BG464" s="117"/>
      <c r="BH464" s="117"/>
    </row>
    <row r="465" spans="1:60" ht="22.5" outlineLevel="1" x14ac:dyDescent="0.2">
      <c r="A465" s="134">
        <v>144</v>
      </c>
      <c r="B465" s="135" t="s">
        <v>540</v>
      </c>
      <c r="C465" s="147" t="s">
        <v>541</v>
      </c>
      <c r="D465" s="136" t="s">
        <v>155</v>
      </c>
      <c r="E465" s="137">
        <v>4.9000000000000004</v>
      </c>
      <c r="F465" s="138"/>
      <c r="G465" s="139">
        <f>ROUND(E465*F465,2)</f>
        <v>0</v>
      </c>
      <c r="H465" s="122">
        <v>0</v>
      </c>
      <c r="I465" s="122">
        <f>ROUND(E465*H465,2)</f>
        <v>0</v>
      </c>
      <c r="J465" s="122">
        <v>60.5</v>
      </c>
      <c r="K465" s="122">
        <f>ROUND(E465*J465,2)</f>
        <v>296.45</v>
      </c>
      <c r="L465" s="122">
        <v>21</v>
      </c>
      <c r="M465" s="122">
        <f>G465*(1+L465/100)</f>
        <v>0</v>
      </c>
      <c r="N465" s="122">
        <v>0</v>
      </c>
      <c r="O465" s="122">
        <f>ROUND(E465*N465,2)</f>
        <v>0</v>
      </c>
      <c r="P465" s="122">
        <v>0</v>
      </c>
      <c r="Q465" s="122">
        <f>ROUND(E465*P465,2)</f>
        <v>0</v>
      </c>
      <c r="R465" s="122"/>
      <c r="S465" s="122" t="s">
        <v>135</v>
      </c>
      <c r="T465" s="122" t="s">
        <v>135</v>
      </c>
      <c r="U465" s="122">
        <v>0.12</v>
      </c>
      <c r="V465" s="122">
        <f>ROUND(E465*U465,2)</f>
        <v>0.59</v>
      </c>
      <c r="W465" s="122"/>
      <c r="X465" s="122" t="s">
        <v>137</v>
      </c>
      <c r="Y465" s="117"/>
      <c r="Z465" s="117"/>
      <c r="AA465" s="117"/>
      <c r="AB465" s="117"/>
      <c r="AC465" s="117"/>
      <c r="AD465" s="117"/>
      <c r="AE465" s="117"/>
      <c r="AF465" s="117"/>
      <c r="AG465" s="117" t="s">
        <v>138</v>
      </c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17"/>
      <c r="BE465" s="117"/>
      <c r="BF465" s="117"/>
      <c r="BG465" s="117"/>
      <c r="BH465" s="117"/>
    </row>
    <row r="466" spans="1:60" outlineLevel="1" x14ac:dyDescent="0.2">
      <c r="A466" s="120"/>
      <c r="B466" s="121"/>
      <c r="C466" s="148" t="s">
        <v>542</v>
      </c>
      <c r="D466" s="123"/>
      <c r="E466" s="124">
        <v>4.9000000000000004</v>
      </c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17"/>
      <c r="Z466" s="117"/>
      <c r="AA466" s="117"/>
      <c r="AB466" s="117"/>
      <c r="AC466" s="117"/>
      <c r="AD466" s="117"/>
      <c r="AE466" s="117"/>
      <c r="AF466" s="117"/>
      <c r="AG466" s="117" t="s">
        <v>140</v>
      </c>
      <c r="AH466" s="117">
        <v>0</v>
      </c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X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H466" s="117"/>
    </row>
    <row r="467" spans="1:60" ht="22.5" outlineLevel="1" x14ac:dyDescent="0.2">
      <c r="A467" s="134">
        <v>145</v>
      </c>
      <c r="B467" s="135" t="s">
        <v>543</v>
      </c>
      <c r="C467" s="147" t="s">
        <v>544</v>
      </c>
      <c r="D467" s="136" t="s">
        <v>143</v>
      </c>
      <c r="E467" s="137">
        <v>5.4050000000000002</v>
      </c>
      <c r="F467" s="138"/>
      <c r="G467" s="139">
        <f>ROUND(E467*F467,2)</f>
        <v>0</v>
      </c>
      <c r="H467" s="122">
        <v>450</v>
      </c>
      <c r="I467" s="122">
        <f>ROUND(E467*H467,2)</f>
        <v>2432.25</v>
      </c>
      <c r="J467" s="122">
        <v>0</v>
      </c>
      <c r="K467" s="122">
        <f>ROUND(E467*J467,2)</f>
        <v>0</v>
      </c>
      <c r="L467" s="122">
        <v>21</v>
      </c>
      <c r="M467" s="122">
        <f>G467*(1+L467/100)</f>
        <v>0</v>
      </c>
      <c r="N467" s="122">
        <v>0</v>
      </c>
      <c r="O467" s="122">
        <f>ROUND(E467*N467,2)</f>
        <v>0</v>
      </c>
      <c r="P467" s="122">
        <v>0</v>
      </c>
      <c r="Q467" s="122">
        <f>ROUND(E467*P467,2)</f>
        <v>0</v>
      </c>
      <c r="R467" s="122"/>
      <c r="S467" s="122" t="s">
        <v>276</v>
      </c>
      <c r="T467" s="122" t="s">
        <v>136</v>
      </c>
      <c r="U467" s="122">
        <v>0</v>
      </c>
      <c r="V467" s="122">
        <f>ROUND(E467*U467,2)</f>
        <v>0</v>
      </c>
      <c r="W467" s="122"/>
      <c r="X467" s="122" t="s">
        <v>355</v>
      </c>
      <c r="Y467" s="117"/>
      <c r="Z467" s="117"/>
      <c r="AA467" s="117"/>
      <c r="AB467" s="117"/>
      <c r="AC467" s="117"/>
      <c r="AD467" s="117"/>
      <c r="AE467" s="117"/>
      <c r="AF467" s="117"/>
      <c r="AG467" s="117" t="s">
        <v>356</v>
      </c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17"/>
      <c r="BE467" s="117"/>
      <c r="BF467" s="117"/>
      <c r="BG467" s="117"/>
      <c r="BH467" s="117"/>
    </row>
    <row r="468" spans="1:60" outlineLevel="1" x14ac:dyDescent="0.2">
      <c r="A468" s="120"/>
      <c r="B468" s="121"/>
      <c r="C468" s="148" t="s">
        <v>545</v>
      </c>
      <c r="D468" s="123"/>
      <c r="E468" s="124">
        <v>2.8174999999999999</v>
      </c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17"/>
      <c r="Z468" s="117"/>
      <c r="AA468" s="117"/>
      <c r="AB468" s="117"/>
      <c r="AC468" s="117"/>
      <c r="AD468" s="117"/>
      <c r="AE468" s="117"/>
      <c r="AF468" s="117"/>
      <c r="AG468" s="117" t="s">
        <v>140</v>
      </c>
      <c r="AH468" s="117">
        <v>0</v>
      </c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X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H468" s="117"/>
    </row>
    <row r="469" spans="1:60" outlineLevel="1" x14ac:dyDescent="0.2">
      <c r="A469" s="120"/>
      <c r="B469" s="121"/>
      <c r="C469" s="148" t="s">
        <v>546</v>
      </c>
      <c r="D469" s="123"/>
      <c r="E469" s="124">
        <v>2.5874999999999999</v>
      </c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17"/>
      <c r="Z469" s="117"/>
      <c r="AA469" s="117"/>
      <c r="AB469" s="117"/>
      <c r="AC469" s="117"/>
      <c r="AD469" s="117"/>
      <c r="AE469" s="117"/>
      <c r="AF469" s="117"/>
      <c r="AG469" s="117" t="s">
        <v>140</v>
      </c>
      <c r="AH469" s="117">
        <v>0</v>
      </c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17"/>
      <c r="BE469" s="117"/>
      <c r="BF469" s="117"/>
      <c r="BG469" s="117"/>
      <c r="BH469" s="117"/>
    </row>
    <row r="470" spans="1:60" outlineLevel="1" x14ac:dyDescent="0.2">
      <c r="A470" s="140">
        <v>146</v>
      </c>
      <c r="B470" s="141" t="s">
        <v>547</v>
      </c>
      <c r="C470" s="149" t="s">
        <v>548</v>
      </c>
      <c r="D470" s="142" t="s">
        <v>155</v>
      </c>
      <c r="E470" s="143">
        <v>5</v>
      </c>
      <c r="F470" s="144"/>
      <c r="G470" s="145">
        <f>ROUND(E470*F470,2)</f>
        <v>0</v>
      </c>
      <c r="H470" s="122">
        <v>87</v>
      </c>
      <c r="I470" s="122">
        <f>ROUND(E470*H470,2)</f>
        <v>435</v>
      </c>
      <c r="J470" s="122">
        <v>0</v>
      </c>
      <c r="K470" s="122">
        <f>ROUND(E470*J470,2)</f>
        <v>0</v>
      </c>
      <c r="L470" s="122">
        <v>21</v>
      </c>
      <c r="M470" s="122">
        <f>G470*(1+L470/100)</f>
        <v>0</v>
      </c>
      <c r="N470" s="122">
        <v>2.2000000000000001E-4</v>
      </c>
      <c r="O470" s="122">
        <f>ROUND(E470*N470,2)</f>
        <v>0</v>
      </c>
      <c r="P470" s="122">
        <v>0</v>
      </c>
      <c r="Q470" s="122">
        <f>ROUND(E470*P470,2)</f>
        <v>0</v>
      </c>
      <c r="R470" s="122"/>
      <c r="S470" s="122" t="s">
        <v>276</v>
      </c>
      <c r="T470" s="122" t="s">
        <v>136</v>
      </c>
      <c r="U470" s="122">
        <v>0</v>
      </c>
      <c r="V470" s="122">
        <f>ROUND(E470*U470,2)</f>
        <v>0</v>
      </c>
      <c r="W470" s="122"/>
      <c r="X470" s="122" t="s">
        <v>355</v>
      </c>
      <c r="Y470" s="117"/>
      <c r="Z470" s="117"/>
      <c r="AA470" s="117"/>
      <c r="AB470" s="117"/>
      <c r="AC470" s="117"/>
      <c r="AD470" s="117"/>
      <c r="AE470" s="117"/>
      <c r="AF470" s="117"/>
      <c r="AG470" s="117" t="s">
        <v>356</v>
      </c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</row>
    <row r="471" spans="1:60" outlineLevel="1" x14ac:dyDescent="0.2">
      <c r="A471" s="140">
        <v>147</v>
      </c>
      <c r="B471" s="141" t="s">
        <v>549</v>
      </c>
      <c r="C471" s="149" t="s">
        <v>550</v>
      </c>
      <c r="D471" s="142" t="s">
        <v>0</v>
      </c>
      <c r="E471" s="143">
        <v>83.343800000000002</v>
      </c>
      <c r="F471" s="144"/>
      <c r="G471" s="145">
        <f>ROUND(E471*F471,2)</f>
        <v>0</v>
      </c>
      <c r="H471" s="122">
        <v>0</v>
      </c>
      <c r="I471" s="122">
        <f>ROUND(E471*H471,2)</f>
        <v>0</v>
      </c>
      <c r="J471" s="122">
        <v>3.65</v>
      </c>
      <c r="K471" s="122">
        <f>ROUND(E471*J471,2)</f>
        <v>304.2</v>
      </c>
      <c r="L471" s="122">
        <v>21</v>
      </c>
      <c r="M471" s="122">
        <f>G471*(1+L471/100)</f>
        <v>0</v>
      </c>
      <c r="N471" s="122">
        <v>0</v>
      </c>
      <c r="O471" s="122">
        <f>ROUND(E471*N471,2)</f>
        <v>0</v>
      </c>
      <c r="P471" s="122">
        <v>0</v>
      </c>
      <c r="Q471" s="122">
        <f>ROUND(E471*P471,2)</f>
        <v>0</v>
      </c>
      <c r="R471" s="122"/>
      <c r="S471" s="122" t="s">
        <v>135</v>
      </c>
      <c r="T471" s="122" t="s">
        <v>151</v>
      </c>
      <c r="U471" s="122">
        <v>0</v>
      </c>
      <c r="V471" s="122">
        <f>ROUND(E471*U471,2)</f>
        <v>0</v>
      </c>
      <c r="W471" s="122"/>
      <c r="X471" s="122" t="s">
        <v>271</v>
      </c>
      <c r="Y471" s="117"/>
      <c r="Z471" s="117"/>
      <c r="AA471" s="117"/>
      <c r="AB471" s="117"/>
      <c r="AC471" s="117"/>
      <c r="AD471" s="117"/>
      <c r="AE471" s="117"/>
      <c r="AF471" s="117"/>
      <c r="AG471" s="117" t="s">
        <v>272</v>
      </c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H471" s="117"/>
    </row>
    <row r="472" spans="1:60" x14ac:dyDescent="0.2">
      <c r="A472" s="128" t="s">
        <v>130</v>
      </c>
      <c r="B472" s="129" t="s">
        <v>94</v>
      </c>
      <c r="C472" s="146" t="s">
        <v>95</v>
      </c>
      <c r="D472" s="130"/>
      <c r="E472" s="131"/>
      <c r="F472" s="132"/>
      <c r="G472" s="133">
        <f>SUMIF(AG473:AG491,"&lt;&gt;NOR",G473:G491)</f>
        <v>0</v>
      </c>
      <c r="H472" s="127"/>
      <c r="I472" s="127">
        <f>SUM(I473:I491)</f>
        <v>8632.19</v>
      </c>
      <c r="J472" s="127"/>
      <c r="K472" s="127">
        <f>SUM(K473:K491)</f>
        <v>27944.539999999997</v>
      </c>
      <c r="L472" s="127"/>
      <c r="M472" s="127">
        <f>SUM(M473:M491)</f>
        <v>0</v>
      </c>
      <c r="N472" s="127"/>
      <c r="O472" s="127">
        <f>SUM(O473:O491)</f>
        <v>0.05</v>
      </c>
      <c r="P472" s="127"/>
      <c r="Q472" s="127">
        <f>SUM(Q473:Q491)</f>
        <v>0</v>
      </c>
      <c r="R472" s="127"/>
      <c r="S472" s="127"/>
      <c r="T472" s="127"/>
      <c r="U472" s="127"/>
      <c r="V472" s="127">
        <f>SUM(V473:V491)</f>
        <v>52.74</v>
      </c>
      <c r="W472" s="127"/>
      <c r="X472" s="127"/>
      <c r="AG472" t="s">
        <v>131</v>
      </c>
    </row>
    <row r="473" spans="1:60" outlineLevel="1" x14ac:dyDescent="0.2">
      <c r="A473" s="134">
        <v>148</v>
      </c>
      <c r="B473" s="135" t="s">
        <v>551</v>
      </c>
      <c r="C473" s="147" t="s">
        <v>552</v>
      </c>
      <c r="D473" s="136" t="s">
        <v>143</v>
      </c>
      <c r="E473" s="137">
        <v>58.16</v>
      </c>
      <c r="F473" s="138"/>
      <c r="G473" s="139">
        <f>ROUND(E473*F473,2)</f>
        <v>0</v>
      </c>
      <c r="H473" s="122">
        <v>70.86</v>
      </c>
      <c r="I473" s="122">
        <f>ROUND(E473*H473,2)</f>
        <v>4121.22</v>
      </c>
      <c r="J473" s="122">
        <v>67.64</v>
      </c>
      <c r="K473" s="122">
        <f>ROUND(E473*J473,2)</f>
        <v>3933.94</v>
      </c>
      <c r="L473" s="122">
        <v>21</v>
      </c>
      <c r="M473" s="122">
        <f>G473*(1+L473/100)</f>
        <v>0</v>
      </c>
      <c r="N473" s="122">
        <v>3.6999999999999999E-4</v>
      </c>
      <c r="O473" s="122">
        <f>ROUND(E473*N473,2)</f>
        <v>0.02</v>
      </c>
      <c r="P473" s="122">
        <v>0</v>
      </c>
      <c r="Q473" s="122">
        <f>ROUND(E473*P473,2)</f>
        <v>0</v>
      </c>
      <c r="R473" s="122"/>
      <c r="S473" s="122" t="s">
        <v>135</v>
      </c>
      <c r="T473" s="122" t="s">
        <v>151</v>
      </c>
      <c r="U473" s="122">
        <v>0.13900000000000001</v>
      </c>
      <c r="V473" s="122">
        <f>ROUND(E473*U473,2)</f>
        <v>8.08</v>
      </c>
      <c r="W473" s="122"/>
      <c r="X473" s="122" t="s">
        <v>137</v>
      </c>
      <c r="Y473" s="117"/>
      <c r="Z473" s="117"/>
      <c r="AA473" s="117"/>
      <c r="AB473" s="117"/>
      <c r="AC473" s="117"/>
      <c r="AD473" s="117"/>
      <c r="AE473" s="117"/>
      <c r="AF473" s="117"/>
      <c r="AG473" s="117" t="s">
        <v>138</v>
      </c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</row>
    <row r="474" spans="1:60" outlineLevel="1" x14ac:dyDescent="0.2">
      <c r="A474" s="120"/>
      <c r="B474" s="121"/>
      <c r="C474" s="148" t="s">
        <v>553</v>
      </c>
      <c r="D474" s="123"/>
      <c r="E474" s="124">
        <v>44.16</v>
      </c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17"/>
      <c r="Z474" s="117"/>
      <c r="AA474" s="117"/>
      <c r="AB474" s="117"/>
      <c r="AC474" s="117"/>
      <c r="AD474" s="117"/>
      <c r="AE474" s="117"/>
      <c r="AF474" s="117"/>
      <c r="AG474" s="117" t="s">
        <v>140</v>
      </c>
      <c r="AH474" s="117">
        <v>0</v>
      </c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X474" s="117"/>
      <c r="AY474" s="117"/>
      <c r="AZ474" s="117"/>
      <c r="BA474" s="117"/>
      <c r="BB474" s="117"/>
      <c r="BC474" s="117"/>
      <c r="BD474" s="117"/>
      <c r="BE474" s="117"/>
      <c r="BF474" s="117"/>
      <c r="BG474" s="117"/>
      <c r="BH474" s="117"/>
    </row>
    <row r="475" spans="1:60" outlineLevel="1" x14ac:dyDescent="0.2">
      <c r="A475" s="120"/>
      <c r="B475" s="121"/>
      <c r="C475" s="148" t="s">
        <v>554</v>
      </c>
      <c r="D475" s="123"/>
      <c r="E475" s="124">
        <v>9.6</v>
      </c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17"/>
      <c r="Z475" s="117"/>
      <c r="AA475" s="117"/>
      <c r="AB475" s="117"/>
      <c r="AC475" s="117"/>
      <c r="AD475" s="117"/>
      <c r="AE475" s="117"/>
      <c r="AF475" s="117"/>
      <c r="AG475" s="117" t="s">
        <v>140</v>
      </c>
      <c r="AH475" s="117">
        <v>0</v>
      </c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  <c r="BD475" s="117"/>
      <c r="BE475" s="117"/>
      <c r="BF475" s="117"/>
      <c r="BG475" s="117"/>
      <c r="BH475" s="117"/>
    </row>
    <row r="476" spans="1:60" outlineLevel="1" x14ac:dyDescent="0.2">
      <c r="A476" s="120"/>
      <c r="B476" s="121"/>
      <c r="C476" s="148" t="s">
        <v>555</v>
      </c>
      <c r="D476" s="123"/>
      <c r="E476" s="124">
        <v>4.4000000000000004</v>
      </c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17"/>
      <c r="Z476" s="117"/>
      <c r="AA476" s="117"/>
      <c r="AB476" s="117"/>
      <c r="AC476" s="117"/>
      <c r="AD476" s="117"/>
      <c r="AE476" s="117"/>
      <c r="AF476" s="117"/>
      <c r="AG476" s="117" t="s">
        <v>140</v>
      </c>
      <c r="AH476" s="117">
        <v>0</v>
      </c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X476" s="117"/>
      <c r="AY476" s="117"/>
      <c r="AZ476" s="117"/>
      <c r="BA476" s="117"/>
      <c r="BB476" s="117"/>
      <c r="BC476" s="117"/>
      <c r="BD476" s="117"/>
      <c r="BE476" s="117"/>
      <c r="BF476" s="117"/>
      <c r="BG476" s="117"/>
      <c r="BH476" s="117"/>
    </row>
    <row r="477" spans="1:60" outlineLevel="1" x14ac:dyDescent="0.2">
      <c r="A477" s="140">
        <v>149</v>
      </c>
      <c r="B477" s="141" t="s">
        <v>556</v>
      </c>
      <c r="C477" s="149" t="s">
        <v>557</v>
      </c>
      <c r="D477" s="142" t="s">
        <v>155</v>
      </c>
      <c r="E477" s="143">
        <v>72</v>
      </c>
      <c r="F477" s="144"/>
      <c r="G477" s="145">
        <f>ROUND(E477*F477,2)</f>
        <v>0</v>
      </c>
      <c r="H477" s="122">
        <v>16.11</v>
      </c>
      <c r="I477" s="122">
        <f>ROUND(E477*H477,2)</f>
        <v>1159.92</v>
      </c>
      <c r="J477" s="122">
        <v>58.49</v>
      </c>
      <c r="K477" s="122">
        <f>ROUND(E477*J477,2)</f>
        <v>4211.28</v>
      </c>
      <c r="L477" s="122">
        <v>21</v>
      </c>
      <c r="M477" s="122">
        <f>G477*(1+L477/100)</f>
        <v>0</v>
      </c>
      <c r="N477" s="122">
        <v>9.0000000000000006E-5</v>
      </c>
      <c r="O477" s="122">
        <f>ROUND(E477*N477,2)</f>
        <v>0.01</v>
      </c>
      <c r="P477" s="122">
        <v>0</v>
      </c>
      <c r="Q477" s="122">
        <f>ROUND(E477*P477,2)</f>
        <v>0</v>
      </c>
      <c r="R477" s="122"/>
      <c r="S477" s="122" t="s">
        <v>135</v>
      </c>
      <c r="T477" s="122" t="s">
        <v>135</v>
      </c>
      <c r="U477" s="122">
        <v>0.11600000000000001</v>
      </c>
      <c r="V477" s="122">
        <f>ROUND(E477*U477,2)</f>
        <v>8.35</v>
      </c>
      <c r="W477" s="122"/>
      <c r="X477" s="122" t="s">
        <v>137</v>
      </c>
      <c r="Y477" s="117"/>
      <c r="Z477" s="117"/>
      <c r="AA477" s="117"/>
      <c r="AB477" s="117"/>
      <c r="AC477" s="117"/>
      <c r="AD477" s="117"/>
      <c r="AE477" s="117"/>
      <c r="AF477" s="117"/>
      <c r="AG477" s="117" t="s">
        <v>138</v>
      </c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17"/>
      <c r="BE477" s="117"/>
      <c r="BF477" s="117"/>
      <c r="BG477" s="117"/>
      <c r="BH477" s="117"/>
    </row>
    <row r="478" spans="1:60" ht="22.5" outlineLevel="1" x14ac:dyDescent="0.2">
      <c r="A478" s="134">
        <v>150</v>
      </c>
      <c r="B478" s="135" t="s">
        <v>558</v>
      </c>
      <c r="C478" s="147" t="s">
        <v>559</v>
      </c>
      <c r="D478" s="136" t="s">
        <v>143</v>
      </c>
      <c r="E478" s="137">
        <v>66.91</v>
      </c>
      <c r="F478" s="138"/>
      <c r="G478" s="139">
        <f>ROUND(E478*F478,2)</f>
        <v>0</v>
      </c>
      <c r="H478" s="122">
        <v>45.4</v>
      </c>
      <c r="I478" s="122">
        <f>ROUND(E478*H478,2)</f>
        <v>3037.71</v>
      </c>
      <c r="J478" s="122">
        <v>255.6</v>
      </c>
      <c r="K478" s="122">
        <f>ROUND(E478*J478,2)</f>
        <v>17102.2</v>
      </c>
      <c r="L478" s="122">
        <v>21</v>
      </c>
      <c r="M478" s="122">
        <f>G478*(1+L478/100)</f>
        <v>0</v>
      </c>
      <c r="N478" s="122">
        <v>3.3E-4</v>
      </c>
      <c r="O478" s="122">
        <f>ROUND(E478*N478,2)</f>
        <v>0.02</v>
      </c>
      <c r="P478" s="122">
        <v>0</v>
      </c>
      <c r="Q478" s="122">
        <f>ROUND(E478*P478,2)</f>
        <v>0</v>
      </c>
      <c r="R478" s="122"/>
      <c r="S478" s="122" t="s">
        <v>135</v>
      </c>
      <c r="T478" s="122" t="s">
        <v>135</v>
      </c>
      <c r="U478" s="122">
        <v>0.52900000000000003</v>
      </c>
      <c r="V478" s="122">
        <f>ROUND(E478*U478,2)</f>
        <v>35.4</v>
      </c>
      <c r="W478" s="122"/>
      <c r="X478" s="122" t="s">
        <v>137</v>
      </c>
      <c r="Y478" s="117"/>
      <c r="Z478" s="117"/>
      <c r="AA478" s="117"/>
      <c r="AB478" s="117"/>
      <c r="AC478" s="117"/>
      <c r="AD478" s="117"/>
      <c r="AE478" s="117"/>
      <c r="AF478" s="117"/>
      <c r="AG478" s="117" t="s">
        <v>138</v>
      </c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17"/>
      <c r="BE478" s="117"/>
      <c r="BF478" s="117"/>
      <c r="BG478" s="117"/>
      <c r="BH478" s="117"/>
    </row>
    <row r="479" spans="1:60" ht="22.5" outlineLevel="1" x14ac:dyDescent="0.2">
      <c r="A479" s="120"/>
      <c r="B479" s="121"/>
      <c r="C479" s="148" t="s">
        <v>560</v>
      </c>
      <c r="D479" s="123"/>
      <c r="E479" s="124">
        <v>1.04</v>
      </c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17"/>
      <c r="Z479" s="117"/>
      <c r="AA479" s="117"/>
      <c r="AB479" s="117"/>
      <c r="AC479" s="117"/>
      <c r="AD479" s="117"/>
      <c r="AE479" s="117"/>
      <c r="AF479" s="117"/>
      <c r="AG479" s="117" t="s">
        <v>140</v>
      </c>
      <c r="AH479" s="117">
        <v>0</v>
      </c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X479" s="117"/>
      <c r="AY479" s="117"/>
      <c r="AZ479" s="117"/>
      <c r="BA479" s="117"/>
      <c r="BB479" s="117"/>
      <c r="BC479" s="117"/>
      <c r="BD479" s="117"/>
      <c r="BE479" s="117"/>
      <c r="BF479" s="117"/>
      <c r="BG479" s="117"/>
      <c r="BH479" s="117"/>
    </row>
    <row r="480" spans="1:60" outlineLevel="1" x14ac:dyDescent="0.2">
      <c r="A480" s="120"/>
      <c r="B480" s="121"/>
      <c r="C480" s="148" t="s">
        <v>561</v>
      </c>
      <c r="D480" s="123"/>
      <c r="E480" s="124">
        <v>17.16</v>
      </c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17"/>
      <c r="Z480" s="117"/>
      <c r="AA480" s="117"/>
      <c r="AB480" s="117"/>
      <c r="AC480" s="117"/>
      <c r="AD480" s="117"/>
      <c r="AE480" s="117"/>
      <c r="AF480" s="117"/>
      <c r="AG480" s="117" t="s">
        <v>140</v>
      </c>
      <c r="AH480" s="117">
        <v>0</v>
      </c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X480" s="117"/>
      <c r="AY480" s="117"/>
      <c r="AZ480" s="117"/>
      <c r="BA480" s="117"/>
      <c r="BB480" s="117"/>
      <c r="BC480" s="117"/>
      <c r="BD480" s="117"/>
      <c r="BE480" s="117"/>
      <c r="BF480" s="117"/>
      <c r="BG480" s="117"/>
      <c r="BH480" s="117"/>
    </row>
    <row r="481" spans="1:60" outlineLevel="1" x14ac:dyDescent="0.2">
      <c r="A481" s="120"/>
      <c r="B481" s="121"/>
      <c r="C481" s="148" t="s">
        <v>562</v>
      </c>
      <c r="D481" s="123"/>
      <c r="E481" s="124">
        <v>15.84</v>
      </c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17"/>
      <c r="Z481" s="117"/>
      <c r="AA481" s="117"/>
      <c r="AB481" s="117"/>
      <c r="AC481" s="117"/>
      <c r="AD481" s="117"/>
      <c r="AE481" s="117"/>
      <c r="AF481" s="117"/>
      <c r="AG481" s="117" t="s">
        <v>140</v>
      </c>
      <c r="AH481" s="117">
        <v>0</v>
      </c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H481" s="117"/>
    </row>
    <row r="482" spans="1:60" outlineLevel="1" x14ac:dyDescent="0.2">
      <c r="A482" s="120"/>
      <c r="B482" s="121"/>
      <c r="C482" s="148" t="s">
        <v>563</v>
      </c>
      <c r="D482" s="123"/>
      <c r="E482" s="124">
        <v>3</v>
      </c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17"/>
      <c r="Z482" s="117"/>
      <c r="AA482" s="117"/>
      <c r="AB482" s="117"/>
      <c r="AC482" s="117"/>
      <c r="AD482" s="117"/>
      <c r="AE482" s="117"/>
      <c r="AF482" s="117"/>
      <c r="AG482" s="117" t="s">
        <v>140</v>
      </c>
      <c r="AH482" s="117">
        <v>0</v>
      </c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17"/>
      <c r="BE482" s="117"/>
      <c r="BF482" s="117"/>
      <c r="BG482" s="117"/>
      <c r="BH482" s="117"/>
    </row>
    <row r="483" spans="1:60" outlineLevel="1" x14ac:dyDescent="0.2">
      <c r="A483" s="120"/>
      <c r="B483" s="121"/>
      <c r="C483" s="148" t="s">
        <v>564</v>
      </c>
      <c r="D483" s="123"/>
      <c r="E483" s="124">
        <v>7.2</v>
      </c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17"/>
      <c r="Z483" s="117"/>
      <c r="AA483" s="117"/>
      <c r="AB483" s="117"/>
      <c r="AC483" s="117"/>
      <c r="AD483" s="117"/>
      <c r="AE483" s="117"/>
      <c r="AF483" s="117"/>
      <c r="AG483" s="117" t="s">
        <v>140</v>
      </c>
      <c r="AH483" s="117">
        <v>0</v>
      </c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X483" s="117"/>
      <c r="AY483" s="117"/>
      <c r="AZ483" s="117"/>
      <c r="BA483" s="117"/>
      <c r="BB483" s="117"/>
      <c r="BC483" s="117"/>
      <c r="BD483" s="117"/>
      <c r="BE483" s="117"/>
      <c r="BF483" s="117"/>
      <c r="BG483" s="117"/>
      <c r="BH483" s="117"/>
    </row>
    <row r="484" spans="1:60" outlineLevel="1" x14ac:dyDescent="0.2">
      <c r="A484" s="120"/>
      <c r="B484" s="121"/>
      <c r="C484" s="148" t="s">
        <v>565</v>
      </c>
      <c r="D484" s="123"/>
      <c r="E484" s="124">
        <v>6.36</v>
      </c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17"/>
      <c r="Z484" s="117"/>
      <c r="AA484" s="117"/>
      <c r="AB484" s="117"/>
      <c r="AC484" s="117"/>
      <c r="AD484" s="117"/>
      <c r="AE484" s="117"/>
      <c r="AF484" s="117"/>
      <c r="AG484" s="117" t="s">
        <v>140</v>
      </c>
      <c r="AH484" s="117">
        <v>0</v>
      </c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X484" s="117"/>
      <c r="AY484" s="117"/>
      <c r="AZ484" s="117"/>
      <c r="BA484" s="117"/>
      <c r="BB484" s="117"/>
      <c r="BC484" s="117"/>
      <c r="BD484" s="117"/>
      <c r="BE484" s="117"/>
      <c r="BF484" s="117"/>
      <c r="BG484" s="117"/>
      <c r="BH484" s="117"/>
    </row>
    <row r="485" spans="1:60" outlineLevel="1" x14ac:dyDescent="0.2">
      <c r="A485" s="120"/>
      <c r="B485" s="121"/>
      <c r="C485" s="148" t="s">
        <v>566</v>
      </c>
      <c r="D485" s="123"/>
      <c r="E485" s="124">
        <v>5.13</v>
      </c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17"/>
      <c r="Z485" s="117"/>
      <c r="AA485" s="117"/>
      <c r="AB485" s="117"/>
      <c r="AC485" s="117"/>
      <c r="AD485" s="117"/>
      <c r="AE485" s="117"/>
      <c r="AF485" s="117"/>
      <c r="AG485" s="117" t="s">
        <v>140</v>
      </c>
      <c r="AH485" s="117">
        <v>0</v>
      </c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H485" s="117"/>
    </row>
    <row r="486" spans="1:60" outlineLevel="1" x14ac:dyDescent="0.2">
      <c r="A486" s="120"/>
      <c r="B486" s="121"/>
      <c r="C486" s="148" t="s">
        <v>567</v>
      </c>
      <c r="D486" s="123"/>
      <c r="E486" s="124">
        <v>1.68</v>
      </c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17"/>
      <c r="Z486" s="117"/>
      <c r="AA486" s="117"/>
      <c r="AB486" s="117"/>
      <c r="AC486" s="117"/>
      <c r="AD486" s="117"/>
      <c r="AE486" s="117"/>
      <c r="AF486" s="117"/>
      <c r="AG486" s="117" t="s">
        <v>140</v>
      </c>
      <c r="AH486" s="117">
        <v>0</v>
      </c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X486" s="117"/>
      <c r="AY486" s="117"/>
      <c r="AZ486" s="117"/>
      <c r="BA486" s="117"/>
      <c r="BB486" s="117"/>
      <c r="BC486" s="117"/>
      <c r="BD486" s="117"/>
      <c r="BE486" s="117"/>
      <c r="BF486" s="117"/>
      <c r="BG486" s="117"/>
      <c r="BH486" s="117"/>
    </row>
    <row r="487" spans="1:60" outlineLevel="1" x14ac:dyDescent="0.2">
      <c r="A487" s="120"/>
      <c r="B487" s="121"/>
      <c r="C487" s="148" t="s">
        <v>568</v>
      </c>
      <c r="D487" s="123"/>
      <c r="E487" s="124">
        <v>4.5</v>
      </c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17"/>
      <c r="Z487" s="117"/>
      <c r="AA487" s="117"/>
      <c r="AB487" s="117"/>
      <c r="AC487" s="117"/>
      <c r="AD487" s="117"/>
      <c r="AE487" s="117"/>
      <c r="AF487" s="117"/>
      <c r="AG487" s="117" t="s">
        <v>140</v>
      </c>
      <c r="AH487" s="117">
        <v>0</v>
      </c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X487" s="117"/>
      <c r="AY487" s="117"/>
      <c r="AZ487" s="117"/>
      <c r="BA487" s="117"/>
      <c r="BB487" s="117"/>
      <c r="BC487" s="117"/>
      <c r="BD487" s="117"/>
      <c r="BE487" s="117"/>
      <c r="BF487" s="117"/>
      <c r="BG487" s="117"/>
      <c r="BH487" s="117"/>
    </row>
    <row r="488" spans="1:60" outlineLevel="1" x14ac:dyDescent="0.2">
      <c r="A488" s="120"/>
      <c r="B488" s="121"/>
      <c r="C488" s="148" t="s">
        <v>569</v>
      </c>
      <c r="D488" s="123"/>
      <c r="E488" s="124">
        <v>5</v>
      </c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17"/>
      <c r="Z488" s="117"/>
      <c r="AA488" s="117"/>
      <c r="AB488" s="117"/>
      <c r="AC488" s="117"/>
      <c r="AD488" s="117"/>
      <c r="AE488" s="117"/>
      <c r="AF488" s="117"/>
      <c r="AG488" s="117" t="s">
        <v>140</v>
      </c>
      <c r="AH488" s="117">
        <v>0</v>
      </c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17"/>
      <c r="BE488" s="117"/>
      <c r="BF488" s="117"/>
      <c r="BG488" s="117"/>
      <c r="BH488" s="117"/>
    </row>
    <row r="489" spans="1:60" outlineLevel="1" x14ac:dyDescent="0.2">
      <c r="A489" s="134">
        <v>151</v>
      </c>
      <c r="B489" s="135" t="s">
        <v>570</v>
      </c>
      <c r="C489" s="147" t="s">
        <v>571</v>
      </c>
      <c r="D489" s="136" t="s">
        <v>143</v>
      </c>
      <c r="E489" s="137">
        <v>1.2749999999999999</v>
      </c>
      <c r="F489" s="138"/>
      <c r="G489" s="139">
        <f>ROUND(E489*F489,2)</f>
        <v>0</v>
      </c>
      <c r="H489" s="122">
        <v>47.69</v>
      </c>
      <c r="I489" s="122">
        <f>ROUND(E489*H489,2)</f>
        <v>60.8</v>
      </c>
      <c r="J489" s="122">
        <v>195.81</v>
      </c>
      <c r="K489" s="122">
        <f>ROUND(E489*J489,2)</f>
        <v>249.66</v>
      </c>
      <c r="L489" s="122">
        <v>21</v>
      </c>
      <c r="M489" s="122">
        <f>G489*(1+L489/100)</f>
        <v>0</v>
      </c>
      <c r="N489" s="122">
        <v>3.6000000000000002E-4</v>
      </c>
      <c r="O489" s="122">
        <f>ROUND(E489*N489,2)</f>
        <v>0</v>
      </c>
      <c r="P489" s="122">
        <v>0</v>
      </c>
      <c r="Q489" s="122">
        <f>ROUND(E489*P489,2)</f>
        <v>0</v>
      </c>
      <c r="R489" s="122"/>
      <c r="S489" s="122" t="s">
        <v>276</v>
      </c>
      <c r="T489" s="122" t="s">
        <v>136</v>
      </c>
      <c r="U489" s="122">
        <v>0.41299999999999998</v>
      </c>
      <c r="V489" s="122">
        <f>ROUND(E489*U489,2)</f>
        <v>0.53</v>
      </c>
      <c r="W489" s="122"/>
      <c r="X489" s="122" t="s">
        <v>137</v>
      </c>
      <c r="Y489" s="117"/>
      <c r="Z489" s="117"/>
      <c r="AA489" s="117"/>
      <c r="AB489" s="117"/>
      <c r="AC489" s="117"/>
      <c r="AD489" s="117"/>
      <c r="AE489" s="117"/>
      <c r="AF489" s="117"/>
      <c r="AG489" s="117" t="s">
        <v>138</v>
      </c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  <c r="BD489" s="117"/>
      <c r="BE489" s="117"/>
      <c r="BF489" s="117"/>
      <c r="BG489" s="117"/>
      <c r="BH489" s="117"/>
    </row>
    <row r="490" spans="1:60" outlineLevel="1" x14ac:dyDescent="0.2">
      <c r="A490" s="120"/>
      <c r="B490" s="121"/>
      <c r="C490" s="148" t="s">
        <v>572</v>
      </c>
      <c r="D490" s="123"/>
      <c r="E490" s="124">
        <v>1.2749999999999999</v>
      </c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17"/>
      <c r="Z490" s="117"/>
      <c r="AA490" s="117"/>
      <c r="AB490" s="117"/>
      <c r="AC490" s="117"/>
      <c r="AD490" s="117"/>
      <c r="AE490" s="117"/>
      <c r="AF490" s="117"/>
      <c r="AG490" s="117" t="s">
        <v>140</v>
      </c>
      <c r="AH490" s="117">
        <v>0</v>
      </c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  <c r="BD490" s="117"/>
      <c r="BE490" s="117"/>
      <c r="BF490" s="117"/>
      <c r="BG490" s="117"/>
      <c r="BH490" s="117"/>
    </row>
    <row r="491" spans="1:60" ht="22.5" outlineLevel="1" x14ac:dyDescent="0.2">
      <c r="A491" s="140">
        <v>152</v>
      </c>
      <c r="B491" s="141" t="s">
        <v>573</v>
      </c>
      <c r="C491" s="149" t="s">
        <v>574</v>
      </c>
      <c r="D491" s="142" t="s">
        <v>289</v>
      </c>
      <c r="E491" s="143">
        <v>6</v>
      </c>
      <c r="F491" s="144"/>
      <c r="G491" s="145">
        <f>ROUND(E491*F491,2)</f>
        <v>0</v>
      </c>
      <c r="H491" s="122">
        <v>42.09</v>
      </c>
      <c r="I491" s="122">
        <f>ROUND(E491*H491,2)</f>
        <v>252.54</v>
      </c>
      <c r="J491" s="122">
        <v>407.91</v>
      </c>
      <c r="K491" s="122">
        <f>ROUND(E491*J491,2)</f>
        <v>2447.46</v>
      </c>
      <c r="L491" s="122">
        <v>21</v>
      </c>
      <c r="M491" s="122">
        <f>G491*(1+L491/100)</f>
        <v>0</v>
      </c>
      <c r="N491" s="122">
        <v>5.0000000000000002E-5</v>
      </c>
      <c r="O491" s="122">
        <f>ROUND(E491*N491,2)</f>
        <v>0</v>
      </c>
      <c r="P491" s="122">
        <v>0</v>
      </c>
      <c r="Q491" s="122">
        <f>ROUND(E491*P491,2)</f>
        <v>0</v>
      </c>
      <c r="R491" s="122"/>
      <c r="S491" s="122" t="s">
        <v>276</v>
      </c>
      <c r="T491" s="122" t="s">
        <v>136</v>
      </c>
      <c r="U491" s="122">
        <v>6.3E-2</v>
      </c>
      <c r="V491" s="122">
        <f>ROUND(E491*U491,2)</f>
        <v>0.38</v>
      </c>
      <c r="W491" s="122"/>
      <c r="X491" s="122" t="s">
        <v>137</v>
      </c>
      <c r="Y491" s="117"/>
      <c r="Z491" s="117"/>
      <c r="AA491" s="117"/>
      <c r="AB491" s="117"/>
      <c r="AC491" s="117"/>
      <c r="AD491" s="117"/>
      <c r="AE491" s="117"/>
      <c r="AF491" s="117"/>
      <c r="AG491" s="117" t="s">
        <v>138</v>
      </c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X491" s="117"/>
      <c r="AY491" s="117"/>
      <c r="AZ491" s="117"/>
      <c r="BA491" s="117"/>
      <c r="BB491" s="117"/>
      <c r="BC491" s="117"/>
      <c r="BD491" s="117"/>
      <c r="BE491" s="117"/>
      <c r="BF491" s="117"/>
      <c r="BG491" s="117"/>
      <c r="BH491" s="117"/>
    </row>
    <row r="492" spans="1:60" x14ac:dyDescent="0.2">
      <c r="A492" s="128" t="s">
        <v>130</v>
      </c>
      <c r="B492" s="129" t="s">
        <v>96</v>
      </c>
      <c r="C492" s="146" t="s">
        <v>97</v>
      </c>
      <c r="D492" s="130"/>
      <c r="E492" s="131"/>
      <c r="F492" s="132"/>
      <c r="G492" s="133">
        <f>SUMIF(AG493:AG610,"&lt;&gt;NOR",G493:G610)</f>
        <v>0</v>
      </c>
      <c r="H492" s="127"/>
      <c r="I492" s="127">
        <f>SUM(I493:I610)</f>
        <v>4633.0599999999995</v>
      </c>
      <c r="J492" s="127"/>
      <c r="K492" s="127">
        <f>SUM(K493:K610)</f>
        <v>79458</v>
      </c>
      <c r="L492" s="127"/>
      <c r="M492" s="127">
        <f>SUM(M493:M610)</f>
        <v>0</v>
      </c>
      <c r="N492" s="127"/>
      <c r="O492" s="127">
        <f>SUM(O493:O610)</f>
        <v>0.14000000000000001</v>
      </c>
      <c r="P492" s="127"/>
      <c r="Q492" s="127">
        <f>SUM(Q493:Q610)</f>
        <v>0</v>
      </c>
      <c r="R492" s="127"/>
      <c r="S492" s="127"/>
      <c r="T492" s="127"/>
      <c r="U492" s="127"/>
      <c r="V492" s="127">
        <f>SUM(V493:V610)</f>
        <v>162.53000000000003</v>
      </c>
      <c r="W492" s="127"/>
      <c r="X492" s="127"/>
      <c r="AG492" t="s">
        <v>131</v>
      </c>
    </row>
    <row r="493" spans="1:60" outlineLevel="1" x14ac:dyDescent="0.2">
      <c r="A493" s="134">
        <v>153</v>
      </c>
      <c r="B493" s="135" t="s">
        <v>575</v>
      </c>
      <c r="C493" s="147" t="s">
        <v>576</v>
      </c>
      <c r="D493" s="136" t="s">
        <v>143</v>
      </c>
      <c r="E493" s="137">
        <v>670.47</v>
      </c>
      <c r="F493" s="138"/>
      <c r="G493" s="139">
        <f>ROUND(E493*F493,2)</f>
        <v>0</v>
      </c>
      <c r="H493" s="122">
        <v>0.1</v>
      </c>
      <c r="I493" s="122">
        <f>ROUND(E493*H493,2)</f>
        <v>67.05</v>
      </c>
      <c r="J493" s="122">
        <v>34</v>
      </c>
      <c r="K493" s="122">
        <f>ROUND(E493*J493,2)</f>
        <v>22795.98</v>
      </c>
      <c r="L493" s="122">
        <v>21</v>
      </c>
      <c r="M493" s="122">
        <f>G493*(1+L493/100)</f>
        <v>0</v>
      </c>
      <c r="N493" s="122">
        <v>0</v>
      </c>
      <c r="O493" s="122">
        <f>ROUND(E493*N493,2)</f>
        <v>0</v>
      </c>
      <c r="P493" s="122">
        <v>0</v>
      </c>
      <c r="Q493" s="122">
        <f>ROUND(E493*P493,2)</f>
        <v>0</v>
      </c>
      <c r="R493" s="122"/>
      <c r="S493" s="122" t="s">
        <v>135</v>
      </c>
      <c r="T493" s="122" t="s">
        <v>135</v>
      </c>
      <c r="U493" s="122">
        <v>6.9709999999999994E-2</v>
      </c>
      <c r="V493" s="122">
        <f>ROUND(E493*U493,2)</f>
        <v>46.74</v>
      </c>
      <c r="W493" s="122"/>
      <c r="X493" s="122" t="s">
        <v>137</v>
      </c>
      <c r="Y493" s="117"/>
      <c r="Z493" s="117"/>
      <c r="AA493" s="117"/>
      <c r="AB493" s="117"/>
      <c r="AC493" s="117"/>
      <c r="AD493" s="117"/>
      <c r="AE493" s="117"/>
      <c r="AF493" s="117"/>
      <c r="AG493" s="117" t="s">
        <v>138</v>
      </c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H493" s="117"/>
    </row>
    <row r="494" spans="1:60" outlineLevel="1" x14ac:dyDescent="0.2">
      <c r="A494" s="120"/>
      <c r="B494" s="121"/>
      <c r="C494" s="148" t="s">
        <v>577</v>
      </c>
      <c r="D494" s="123"/>
      <c r="E494" s="124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17"/>
      <c r="Z494" s="117"/>
      <c r="AA494" s="117"/>
      <c r="AB494" s="117"/>
      <c r="AC494" s="117"/>
      <c r="AD494" s="117"/>
      <c r="AE494" s="117"/>
      <c r="AF494" s="117"/>
      <c r="AG494" s="117" t="s">
        <v>140</v>
      </c>
      <c r="AH494" s="117">
        <v>0</v>
      </c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X494" s="117"/>
      <c r="AY494" s="117"/>
      <c r="AZ494" s="117"/>
      <c r="BA494" s="117"/>
      <c r="BB494" s="117"/>
      <c r="BC494" s="117"/>
      <c r="BD494" s="117"/>
      <c r="BE494" s="117"/>
      <c r="BF494" s="117"/>
      <c r="BG494" s="117"/>
      <c r="BH494" s="117"/>
    </row>
    <row r="495" spans="1:60" outlineLevel="1" x14ac:dyDescent="0.2">
      <c r="A495" s="120"/>
      <c r="B495" s="121"/>
      <c r="C495" s="148" t="s">
        <v>176</v>
      </c>
      <c r="D495" s="123"/>
      <c r="E495" s="124">
        <v>22.57</v>
      </c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17"/>
      <c r="Z495" s="117"/>
      <c r="AA495" s="117"/>
      <c r="AB495" s="117"/>
      <c r="AC495" s="117"/>
      <c r="AD495" s="117"/>
      <c r="AE495" s="117"/>
      <c r="AF495" s="117"/>
      <c r="AG495" s="117" t="s">
        <v>140</v>
      </c>
      <c r="AH495" s="117">
        <v>0</v>
      </c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X495" s="117"/>
      <c r="AY495" s="117"/>
      <c r="AZ495" s="117"/>
      <c r="BA495" s="117"/>
      <c r="BB495" s="117"/>
      <c r="BC495" s="117"/>
      <c r="BD495" s="117"/>
      <c r="BE495" s="117"/>
      <c r="BF495" s="117"/>
      <c r="BG495" s="117"/>
      <c r="BH495" s="117"/>
    </row>
    <row r="496" spans="1:60" outlineLevel="1" x14ac:dyDescent="0.2">
      <c r="A496" s="120"/>
      <c r="B496" s="121"/>
      <c r="C496" s="148" t="s">
        <v>177</v>
      </c>
      <c r="D496" s="123"/>
      <c r="E496" s="124">
        <v>30.96</v>
      </c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17"/>
      <c r="Z496" s="117"/>
      <c r="AA496" s="117"/>
      <c r="AB496" s="117"/>
      <c r="AC496" s="117"/>
      <c r="AD496" s="117"/>
      <c r="AE496" s="117"/>
      <c r="AF496" s="117"/>
      <c r="AG496" s="117" t="s">
        <v>140</v>
      </c>
      <c r="AH496" s="117">
        <v>0</v>
      </c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X496" s="117"/>
      <c r="AY496" s="117"/>
      <c r="AZ496" s="117"/>
      <c r="BA496" s="117"/>
      <c r="BB496" s="117"/>
      <c r="BC496" s="117"/>
      <c r="BD496" s="117"/>
      <c r="BE496" s="117"/>
      <c r="BF496" s="117"/>
      <c r="BG496" s="117"/>
      <c r="BH496" s="117"/>
    </row>
    <row r="497" spans="1:60" outlineLevel="1" x14ac:dyDescent="0.2">
      <c r="A497" s="120"/>
      <c r="B497" s="121"/>
      <c r="C497" s="148" t="s">
        <v>178</v>
      </c>
      <c r="D497" s="123"/>
      <c r="E497" s="124">
        <v>30.25</v>
      </c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17"/>
      <c r="Z497" s="117"/>
      <c r="AA497" s="117"/>
      <c r="AB497" s="117"/>
      <c r="AC497" s="117"/>
      <c r="AD497" s="117"/>
      <c r="AE497" s="117"/>
      <c r="AF497" s="117"/>
      <c r="AG497" s="117" t="s">
        <v>140</v>
      </c>
      <c r="AH497" s="117">
        <v>0</v>
      </c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X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H497" s="117"/>
    </row>
    <row r="498" spans="1:60" outlineLevel="1" x14ac:dyDescent="0.2">
      <c r="A498" s="120"/>
      <c r="B498" s="121"/>
      <c r="C498" s="148" t="s">
        <v>179</v>
      </c>
      <c r="D498" s="123"/>
      <c r="E498" s="124">
        <v>34.56</v>
      </c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17"/>
      <c r="Z498" s="117"/>
      <c r="AA498" s="117"/>
      <c r="AB498" s="117"/>
      <c r="AC498" s="117"/>
      <c r="AD498" s="117"/>
      <c r="AE498" s="117"/>
      <c r="AF498" s="117"/>
      <c r="AG498" s="117" t="s">
        <v>140</v>
      </c>
      <c r="AH498" s="117">
        <v>0</v>
      </c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  <c r="BD498" s="117"/>
      <c r="BE498" s="117"/>
      <c r="BF498" s="117"/>
      <c r="BG498" s="117"/>
      <c r="BH498" s="117"/>
    </row>
    <row r="499" spans="1:60" outlineLevel="1" x14ac:dyDescent="0.2">
      <c r="A499" s="120"/>
      <c r="B499" s="121"/>
      <c r="C499" s="148" t="s">
        <v>180</v>
      </c>
      <c r="D499" s="123"/>
      <c r="E499" s="124">
        <v>5.4</v>
      </c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17"/>
      <c r="Z499" s="117"/>
      <c r="AA499" s="117"/>
      <c r="AB499" s="117"/>
      <c r="AC499" s="117"/>
      <c r="AD499" s="117"/>
      <c r="AE499" s="117"/>
      <c r="AF499" s="117"/>
      <c r="AG499" s="117" t="s">
        <v>140</v>
      </c>
      <c r="AH499" s="117">
        <v>0</v>
      </c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X499" s="117"/>
      <c r="AY499" s="117"/>
      <c r="AZ499" s="117"/>
      <c r="BA499" s="117"/>
      <c r="BB499" s="117"/>
      <c r="BC499" s="117"/>
      <c r="BD499" s="117"/>
      <c r="BE499" s="117"/>
      <c r="BF499" s="117"/>
      <c r="BG499" s="117"/>
      <c r="BH499" s="117"/>
    </row>
    <row r="500" spans="1:60" outlineLevel="1" x14ac:dyDescent="0.2">
      <c r="A500" s="120"/>
      <c r="B500" s="121"/>
      <c r="C500" s="148" t="s">
        <v>181</v>
      </c>
      <c r="D500" s="123"/>
      <c r="E500" s="124">
        <v>11.22</v>
      </c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17"/>
      <c r="Z500" s="117"/>
      <c r="AA500" s="117"/>
      <c r="AB500" s="117"/>
      <c r="AC500" s="117"/>
      <c r="AD500" s="117"/>
      <c r="AE500" s="117"/>
      <c r="AF500" s="117"/>
      <c r="AG500" s="117" t="s">
        <v>140</v>
      </c>
      <c r="AH500" s="117">
        <v>0</v>
      </c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17"/>
      <c r="BE500" s="117"/>
      <c r="BF500" s="117"/>
      <c r="BG500" s="117"/>
      <c r="BH500" s="117"/>
    </row>
    <row r="501" spans="1:60" outlineLevel="1" x14ac:dyDescent="0.2">
      <c r="A501" s="120"/>
      <c r="B501" s="121"/>
      <c r="C501" s="148" t="s">
        <v>182</v>
      </c>
      <c r="D501" s="123"/>
      <c r="E501" s="124">
        <v>8.25</v>
      </c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17"/>
      <c r="Z501" s="117"/>
      <c r="AA501" s="117"/>
      <c r="AB501" s="117"/>
      <c r="AC501" s="117"/>
      <c r="AD501" s="117"/>
      <c r="AE501" s="117"/>
      <c r="AF501" s="117"/>
      <c r="AG501" s="117" t="s">
        <v>140</v>
      </c>
      <c r="AH501" s="117">
        <v>0</v>
      </c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  <c r="BD501" s="117"/>
      <c r="BE501" s="117"/>
      <c r="BF501" s="117"/>
      <c r="BG501" s="117"/>
      <c r="BH501" s="117"/>
    </row>
    <row r="502" spans="1:60" outlineLevel="1" x14ac:dyDescent="0.2">
      <c r="A502" s="120"/>
      <c r="B502" s="121"/>
      <c r="C502" s="148" t="s">
        <v>233</v>
      </c>
      <c r="D502" s="123"/>
      <c r="E502" s="124">
        <v>4.2</v>
      </c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17"/>
      <c r="Z502" s="117"/>
      <c r="AA502" s="117"/>
      <c r="AB502" s="117"/>
      <c r="AC502" s="117"/>
      <c r="AD502" s="117"/>
      <c r="AE502" s="117"/>
      <c r="AF502" s="117"/>
      <c r="AG502" s="117" t="s">
        <v>140</v>
      </c>
      <c r="AH502" s="117">
        <v>0</v>
      </c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  <c r="BD502" s="117"/>
      <c r="BE502" s="117"/>
      <c r="BF502" s="117"/>
      <c r="BG502" s="117"/>
      <c r="BH502" s="117"/>
    </row>
    <row r="503" spans="1:60" outlineLevel="1" x14ac:dyDescent="0.2">
      <c r="A503" s="120"/>
      <c r="B503" s="121"/>
      <c r="C503" s="148" t="s">
        <v>183</v>
      </c>
      <c r="D503" s="123"/>
      <c r="E503" s="124">
        <v>4.5</v>
      </c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17"/>
      <c r="Z503" s="117"/>
      <c r="AA503" s="117"/>
      <c r="AB503" s="117"/>
      <c r="AC503" s="117"/>
      <c r="AD503" s="117"/>
      <c r="AE503" s="117"/>
      <c r="AF503" s="117"/>
      <c r="AG503" s="117" t="s">
        <v>140</v>
      </c>
      <c r="AH503" s="117">
        <v>0</v>
      </c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  <c r="BD503" s="117"/>
      <c r="BE503" s="117"/>
      <c r="BF503" s="117"/>
      <c r="BG503" s="117"/>
      <c r="BH503" s="117"/>
    </row>
    <row r="504" spans="1:60" outlineLevel="1" x14ac:dyDescent="0.2">
      <c r="A504" s="120"/>
      <c r="B504" s="121"/>
      <c r="C504" s="148" t="s">
        <v>159</v>
      </c>
      <c r="D504" s="123"/>
      <c r="E504" s="124">
        <v>1.62</v>
      </c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17"/>
      <c r="Z504" s="117"/>
      <c r="AA504" s="117"/>
      <c r="AB504" s="117"/>
      <c r="AC504" s="117"/>
      <c r="AD504" s="117"/>
      <c r="AE504" s="117"/>
      <c r="AF504" s="117"/>
      <c r="AG504" s="117" t="s">
        <v>140</v>
      </c>
      <c r="AH504" s="117">
        <v>0</v>
      </c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17"/>
      <c r="BE504" s="117"/>
      <c r="BF504" s="117"/>
      <c r="BG504" s="117"/>
      <c r="BH504" s="117"/>
    </row>
    <row r="505" spans="1:60" outlineLevel="1" x14ac:dyDescent="0.2">
      <c r="A505" s="120"/>
      <c r="B505" s="121"/>
      <c r="C505" s="148" t="s">
        <v>184</v>
      </c>
      <c r="D505" s="123"/>
      <c r="E505" s="124">
        <v>1.62</v>
      </c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17"/>
      <c r="Z505" s="117"/>
      <c r="AA505" s="117"/>
      <c r="AB505" s="117"/>
      <c r="AC505" s="117"/>
      <c r="AD505" s="117"/>
      <c r="AE505" s="117"/>
      <c r="AF505" s="117"/>
      <c r="AG505" s="117" t="s">
        <v>140</v>
      </c>
      <c r="AH505" s="117">
        <v>0</v>
      </c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17"/>
      <c r="BB505" s="117"/>
      <c r="BC505" s="117"/>
      <c r="BD505" s="117"/>
      <c r="BE505" s="117"/>
      <c r="BF505" s="117"/>
      <c r="BG505" s="117"/>
      <c r="BH505" s="117"/>
    </row>
    <row r="506" spans="1:60" outlineLevel="1" x14ac:dyDescent="0.2">
      <c r="A506" s="120"/>
      <c r="B506" s="121"/>
      <c r="C506" s="148" t="s">
        <v>185</v>
      </c>
      <c r="D506" s="123"/>
      <c r="E506" s="124">
        <v>1.8</v>
      </c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17"/>
      <c r="Z506" s="117"/>
      <c r="AA506" s="117"/>
      <c r="AB506" s="117"/>
      <c r="AC506" s="117"/>
      <c r="AD506" s="117"/>
      <c r="AE506" s="117"/>
      <c r="AF506" s="117"/>
      <c r="AG506" s="117" t="s">
        <v>140</v>
      </c>
      <c r="AH506" s="117">
        <v>0</v>
      </c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</row>
    <row r="507" spans="1:60" outlineLevel="1" x14ac:dyDescent="0.2">
      <c r="A507" s="120"/>
      <c r="B507" s="121"/>
      <c r="C507" s="148" t="s">
        <v>578</v>
      </c>
      <c r="D507" s="123"/>
      <c r="E507" s="124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17"/>
      <c r="Z507" s="117"/>
      <c r="AA507" s="117"/>
      <c r="AB507" s="117"/>
      <c r="AC507" s="117"/>
      <c r="AD507" s="117"/>
      <c r="AE507" s="117"/>
      <c r="AF507" s="117"/>
      <c r="AG507" s="117" t="s">
        <v>140</v>
      </c>
      <c r="AH507" s="117">
        <v>0</v>
      </c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7"/>
      <c r="BD507" s="117"/>
      <c r="BE507" s="117"/>
      <c r="BF507" s="117"/>
      <c r="BG507" s="117"/>
      <c r="BH507" s="117"/>
    </row>
    <row r="508" spans="1:60" outlineLevel="1" x14ac:dyDescent="0.2">
      <c r="A508" s="120"/>
      <c r="B508" s="121"/>
      <c r="C508" s="148" t="s">
        <v>195</v>
      </c>
      <c r="D508" s="123"/>
      <c r="E508" s="124">
        <v>70.56</v>
      </c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17"/>
      <c r="Z508" s="117"/>
      <c r="AA508" s="117"/>
      <c r="AB508" s="117"/>
      <c r="AC508" s="117"/>
      <c r="AD508" s="117"/>
      <c r="AE508" s="117"/>
      <c r="AF508" s="117"/>
      <c r="AG508" s="117" t="s">
        <v>140</v>
      </c>
      <c r="AH508" s="117">
        <v>0</v>
      </c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X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H508" s="117"/>
    </row>
    <row r="509" spans="1:60" outlineLevel="1" x14ac:dyDescent="0.2">
      <c r="A509" s="120"/>
      <c r="B509" s="121"/>
      <c r="C509" s="148" t="s">
        <v>201</v>
      </c>
      <c r="D509" s="123"/>
      <c r="E509" s="124">
        <v>82.8</v>
      </c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17"/>
      <c r="Z509" s="117"/>
      <c r="AA509" s="117"/>
      <c r="AB509" s="117"/>
      <c r="AC509" s="117"/>
      <c r="AD509" s="117"/>
      <c r="AE509" s="117"/>
      <c r="AF509" s="117"/>
      <c r="AG509" s="117" t="s">
        <v>140</v>
      </c>
      <c r="AH509" s="117">
        <v>0</v>
      </c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  <c r="BD509" s="117"/>
      <c r="BE509" s="117"/>
      <c r="BF509" s="117"/>
      <c r="BG509" s="117"/>
      <c r="BH509" s="117"/>
    </row>
    <row r="510" spans="1:60" outlineLevel="1" x14ac:dyDescent="0.2">
      <c r="A510" s="120"/>
      <c r="B510" s="121"/>
      <c r="C510" s="148" t="s">
        <v>204</v>
      </c>
      <c r="D510" s="123"/>
      <c r="E510" s="124">
        <v>79.2</v>
      </c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17"/>
      <c r="Z510" s="117"/>
      <c r="AA510" s="117"/>
      <c r="AB510" s="117"/>
      <c r="AC510" s="117"/>
      <c r="AD510" s="117"/>
      <c r="AE510" s="117"/>
      <c r="AF510" s="117"/>
      <c r="AG510" s="117" t="s">
        <v>140</v>
      </c>
      <c r="AH510" s="117">
        <v>0</v>
      </c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</row>
    <row r="511" spans="1:60" outlineLevel="1" x14ac:dyDescent="0.2">
      <c r="A511" s="120"/>
      <c r="B511" s="121"/>
      <c r="C511" s="148" t="s">
        <v>206</v>
      </c>
      <c r="D511" s="123"/>
      <c r="E511" s="124">
        <v>86.4</v>
      </c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17"/>
      <c r="Z511" s="117"/>
      <c r="AA511" s="117"/>
      <c r="AB511" s="117"/>
      <c r="AC511" s="117"/>
      <c r="AD511" s="117"/>
      <c r="AE511" s="117"/>
      <c r="AF511" s="117"/>
      <c r="AG511" s="117" t="s">
        <v>140</v>
      </c>
      <c r="AH511" s="117">
        <v>0</v>
      </c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X511" s="117"/>
      <c r="AY511" s="117"/>
      <c r="AZ511" s="117"/>
      <c r="BA511" s="117"/>
      <c r="BB511" s="117"/>
      <c r="BC511" s="117"/>
      <c r="BD511" s="117"/>
      <c r="BE511" s="117"/>
      <c r="BF511" s="117"/>
      <c r="BG511" s="117"/>
      <c r="BH511" s="117"/>
    </row>
    <row r="512" spans="1:60" outlineLevel="1" x14ac:dyDescent="0.2">
      <c r="A512" s="120"/>
      <c r="B512" s="121"/>
      <c r="C512" s="148" t="s">
        <v>208</v>
      </c>
      <c r="D512" s="123"/>
      <c r="E512" s="124">
        <v>41.04</v>
      </c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17"/>
      <c r="Z512" s="117"/>
      <c r="AA512" s="117"/>
      <c r="AB512" s="117"/>
      <c r="AC512" s="117"/>
      <c r="AD512" s="117"/>
      <c r="AE512" s="117"/>
      <c r="AF512" s="117"/>
      <c r="AG512" s="117" t="s">
        <v>140</v>
      </c>
      <c r="AH512" s="117">
        <v>0</v>
      </c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  <c r="BD512" s="117"/>
      <c r="BE512" s="117"/>
      <c r="BF512" s="117"/>
      <c r="BG512" s="117"/>
      <c r="BH512" s="117"/>
    </row>
    <row r="513" spans="1:60" outlineLevel="1" x14ac:dyDescent="0.2">
      <c r="A513" s="120"/>
      <c r="B513" s="121"/>
      <c r="C513" s="148" t="s">
        <v>210</v>
      </c>
      <c r="D513" s="123"/>
      <c r="E513" s="124">
        <v>33.479999999999997</v>
      </c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17"/>
      <c r="Z513" s="117"/>
      <c r="AA513" s="117"/>
      <c r="AB513" s="117"/>
      <c r="AC513" s="117"/>
      <c r="AD513" s="117"/>
      <c r="AE513" s="117"/>
      <c r="AF513" s="117"/>
      <c r="AG513" s="117" t="s">
        <v>140</v>
      </c>
      <c r="AH513" s="117">
        <v>0</v>
      </c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X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H513" s="117"/>
    </row>
    <row r="514" spans="1:60" outlineLevel="1" x14ac:dyDescent="0.2">
      <c r="A514" s="120"/>
      <c r="B514" s="121"/>
      <c r="C514" s="148" t="s">
        <v>211</v>
      </c>
      <c r="D514" s="123"/>
      <c r="E514" s="124">
        <v>29.88</v>
      </c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17"/>
      <c r="Z514" s="117"/>
      <c r="AA514" s="117"/>
      <c r="AB514" s="117"/>
      <c r="AC514" s="117"/>
      <c r="AD514" s="117"/>
      <c r="AE514" s="117"/>
      <c r="AF514" s="117"/>
      <c r="AG514" s="117" t="s">
        <v>140</v>
      </c>
      <c r="AH514" s="117">
        <v>0</v>
      </c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17"/>
      <c r="BB514" s="117"/>
      <c r="BC514" s="117"/>
      <c r="BD514" s="117"/>
      <c r="BE514" s="117"/>
      <c r="BF514" s="117"/>
      <c r="BG514" s="117"/>
      <c r="BH514" s="117"/>
    </row>
    <row r="515" spans="1:60" outlineLevel="1" x14ac:dyDescent="0.2">
      <c r="A515" s="120"/>
      <c r="B515" s="121"/>
      <c r="C515" s="148" t="s">
        <v>212</v>
      </c>
      <c r="D515" s="123"/>
      <c r="E515" s="124">
        <v>13.12</v>
      </c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17"/>
      <c r="Z515" s="117"/>
      <c r="AA515" s="117"/>
      <c r="AB515" s="117"/>
      <c r="AC515" s="117"/>
      <c r="AD515" s="117"/>
      <c r="AE515" s="117"/>
      <c r="AF515" s="117"/>
      <c r="AG515" s="117" t="s">
        <v>140</v>
      </c>
      <c r="AH515" s="117">
        <v>0</v>
      </c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  <c r="AV515" s="117"/>
      <c r="AW515" s="117"/>
      <c r="AX515" s="117"/>
      <c r="AY515" s="117"/>
      <c r="AZ515" s="117"/>
      <c r="BA515" s="117"/>
      <c r="BB515" s="117"/>
      <c r="BC515" s="117"/>
      <c r="BD515" s="117"/>
      <c r="BE515" s="117"/>
      <c r="BF515" s="117"/>
      <c r="BG515" s="117"/>
      <c r="BH515" s="117"/>
    </row>
    <row r="516" spans="1:60" outlineLevel="1" x14ac:dyDescent="0.2">
      <c r="A516" s="120"/>
      <c r="B516" s="121"/>
      <c r="C516" s="148" t="s">
        <v>213</v>
      </c>
      <c r="D516" s="123"/>
      <c r="E516" s="124">
        <v>30.96</v>
      </c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17"/>
      <c r="Z516" s="117"/>
      <c r="AA516" s="117"/>
      <c r="AB516" s="117"/>
      <c r="AC516" s="117"/>
      <c r="AD516" s="117"/>
      <c r="AE516" s="117"/>
      <c r="AF516" s="117"/>
      <c r="AG516" s="117" t="s">
        <v>140</v>
      </c>
      <c r="AH516" s="117">
        <v>0</v>
      </c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X516" s="117"/>
      <c r="AY516" s="117"/>
      <c r="AZ516" s="117"/>
      <c r="BA516" s="117"/>
      <c r="BB516" s="117"/>
      <c r="BC516" s="117"/>
      <c r="BD516" s="117"/>
      <c r="BE516" s="117"/>
      <c r="BF516" s="117"/>
      <c r="BG516" s="117"/>
      <c r="BH516" s="117"/>
    </row>
    <row r="517" spans="1:60" outlineLevel="1" x14ac:dyDescent="0.2">
      <c r="A517" s="120"/>
      <c r="B517" s="121"/>
      <c r="C517" s="148" t="s">
        <v>214</v>
      </c>
      <c r="D517" s="123"/>
      <c r="E517" s="124">
        <v>26.64</v>
      </c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17"/>
      <c r="Z517" s="117"/>
      <c r="AA517" s="117"/>
      <c r="AB517" s="117"/>
      <c r="AC517" s="117"/>
      <c r="AD517" s="117"/>
      <c r="AE517" s="117"/>
      <c r="AF517" s="117"/>
      <c r="AG517" s="117" t="s">
        <v>140</v>
      </c>
      <c r="AH517" s="117">
        <v>0</v>
      </c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  <c r="AV517" s="117"/>
      <c r="AW517" s="117"/>
      <c r="AX517" s="117"/>
      <c r="AY517" s="117"/>
      <c r="AZ517" s="117"/>
      <c r="BA517" s="117"/>
      <c r="BB517" s="117"/>
      <c r="BC517" s="117"/>
      <c r="BD517" s="117"/>
      <c r="BE517" s="117"/>
      <c r="BF517" s="117"/>
      <c r="BG517" s="117"/>
      <c r="BH517" s="117"/>
    </row>
    <row r="518" spans="1:60" outlineLevel="1" x14ac:dyDescent="0.2">
      <c r="A518" s="120"/>
      <c r="B518" s="121"/>
      <c r="C518" s="148" t="s">
        <v>216</v>
      </c>
      <c r="D518" s="123"/>
      <c r="E518" s="124">
        <v>19.440000000000001</v>
      </c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17"/>
      <c r="Z518" s="117"/>
      <c r="AA518" s="117"/>
      <c r="AB518" s="117"/>
      <c r="AC518" s="117"/>
      <c r="AD518" s="117"/>
      <c r="AE518" s="117"/>
      <c r="AF518" s="117"/>
      <c r="AG518" s="117" t="s">
        <v>140</v>
      </c>
      <c r="AH518" s="117">
        <v>0</v>
      </c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  <c r="BD518" s="117"/>
      <c r="BE518" s="117"/>
      <c r="BF518" s="117"/>
      <c r="BG518" s="117"/>
      <c r="BH518" s="117"/>
    </row>
    <row r="519" spans="1:60" outlineLevel="1" x14ac:dyDescent="0.2">
      <c r="A519" s="134">
        <v>154</v>
      </c>
      <c r="B519" s="135" t="s">
        <v>579</v>
      </c>
      <c r="C519" s="147" t="s">
        <v>580</v>
      </c>
      <c r="D519" s="136" t="s">
        <v>143</v>
      </c>
      <c r="E519" s="137">
        <v>670.47</v>
      </c>
      <c r="F519" s="138"/>
      <c r="G519" s="139">
        <f>ROUND(E519*F519,2)</f>
        <v>0</v>
      </c>
      <c r="H519" s="122">
        <v>0.1</v>
      </c>
      <c r="I519" s="122">
        <f>ROUND(E519*H519,2)</f>
        <v>67.05</v>
      </c>
      <c r="J519" s="122">
        <v>21.1</v>
      </c>
      <c r="K519" s="122">
        <f>ROUND(E519*J519,2)</f>
        <v>14146.92</v>
      </c>
      <c r="L519" s="122">
        <v>21</v>
      </c>
      <c r="M519" s="122">
        <f>G519*(1+L519/100)</f>
        <v>0</v>
      </c>
      <c r="N519" s="122">
        <v>0</v>
      </c>
      <c r="O519" s="122">
        <f>ROUND(E519*N519,2)</f>
        <v>0</v>
      </c>
      <c r="P519" s="122">
        <v>0</v>
      </c>
      <c r="Q519" s="122">
        <f>ROUND(E519*P519,2)</f>
        <v>0</v>
      </c>
      <c r="R519" s="122"/>
      <c r="S519" s="122" t="s">
        <v>135</v>
      </c>
      <c r="T519" s="122" t="s">
        <v>135</v>
      </c>
      <c r="U519" s="122">
        <v>4.3220000000000001E-2</v>
      </c>
      <c r="V519" s="122">
        <f>ROUND(E519*U519,2)</f>
        <v>28.98</v>
      </c>
      <c r="W519" s="122"/>
      <c r="X519" s="122" t="s">
        <v>137</v>
      </c>
      <c r="Y519" s="117"/>
      <c r="Z519" s="117"/>
      <c r="AA519" s="117"/>
      <c r="AB519" s="117"/>
      <c r="AC519" s="117"/>
      <c r="AD519" s="117"/>
      <c r="AE519" s="117"/>
      <c r="AF519" s="117"/>
      <c r="AG519" s="117" t="s">
        <v>138</v>
      </c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17"/>
      <c r="BB519" s="117"/>
      <c r="BC519" s="117"/>
      <c r="BD519" s="117"/>
      <c r="BE519" s="117"/>
      <c r="BF519" s="117"/>
      <c r="BG519" s="117"/>
      <c r="BH519" s="117"/>
    </row>
    <row r="520" spans="1:60" outlineLevel="1" x14ac:dyDescent="0.2">
      <c r="A520" s="120"/>
      <c r="B520" s="121"/>
      <c r="C520" s="148" t="s">
        <v>577</v>
      </c>
      <c r="D520" s="123"/>
      <c r="E520" s="124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17"/>
      <c r="Z520" s="117"/>
      <c r="AA520" s="117"/>
      <c r="AB520" s="117"/>
      <c r="AC520" s="117"/>
      <c r="AD520" s="117"/>
      <c r="AE520" s="117"/>
      <c r="AF520" s="117"/>
      <c r="AG520" s="117" t="s">
        <v>140</v>
      </c>
      <c r="AH520" s="117">
        <v>0</v>
      </c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  <c r="AV520" s="117"/>
      <c r="AW520" s="117"/>
      <c r="AX520" s="117"/>
      <c r="AY520" s="117"/>
      <c r="AZ520" s="117"/>
      <c r="BA520" s="117"/>
      <c r="BB520" s="117"/>
      <c r="BC520" s="117"/>
      <c r="BD520" s="117"/>
      <c r="BE520" s="117"/>
      <c r="BF520" s="117"/>
      <c r="BG520" s="117"/>
      <c r="BH520" s="117"/>
    </row>
    <row r="521" spans="1:60" outlineLevel="1" x14ac:dyDescent="0.2">
      <c r="A521" s="120"/>
      <c r="B521" s="121"/>
      <c r="C521" s="148" t="s">
        <v>176</v>
      </c>
      <c r="D521" s="123"/>
      <c r="E521" s="124">
        <v>22.57</v>
      </c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17"/>
      <c r="Z521" s="117"/>
      <c r="AA521" s="117"/>
      <c r="AB521" s="117"/>
      <c r="AC521" s="117"/>
      <c r="AD521" s="117"/>
      <c r="AE521" s="117"/>
      <c r="AF521" s="117"/>
      <c r="AG521" s="117" t="s">
        <v>140</v>
      </c>
      <c r="AH521" s="117">
        <v>0</v>
      </c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H521" s="117"/>
    </row>
    <row r="522" spans="1:60" outlineLevel="1" x14ac:dyDescent="0.2">
      <c r="A522" s="120"/>
      <c r="B522" s="121"/>
      <c r="C522" s="148" t="s">
        <v>177</v>
      </c>
      <c r="D522" s="123"/>
      <c r="E522" s="124">
        <v>30.96</v>
      </c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17"/>
      <c r="Z522" s="117"/>
      <c r="AA522" s="117"/>
      <c r="AB522" s="117"/>
      <c r="AC522" s="117"/>
      <c r="AD522" s="117"/>
      <c r="AE522" s="117"/>
      <c r="AF522" s="117"/>
      <c r="AG522" s="117" t="s">
        <v>140</v>
      </c>
      <c r="AH522" s="117">
        <v>0</v>
      </c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  <c r="BD522" s="117"/>
      <c r="BE522" s="117"/>
      <c r="BF522" s="117"/>
      <c r="BG522" s="117"/>
      <c r="BH522" s="117"/>
    </row>
    <row r="523" spans="1:60" outlineLevel="1" x14ac:dyDescent="0.2">
      <c r="A523" s="120"/>
      <c r="B523" s="121"/>
      <c r="C523" s="148" t="s">
        <v>178</v>
      </c>
      <c r="D523" s="123"/>
      <c r="E523" s="124">
        <v>30.25</v>
      </c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17"/>
      <c r="Z523" s="117"/>
      <c r="AA523" s="117"/>
      <c r="AB523" s="117"/>
      <c r="AC523" s="117"/>
      <c r="AD523" s="117"/>
      <c r="AE523" s="117"/>
      <c r="AF523" s="117"/>
      <c r="AG523" s="117" t="s">
        <v>140</v>
      </c>
      <c r="AH523" s="117">
        <v>0</v>
      </c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X523" s="117"/>
      <c r="AY523" s="117"/>
      <c r="AZ523" s="117"/>
      <c r="BA523" s="117"/>
      <c r="BB523" s="117"/>
      <c r="BC523" s="117"/>
      <c r="BD523" s="117"/>
      <c r="BE523" s="117"/>
      <c r="BF523" s="117"/>
      <c r="BG523" s="117"/>
      <c r="BH523" s="117"/>
    </row>
    <row r="524" spans="1:60" outlineLevel="1" x14ac:dyDescent="0.2">
      <c r="A524" s="120"/>
      <c r="B524" s="121"/>
      <c r="C524" s="148" t="s">
        <v>179</v>
      </c>
      <c r="D524" s="123"/>
      <c r="E524" s="124">
        <v>34.56</v>
      </c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17"/>
      <c r="Z524" s="117"/>
      <c r="AA524" s="117"/>
      <c r="AB524" s="117"/>
      <c r="AC524" s="117"/>
      <c r="AD524" s="117"/>
      <c r="AE524" s="117"/>
      <c r="AF524" s="117"/>
      <c r="AG524" s="117" t="s">
        <v>140</v>
      </c>
      <c r="AH524" s="117">
        <v>0</v>
      </c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X524" s="117"/>
      <c r="AY524" s="117"/>
      <c r="AZ524" s="117"/>
      <c r="BA524" s="117"/>
      <c r="BB524" s="117"/>
      <c r="BC524" s="117"/>
      <c r="BD524" s="117"/>
      <c r="BE524" s="117"/>
      <c r="BF524" s="117"/>
      <c r="BG524" s="117"/>
      <c r="BH524" s="117"/>
    </row>
    <row r="525" spans="1:60" outlineLevel="1" x14ac:dyDescent="0.2">
      <c r="A525" s="120"/>
      <c r="B525" s="121"/>
      <c r="C525" s="148" t="s">
        <v>180</v>
      </c>
      <c r="D525" s="123"/>
      <c r="E525" s="124">
        <v>5.4</v>
      </c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17"/>
      <c r="Z525" s="117"/>
      <c r="AA525" s="117"/>
      <c r="AB525" s="117"/>
      <c r="AC525" s="117"/>
      <c r="AD525" s="117"/>
      <c r="AE525" s="117"/>
      <c r="AF525" s="117"/>
      <c r="AG525" s="117" t="s">
        <v>140</v>
      </c>
      <c r="AH525" s="117">
        <v>0</v>
      </c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  <c r="AV525" s="117"/>
      <c r="AW525" s="117"/>
      <c r="AX525" s="117"/>
      <c r="AY525" s="117"/>
      <c r="AZ525" s="117"/>
      <c r="BA525" s="117"/>
      <c r="BB525" s="117"/>
      <c r="BC525" s="117"/>
      <c r="BD525" s="117"/>
      <c r="BE525" s="117"/>
      <c r="BF525" s="117"/>
      <c r="BG525" s="117"/>
      <c r="BH525" s="117"/>
    </row>
    <row r="526" spans="1:60" outlineLevel="1" x14ac:dyDescent="0.2">
      <c r="A526" s="120"/>
      <c r="B526" s="121"/>
      <c r="C526" s="148" t="s">
        <v>181</v>
      </c>
      <c r="D526" s="123"/>
      <c r="E526" s="124">
        <v>11.22</v>
      </c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17"/>
      <c r="Z526" s="117"/>
      <c r="AA526" s="117"/>
      <c r="AB526" s="117"/>
      <c r="AC526" s="117"/>
      <c r="AD526" s="117"/>
      <c r="AE526" s="117"/>
      <c r="AF526" s="117"/>
      <c r="AG526" s="117" t="s">
        <v>140</v>
      </c>
      <c r="AH526" s="117">
        <v>0</v>
      </c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X526" s="117"/>
      <c r="AY526" s="117"/>
      <c r="AZ526" s="117"/>
      <c r="BA526" s="117"/>
      <c r="BB526" s="117"/>
      <c r="BC526" s="117"/>
      <c r="BD526" s="117"/>
      <c r="BE526" s="117"/>
      <c r="BF526" s="117"/>
      <c r="BG526" s="117"/>
      <c r="BH526" s="117"/>
    </row>
    <row r="527" spans="1:60" outlineLevel="1" x14ac:dyDescent="0.2">
      <c r="A527" s="120"/>
      <c r="B527" s="121"/>
      <c r="C527" s="148" t="s">
        <v>182</v>
      </c>
      <c r="D527" s="123"/>
      <c r="E527" s="124">
        <v>8.25</v>
      </c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17"/>
      <c r="Z527" s="117"/>
      <c r="AA527" s="117"/>
      <c r="AB527" s="117"/>
      <c r="AC527" s="117"/>
      <c r="AD527" s="117"/>
      <c r="AE527" s="117"/>
      <c r="AF527" s="117"/>
      <c r="AG527" s="117" t="s">
        <v>140</v>
      </c>
      <c r="AH527" s="117">
        <v>0</v>
      </c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  <c r="AV527" s="117"/>
      <c r="AW527" s="117"/>
      <c r="AX527" s="117"/>
      <c r="AY527" s="117"/>
      <c r="AZ527" s="117"/>
      <c r="BA527" s="117"/>
      <c r="BB527" s="117"/>
      <c r="BC527" s="117"/>
      <c r="BD527" s="117"/>
      <c r="BE527" s="117"/>
      <c r="BF527" s="117"/>
      <c r="BG527" s="117"/>
      <c r="BH527" s="117"/>
    </row>
    <row r="528" spans="1:60" outlineLevel="1" x14ac:dyDescent="0.2">
      <c r="A528" s="120"/>
      <c r="B528" s="121"/>
      <c r="C528" s="148" t="s">
        <v>233</v>
      </c>
      <c r="D528" s="123"/>
      <c r="E528" s="124">
        <v>4.2</v>
      </c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17"/>
      <c r="Z528" s="117"/>
      <c r="AA528" s="117"/>
      <c r="AB528" s="117"/>
      <c r="AC528" s="117"/>
      <c r="AD528" s="117"/>
      <c r="AE528" s="117"/>
      <c r="AF528" s="117"/>
      <c r="AG528" s="117" t="s">
        <v>140</v>
      </c>
      <c r="AH528" s="117">
        <v>0</v>
      </c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  <c r="AV528" s="117"/>
      <c r="AW528" s="117"/>
      <c r="AX528" s="117"/>
      <c r="AY528" s="117"/>
      <c r="AZ528" s="117"/>
      <c r="BA528" s="117"/>
      <c r="BB528" s="117"/>
      <c r="BC528" s="117"/>
      <c r="BD528" s="117"/>
      <c r="BE528" s="117"/>
      <c r="BF528" s="117"/>
      <c r="BG528" s="117"/>
      <c r="BH528" s="117"/>
    </row>
    <row r="529" spans="1:60" outlineLevel="1" x14ac:dyDescent="0.2">
      <c r="A529" s="120"/>
      <c r="B529" s="121"/>
      <c r="C529" s="148" t="s">
        <v>183</v>
      </c>
      <c r="D529" s="123"/>
      <c r="E529" s="124">
        <v>4.5</v>
      </c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17"/>
      <c r="Z529" s="117"/>
      <c r="AA529" s="117"/>
      <c r="AB529" s="117"/>
      <c r="AC529" s="117"/>
      <c r="AD529" s="117"/>
      <c r="AE529" s="117"/>
      <c r="AF529" s="117"/>
      <c r="AG529" s="117" t="s">
        <v>140</v>
      </c>
      <c r="AH529" s="117">
        <v>0</v>
      </c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7"/>
      <c r="BD529" s="117"/>
      <c r="BE529" s="117"/>
      <c r="BF529" s="117"/>
      <c r="BG529" s="117"/>
      <c r="BH529" s="117"/>
    </row>
    <row r="530" spans="1:60" outlineLevel="1" x14ac:dyDescent="0.2">
      <c r="A530" s="120"/>
      <c r="B530" s="121"/>
      <c r="C530" s="148" t="s">
        <v>159</v>
      </c>
      <c r="D530" s="123"/>
      <c r="E530" s="124">
        <v>1.62</v>
      </c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17"/>
      <c r="Z530" s="117"/>
      <c r="AA530" s="117"/>
      <c r="AB530" s="117"/>
      <c r="AC530" s="117"/>
      <c r="AD530" s="117"/>
      <c r="AE530" s="117"/>
      <c r="AF530" s="117"/>
      <c r="AG530" s="117" t="s">
        <v>140</v>
      </c>
      <c r="AH530" s="117">
        <v>0</v>
      </c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  <c r="BD530" s="117"/>
      <c r="BE530" s="117"/>
      <c r="BF530" s="117"/>
      <c r="BG530" s="117"/>
      <c r="BH530" s="117"/>
    </row>
    <row r="531" spans="1:60" outlineLevel="1" x14ac:dyDescent="0.2">
      <c r="A531" s="120"/>
      <c r="B531" s="121"/>
      <c r="C531" s="148" t="s">
        <v>184</v>
      </c>
      <c r="D531" s="123"/>
      <c r="E531" s="124">
        <v>1.62</v>
      </c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17"/>
      <c r="Z531" s="117"/>
      <c r="AA531" s="117"/>
      <c r="AB531" s="117"/>
      <c r="AC531" s="117"/>
      <c r="AD531" s="117"/>
      <c r="AE531" s="117"/>
      <c r="AF531" s="117"/>
      <c r="AG531" s="117" t="s">
        <v>140</v>
      </c>
      <c r="AH531" s="117">
        <v>0</v>
      </c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X531" s="117"/>
      <c r="AY531" s="117"/>
      <c r="AZ531" s="117"/>
      <c r="BA531" s="117"/>
      <c r="BB531" s="117"/>
      <c r="BC531" s="117"/>
      <c r="BD531" s="117"/>
      <c r="BE531" s="117"/>
      <c r="BF531" s="117"/>
      <c r="BG531" s="117"/>
      <c r="BH531" s="117"/>
    </row>
    <row r="532" spans="1:60" outlineLevel="1" x14ac:dyDescent="0.2">
      <c r="A532" s="120"/>
      <c r="B532" s="121"/>
      <c r="C532" s="148" t="s">
        <v>185</v>
      </c>
      <c r="D532" s="123"/>
      <c r="E532" s="124">
        <v>1.8</v>
      </c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17"/>
      <c r="Z532" s="117"/>
      <c r="AA532" s="117"/>
      <c r="AB532" s="117"/>
      <c r="AC532" s="117"/>
      <c r="AD532" s="117"/>
      <c r="AE532" s="117"/>
      <c r="AF532" s="117"/>
      <c r="AG532" s="117" t="s">
        <v>140</v>
      </c>
      <c r="AH532" s="117">
        <v>0</v>
      </c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X532" s="117"/>
      <c r="AY532" s="117"/>
      <c r="AZ532" s="117"/>
      <c r="BA532" s="117"/>
      <c r="BB532" s="117"/>
      <c r="BC532" s="117"/>
      <c r="BD532" s="117"/>
      <c r="BE532" s="117"/>
      <c r="BF532" s="117"/>
      <c r="BG532" s="117"/>
      <c r="BH532" s="117"/>
    </row>
    <row r="533" spans="1:60" outlineLevel="1" x14ac:dyDescent="0.2">
      <c r="A533" s="120"/>
      <c r="B533" s="121"/>
      <c r="C533" s="148" t="s">
        <v>578</v>
      </c>
      <c r="D533" s="123"/>
      <c r="E533" s="124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17"/>
      <c r="Z533" s="117"/>
      <c r="AA533" s="117"/>
      <c r="AB533" s="117"/>
      <c r="AC533" s="117"/>
      <c r="AD533" s="117"/>
      <c r="AE533" s="117"/>
      <c r="AF533" s="117"/>
      <c r="AG533" s="117" t="s">
        <v>140</v>
      </c>
      <c r="AH533" s="117">
        <v>0</v>
      </c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  <c r="AV533" s="117"/>
      <c r="AW533" s="117"/>
      <c r="AX533" s="117"/>
      <c r="AY533" s="117"/>
      <c r="AZ533" s="117"/>
      <c r="BA533" s="117"/>
      <c r="BB533" s="117"/>
      <c r="BC533" s="117"/>
      <c r="BD533" s="117"/>
      <c r="BE533" s="117"/>
      <c r="BF533" s="117"/>
      <c r="BG533" s="117"/>
      <c r="BH533" s="117"/>
    </row>
    <row r="534" spans="1:60" outlineLevel="1" x14ac:dyDescent="0.2">
      <c r="A534" s="120"/>
      <c r="B534" s="121"/>
      <c r="C534" s="148" t="s">
        <v>195</v>
      </c>
      <c r="D534" s="123"/>
      <c r="E534" s="124">
        <v>70.56</v>
      </c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17"/>
      <c r="Z534" s="117"/>
      <c r="AA534" s="117"/>
      <c r="AB534" s="117"/>
      <c r="AC534" s="117"/>
      <c r="AD534" s="117"/>
      <c r="AE534" s="117"/>
      <c r="AF534" s="117"/>
      <c r="AG534" s="117" t="s">
        <v>140</v>
      </c>
      <c r="AH534" s="117">
        <v>0</v>
      </c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  <c r="AV534" s="117"/>
      <c r="AW534" s="117"/>
      <c r="AX534" s="117"/>
      <c r="AY534" s="117"/>
      <c r="AZ534" s="117"/>
      <c r="BA534" s="117"/>
      <c r="BB534" s="117"/>
      <c r="BC534" s="117"/>
      <c r="BD534" s="117"/>
      <c r="BE534" s="117"/>
      <c r="BF534" s="117"/>
      <c r="BG534" s="117"/>
      <c r="BH534" s="117"/>
    </row>
    <row r="535" spans="1:60" outlineLevel="1" x14ac:dyDescent="0.2">
      <c r="A535" s="120"/>
      <c r="B535" s="121"/>
      <c r="C535" s="148" t="s">
        <v>201</v>
      </c>
      <c r="D535" s="123"/>
      <c r="E535" s="124">
        <v>82.8</v>
      </c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17"/>
      <c r="Z535" s="117"/>
      <c r="AA535" s="117"/>
      <c r="AB535" s="117"/>
      <c r="AC535" s="117"/>
      <c r="AD535" s="117"/>
      <c r="AE535" s="117"/>
      <c r="AF535" s="117"/>
      <c r="AG535" s="117" t="s">
        <v>140</v>
      </c>
      <c r="AH535" s="117">
        <v>0</v>
      </c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  <c r="AV535" s="117"/>
      <c r="AW535" s="117"/>
      <c r="AX535" s="117"/>
      <c r="AY535" s="117"/>
      <c r="AZ535" s="117"/>
      <c r="BA535" s="117"/>
      <c r="BB535" s="117"/>
      <c r="BC535" s="117"/>
      <c r="BD535" s="117"/>
      <c r="BE535" s="117"/>
      <c r="BF535" s="117"/>
      <c r="BG535" s="117"/>
      <c r="BH535" s="117"/>
    </row>
    <row r="536" spans="1:60" outlineLevel="1" x14ac:dyDescent="0.2">
      <c r="A536" s="120"/>
      <c r="B536" s="121"/>
      <c r="C536" s="148" t="s">
        <v>204</v>
      </c>
      <c r="D536" s="123"/>
      <c r="E536" s="124">
        <v>79.2</v>
      </c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17"/>
      <c r="Z536" s="117"/>
      <c r="AA536" s="117"/>
      <c r="AB536" s="117"/>
      <c r="AC536" s="117"/>
      <c r="AD536" s="117"/>
      <c r="AE536" s="117"/>
      <c r="AF536" s="117"/>
      <c r="AG536" s="117" t="s">
        <v>140</v>
      </c>
      <c r="AH536" s="117">
        <v>0</v>
      </c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  <c r="AV536" s="117"/>
      <c r="AW536" s="117"/>
      <c r="AX536" s="117"/>
      <c r="AY536" s="117"/>
      <c r="AZ536" s="117"/>
      <c r="BA536" s="117"/>
      <c r="BB536" s="117"/>
      <c r="BC536" s="117"/>
      <c r="BD536" s="117"/>
      <c r="BE536" s="117"/>
      <c r="BF536" s="117"/>
      <c r="BG536" s="117"/>
      <c r="BH536" s="117"/>
    </row>
    <row r="537" spans="1:60" outlineLevel="1" x14ac:dyDescent="0.2">
      <c r="A537" s="120"/>
      <c r="B537" s="121"/>
      <c r="C537" s="148" t="s">
        <v>206</v>
      </c>
      <c r="D537" s="123"/>
      <c r="E537" s="124">
        <v>86.4</v>
      </c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17"/>
      <c r="Z537" s="117"/>
      <c r="AA537" s="117"/>
      <c r="AB537" s="117"/>
      <c r="AC537" s="117"/>
      <c r="AD537" s="117"/>
      <c r="AE537" s="117"/>
      <c r="AF537" s="117"/>
      <c r="AG537" s="117" t="s">
        <v>140</v>
      </c>
      <c r="AH537" s="117">
        <v>0</v>
      </c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X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H537" s="117"/>
    </row>
    <row r="538" spans="1:60" outlineLevel="1" x14ac:dyDescent="0.2">
      <c r="A538" s="120"/>
      <c r="B538" s="121"/>
      <c r="C538" s="148" t="s">
        <v>208</v>
      </c>
      <c r="D538" s="123"/>
      <c r="E538" s="124">
        <v>41.04</v>
      </c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17"/>
      <c r="Z538" s="117"/>
      <c r="AA538" s="117"/>
      <c r="AB538" s="117"/>
      <c r="AC538" s="117"/>
      <c r="AD538" s="117"/>
      <c r="AE538" s="117"/>
      <c r="AF538" s="117"/>
      <c r="AG538" s="117" t="s">
        <v>140</v>
      </c>
      <c r="AH538" s="117">
        <v>0</v>
      </c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  <c r="AV538" s="117"/>
      <c r="AW538" s="117"/>
      <c r="AX538" s="117"/>
      <c r="AY538" s="117"/>
      <c r="AZ538" s="117"/>
      <c r="BA538" s="117"/>
      <c r="BB538" s="117"/>
      <c r="BC538" s="117"/>
      <c r="BD538" s="117"/>
      <c r="BE538" s="117"/>
      <c r="BF538" s="117"/>
      <c r="BG538" s="117"/>
      <c r="BH538" s="117"/>
    </row>
    <row r="539" spans="1:60" outlineLevel="1" x14ac:dyDescent="0.2">
      <c r="A539" s="120"/>
      <c r="B539" s="121"/>
      <c r="C539" s="148" t="s">
        <v>210</v>
      </c>
      <c r="D539" s="123"/>
      <c r="E539" s="124">
        <v>33.479999999999997</v>
      </c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17"/>
      <c r="Z539" s="117"/>
      <c r="AA539" s="117"/>
      <c r="AB539" s="117"/>
      <c r="AC539" s="117"/>
      <c r="AD539" s="117"/>
      <c r="AE539" s="117"/>
      <c r="AF539" s="117"/>
      <c r="AG539" s="117" t="s">
        <v>140</v>
      </c>
      <c r="AH539" s="117">
        <v>0</v>
      </c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X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H539" s="117"/>
    </row>
    <row r="540" spans="1:60" outlineLevel="1" x14ac:dyDescent="0.2">
      <c r="A540" s="120"/>
      <c r="B540" s="121"/>
      <c r="C540" s="148" t="s">
        <v>211</v>
      </c>
      <c r="D540" s="123"/>
      <c r="E540" s="124">
        <v>29.88</v>
      </c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17"/>
      <c r="Z540" s="117"/>
      <c r="AA540" s="117"/>
      <c r="AB540" s="117"/>
      <c r="AC540" s="117"/>
      <c r="AD540" s="117"/>
      <c r="AE540" s="117"/>
      <c r="AF540" s="117"/>
      <c r="AG540" s="117" t="s">
        <v>140</v>
      </c>
      <c r="AH540" s="117">
        <v>0</v>
      </c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X540" s="117"/>
      <c r="AY540" s="117"/>
      <c r="AZ540" s="117"/>
      <c r="BA540" s="117"/>
      <c r="BB540" s="117"/>
      <c r="BC540" s="117"/>
      <c r="BD540" s="117"/>
      <c r="BE540" s="117"/>
      <c r="BF540" s="117"/>
      <c r="BG540" s="117"/>
      <c r="BH540" s="117"/>
    </row>
    <row r="541" spans="1:60" outlineLevel="1" x14ac:dyDescent="0.2">
      <c r="A541" s="120"/>
      <c r="B541" s="121"/>
      <c r="C541" s="148" t="s">
        <v>212</v>
      </c>
      <c r="D541" s="123"/>
      <c r="E541" s="124">
        <v>13.12</v>
      </c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17"/>
      <c r="Z541" s="117"/>
      <c r="AA541" s="117"/>
      <c r="AB541" s="117"/>
      <c r="AC541" s="117"/>
      <c r="AD541" s="117"/>
      <c r="AE541" s="117"/>
      <c r="AF541" s="117"/>
      <c r="AG541" s="117" t="s">
        <v>140</v>
      </c>
      <c r="AH541" s="117">
        <v>0</v>
      </c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  <c r="AV541" s="117"/>
      <c r="AW541" s="117"/>
      <c r="AX541" s="117"/>
      <c r="AY541" s="117"/>
      <c r="AZ541" s="117"/>
      <c r="BA541" s="117"/>
      <c r="BB541" s="117"/>
      <c r="BC541" s="117"/>
      <c r="BD541" s="117"/>
      <c r="BE541" s="117"/>
      <c r="BF541" s="117"/>
      <c r="BG541" s="117"/>
      <c r="BH541" s="117"/>
    </row>
    <row r="542" spans="1:60" outlineLevel="1" x14ac:dyDescent="0.2">
      <c r="A542" s="120"/>
      <c r="B542" s="121"/>
      <c r="C542" s="148" t="s">
        <v>213</v>
      </c>
      <c r="D542" s="123"/>
      <c r="E542" s="124">
        <v>30.96</v>
      </c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17"/>
      <c r="Z542" s="117"/>
      <c r="AA542" s="117"/>
      <c r="AB542" s="117"/>
      <c r="AC542" s="117"/>
      <c r="AD542" s="117"/>
      <c r="AE542" s="117"/>
      <c r="AF542" s="117"/>
      <c r="AG542" s="117" t="s">
        <v>140</v>
      </c>
      <c r="AH542" s="117">
        <v>0</v>
      </c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  <c r="AV542" s="117"/>
      <c r="AW542" s="117"/>
      <c r="AX542" s="117"/>
      <c r="AY542" s="117"/>
      <c r="AZ542" s="117"/>
      <c r="BA542" s="117"/>
      <c r="BB542" s="117"/>
      <c r="BC542" s="117"/>
      <c r="BD542" s="117"/>
      <c r="BE542" s="117"/>
      <c r="BF542" s="117"/>
      <c r="BG542" s="117"/>
      <c r="BH542" s="117"/>
    </row>
    <row r="543" spans="1:60" outlineLevel="1" x14ac:dyDescent="0.2">
      <c r="A543" s="120"/>
      <c r="B543" s="121"/>
      <c r="C543" s="148" t="s">
        <v>214</v>
      </c>
      <c r="D543" s="123"/>
      <c r="E543" s="124">
        <v>26.64</v>
      </c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17"/>
      <c r="Z543" s="117"/>
      <c r="AA543" s="117"/>
      <c r="AB543" s="117"/>
      <c r="AC543" s="117"/>
      <c r="AD543" s="117"/>
      <c r="AE543" s="117"/>
      <c r="AF543" s="117"/>
      <c r="AG543" s="117" t="s">
        <v>140</v>
      </c>
      <c r="AH543" s="117">
        <v>0</v>
      </c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  <c r="AV543" s="117"/>
      <c r="AW543" s="117"/>
      <c r="AX543" s="117"/>
      <c r="AY543" s="117"/>
      <c r="AZ543" s="117"/>
      <c r="BA543" s="117"/>
      <c r="BB543" s="117"/>
      <c r="BC543" s="117"/>
      <c r="BD543" s="117"/>
      <c r="BE543" s="117"/>
      <c r="BF543" s="117"/>
      <c r="BG543" s="117"/>
      <c r="BH543" s="117"/>
    </row>
    <row r="544" spans="1:60" outlineLevel="1" x14ac:dyDescent="0.2">
      <c r="A544" s="120"/>
      <c r="B544" s="121"/>
      <c r="C544" s="148" t="s">
        <v>216</v>
      </c>
      <c r="D544" s="123"/>
      <c r="E544" s="124">
        <v>19.440000000000001</v>
      </c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17"/>
      <c r="Z544" s="117"/>
      <c r="AA544" s="117"/>
      <c r="AB544" s="117"/>
      <c r="AC544" s="117"/>
      <c r="AD544" s="117"/>
      <c r="AE544" s="117"/>
      <c r="AF544" s="117"/>
      <c r="AG544" s="117" t="s">
        <v>140</v>
      </c>
      <c r="AH544" s="117">
        <v>0</v>
      </c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  <c r="AV544" s="117"/>
      <c r="AW544" s="117"/>
      <c r="AX544" s="117"/>
      <c r="AY544" s="117"/>
      <c r="AZ544" s="117"/>
      <c r="BA544" s="117"/>
      <c r="BB544" s="117"/>
      <c r="BC544" s="117"/>
      <c r="BD544" s="117"/>
      <c r="BE544" s="117"/>
      <c r="BF544" s="117"/>
      <c r="BG544" s="117"/>
      <c r="BH544" s="117"/>
    </row>
    <row r="545" spans="1:60" ht="22.5" outlineLevel="1" x14ac:dyDescent="0.2">
      <c r="A545" s="134">
        <v>155</v>
      </c>
      <c r="B545" s="135" t="s">
        <v>581</v>
      </c>
      <c r="C545" s="147" t="s">
        <v>582</v>
      </c>
      <c r="D545" s="136" t="s">
        <v>143</v>
      </c>
      <c r="E545" s="137">
        <v>670.47</v>
      </c>
      <c r="F545" s="138"/>
      <c r="G545" s="139">
        <f>ROUND(E545*F545,2)</f>
        <v>0</v>
      </c>
      <c r="H545" s="122">
        <v>3.79</v>
      </c>
      <c r="I545" s="122">
        <f>ROUND(E545*H545,2)</f>
        <v>2541.08</v>
      </c>
      <c r="J545" s="122">
        <v>49.61</v>
      </c>
      <c r="K545" s="122">
        <f>ROUND(E545*J545,2)</f>
        <v>33262.019999999997</v>
      </c>
      <c r="L545" s="122">
        <v>21</v>
      </c>
      <c r="M545" s="122">
        <f>G545*(1+L545/100)</f>
        <v>0</v>
      </c>
      <c r="N545" s="122">
        <v>1.3999999999999999E-4</v>
      </c>
      <c r="O545" s="122">
        <f>ROUND(E545*N545,2)</f>
        <v>0.09</v>
      </c>
      <c r="P545" s="122">
        <v>0</v>
      </c>
      <c r="Q545" s="122">
        <f>ROUND(E545*P545,2)</f>
        <v>0</v>
      </c>
      <c r="R545" s="122"/>
      <c r="S545" s="122" t="s">
        <v>135</v>
      </c>
      <c r="T545" s="122" t="s">
        <v>151</v>
      </c>
      <c r="U545" s="122">
        <v>0.10191</v>
      </c>
      <c r="V545" s="122">
        <f>ROUND(E545*U545,2)</f>
        <v>68.33</v>
      </c>
      <c r="W545" s="122"/>
      <c r="X545" s="122" t="s">
        <v>137</v>
      </c>
      <c r="Y545" s="117"/>
      <c r="Z545" s="117"/>
      <c r="AA545" s="117"/>
      <c r="AB545" s="117"/>
      <c r="AC545" s="117"/>
      <c r="AD545" s="117"/>
      <c r="AE545" s="117"/>
      <c r="AF545" s="117"/>
      <c r="AG545" s="117" t="s">
        <v>138</v>
      </c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  <c r="AV545" s="117"/>
      <c r="AW545" s="117"/>
      <c r="AX545" s="117"/>
      <c r="AY545" s="117"/>
      <c r="AZ545" s="117"/>
      <c r="BA545" s="117"/>
      <c r="BB545" s="117"/>
      <c r="BC545" s="117"/>
      <c r="BD545" s="117"/>
      <c r="BE545" s="117"/>
      <c r="BF545" s="117"/>
      <c r="BG545" s="117"/>
      <c r="BH545" s="117"/>
    </row>
    <row r="546" spans="1:60" outlineLevel="1" x14ac:dyDescent="0.2">
      <c r="A546" s="120"/>
      <c r="B546" s="121"/>
      <c r="C546" s="148" t="s">
        <v>577</v>
      </c>
      <c r="D546" s="123"/>
      <c r="E546" s="124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17"/>
      <c r="Z546" s="117"/>
      <c r="AA546" s="117"/>
      <c r="AB546" s="117"/>
      <c r="AC546" s="117"/>
      <c r="AD546" s="117"/>
      <c r="AE546" s="117"/>
      <c r="AF546" s="117"/>
      <c r="AG546" s="117" t="s">
        <v>140</v>
      </c>
      <c r="AH546" s="117">
        <v>0</v>
      </c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X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H546" s="117"/>
    </row>
    <row r="547" spans="1:60" outlineLevel="1" x14ac:dyDescent="0.2">
      <c r="A547" s="120"/>
      <c r="B547" s="121"/>
      <c r="C547" s="148" t="s">
        <v>176</v>
      </c>
      <c r="D547" s="123"/>
      <c r="E547" s="124">
        <v>22.57</v>
      </c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17"/>
      <c r="Z547" s="117"/>
      <c r="AA547" s="117"/>
      <c r="AB547" s="117"/>
      <c r="AC547" s="117"/>
      <c r="AD547" s="117"/>
      <c r="AE547" s="117"/>
      <c r="AF547" s="117"/>
      <c r="AG547" s="117" t="s">
        <v>140</v>
      </c>
      <c r="AH547" s="117">
        <v>0</v>
      </c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  <c r="AV547" s="117"/>
      <c r="AW547" s="117"/>
      <c r="AX547" s="117"/>
      <c r="AY547" s="117"/>
      <c r="AZ547" s="117"/>
      <c r="BA547" s="117"/>
      <c r="BB547" s="117"/>
      <c r="BC547" s="117"/>
      <c r="BD547" s="117"/>
      <c r="BE547" s="117"/>
      <c r="BF547" s="117"/>
      <c r="BG547" s="117"/>
      <c r="BH547" s="117"/>
    </row>
    <row r="548" spans="1:60" outlineLevel="1" x14ac:dyDescent="0.2">
      <c r="A548" s="120"/>
      <c r="B548" s="121"/>
      <c r="C548" s="148" t="s">
        <v>177</v>
      </c>
      <c r="D548" s="123"/>
      <c r="E548" s="124">
        <v>30.96</v>
      </c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17"/>
      <c r="Z548" s="117"/>
      <c r="AA548" s="117"/>
      <c r="AB548" s="117"/>
      <c r="AC548" s="117"/>
      <c r="AD548" s="117"/>
      <c r="AE548" s="117"/>
      <c r="AF548" s="117"/>
      <c r="AG548" s="117" t="s">
        <v>140</v>
      </c>
      <c r="AH548" s="117">
        <v>0</v>
      </c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  <c r="AV548" s="117"/>
      <c r="AW548" s="117"/>
      <c r="AX548" s="117"/>
      <c r="AY548" s="117"/>
      <c r="AZ548" s="117"/>
      <c r="BA548" s="117"/>
      <c r="BB548" s="117"/>
      <c r="BC548" s="117"/>
      <c r="BD548" s="117"/>
      <c r="BE548" s="117"/>
      <c r="BF548" s="117"/>
      <c r="BG548" s="117"/>
      <c r="BH548" s="117"/>
    </row>
    <row r="549" spans="1:60" outlineLevel="1" x14ac:dyDescent="0.2">
      <c r="A549" s="120"/>
      <c r="B549" s="121"/>
      <c r="C549" s="148" t="s">
        <v>178</v>
      </c>
      <c r="D549" s="123"/>
      <c r="E549" s="124">
        <v>30.25</v>
      </c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17"/>
      <c r="Z549" s="117"/>
      <c r="AA549" s="117"/>
      <c r="AB549" s="117"/>
      <c r="AC549" s="117"/>
      <c r="AD549" s="117"/>
      <c r="AE549" s="117"/>
      <c r="AF549" s="117"/>
      <c r="AG549" s="117" t="s">
        <v>140</v>
      </c>
      <c r="AH549" s="117">
        <v>0</v>
      </c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7"/>
      <c r="BA549" s="117"/>
      <c r="BB549" s="117"/>
      <c r="BC549" s="117"/>
      <c r="BD549" s="117"/>
      <c r="BE549" s="117"/>
      <c r="BF549" s="117"/>
      <c r="BG549" s="117"/>
      <c r="BH549" s="117"/>
    </row>
    <row r="550" spans="1:60" outlineLevel="1" x14ac:dyDescent="0.2">
      <c r="A550" s="120"/>
      <c r="B550" s="121"/>
      <c r="C550" s="148" t="s">
        <v>179</v>
      </c>
      <c r="D550" s="123"/>
      <c r="E550" s="124">
        <v>34.56</v>
      </c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17"/>
      <c r="Z550" s="117"/>
      <c r="AA550" s="117"/>
      <c r="AB550" s="117"/>
      <c r="AC550" s="117"/>
      <c r="AD550" s="117"/>
      <c r="AE550" s="117"/>
      <c r="AF550" s="117"/>
      <c r="AG550" s="117" t="s">
        <v>140</v>
      </c>
      <c r="AH550" s="117">
        <v>0</v>
      </c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  <c r="AV550" s="117"/>
      <c r="AW550" s="117"/>
      <c r="AX550" s="117"/>
      <c r="AY550" s="117"/>
      <c r="AZ550" s="117"/>
      <c r="BA550" s="117"/>
      <c r="BB550" s="117"/>
      <c r="BC550" s="117"/>
      <c r="BD550" s="117"/>
      <c r="BE550" s="117"/>
      <c r="BF550" s="117"/>
      <c r="BG550" s="117"/>
      <c r="BH550" s="117"/>
    </row>
    <row r="551" spans="1:60" outlineLevel="1" x14ac:dyDescent="0.2">
      <c r="A551" s="120"/>
      <c r="B551" s="121"/>
      <c r="C551" s="148" t="s">
        <v>180</v>
      </c>
      <c r="D551" s="123"/>
      <c r="E551" s="124">
        <v>5.4</v>
      </c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17"/>
      <c r="Z551" s="117"/>
      <c r="AA551" s="117"/>
      <c r="AB551" s="117"/>
      <c r="AC551" s="117"/>
      <c r="AD551" s="117"/>
      <c r="AE551" s="117"/>
      <c r="AF551" s="117"/>
      <c r="AG551" s="117" t="s">
        <v>140</v>
      </c>
      <c r="AH551" s="117">
        <v>0</v>
      </c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X551" s="117"/>
      <c r="AY551" s="117"/>
      <c r="AZ551" s="117"/>
      <c r="BA551" s="117"/>
      <c r="BB551" s="117"/>
      <c r="BC551" s="117"/>
      <c r="BD551" s="117"/>
      <c r="BE551" s="117"/>
      <c r="BF551" s="117"/>
      <c r="BG551" s="117"/>
      <c r="BH551" s="117"/>
    </row>
    <row r="552" spans="1:60" outlineLevel="1" x14ac:dyDescent="0.2">
      <c r="A552" s="120"/>
      <c r="B552" s="121"/>
      <c r="C552" s="148" t="s">
        <v>181</v>
      </c>
      <c r="D552" s="123"/>
      <c r="E552" s="124">
        <v>11.22</v>
      </c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17"/>
      <c r="Z552" s="117"/>
      <c r="AA552" s="117"/>
      <c r="AB552" s="117"/>
      <c r="AC552" s="117"/>
      <c r="AD552" s="117"/>
      <c r="AE552" s="117"/>
      <c r="AF552" s="117"/>
      <c r="AG552" s="117" t="s">
        <v>140</v>
      </c>
      <c r="AH552" s="117">
        <v>0</v>
      </c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  <c r="AV552" s="117"/>
      <c r="AW552" s="117"/>
      <c r="AX552" s="117"/>
      <c r="AY552" s="117"/>
      <c r="AZ552" s="117"/>
      <c r="BA552" s="117"/>
      <c r="BB552" s="117"/>
      <c r="BC552" s="117"/>
      <c r="BD552" s="117"/>
      <c r="BE552" s="117"/>
      <c r="BF552" s="117"/>
      <c r="BG552" s="117"/>
      <c r="BH552" s="117"/>
    </row>
    <row r="553" spans="1:60" outlineLevel="1" x14ac:dyDescent="0.2">
      <c r="A553" s="120"/>
      <c r="B553" s="121"/>
      <c r="C553" s="148" t="s">
        <v>182</v>
      </c>
      <c r="D553" s="123"/>
      <c r="E553" s="124">
        <v>8.25</v>
      </c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17"/>
      <c r="Z553" s="117"/>
      <c r="AA553" s="117"/>
      <c r="AB553" s="117"/>
      <c r="AC553" s="117"/>
      <c r="AD553" s="117"/>
      <c r="AE553" s="117"/>
      <c r="AF553" s="117"/>
      <c r="AG553" s="117" t="s">
        <v>140</v>
      </c>
      <c r="AH553" s="117">
        <v>0</v>
      </c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  <c r="AV553" s="117"/>
      <c r="AW553" s="117"/>
      <c r="AX553" s="117"/>
      <c r="AY553" s="117"/>
      <c r="AZ553" s="117"/>
      <c r="BA553" s="117"/>
      <c r="BB553" s="117"/>
      <c r="BC553" s="117"/>
      <c r="BD553" s="117"/>
      <c r="BE553" s="117"/>
      <c r="BF553" s="117"/>
      <c r="BG553" s="117"/>
      <c r="BH553" s="117"/>
    </row>
    <row r="554" spans="1:60" outlineLevel="1" x14ac:dyDescent="0.2">
      <c r="A554" s="120"/>
      <c r="B554" s="121"/>
      <c r="C554" s="148" t="s">
        <v>233</v>
      </c>
      <c r="D554" s="123"/>
      <c r="E554" s="124">
        <v>4.2</v>
      </c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17"/>
      <c r="Z554" s="117"/>
      <c r="AA554" s="117"/>
      <c r="AB554" s="117"/>
      <c r="AC554" s="117"/>
      <c r="AD554" s="117"/>
      <c r="AE554" s="117"/>
      <c r="AF554" s="117"/>
      <c r="AG554" s="117" t="s">
        <v>140</v>
      </c>
      <c r="AH554" s="117">
        <v>0</v>
      </c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  <c r="AV554" s="117"/>
      <c r="AW554" s="117"/>
      <c r="AX554" s="117"/>
      <c r="AY554" s="117"/>
      <c r="AZ554" s="117"/>
      <c r="BA554" s="117"/>
      <c r="BB554" s="117"/>
      <c r="BC554" s="117"/>
      <c r="BD554" s="117"/>
      <c r="BE554" s="117"/>
      <c r="BF554" s="117"/>
      <c r="BG554" s="117"/>
      <c r="BH554" s="117"/>
    </row>
    <row r="555" spans="1:60" outlineLevel="1" x14ac:dyDescent="0.2">
      <c r="A555" s="120"/>
      <c r="B555" s="121"/>
      <c r="C555" s="148" t="s">
        <v>183</v>
      </c>
      <c r="D555" s="123"/>
      <c r="E555" s="124">
        <v>4.5</v>
      </c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17"/>
      <c r="Z555" s="117"/>
      <c r="AA555" s="117"/>
      <c r="AB555" s="117"/>
      <c r="AC555" s="117"/>
      <c r="AD555" s="117"/>
      <c r="AE555" s="117"/>
      <c r="AF555" s="117"/>
      <c r="AG555" s="117" t="s">
        <v>140</v>
      </c>
      <c r="AH555" s="117">
        <v>0</v>
      </c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  <c r="AV555" s="117"/>
      <c r="AW555" s="117"/>
      <c r="AX555" s="117"/>
      <c r="AY555" s="117"/>
      <c r="AZ555" s="117"/>
      <c r="BA555" s="117"/>
      <c r="BB555" s="117"/>
      <c r="BC555" s="117"/>
      <c r="BD555" s="117"/>
      <c r="BE555" s="117"/>
      <c r="BF555" s="117"/>
      <c r="BG555" s="117"/>
      <c r="BH555" s="117"/>
    </row>
    <row r="556" spans="1:60" outlineLevel="1" x14ac:dyDescent="0.2">
      <c r="A556" s="120"/>
      <c r="B556" s="121"/>
      <c r="C556" s="148" t="s">
        <v>159</v>
      </c>
      <c r="D556" s="123"/>
      <c r="E556" s="124">
        <v>1.62</v>
      </c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17"/>
      <c r="Z556" s="117"/>
      <c r="AA556" s="117"/>
      <c r="AB556" s="117"/>
      <c r="AC556" s="117"/>
      <c r="AD556" s="117"/>
      <c r="AE556" s="117"/>
      <c r="AF556" s="117"/>
      <c r="AG556" s="117" t="s">
        <v>140</v>
      </c>
      <c r="AH556" s="117">
        <v>0</v>
      </c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X556" s="117"/>
      <c r="AY556" s="117"/>
      <c r="AZ556" s="117"/>
      <c r="BA556" s="117"/>
      <c r="BB556" s="117"/>
      <c r="BC556" s="117"/>
      <c r="BD556" s="117"/>
      <c r="BE556" s="117"/>
      <c r="BF556" s="117"/>
      <c r="BG556" s="117"/>
      <c r="BH556" s="117"/>
    </row>
    <row r="557" spans="1:60" outlineLevel="1" x14ac:dyDescent="0.2">
      <c r="A557" s="120"/>
      <c r="B557" s="121"/>
      <c r="C557" s="148" t="s">
        <v>184</v>
      </c>
      <c r="D557" s="123"/>
      <c r="E557" s="124">
        <v>1.62</v>
      </c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17"/>
      <c r="Z557" s="117"/>
      <c r="AA557" s="117"/>
      <c r="AB557" s="117"/>
      <c r="AC557" s="117"/>
      <c r="AD557" s="117"/>
      <c r="AE557" s="117"/>
      <c r="AF557" s="117"/>
      <c r="AG557" s="117" t="s">
        <v>140</v>
      </c>
      <c r="AH557" s="117">
        <v>0</v>
      </c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  <c r="AV557" s="117"/>
      <c r="AW557" s="117"/>
      <c r="AX557" s="117"/>
      <c r="AY557" s="117"/>
      <c r="AZ557" s="117"/>
      <c r="BA557" s="117"/>
      <c r="BB557" s="117"/>
      <c r="BC557" s="117"/>
      <c r="BD557" s="117"/>
      <c r="BE557" s="117"/>
      <c r="BF557" s="117"/>
      <c r="BG557" s="117"/>
      <c r="BH557" s="117"/>
    </row>
    <row r="558" spans="1:60" outlineLevel="1" x14ac:dyDescent="0.2">
      <c r="A558" s="120"/>
      <c r="B558" s="121"/>
      <c r="C558" s="148" t="s">
        <v>185</v>
      </c>
      <c r="D558" s="123"/>
      <c r="E558" s="124">
        <v>1.8</v>
      </c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17"/>
      <c r="Z558" s="117"/>
      <c r="AA558" s="117"/>
      <c r="AB558" s="117"/>
      <c r="AC558" s="117"/>
      <c r="AD558" s="117"/>
      <c r="AE558" s="117"/>
      <c r="AF558" s="117"/>
      <c r="AG558" s="117" t="s">
        <v>140</v>
      </c>
      <c r="AH558" s="117">
        <v>0</v>
      </c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X558" s="117"/>
      <c r="AY558" s="117"/>
      <c r="AZ558" s="117"/>
      <c r="BA558" s="117"/>
      <c r="BB558" s="117"/>
      <c r="BC558" s="117"/>
      <c r="BD558" s="117"/>
      <c r="BE558" s="117"/>
      <c r="BF558" s="117"/>
      <c r="BG558" s="117"/>
      <c r="BH558" s="117"/>
    </row>
    <row r="559" spans="1:60" outlineLevel="1" x14ac:dyDescent="0.2">
      <c r="A559" s="120"/>
      <c r="B559" s="121"/>
      <c r="C559" s="148" t="s">
        <v>578</v>
      </c>
      <c r="D559" s="123"/>
      <c r="E559" s="124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17"/>
      <c r="Z559" s="117"/>
      <c r="AA559" s="117"/>
      <c r="AB559" s="117"/>
      <c r="AC559" s="117"/>
      <c r="AD559" s="117"/>
      <c r="AE559" s="117"/>
      <c r="AF559" s="117"/>
      <c r="AG559" s="117" t="s">
        <v>140</v>
      </c>
      <c r="AH559" s="117">
        <v>0</v>
      </c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  <c r="AV559" s="117"/>
      <c r="AW559" s="117"/>
      <c r="AX559" s="117"/>
      <c r="AY559" s="117"/>
      <c r="AZ559" s="117"/>
      <c r="BA559" s="117"/>
      <c r="BB559" s="117"/>
      <c r="BC559" s="117"/>
      <c r="BD559" s="117"/>
      <c r="BE559" s="117"/>
      <c r="BF559" s="117"/>
      <c r="BG559" s="117"/>
      <c r="BH559" s="117"/>
    </row>
    <row r="560" spans="1:60" outlineLevel="1" x14ac:dyDescent="0.2">
      <c r="A560" s="120"/>
      <c r="B560" s="121"/>
      <c r="C560" s="148" t="s">
        <v>195</v>
      </c>
      <c r="D560" s="123"/>
      <c r="E560" s="124">
        <v>70.56</v>
      </c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17"/>
      <c r="Z560" s="117"/>
      <c r="AA560" s="117"/>
      <c r="AB560" s="117"/>
      <c r="AC560" s="117"/>
      <c r="AD560" s="117"/>
      <c r="AE560" s="117"/>
      <c r="AF560" s="117"/>
      <c r="AG560" s="117" t="s">
        <v>140</v>
      </c>
      <c r="AH560" s="117">
        <v>0</v>
      </c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X560" s="117"/>
      <c r="AY560" s="117"/>
      <c r="AZ560" s="117"/>
      <c r="BA560" s="117"/>
      <c r="BB560" s="117"/>
      <c r="BC560" s="117"/>
      <c r="BD560" s="117"/>
      <c r="BE560" s="117"/>
      <c r="BF560" s="117"/>
      <c r="BG560" s="117"/>
      <c r="BH560" s="117"/>
    </row>
    <row r="561" spans="1:60" outlineLevel="1" x14ac:dyDescent="0.2">
      <c r="A561" s="120"/>
      <c r="B561" s="121"/>
      <c r="C561" s="148" t="s">
        <v>201</v>
      </c>
      <c r="D561" s="123"/>
      <c r="E561" s="124">
        <v>82.8</v>
      </c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17"/>
      <c r="Z561" s="117"/>
      <c r="AA561" s="117"/>
      <c r="AB561" s="117"/>
      <c r="AC561" s="117"/>
      <c r="AD561" s="117"/>
      <c r="AE561" s="117"/>
      <c r="AF561" s="117"/>
      <c r="AG561" s="117" t="s">
        <v>140</v>
      </c>
      <c r="AH561" s="117">
        <v>0</v>
      </c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  <c r="AV561" s="117"/>
      <c r="AW561" s="117"/>
      <c r="AX561" s="117"/>
      <c r="AY561" s="117"/>
      <c r="AZ561" s="117"/>
      <c r="BA561" s="117"/>
      <c r="BB561" s="117"/>
      <c r="BC561" s="117"/>
      <c r="BD561" s="117"/>
      <c r="BE561" s="117"/>
      <c r="BF561" s="117"/>
      <c r="BG561" s="117"/>
      <c r="BH561" s="117"/>
    </row>
    <row r="562" spans="1:60" outlineLevel="1" x14ac:dyDescent="0.2">
      <c r="A562" s="120"/>
      <c r="B562" s="121"/>
      <c r="C562" s="148" t="s">
        <v>204</v>
      </c>
      <c r="D562" s="123"/>
      <c r="E562" s="124">
        <v>79.2</v>
      </c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17"/>
      <c r="Z562" s="117"/>
      <c r="AA562" s="117"/>
      <c r="AB562" s="117"/>
      <c r="AC562" s="117"/>
      <c r="AD562" s="117"/>
      <c r="AE562" s="117"/>
      <c r="AF562" s="117"/>
      <c r="AG562" s="117" t="s">
        <v>140</v>
      </c>
      <c r="AH562" s="117">
        <v>0</v>
      </c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  <c r="AV562" s="117"/>
      <c r="AW562" s="117"/>
      <c r="AX562" s="117"/>
      <c r="AY562" s="117"/>
      <c r="AZ562" s="117"/>
      <c r="BA562" s="117"/>
      <c r="BB562" s="117"/>
      <c r="BC562" s="117"/>
      <c r="BD562" s="117"/>
      <c r="BE562" s="117"/>
      <c r="BF562" s="117"/>
      <c r="BG562" s="117"/>
      <c r="BH562" s="117"/>
    </row>
    <row r="563" spans="1:60" outlineLevel="1" x14ac:dyDescent="0.2">
      <c r="A563" s="120"/>
      <c r="B563" s="121"/>
      <c r="C563" s="148" t="s">
        <v>206</v>
      </c>
      <c r="D563" s="123"/>
      <c r="E563" s="124">
        <v>86.4</v>
      </c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17"/>
      <c r="Z563" s="117"/>
      <c r="AA563" s="117"/>
      <c r="AB563" s="117"/>
      <c r="AC563" s="117"/>
      <c r="AD563" s="117"/>
      <c r="AE563" s="117"/>
      <c r="AF563" s="117"/>
      <c r="AG563" s="117" t="s">
        <v>140</v>
      </c>
      <c r="AH563" s="117">
        <v>0</v>
      </c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17"/>
      <c r="BE563" s="117"/>
      <c r="BF563" s="117"/>
      <c r="BG563" s="117"/>
      <c r="BH563" s="117"/>
    </row>
    <row r="564" spans="1:60" outlineLevel="1" x14ac:dyDescent="0.2">
      <c r="A564" s="120"/>
      <c r="B564" s="121"/>
      <c r="C564" s="148" t="s">
        <v>208</v>
      </c>
      <c r="D564" s="123"/>
      <c r="E564" s="124">
        <v>41.04</v>
      </c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17"/>
      <c r="Z564" s="117"/>
      <c r="AA564" s="117"/>
      <c r="AB564" s="117"/>
      <c r="AC564" s="117"/>
      <c r="AD564" s="117"/>
      <c r="AE564" s="117"/>
      <c r="AF564" s="117"/>
      <c r="AG564" s="117" t="s">
        <v>140</v>
      </c>
      <c r="AH564" s="117">
        <v>0</v>
      </c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  <c r="AV564" s="117"/>
      <c r="AW564" s="117"/>
      <c r="AX564" s="117"/>
      <c r="AY564" s="117"/>
      <c r="AZ564" s="117"/>
      <c r="BA564" s="117"/>
      <c r="BB564" s="117"/>
      <c r="BC564" s="117"/>
      <c r="BD564" s="117"/>
      <c r="BE564" s="117"/>
      <c r="BF564" s="117"/>
      <c r="BG564" s="117"/>
      <c r="BH564" s="117"/>
    </row>
    <row r="565" spans="1:60" outlineLevel="1" x14ac:dyDescent="0.2">
      <c r="A565" s="120"/>
      <c r="B565" s="121"/>
      <c r="C565" s="148" t="s">
        <v>210</v>
      </c>
      <c r="D565" s="123"/>
      <c r="E565" s="124">
        <v>33.479999999999997</v>
      </c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17"/>
      <c r="Z565" s="117"/>
      <c r="AA565" s="117"/>
      <c r="AB565" s="117"/>
      <c r="AC565" s="117"/>
      <c r="AD565" s="117"/>
      <c r="AE565" s="117"/>
      <c r="AF565" s="117"/>
      <c r="AG565" s="117" t="s">
        <v>140</v>
      </c>
      <c r="AH565" s="117">
        <v>0</v>
      </c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X565" s="117"/>
      <c r="AY565" s="117"/>
      <c r="AZ565" s="117"/>
      <c r="BA565" s="117"/>
      <c r="BB565" s="117"/>
      <c r="BC565" s="117"/>
      <c r="BD565" s="117"/>
      <c r="BE565" s="117"/>
      <c r="BF565" s="117"/>
      <c r="BG565" s="117"/>
      <c r="BH565" s="117"/>
    </row>
    <row r="566" spans="1:60" outlineLevel="1" x14ac:dyDescent="0.2">
      <c r="A566" s="120"/>
      <c r="B566" s="121"/>
      <c r="C566" s="148" t="s">
        <v>211</v>
      </c>
      <c r="D566" s="123"/>
      <c r="E566" s="124">
        <v>29.88</v>
      </c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17"/>
      <c r="Z566" s="117"/>
      <c r="AA566" s="117"/>
      <c r="AB566" s="117"/>
      <c r="AC566" s="117"/>
      <c r="AD566" s="117"/>
      <c r="AE566" s="117"/>
      <c r="AF566" s="117"/>
      <c r="AG566" s="117" t="s">
        <v>140</v>
      </c>
      <c r="AH566" s="117">
        <v>0</v>
      </c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  <c r="AV566" s="117"/>
      <c r="AW566" s="117"/>
      <c r="AX566" s="117"/>
      <c r="AY566" s="117"/>
      <c r="AZ566" s="117"/>
      <c r="BA566" s="117"/>
      <c r="BB566" s="117"/>
      <c r="BC566" s="117"/>
      <c r="BD566" s="117"/>
      <c r="BE566" s="117"/>
      <c r="BF566" s="117"/>
      <c r="BG566" s="117"/>
      <c r="BH566" s="117"/>
    </row>
    <row r="567" spans="1:60" outlineLevel="1" x14ac:dyDescent="0.2">
      <c r="A567" s="120"/>
      <c r="B567" s="121"/>
      <c r="C567" s="148" t="s">
        <v>212</v>
      </c>
      <c r="D567" s="123"/>
      <c r="E567" s="124">
        <v>13.12</v>
      </c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17"/>
      <c r="Z567" s="117"/>
      <c r="AA567" s="117"/>
      <c r="AB567" s="117"/>
      <c r="AC567" s="117"/>
      <c r="AD567" s="117"/>
      <c r="AE567" s="117"/>
      <c r="AF567" s="117"/>
      <c r="AG567" s="117" t="s">
        <v>140</v>
      </c>
      <c r="AH567" s="117">
        <v>0</v>
      </c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  <c r="AV567" s="117"/>
      <c r="AW567" s="117"/>
      <c r="AX567" s="117"/>
      <c r="AY567" s="117"/>
      <c r="AZ567" s="117"/>
      <c r="BA567" s="117"/>
      <c r="BB567" s="117"/>
      <c r="BC567" s="117"/>
      <c r="BD567" s="117"/>
      <c r="BE567" s="117"/>
      <c r="BF567" s="117"/>
      <c r="BG567" s="117"/>
      <c r="BH567" s="117"/>
    </row>
    <row r="568" spans="1:60" outlineLevel="1" x14ac:dyDescent="0.2">
      <c r="A568" s="120"/>
      <c r="B568" s="121"/>
      <c r="C568" s="148" t="s">
        <v>213</v>
      </c>
      <c r="D568" s="123"/>
      <c r="E568" s="124">
        <v>30.96</v>
      </c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17"/>
      <c r="Z568" s="117"/>
      <c r="AA568" s="117"/>
      <c r="AB568" s="117"/>
      <c r="AC568" s="117"/>
      <c r="AD568" s="117"/>
      <c r="AE568" s="117"/>
      <c r="AF568" s="117"/>
      <c r="AG568" s="117" t="s">
        <v>140</v>
      </c>
      <c r="AH568" s="117">
        <v>0</v>
      </c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  <c r="AV568" s="117"/>
      <c r="AW568" s="117"/>
      <c r="AX568" s="117"/>
      <c r="AY568" s="117"/>
      <c r="AZ568" s="117"/>
      <c r="BA568" s="117"/>
      <c r="BB568" s="117"/>
      <c r="BC568" s="117"/>
      <c r="BD568" s="117"/>
      <c r="BE568" s="117"/>
      <c r="BF568" s="117"/>
      <c r="BG568" s="117"/>
      <c r="BH568" s="117"/>
    </row>
    <row r="569" spans="1:60" outlineLevel="1" x14ac:dyDescent="0.2">
      <c r="A569" s="120"/>
      <c r="B569" s="121"/>
      <c r="C569" s="148" t="s">
        <v>214</v>
      </c>
      <c r="D569" s="123"/>
      <c r="E569" s="124">
        <v>26.64</v>
      </c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17"/>
      <c r="Z569" s="117"/>
      <c r="AA569" s="117"/>
      <c r="AB569" s="117"/>
      <c r="AC569" s="117"/>
      <c r="AD569" s="117"/>
      <c r="AE569" s="117"/>
      <c r="AF569" s="117"/>
      <c r="AG569" s="117" t="s">
        <v>140</v>
      </c>
      <c r="AH569" s="117">
        <v>0</v>
      </c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17"/>
      <c r="BE569" s="117"/>
      <c r="BF569" s="117"/>
      <c r="BG569" s="117"/>
      <c r="BH569" s="117"/>
    </row>
    <row r="570" spans="1:60" outlineLevel="1" x14ac:dyDescent="0.2">
      <c r="A570" s="120"/>
      <c r="B570" s="121"/>
      <c r="C570" s="148" t="s">
        <v>216</v>
      </c>
      <c r="D570" s="123"/>
      <c r="E570" s="124">
        <v>19.440000000000001</v>
      </c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17"/>
      <c r="Z570" s="117"/>
      <c r="AA570" s="117"/>
      <c r="AB570" s="117"/>
      <c r="AC570" s="117"/>
      <c r="AD570" s="117"/>
      <c r="AE570" s="117"/>
      <c r="AF570" s="117"/>
      <c r="AG570" s="117" t="s">
        <v>140</v>
      </c>
      <c r="AH570" s="117">
        <v>0</v>
      </c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X570" s="117"/>
      <c r="AY570" s="117"/>
      <c r="AZ570" s="117"/>
      <c r="BA570" s="117"/>
      <c r="BB570" s="117"/>
      <c r="BC570" s="117"/>
      <c r="BD570" s="117"/>
      <c r="BE570" s="117"/>
      <c r="BF570" s="117"/>
      <c r="BG570" s="117"/>
      <c r="BH570" s="117"/>
    </row>
    <row r="571" spans="1:60" outlineLevel="1" x14ac:dyDescent="0.2">
      <c r="A571" s="140">
        <v>156</v>
      </c>
      <c r="B571" s="141" t="s">
        <v>583</v>
      </c>
      <c r="C571" s="149" t="s">
        <v>584</v>
      </c>
      <c r="D571" s="142" t="s">
        <v>148</v>
      </c>
      <c r="E571" s="143">
        <v>30</v>
      </c>
      <c r="F571" s="144"/>
      <c r="G571" s="145">
        <f>ROUND(E571*F571,2)</f>
        <v>0</v>
      </c>
      <c r="H571" s="122">
        <v>13.94</v>
      </c>
      <c r="I571" s="122">
        <f>ROUND(E571*H571,2)</f>
        <v>418.2</v>
      </c>
      <c r="J571" s="122">
        <v>37.06</v>
      </c>
      <c r="K571" s="122">
        <f>ROUND(E571*J571,2)</f>
        <v>1111.8</v>
      </c>
      <c r="L571" s="122">
        <v>21</v>
      </c>
      <c r="M571" s="122">
        <f>G571*(1+L571/100)</f>
        <v>0</v>
      </c>
      <c r="N571" s="122">
        <v>1.6000000000000001E-4</v>
      </c>
      <c r="O571" s="122">
        <f>ROUND(E571*N571,2)</f>
        <v>0</v>
      </c>
      <c r="P571" s="122">
        <v>0</v>
      </c>
      <c r="Q571" s="122">
        <f>ROUND(E571*P571,2)</f>
        <v>0</v>
      </c>
      <c r="R571" s="122"/>
      <c r="S571" s="122" t="s">
        <v>135</v>
      </c>
      <c r="T571" s="122" t="s">
        <v>135</v>
      </c>
      <c r="U571" s="122">
        <v>7.5999999999999998E-2</v>
      </c>
      <c r="V571" s="122">
        <f>ROUND(E571*U571,2)</f>
        <v>2.2799999999999998</v>
      </c>
      <c r="W571" s="122"/>
      <c r="X571" s="122" t="s">
        <v>137</v>
      </c>
      <c r="Y571" s="117"/>
      <c r="Z571" s="117"/>
      <c r="AA571" s="117"/>
      <c r="AB571" s="117"/>
      <c r="AC571" s="117"/>
      <c r="AD571" s="117"/>
      <c r="AE571" s="117"/>
      <c r="AF571" s="117"/>
      <c r="AG571" s="117" t="s">
        <v>138</v>
      </c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X571" s="117"/>
      <c r="AY571" s="117"/>
      <c r="AZ571" s="117"/>
      <c r="BA571" s="117"/>
      <c r="BB571" s="117"/>
      <c r="BC571" s="117"/>
      <c r="BD571" s="117"/>
      <c r="BE571" s="117"/>
      <c r="BF571" s="117"/>
      <c r="BG571" s="117"/>
      <c r="BH571" s="117"/>
    </row>
    <row r="572" spans="1:60" outlineLevel="1" x14ac:dyDescent="0.2">
      <c r="A572" s="134">
        <v>157</v>
      </c>
      <c r="B572" s="135" t="s">
        <v>585</v>
      </c>
      <c r="C572" s="147" t="s">
        <v>586</v>
      </c>
      <c r="D572" s="136" t="s">
        <v>143</v>
      </c>
      <c r="E572" s="137">
        <v>156.94999999999999</v>
      </c>
      <c r="F572" s="138"/>
      <c r="G572" s="139">
        <f>ROUND(E572*F572,2)</f>
        <v>0</v>
      </c>
      <c r="H572" s="122">
        <v>9.81</v>
      </c>
      <c r="I572" s="122">
        <f>ROUND(E572*H572,2)</f>
        <v>1539.68</v>
      </c>
      <c r="J572" s="122">
        <v>6.59</v>
      </c>
      <c r="K572" s="122">
        <f>ROUND(E572*J572,2)</f>
        <v>1034.3</v>
      </c>
      <c r="L572" s="122">
        <v>21</v>
      </c>
      <c r="M572" s="122">
        <f>G572*(1+L572/100)</f>
        <v>0</v>
      </c>
      <c r="N572" s="122">
        <v>3.5E-4</v>
      </c>
      <c r="O572" s="122">
        <f>ROUND(E572*N572,2)</f>
        <v>0.05</v>
      </c>
      <c r="P572" s="122">
        <v>0</v>
      </c>
      <c r="Q572" s="122">
        <f>ROUND(E572*P572,2)</f>
        <v>0</v>
      </c>
      <c r="R572" s="122"/>
      <c r="S572" s="122" t="s">
        <v>135</v>
      </c>
      <c r="T572" s="122" t="s">
        <v>135</v>
      </c>
      <c r="U572" s="122">
        <v>1.35E-2</v>
      </c>
      <c r="V572" s="122">
        <f>ROUND(E572*U572,2)</f>
        <v>2.12</v>
      </c>
      <c r="W572" s="122"/>
      <c r="X572" s="122" t="s">
        <v>137</v>
      </c>
      <c r="Y572" s="117"/>
      <c r="Z572" s="117"/>
      <c r="AA572" s="117"/>
      <c r="AB572" s="117"/>
      <c r="AC572" s="117"/>
      <c r="AD572" s="117"/>
      <c r="AE572" s="117"/>
      <c r="AF572" s="117"/>
      <c r="AG572" s="117" t="s">
        <v>138</v>
      </c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X572" s="117"/>
      <c r="AY572" s="117"/>
      <c r="AZ572" s="117"/>
      <c r="BA572" s="117"/>
      <c r="BB572" s="117"/>
      <c r="BC572" s="117"/>
      <c r="BD572" s="117"/>
      <c r="BE572" s="117"/>
      <c r="BF572" s="117"/>
      <c r="BG572" s="117"/>
      <c r="BH572" s="117"/>
    </row>
    <row r="573" spans="1:60" outlineLevel="1" x14ac:dyDescent="0.2">
      <c r="A573" s="120"/>
      <c r="B573" s="121"/>
      <c r="C573" s="148" t="s">
        <v>176</v>
      </c>
      <c r="D573" s="123"/>
      <c r="E573" s="124">
        <v>22.57</v>
      </c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17"/>
      <c r="Z573" s="117"/>
      <c r="AA573" s="117"/>
      <c r="AB573" s="117"/>
      <c r="AC573" s="117"/>
      <c r="AD573" s="117"/>
      <c r="AE573" s="117"/>
      <c r="AF573" s="117"/>
      <c r="AG573" s="117" t="s">
        <v>140</v>
      </c>
      <c r="AH573" s="117">
        <v>0</v>
      </c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H573" s="117"/>
    </row>
    <row r="574" spans="1:60" outlineLevel="1" x14ac:dyDescent="0.2">
      <c r="A574" s="120"/>
      <c r="B574" s="121"/>
      <c r="C574" s="148" t="s">
        <v>177</v>
      </c>
      <c r="D574" s="123"/>
      <c r="E574" s="124">
        <v>30.96</v>
      </c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17"/>
      <c r="Z574" s="117"/>
      <c r="AA574" s="117"/>
      <c r="AB574" s="117"/>
      <c r="AC574" s="117"/>
      <c r="AD574" s="117"/>
      <c r="AE574" s="117"/>
      <c r="AF574" s="117"/>
      <c r="AG574" s="117" t="s">
        <v>140</v>
      </c>
      <c r="AH574" s="117">
        <v>0</v>
      </c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  <c r="AV574" s="117"/>
      <c r="AW574" s="117"/>
      <c r="AX574" s="117"/>
      <c r="AY574" s="117"/>
      <c r="AZ574" s="117"/>
      <c r="BA574" s="117"/>
      <c r="BB574" s="117"/>
      <c r="BC574" s="117"/>
      <c r="BD574" s="117"/>
      <c r="BE574" s="117"/>
      <c r="BF574" s="117"/>
      <c r="BG574" s="117"/>
      <c r="BH574" s="117"/>
    </row>
    <row r="575" spans="1:60" outlineLevel="1" x14ac:dyDescent="0.2">
      <c r="A575" s="120"/>
      <c r="B575" s="121"/>
      <c r="C575" s="148" t="s">
        <v>178</v>
      </c>
      <c r="D575" s="123"/>
      <c r="E575" s="124">
        <v>30.25</v>
      </c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17"/>
      <c r="Z575" s="117"/>
      <c r="AA575" s="117"/>
      <c r="AB575" s="117"/>
      <c r="AC575" s="117"/>
      <c r="AD575" s="117"/>
      <c r="AE575" s="117"/>
      <c r="AF575" s="117"/>
      <c r="AG575" s="117" t="s">
        <v>140</v>
      </c>
      <c r="AH575" s="117">
        <v>0</v>
      </c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X575" s="117"/>
      <c r="AY575" s="117"/>
      <c r="AZ575" s="117"/>
      <c r="BA575" s="117"/>
      <c r="BB575" s="117"/>
      <c r="BC575" s="117"/>
      <c r="BD575" s="117"/>
      <c r="BE575" s="117"/>
      <c r="BF575" s="117"/>
      <c r="BG575" s="117"/>
      <c r="BH575" s="117"/>
    </row>
    <row r="576" spans="1:60" outlineLevel="1" x14ac:dyDescent="0.2">
      <c r="A576" s="120"/>
      <c r="B576" s="121"/>
      <c r="C576" s="148" t="s">
        <v>179</v>
      </c>
      <c r="D576" s="123"/>
      <c r="E576" s="124">
        <v>34.56</v>
      </c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17"/>
      <c r="Z576" s="117"/>
      <c r="AA576" s="117"/>
      <c r="AB576" s="117"/>
      <c r="AC576" s="117"/>
      <c r="AD576" s="117"/>
      <c r="AE576" s="117"/>
      <c r="AF576" s="117"/>
      <c r="AG576" s="117" t="s">
        <v>140</v>
      </c>
      <c r="AH576" s="117">
        <v>0</v>
      </c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  <c r="AV576" s="117"/>
      <c r="AW576" s="117"/>
      <c r="AX576" s="117"/>
      <c r="AY576" s="117"/>
      <c r="AZ576" s="117"/>
      <c r="BA576" s="117"/>
      <c r="BB576" s="117"/>
      <c r="BC576" s="117"/>
      <c r="BD576" s="117"/>
      <c r="BE576" s="117"/>
      <c r="BF576" s="117"/>
      <c r="BG576" s="117"/>
      <c r="BH576" s="117"/>
    </row>
    <row r="577" spans="1:60" outlineLevel="1" x14ac:dyDescent="0.2">
      <c r="A577" s="120"/>
      <c r="B577" s="121"/>
      <c r="C577" s="148" t="s">
        <v>180</v>
      </c>
      <c r="D577" s="123"/>
      <c r="E577" s="124">
        <v>5.4</v>
      </c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17"/>
      <c r="Z577" s="117"/>
      <c r="AA577" s="117"/>
      <c r="AB577" s="117"/>
      <c r="AC577" s="117"/>
      <c r="AD577" s="117"/>
      <c r="AE577" s="117"/>
      <c r="AF577" s="117"/>
      <c r="AG577" s="117" t="s">
        <v>140</v>
      </c>
      <c r="AH577" s="117">
        <v>0</v>
      </c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  <c r="AV577" s="117"/>
      <c r="AW577" s="117"/>
      <c r="AX577" s="117"/>
      <c r="AY577" s="117"/>
      <c r="AZ577" s="117"/>
      <c r="BA577" s="117"/>
      <c r="BB577" s="117"/>
      <c r="BC577" s="117"/>
      <c r="BD577" s="117"/>
      <c r="BE577" s="117"/>
      <c r="BF577" s="117"/>
      <c r="BG577" s="117"/>
      <c r="BH577" s="117"/>
    </row>
    <row r="578" spans="1:60" outlineLevel="1" x14ac:dyDescent="0.2">
      <c r="A578" s="120"/>
      <c r="B578" s="121"/>
      <c r="C578" s="148" t="s">
        <v>181</v>
      </c>
      <c r="D578" s="123"/>
      <c r="E578" s="124">
        <v>11.22</v>
      </c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17"/>
      <c r="Z578" s="117"/>
      <c r="AA578" s="117"/>
      <c r="AB578" s="117"/>
      <c r="AC578" s="117"/>
      <c r="AD578" s="117"/>
      <c r="AE578" s="117"/>
      <c r="AF578" s="117"/>
      <c r="AG578" s="117" t="s">
        <v>140</v>
      </c>
      <c r="AH578" s="117">
        <v>0</v>
      </c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H578" s="117"/>
    </row>
    <row r="579" spans="1:60" outlineLevel="1" x14ac:dyDescent="0.2">
      <c r="A579" s="120"/>
      <c r="B579" s="121"/>
      <c r="C579" s="148" t="s">
        <v>182</v>
      </c>
      <c r="D579" s="123"/>
      <c r="E579" s="124">
        <v>8.25</v>
      </c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17"/>
      <c r="Z579" s="117"/>
      <c r="AA579" s="117"/>
      <c r="AB579" s="117"/>
      <c r="AC579" s="117"/>
      <c r="AD579" s="117"/>
      <c r="AE579" s="117"/>
      <c r="AF579" s="117"/>
      <c r="AG579" s="117" t="s">
        <v>140</v>
      </c>
      <c r="AH579" s="117">
        <v>0</v>
      </c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X579" s="117"/>
      <c r="AY579" s="117"/>
      <c r="AZ579" s="117"/>
      <c r="BA579" s="117"/>
      <c r="BB579" s="117"/>
      <c r="BC579" s="117"/>
      <c r="BD579" s="117"/>
      <c r="BE579" s="117"/>
      <c r="BF579" s="117"/>
      <c r="BG579" s="117"/>
      <c r="BH579" s="117"/>
    </row>
    <row r="580" spans="1:60" outlineLevel="1" x14ac:dyDescent="0.2">
      <c r="A580" s="120"/>
      <c r="B580" s="121"/>
      <c r="C580" s="148" t="s">
        <v>233</v>
      </c>
      <c r="D580" s="123"/>
      <c r="E580" s="124">
        <v>4.2</v>
      </c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17"/>
      <c r="Z580" s="117"/>
      <c r="AA580" s="117"/>
      <c r="AB580" s="117"/>
      <c r="AC580" s="117"/>
      <c r="AD580" s="117"/>
      <c r="AE580" s="117"/>
      <c r="AF580" s="117"/>
      <c r="AG580" s="117" t="s">
        <v>140</v>
      </c>
      <c r="AH580" s="117">
        <v>0</v>
      </c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17"/>
      <c r="BE580" s="117"/>
      <c r="BF580" s="117"/>
      <c r="BG580" s="117"/>
      <c r="BH580" s="117"/>
    </row>
    <row r="581" spans="1:60" outlineLevel="1" x14ac:dyDescent="0.2">
      <c r="A581" s="120"/>
      <c r="B581" s="121"/>
      <c r="C581" s="148" t="s">
        <v>183</v>
      </c>
      <c r="D581" s="123"/>
      <c r="E581" s="124">
        <v>4.5</v>
      </c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17"/>
      <c r="Z581" s="117"/>
      <c r="AA581" s="117"/>
      <c r="AB581" s="117"/>
      <c r="AC581" s="117"/>
      <c r="AD581" s="117"/>
      <c r="AE581" s="117"/>
      <c r="AF581" s="117"/>
      <c r="AG581" s="117" t="s">
        <v>140</v>
      </c>
      <c r="AH581" s="117">
        <v>0</v>
      </c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  <c r="AV581" s="117"/>
      <c r="AW581" s="117"/>
      <c r="AX581" s="117"/>
      <c r="AY581" s="117"/>
      <c r="AZ581" s="117"/>
      <c r="BA581" s="117"/>
      <c r="BB581" s="117"/>
      <c r="BC581" s="117"/>
      <c r="BD581" s="117"/>
      <c r="BE581" s="117"/>
      <c r="BF581" s="117"/>
      <c r="BG581" s="117"/>
      <c r="BH581" s="117"/>
    </row>
    <row r="582" spans="1:60" outlineLevel="1" x14ac:dyDescent="0.2">
      <c r="A582" s="120"/>
      <c r="B582" s="121"/>
      <c r="C582" s="148" t="s">
        <v>159</v>
      </c>
      <c r="D582" s="123"/>
      <c r="E582" s="124">
        <v>1.62</v>
      </c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17"/>
      <c r="Z582" s="117"/>
      <c r="AA582" s="117"/>
      <c r="AB582" s="117"/>
      <c r="AC582" s="117"/>
      <c r="AD582" s="117"/>
      <c r="AE582" s="117"/>
      <c r="AF582" s="117"/>
      <c r="AG582" s="117" t="s">
        <v>140</v>
      </c>
      <c r="AH582" s="117">
        <v>0</v>
      </c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H582" s="117"/>
    </row>
    <row r="583" spans="1:60" outlineLevel="1" x14ac:dyDescent="0.2">
      <c r="A583" s="120"/>
      <c r="B583" s="121"/>
      <c r="C583" s="148" t="s">
        <v>184</v>
      </c>
      <c r="D583" s="123"/>
      <c r="E583" s="124">
        <v>1.62</v>
      </c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17"/>
      <c r="Z583" s="117"/>
      <c r="AA583" s="117"/>
      <c r="AB583" s="117"/>
      <c r="AC583" s="117"/>
      <c r="AD583" s="117"/>
      <c r="AE583" s="117"/>
      <c r="AF583" s="117"/>
      <c r="AG583" s="117" t="s">
        <v>140</v>
      </c>
      <c r="AH583" s="117">
        <v>0</v>
      </c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X583" s="117"/>
      <c r="AY583" s="117"/>
      <c r="AZ583" s="117"/>
      <c r="BA583" s="117"/>
      <c r="BB583" s="117"/>
      <c r="BC583" s="117"/>
      <c r="BD583" s="117"/>
      <c r="BE583" s="117"/>
      <c r="BF583" s="117"/>
      <c r="BG583" s="117"/>
      <c r="BH583" s="117"/>
    </row>
    <row r="584" spans="1:60" outlineLevel="1" x14ac:dyDescent="0.2">
      <c r="A584" s="120"/>
      <c r="B584" s="121"/>
      <c r="C584" s="148" t="s">
        <v>185</v>
      </c>
      <c r="D584" s="123"/>
      <c r="E584" s="124">
        <v>1.8</v>
      </c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17"/>
      <c r="Z584" s="117"/>
      <c r="AA584" s="117"/>
      <c r="AB584" s="117"/>
      <c r="AC584" s="117"/>
      <c r="AD584" s="117"/>
      <c r="AE584" s="117"/>
      <c r="AF584" s="117"/>
      <c r="AG584" s="117" t="s">
        <v>140</v>
      </c>
      <c r="AH584" s="117">
        <v>0</v>
      </c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  <c r="BD584" s="117"/>
      <c r="BE584" s="117"/>
      <c r="BF584" s="117"/>
      <c r="BG584" s="117"/>
      <c r="BH584" s="117"/>
    </row>
    <row r="585" spans="1:60" outlineLevel="1" x14ac:dyDescent="0.2">
      <c r="A585" s="134">
        <v>158</v>
      </c>
      <c r="B585" s="135" t="s">
        <v>587</v>
      </c>
      <c r="C585" s="147" t="s">
        <v>588</v>
      </c>
      <c r="D585" s="136" t="s">
        <v>143</v>
      </c>
      <c r="E585" s="137">
        <v>670.47</v>
      </c>
      <c r="F585" s="138"/>
      <c r="G585" s="139">
        <f>ROUND(E585*F585,2)</f>
        <v>0</v>
      </c>
      <c r="H585" s="122">
        <v>0</v>
      </c>
      <c r="I585" s="122">
        <f>ROUND(E585*H585,2)</f>
        <v>0</v>
      </c>
      <c r="J585" s="122">
        <v>10.6</v>
      </c>
      <c r="K585" s="122">
        <f>ROUND(E585*J585,2)</f>
        <v>7106.98</v>
      </c>
      <c r="L585" s="122">
        <v>21</v>
      </c>
      <c r="M585" s="122">
        <f>G585*(1+L585/100)</f>
        <v>0</v>
      </c>
      <c r="N585" s="122">
        <v>0</v>
      </c>
      <c r="O585" s="122">
        <f>ROUND(E585*N585,2)</f>
        <v>0</v>
      </c>
      <c r="P585" s="122">
        <v>0</v>
      </c>
      <c r="Q585" s="122">
        <f>ROUND(E585*P585,2)</f>
        <v>0</v>
      </c>
      <c r="R585" s="122"/>
      <c r="S585" s="122" t="s">
        <v>276</v>
      </c>
      <c r="T585" s="122" t="s">
        <v>135</v>
      </c>
      <c r="U585" s="122">
        <v>2.1000000000000001E-2</v>
      </c>
      <c r="V585" s="122">
        <f>ROUND(E585*U585,2)</f>
        <v>14.08</v>
      </c>
      <c r="W585" s="122"/>
      <c r="X585" s="122" t="s">
        <v>137</v>
      </c>
      <c r="Y585" s="117"/>
      <c r="Z585" s="117"/>
      <c r="AA585" s="117"/>
      <c r="AB585" s="117"/>
      <c r="AC585" s="117"/>
      <c r="AD585" s="117"/>
      <c r="AE585" s="117"/>
      <c r="AF585" s="117"/>
      <c r="AG585" s="117" t="s">
        <v>138</v>
      </c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17"/>
      <c r="BE585" s="117"/>
      <c r="BF585" s="117"/>
      <c r="BG585" s="117"/>
      <c r="BH585" s="117"/>
    </row>
    <row r="586" spans="1:60" outlineLevel="1" x14ac:dyDescent="0.2">
      <c r="A586" s="120"/>
      <c r="B586" s="121"/>
      <c r="C586" s="148" t="s">
        <v>577</v>
      </c>
      <c r="D586" s="123"/>
      <c r="E586" s="124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17"/>
      <c r="Z586" s="117"/>
      <c r="AA586" s="117"/>
      <c r="AB586" s="117"/>
      <c r="AC586" s="117"/>
      <c r="AD586" s="117"/>
      <c r="AE586" s="117"/>
      <c r="AF586" s="117"/>
      <c r="AG586" s="117" t="s">
        <v>140</v>
      </c>
      <c r="AH586" s="117">
        <v>0</v>
      </c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17"/>
      <c r="BE586" s="117"/>
      <c r="BF586" s="117"/>
      <c r="BG586" s="117"/>
      <c r="BH586" s="117"/>
    </row>
    <row r="587" spans="1:60" outlineLevel="1" x14ac:dyDescent="0.2">
      <c r="A587" s="120"/>
      <c r="B587" s="121"/>
      <c r="C587" s="148" t="s">
        <v>176</v>
      </c>
      <c r="D587" s="123"/>
      <c r="E587" s="124">
        <v>22.57</v>
      </c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17"/>
      <c r="Z587" s="117"/>
      <c r="AA587" s="117"/>
      <c r="AB587" s="117"/>
      <c r="AC587" s="117"/>
      <c r="AD587" s="117"/>
      <c r="AE587" s="117"/>
      <c r="AF587" s="117"/>
      <c r="AG587" s="117" t="s">
        <v>140</v>
      </c>
      <c r="AH587" s="117">
        <v>0</v>
      </c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H587" s="117"/>
    </row>
    <row r="588" spans="1:60" outlineLevel="1" x14ac:dyDescent="0.2">
      <c r="A588" s="120"/>
      <c r="B588" s="121"/>
      <c r="C588" s="148" t="s">
        <v>177</v>
      </c>
      <c r="D588" s="123"/>
      <c r="E588" s="124">
        <v>30.96</v>
      </c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17"/>
      <c r="Z588" s="117"/>
      <c r="AA588" s="117"/>
      <c r="AB588" s="117"/>
      <c r="AC588" s="117"/>
      <c r="AD588" s="117"/>
      <c r="AE588" s="117"/>
      <c r="AF588" s="117"/>
      <c r="AG588" s="117" t="s">
        <v>140</v>
      </c>
      <c r="AH588" s="117">
        <v>0</v>
      </c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H588" s="117"/>
    </row>
    <row r="589" spans="1:60" outlineLevel="1" x14ac:dyDescent="0.2">
      <c r="A589" s="120"/>
      <c r="B589" s="121"/>
      <c r="C589" s="148" t="s">
        <v>178</v>
      </c>
      <c r="D589" s="123"/>
      <c r="E589" s="124">
        <v>30.25</v>
      </c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17"/>
      <c r="Z589" s="117"/>
      <c r="AA589" s="117"/>
      <c r="AB589" s="117"/>
      <c r="AC589" s="117"/>
      <c r="AD589" s="117"/>
      <c r="AE589" s="117"/>
      <c r="AF589" s="117"/>
      <c r="AG589" s="117" t="s">
        <v>140</v>
      </c>
      <c r="AH589" s="117">
        <v>0</v>
      </c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17"/>
      <c r="BE589" s="117"/>
      <c r="BF589" s="117"/>
      <c r="BG589" s="117"/>
      <c r="BH589" s="117"/>
    </row>
    <row r="590" spans="1:60" outlineLevel="1" x14ac:dyDescent="0.2">
      <c r="A590" s="120"/>
      <c r="B590" s="121"/>
      <c r="C590" s="148" t="s">
        <v>179</v>
      </c>
      <c r="D590" s="123"/>
      <c r="E590" s="124">
        <v>34.56</v>
      </c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17"/>
      <c r="Z590" s="117"/>
      <c r="AA590" s="117"/>
      <c r="AB590" s="117"/>
      <c r="AC590" s="117"/>
      <c r="AD590" s="117"/>
      <c r="AE590" s="117"/>
      <c r="AF590" s="117"/>
      <c r="AG590" s="117" t="s">
        <v>140</v>
      </c>
      <c r="AH590" s="117">
        <v>0</v>
      </c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  <c r="BD590" s="117"/>
      <c r="BE590" s="117"/>
      <c r="BF590" s="117"/>
      <c r="BG590" s="117"/>
      <c r="BH590" s="117"/>
    </row>
    <row r="591" spans="1:60" outlineLevel="1" x14ac:dyDescent="0.2">
      <c r="A591" s="120"/>
      <c r="B591" s="121"/>
      <c r="C591" s="148" t="s">
        <v>180</v>
      </c>
      <c r="D591" s="123"/>
      <c r="E591" s="124">
        <v>5.4</v>
      </c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17"/>
      <c r="Z591" s="117"/>
      <c r="AA591" s="117"/>
      <c r="AB591" s="117"/>
      <c r="AC591" s="117"/>
      <c r="AD591" s="117"/>
      <c r="AE591" s="117"/>
      <c r="AF591" s="117"/>
      <c r="AG591" s="117" t="s">
        <v>140</v>
      </c>
      <c r="AH591" s="117">
        <v>0</v>
      </c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H591" s="117"/>
    </row>
    <row r="592" spans="1:60" outlineLevel="1" x14ac:dyDescent="0.2">
      <c r="A592" s="120"/>
      <c r="B592" s="121"/>
      <c r="C592" s="148" t="s">
        <v>181</v>
      </c>
      <c r="D592" s="123"/>
      <c r="E592" s="124">
        <v>11.22</v>
      </c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17"/>
      <c r="Z592" s="117"/>
      <c r="AA592" s="117"/>
      <c r="AB592" s="117"/>
      <c r="AC592" s="117"/>
      <c r="AD592" s="117"/>
      <c r="AE592" s="117"/>
      <c r="AF592" s="117"/>
      <c r="AG592" s="117" t="s">
        <v>140</v>
      </c>
      <c r="AH592" s="117">
        <v>0</v>
      </c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X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H592" s="117"/>
    </row>
    <row r="593" spans="1:60" outlineLevel="1" x14ac:dyDescent="0.2">
      <c r="A593" s="120"/>
      <c r="B593" s="121"/>
      <c r="C593" s="148" t="s">
        <v>182</v>
      </c>
      <c r="D593" s="123"/>
      <c r="E593" s="124">
        <v>8.25</v>
      </c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17"/>
      <c r="Z593" s="117"/>
      <c r="AA593" s="117"/>
      <c r="AB593" s="117"/>
      <c r="AC593" s="117"/>
      <c r="AD593" s="117"/>
      <c r="AE593" s="117"/>
      <c r="AF593" s="117"/>
      <c r="AG593" s="117" t="s">
        <v>140</v>
      </c>
      <c r="AH593" s="117">
        <v>0</v>
      </c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X593" s="117"/>
      <c r="AY593" s="117"/>
      <c r="AZ593" s="117"/>
      <c r="BA593" s="117"/>
      <c r="BB593" s="117"/>
      <c r="BC593" s="117"/>
      <c r="BD593" s="117"/>
      <c r="BE593" s="117"/>
      <c r="BF593" s="117"/>
      <c r="BG593" s="117"/>
      <c r="BH593" s="117"/>
    </row>
    <row r="594" spans="1:60" outlineLevel="1" x14ac:dyDescent="0.2">
      <c r="A594" s="120"/>
      <c r="B594" s="121"/>
      <c r="C594" s="148" t="s">
        <v>233</v>
      </c>
      <c r="D594" s="123"/>
      <c r="E594" s="124">
        <v>4.2</v>
      </c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17"/>
      <c r="Z594" s="117"/>
      <c r="AA594" s="117"/>
      <c r="AB594" s="117"/>
      <c r="AC594" s="117"/>
      <c r="AD594" s="117"/>
      <c r="AE594" s="117"/>
      <c r="AF594" s="117"/>
      <c r="AG594" s="117" t="s">
        <v>140</v>
      </c>
      <c r="AH594" s="117">
        <v>0</v>
      </c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X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H594" s="117"/>
    </row>
    <row r="595" spans="1:60" outlineLevel="1" x14ac:dyDescent="0.2">
      <c r="A595" s="120"/>
      <c r="B595" s="121"/>
      <c r="C595" s="148" t="s">
        <v>183</v>
      </c>
      <c r="D595" s="123"/>
      <c r="E595" s="124">
        <v>4.5</v>
      </c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17"/>
      <c r="Z595" s="117"/>
      <c r="AA595" s="117"/>
      <c r="AB595" s="117"/>
      <c r="AC595" s="117"/>
      <c r="AD595" s="117"/>
      <c r="AE595" s="117"/>
      <c r="AF595" s="117"/>
      <c r="AG595" s="117" t="s">
        <v>140</v>
      </c>
      <c r="AH595" s="117">
        <v>0</v>
      </c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H595" s="117"/>
    </row>
    <row r="596" spans="1:60" outlineLevel="1" x14ac:dyDescent="0.2">
      <c r="A596" s="120"/>
      <c r="B596" s="121"/>
      <c r="C596" s="148" t="s">
        <v>159</v>
      </c>
      <c r="D596" s="123"/>
      <c r="E596" s="124">
        <v>1.62</v>
      </c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17"/>
      <c r="Z596" s="117"/>
      <c r="AA596" s="117"/>
      <c r="AB596" s="117"/>
      <c r="AC596" s="117"/>
      <c r="AD596" s="117"/>
      <c r="AE596" s="117"/>
      <c r="AF596" s="117"/>
      <c r="AG596" s="117" t="s">
        <v>140</v>
      </c>
      <c r="AH596" s="117">
        <v>0</v>
      </c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H596" s="117"/>
    </row>
    <row r="597" spans="1:60" outlineLevel="1" x14ac:dyDescent="0.2">
      <c r="A597" s="120"/>
      <c r="B597" s="121"/>
      <c r="C597" s="148" t="s">
        <v>184</v>
      </c>
      <c r="D597" s="123"/>
      <c r="E597" s="124">
        <v>1.62</v>
      </c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17"/>
      <c r="Z597" s="117"/>
      <c r="AA597" s="117"/>
      <c r="AB597" s="117"/>
      <c r="AC597" s="117"/>
      <c r="AD597" s="117"/>
      <c r="AE597" s="117"/>
      <c r="AF597" s="117"/>
      <c r="AG597" s="117" t="s">
        <v>140</v>
      </c>
      <c r="AH597" s="117">
        <v>0</v>
      </c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</row>
    <row r="598" spans="1:60" outlineLevel="1" x14ac:dyDescent="0.2">
      <c r="A598" s="120"/>
      <c r="B598" s="121"/>
      <c r="C598" s="148" t="s">
        <v>185</v>
      </c>
      <c r="D598" s="123"/>
      <c r="E598" s="124">
        <v>1.8</v>
      </c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17"/>
      <c r="Z598" s="117"/>
      <c r="AA598" s="117"/>
      <c r="AB598" s="117"/>
      <c r="AC598" s="117"/>
      <c r="AD598" s="117"/>
      <c r="AE598" s="117"/>
      <c r="AF598" s="117"/>
      <c r="AG598" s="117" t="s">
        <v>140</v>
      </c>
      <c r="AH598" s="117">
        <v>0</v>
      </c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H598" s="117"/>
    </row>
    <row r="599" spans="1:60" outlineLevel="1" x14ac:dyDescent="0.2">
      <c r="A599" s="120"/>
      <c r="B599" s="121"/>
      <c r="C599" s="148" t="s">
        <v>578</v>
      </c>
      <c r="D599" s="123"/>
      <c r="E599" s="124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17"/>
      <c r="Z599" s="117"/>
      <c r="AA599" s="117"/>
      <c r="AB599" s="117"/>
      <c r="AC599" s="117"/>
      <c r="AD599" s="117"/>
      <c r="AE599" s="117"/>
      <c r="AF599" s="117"/>
      <c r="AG599" s="117" t="s">
        <v>140</v>
      </c>
      <c r="AH599" s="117">
        <v>0</v>
      </c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  <c r="AV599" s="117"/>
      <c r="AW599" s="117"/>
      <c r="AX599" s="117"/>
      <c r="AY599" s="117"/>
      <c r="AZ599" s="117"/>
      <c r="BA599" s="117"/>
      <c r="BB599" s="117"/>
      <c r="BC599" s="117"/>
      <c r="BD599" s="117"/>
      <c r="BE599" s="117"/>
      <c r="BF599" s="117"/>
      <c r="BG599" s="117"/>
      <c r="BH599" s="117"/>
    </row>
    <row r="600" spans="1:60" outlineLevel="1" x14ac:dyDescent="0.2">
      <c r="A600" s="120"/>
      <c r="B600" s="121"/>
      <c r="C600" s="148" t="s">
        <v>195</v>
      </c>
      <c r="D600" s="123"/>
      <c r="E600" s="124">
        <v>70.56</v>
      </c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17"/>
      <c r="Z600" s="117"/>
      <c r="AA600" s="117"/>
      <c r="AB600" s="117"/>
      <c r="AC600" s="117"/>
      <c r="AD600" s="117"/>
      <c r="AE600" s="117"/>
      <c r="AF600" s="117"/>
      <c r="AG600" s="117" t="s">
        <v>140</v>
      </c>
      <c r="AH600" s="117">
        <v>0</v>
      </c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</row>
    <row r="601" spans="1:60" outlineLevel="1" x14ac:dyDescent="0.2">
      <c r="A601" s="120"/>
      <c r="B601" s="121"/>
      <c r="C601" s="148" t="s">
        <v>201</v>
      </c>
      <c r="D601" s="123"/>
      <c r="E601" s="124">
        <v>82.8</v>
      </c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17"/>
      <c r="Z601" s="117"/>
      <c r="AA601" s="117"/>
      <c r="AB601" s="117"/>
      <c r="AC601" s="117"/>
      <c r="AD601" s="117"/>
      <c r="AE601" s="117"/>
      <c r="AF601" s="117"/>
      <c r="AG601" s="117" t="s">
        <v>140</v>
      </c>
      <c r="AH601" s="117">
        <v>0</v>
      </c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H601" s="117"/>
    </row>
    <row r="602" spans="1:60" outlineLevel="1" x14ac:dyDescent="0.2">
      <c r="A602" s="120"/>
      <c r="B602" s="121"/>
      <c r="C602" s="148" t="s">
        <v>204</v>
      </c>
      <c r="D602" s="123"/>
      <c r="E602" s="124">
        <v>79.2</v>
      </c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17"/>
      <c r="Z602" s="117"/>
      <c r="AA602" s="117"/>
      <c r="AB602" s="117"/>
      <c r="AC602" s="117"/>
      <c r="AD602" s="117"/>
      <c r="AE602" s="117"/>
      <c r="AF602" s="117"/>
      <c r="AG602" s="117" t="s">
        <v>140</v>
      </c>
      <c r="AH602" s="117">
        <v>0</v>
      </c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X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H602" s="117"/>
    </row>
    <row r="603" spans="1:60" outlineLevel="1" x14ac:dyDescent="0.2">
      <c r="A603" s="120"/>
      <c r="B603" s="121"/>
      <c r="C603" s="148" t="s">
        <v>206</v>
      </c>
      <c r="D603" s="123"/>
      <c r="E603" s="124">
        <v>86.4</v>
      </c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17"/>
      <c r="Z603" s="117"/>
      <c r="AA603" s="117"/>
      <c r="AB603" s="117"/>
      <c r="AC603" s="117"/>
      <c r="AD603" s="117"/>
      <c r="AE603" s="117"/>
      <c r="AF603" s="117"/>
      <c r="AG603" s="117" t="s">
        <v>140</v>
      </c>
      <c r="AH603" s="117">
        <v>0</v>
      </c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17"/>
      <c r="BE603" s="117"/>
      <c r="BF603" s="117"/>
      <c r="BG603" s="117"/>
      <c r="BH603" s="117"/>
    </row>
    <row r="604" spans="1:60" outlineLevel="1" x14ac:dyDescent="0.2">
      <c r="A604" s="120"/>
      <c r="B604" s="121"/>
      <c r="C604" s="148" t="s">
        <v>208</v>
      </c>
      <c r="D604" s="123"/>
      <c r="E604" s="124">
        <v>41.04</v>
      </c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17"/>
      <c r="Z604" s="117"/>
      <c r="AA604" s="117"/>
      <c r="AB604" s="117"/>
      <c r="AC604" s="117"/>
      <c r="AD604" s="117"/>
      <c r="AE604" s="117"/>
      <c r="AF604" s="117"/>
      <c r="AG604" s="117" t="s">
        <v>140</v>
      </c>
      <c r="AH604" s="117">
        <v>0</v>
      </c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17"/>
      <c r="BE604" s="117"/>
      <c r="BF604" s="117"/>
      <c r="BG604" s="117"/>
      <c r="BH604" s="117"/>
    </row>
    <row r="605" spans="1:60" outlineLevel="1" x14ac:dyDescent="0.2">
      <c r="A605" s="120"/>
      <c r="B605" s="121"/>
      <c r="C605" s="148" t="s">
        <v>210</v>
      </c>
      <c r="D605" s="123"/>
      <c r="E605" s="124">
        <v>33.479999999999997</v>
      </c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17"/>
      <c r="Z605" s="117"/>
      <c r="AA605" s="117"/>
      <c r="AB605" s="117"/>
      <c r="AC605" s="117"/>
      <c r="AD605" s="117"/>
      <c r="AE605" s="117"/>
      <c r="AF605" s="117"/>
      <c r="AG605" s="117" t="s">
        <v>140</v>
      </c>
      <c r="AH605" s="117">
        <v>0</v>
      </c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</row>
    <row r="606" spans="1:60" outlineLevel="1" x14ac:dyDescent="0.2">
      <c r="A606" s="120"/>
      <c r="B606" s="121"/>
      <c r="C606" s="148" t="s">
        <v>211</v>
      </c>
      <c r="D606" s="123"/>
      <c r="E606" s="124">
        <v>29.88</v>
      </c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17"/>
      <c r="Z606" s="117"/>
      <c r="AA606" s="117"/>
      <c r="AB606" s="117"/>
      <c r="AC606" s="117"/>
      <c r="AD606" s="117"/>
      <c r="AE606" s="117"/>
      <c r="AF606" s="117"/>
      <c r="AG606" s="117" t="s">
        <v>140</v>
      </c>
      <c r="AH606" s="117">
        <v>0</v>
      </c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  <c r="BD606" s="117"/>
      <c r="BE606" s="117"/>
      <c r="BF606" s="117"/>
      <c r="BG606" s="117"/>
      <c r="BH606" s="117"/>
    </row>
    <row r="607" spans="1:60" outlineLevel="1" x14ac:dyDescent="0.2">
      <c r="A607" s="120"/>
      <c r="B607" s="121"/>
      <c r="C607" s="148" t="s">
        <v>212</v>
      </c>
      <c r="D607" s="123"/>
      <c r="E607" s="124">
        <v>13.12</v>
      </c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17"/>
      <c r="Z607" s="117"/>
      <c r="AA607" s="117"/>
      <c r="AB607" s="117"/>
      <c r="AC607" s="117"/>
      <c r="AD607" s="117"/>
      <c r="AE607" s="117"/>
      <c r="AF607" s="117"/>
      <c r="AG607" s="117" t="s">
        <v>140</v>
      </c>
      <c r="AH607" s="117">
        <v>0</v>
      </c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H607" s="117"/>
    </row>
    <row r="608" spans="1:60" outlineLevel="1" x14ac:dyDescent="0.2">
      <c r="A608" s="120"/>
      <c r="B608" s="121"/>
      <c r="C608" s="148" t="s">
        <v>213</v>
      </c>
      <c r="D608" s="123"/>
      <c r="E608" s="124">
        <v>30.96</v>
      </c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17"/>
      <c r="Z608" s="117"/>
      <c r="AA608" s="117"/>
      <c r="AB608" s="117"/>
      <c r="AC608" s="117"/>
      <c r="AD608" s="117"/>
      <c r="AE608" s="117"/>
      <c r="AF608" s="117"/>
      <c r="AG608" s="117" t="s">
        <v>140</v>
      </c>
      <c r="AH608" s="117">
        <v>0</v>
      </c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H608" s="117"/>
    </row>
    <row r="609" spans="1:60" outlineLevel="1" x14ac:dyDescent="0.2">
      <c r="A609" s="120"/>
      <c r="B609" s="121"/>
      <c r="C609" s="148" t="s">
        <v>214</v>
      </c>
      <c r="D609" s="123"/>
      <c r="E609" s="124">
        <v>26.64</v>
      </c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17"/>
      <c r="Z609" s="117"/>
      <c r="AA609" s="117"/>
      <c r="AB609" s="117"/>
      <c r="AC609" s="117"/>
      <c r="AD609" s="117"/>
      <c r="AE609" s="117"/>
      <c r="AF609" s="117"/>
      <c r="AG609" s="117" t="s">
        <v>140</v>
      </c>
      <c r="AH609" s="117">
        <v>0</v>
      </c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17"/>
      <c r="BE609" s="117"/>
      <c r="BF609" s="117"/>
      <c r="BG609" s="117"/>
      <c r="BH609" s="117"/>
    </row>
    <row r="610" spans="1:60" outlineLevel="1" x14ac:dyDescent="0.2">
      <c r="A610" s="120"/>
      <c r="B610" s="121"/>
      <c r="C610" s="148" t="s">
        <v>216</v>
      </c>
      <c r="D610" s="123"/>
      <c r="E610" s="124">
        <v>19.440000000000001</v>
      </c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17"/>
      <c r="Z610" s="117"/>
      <c r="AA610" s="117"/>
      <c r="AB610" s="117"/>
      <c r="AC610" s="117"/>
      <c r="AD610" s="117"/>
      <c r="AE610" s="117"/>
      <c r="AF610" s="117"/>
      <c r="AG610" s="117" t="s">
        <v>140</v>
      </c>
      <c r="AH610" s="117">
        <v>0</v>
      </c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  <c r="BD610" s="117"/>
      <c r="BE610" s="117"/>
      <c r="BF610" s="117"/>
      <c r="BG610" s="117"/>
      <c r="BH610" s="117"/>
    </row>
    <row r="611" spans="1:60" x14ac:dyDescent="0.2">
      <c r="A611" s="128" t="s">
        <v>130</v>
      </c>
      <c r="B611" s="129" t="s">
        <v>98</v>
      </c>
      <c r="C611" s="146" t="s">
        <v>99</v>
      </c>
      <c r="D611" s="130"/>
      <c r="E611" s="131"/>
      <c r="F611" s="132"/>
      <c r="G611" s="133">
        <f>SUMIF(AG612:AG649,"&lt;&gt;NOR",G612:G649)</f>
        <v>0</v>
      </c>
      <c r="H611" s="127"/>
      <c r="I611" s="127">
        <f>SUM(I612:I649)</f>
        <v>36140.32</v>
      </c>
      <c r="J611" s="127"/>
      <c r="K611" s="127">
        <f>SUM(K612:K649)</f>
        <v>48162.68</v>
      </c>
      <c r="L611" s="127"/>
      <c r="M611" s="127">
        <f>SUM(M612:M649)</f>
        <v>0</v>
      </c>
      <c r="N611" s="127"/>
      <c r="O611" s="127">
        <f>SUM(O612:O649)</f>
        <v>50.13</v>
      </c>
      <c r="P611" s="127"/>
      <c r="Q611" s="127">
        <f>SUM(Q612:Q649)</f>
        <v>0</v>
      </c>
      <c r="R611" s="127"/>
      <c r="S611" s="127"/>
      <c r="T611" s="127"/>
      <c r="U611" s="127"/>
      <c r="V611" s="127">
        <f>SUM(V612:V649)</f>
        <v>60.850000000000009</v>
      </c>
      <c r="W611" s="127"/>
      <c r="X611" s="127"/>
      <c r="AG611" t="s">
        <v>131</v>
      </c>
    </row>
    <row r="612" spans="1:60" outlineLevel="1" x14ac:dyDescent="0.2">
      <c r="A612" s="140">
        <v>159</v>
      </c>
      <c r="B612" s="141" t="s">
        <v>589</v>
      </c>
      <c r="C612" s="149" t="s">
        <v>590</v>
      </c>
      <c r="D612" s="142" t="s">
        <v>148</v>
      </c>
      <c r="E612" s="143">
        <v>10</v>
      </c>
      <c r="F612" s="144"/>
      <c r="G612" s="145">
        <f t="shared" ref="G612:G649" si="35">ROUND(E612*F612,2)</f>
        <v>0</v>
      </c>
      <c r="H612" s="122">
        <v>0</v>
      </c>
      <c r="I612" s="122">
        <f t="shared" ref="I612:I649" si="36">ROUND(E612*H612,2)</f>
        <v>0</v>
      </c>
      <c r="J612" s="122">
        <v>28</v>
      </c>
      <c r="K612" s="122">
        <f t="shared" ref="K612:K649" si="37">ROUND(E612*J612,2)</f>
        <v>280</v>
      </c>
      <c r="L612" s="122">
        <v>21</v>
      </c>
      <c r="M612" s="122">
        <f t="shared" ref="M612:M649" si="38">G612*(1+L612/100)</f>
        <v>0</v>
      </c>
      <c r="N612" s="122">
        <v>0</v>
      </c>
      <c r="O612" s="122">
        <f t="shared" ref="O612:O649" si="39">ROUND(E612*N612,2)</f>
        <v>0</v>
      </c>
      <c r="P612" s="122">
        <v>0</v>
      </c>
      <c r="Q612" s="122">
        <f t="shared" ref="Q612:Q649" si="40">ROUND(E612*P612,2)</f>
        <v>0</v>
      </c>
      <c r="R612" s="122"/>
      <c r="S612" s="122" t="s">
        <v>135</v>
      </c>
      <c r="T612" s="122" t="s">
        <v>136</v>
      </c>
      <c r="U612" s="122">
        <v>5.0500000000000003E-2</v>
      </c>
      <c r="V612" s="122">
        <f t="shared" ref="V612:V649" si="41">ROUND(E612*U612,2)</f>
        <v>0.51</v>
      </c>
      <c r="W612" s="122"/>
      <c r="X612" s="122" t="s">
        <v>137</v>
      </c>
      <c r="Y612" s="117"/>
      <c r="Z612" s="117"/>
      <c r="AA612" s="117"/>
      <c r="AB612" s="117"/>
      <c r="AC612" s="117"/>
      <c r="AD612" s="117"/>
      <c r="AE612" s="117"/>
      <c r="AF612" s="117"/>
      <c r="AG612" s="117" t="s">
        <v>138</v>
      </c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X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H612" s="117"/>
    </row>
    <row r="613" spans="1:60" outlineLevel="1" x14ac:dyDescent="0.2">
      <c r="A613" s="140">
        <v>160</v>
      </c>
      <c r="B613" s="141" t="s">
        <v>591</v>
      </c>
      <c r="C613" s="149" t="s">
        <v>592</v>
      </c>
      <c r="D613" s="142" t="s">
        <v>148</v>
      </c>
      <c r="E613" s="143">
        <v>1</v>
      </c>
      <c r="F613" s="144"/>
      <c r="G613" s="145">
        <f t="shared" si="35"/>
        <v>0</v>
      </c>
      <c r="H613" s="122">
        <v>0</v>
      </c>
      <c r="I613" s="122">
        <f t="shared" si="36"/>
        <v>0</v>
      </c>
      <c r="J613" s="122">
        <v>33</v>
      </c>
      <c r="K613" s="122">
        <f t="shared" si="37"/>
        <v>33</v>
      </c>
      <c r="L613" s="122">
        <v>21</v>
      </c>
      <c r="M613" s="122">
        <f t="shared" si="38"/>
        <v>0</v>
      </c>
      <c r="N613" s="122">
        <v>0</v>
      </c>
      <c r="O613" s="122">
        <f t="shared" si="39"/>
        <v>0</v>
      </c>
      <c r="P613" s="122">
        <v>0</v>
      </c>
      <c r="Q613" s="122">
        <f t="shared" si="40"/>
        <v>0</v>
      </c>
      <c r="R613" s="122"/>
      <c r="S613" s="122" t="s">
        <v>135</v>
      </c>
      <c r="T613" s="122" t="s">
        <v>136</v>
      </c>
      <c r="U613" s="122">
        <v>0.06</v>
      </c>
      <c r="V613" s="122">
        <f t="shared" si="41"/>
        <v>0.06</v>
      </c>
      <c r="W613" s="122"/>
      <c r="X613" s="122" t="s">
        <v>137</v>
      </c>
      <c r="Y613" s="117"/>
      <c r="Z613" s="117"/>
      <c r="AA613" s="117"/>
      <c r="AB613" s="117"/>
      <c r="AC613" s="117"/>
      <c r="AD613" s="117"/>
      <c r="AE613" s="117"/>
      <c r="AF613" s="117"/>
      <c r="AG613" s="117" t="s">
        <v>138</v>
      </c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H613" s="117"/>
    </row>
    <row r="614" spans="1:60" outlineLevel="1" x14ac:dyDescent="0.2">
      <c r="A614" s="140">
        <v>161</v>
      </c>
      <c r="B614" s="141" t="s">
        <v>593</v>
      </c>
      <c r="C614" s="149" t="s">
        <v>594</v>
      </c>
      <c r="D614" s="142" t="s">
        <v>148</v>
      </c>
      <c r="E614" s="143">
        <v>20</v>
      </c>
      <c r="F614" s="144"/>
      <c r="G614" s="145">
        <f t="shared" si="35"/>
        <v>0</v>
      </c>
      <c r="H614" s="122">
        <v>0</v>
      </c>
      <c r="I614" s="122">
        <f t="shared" si="36"/>
        <v>0</v>
      </c>
      <c r="J614" s="122">
        <v>167</v>
      </c>
      <c r="K614" s="122">
        <f t="shared" si="37"/>
        <v>3340</v>
      </c>
      <c r="L614" s="122">
        <v>21</v>
      </c>
      <c r="M614" s="122">
        <f t="shared" si="38"/>
        <v>0</v>
      </c>
      <c r="N614" s="122">
        <v>0</v>
      </c>
      <c r="O614" s="122">
        <f t="shared" si="39"/>
        <v>0</v>
      </c>
      <c r="P614" s="122">
        <v>0</v>
      </c>
      <c r="Q614" s="122">
        <f t="shared" si="40"/>
        <v>0</v>
      </c>
      <c r="R614" s="122"/>
      <c r="S614" s="122" t="s">
        <v>135</v>
      </c>
      <c r="T614" s="122" t="s">
        <v>136</v>
      </c>
      <c r="U614" s="122">
        <v>0.30567</v>
      </c>
      <c r="V614" s="122">
        <f t="shared" si="41"/>
        <v>6.11</v>
      </c>
      <c r="W614" s="122"/>
      <c r="X614" s="122" t="s">
        <v>137</v>
      </c>
      <c r="Y614" s="117"/>
      <c r="Z614" s="117"/>
      <c r="AA614" s="117"/>
      <c r="AB614" s="117"/>
      <c r="AC614" s="117"/>
      <c r="AD614" s="117"/>
      <c r="AE614" s="117"/>
      <c r="AF614" s="117"/>
      <c r="AG614" s="117" t="s">
        <v>138</v>
      </c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H614" s="117"/>
    </row>
    <row r="615" spans="1:60" ht="22.5" outlineLevel="1" x14ac:dyDescent="0.2">
      <c r="A615" s="140">
        <v>162</v>
      </c>
      <c r="B615" s="141" t="s">
        <v>595</v>
      </c>
      <c r="C615" s="149" t="s">
        <v>596</v>
      </c>
      <c r="D615" s="142" t="s">
        <v>148</v>
      </c>
      <c r="E615" s="143">
        <v>2</v>
      </c>
      <c r="F615" s="144"/>
      <c r="G615" s="145">
        <f t="shared" si="35"/>
        <v>0</v>
      </c>
      <c r="H615" s="122">
        <v>200.76</v>
      </c>
      <c r="I615" s="122">
        <f t="shared" si="36"/>
        <v>401.52</v>
      </c>
      <c r="J615" s="122">
        <v>149.24</v>
      </c>
      <c r="K615" s="122">
        <f t="shared" si="37"/>
        <v>298.48</v>
      </c>
      <c r="L615" s="122">
        <v>21</v>
      </c>
      <c r="M615" s="122">
        <f t="shared" si="38"/>
        <v>0</v>
      </c>
      <c r="N615" s="122">
        <v>9.0000000000000006E-5</v>
      </c>
      <c r="O615" s="122">
        <f t="shared" si="39"/>
        <v>0</v>
      </c>
      <c r="P615" s="122">
        <v>0</v>
      </c>
      <c r="Q615" s="122">
        <f t="shared" si="40"/>
        <v>0</v>
      </c>
      <c r="R615" s="122"/>
      <c r="S615" s="122" t="s">
        <v>135</v>
      </c>
      <c r="T615" s="122" t="s">
        <v>136</v>
      </c>
      <c r="U615" s="122">
        <v>0.2475</v>
      </c>
      <c r="V615" s="122">
        <f t="shared" si="41"/>
        <v>0.5</v>
      </c>
      <c r="W615" s="122"/>
      <c r="X615" s="122" t="s">
        <v>137</v>
      </c>
      <c r="Y615" s="117"/>
      <c r="Z615" s="117"/>
      <c r="AA615" s="117"/>
      <c r="AB615" s="117"/>
      <c r="AC615" s="117"/>
      <c r="AD615" s="117"/>
      <c r="AE615" s="117"/>
      <c r="AF615" s="117"/>
      <c r="AG615" s="117" t="s">
        <v>138</v>
      </c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X615" s="117"/>
      <c r="AY615" s="117"/>
      <c r="AZ615" s="117"/>
      <c r="BA615" s="117"/>
      <c r="BB615" s="117"/>
      <c r="BC615" s="117"/>
      <c r="BD615" s="117"/>
      <c r="BE615" s="117"/>
      <c r="BF615" s="117"/>
      <c r="BG615" s="117"/>
      <c r="BH615" s="117"/>
    </row>
    <row r="616" spans="1:60" ht="33.75" outlineLevel="1" x14ac:dyDescent="0.2">
      <c r="A616" s="140">
        <v>163</v>
      </c>
      <c r="B616" s="141" t="s">
        <v>597</v>
      </c>
      <c r="C616" s="149" t="s">
        <v>598</v>
      </c>
      <c r="D616" s="142" t="s">
        <v>148</v>
      </c>
      <c r="E616" s="143">
        <v>24</v>
      </c>
      <c r="F616" s="144"/>
      <c r="G616" s="145">
        <f t="shared" si="35"/>
        <v>0</v>
      </c>
      <c r="H616" s="122">
        <v>256.45</v>
      </c>
      <c r="I616" s="122">
        <f t="shared" si="36"/>
        <v>6154.8</v>
      </c>
      <c r="J616" s="122">
        <v>151.55000000000001</v>
      </c>
      <c r="K616" s="122">
        <f t="shared" si="37"/>
        <v>3637.2</v>
      </c>
      <c r="L616" s="122">
        <v>21</v>
      </c>
      <c r="M616" s="122">
        <f t="shared" si="38"/>
        <v>0</v>
      </c>
      <c r="N616" s="122">
        <v>1E-4</v>
      </c>
      <c r="O616" s="122">
        <f t="shared" si="39"/>
        <v>0</v>
      </c>
      <c r="P616" s="122">
        <v>0</v>
      </c>
      <c r="Q616" s="122">
        <f t="shared" si="40"/>
        <v>0</v>
      </c>
      <c r="R616" s="122"/>
      <c r="S616" s="122" t="s">
        <v>135</v>
      </c>
      <c r="T616" s="122" t="s">
        <v>136</v>
      </c>
      <c r="U616" s="122">
        <v>0.249</v>
      </c>
      <c r="V616" s="122">
        <f t="shared" si="41"/>
        <v>5.98</v>
      </c>
      <c r="W616" s="122"/>
      <c r="X616" s="122" t="s">
        <v>137</v>
      </c>
      <c r="Y616" s="117"/>
      <c r="Z616" s="117"/>
      <c r="AA616" s="117"/>
      <c r="AB616" s="117"/>
      <c r="AC616" s="117"/>
      <c r="AD616" s="117"/>
      <c r="AE616" s="117"/>
      <c r="AF616" s="117"/>
      <c r="AG616" s="117" t="s">
        <v>138</v>
      </c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X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H616" s="117"/>
    </row>
    <row r="617" spans="1:60" outlineLevel="1" x14ac:dyDescent="0.2">
      <c r="A617" s="140">
        <v>164</v>
      </c>
      <c r="B617" s="141" t="s">
        <v>599</v>
      </c>
      <c r="C617" s="149" t="s">
        <v>600</v>
      </c>
      <c r="D617" s="142" t="s">
        <v>148</v>
      </c>
      <c r="E617" s="143">
        <v>10</v>
      </c>
      <c r="F617" s="144"/>
      <c r="G617" s="145">
        <f t="shared" si="35"/>
        <v>0</v>
      </c>
      <c r="H617" s="122">
        <v>0</v>
      </c>
      <c r="I617" s="122">
        <f t="shared" si="36"/>
        <v>0</v>
      </c>
      <c r="J617" s="122">
        <v>186</v>
      </c>
      <c r="K617" s="122">
        <f t="shared" si="37"/>
        <v>1860</v>
      </c>
      <c r="L617" s="122">
        <v>21</v>
      </c>
      <c r="M617" s="122">
        <f t="shared" si="38"/>
        <v>0</v>
      </c>
      <c r="N617" s="122">
        <v>0</v>
      </c>
      <c r="O617" s="122">
        <f t="shared" si="39"/>
        <v>0</v>
      </c>
      <c r="P617" s="122">
        <v>0</v>
      </c>
      <c r="Q617" s="122">
        <f t="shared" si="40"/>
        <v>0</v>
      </c>
      <c r="R617" s="122"/>
      <c r="S617" s="122" t="s">
        <v>135</v>
      </c>
      <c r="T617" s="122" t="s">
        <v>136</v>
      </c>
      <c r="U617" s="122">
        <v>0.34</v>
      </c>
      <c r="V617" s="122">
        <f t="shared" si="41"/>
        <v>3.4</v>
      </c>
      <c r="W617" s="122"/>
      <c r="X617" s="122" t="s">
        <v>137</v>
      </c>
      <c r="Y617" s="117"/>
      <c r="Z617" s="117"/>
      <c r="AA617" s="117"/>
      <c r="AB617" s="117"/>
      <c r="AC617" s="117"/>
      <c r="AD617" s="117"/>
      <c r="AE617" s="117"/>
      <c r="AF617" s="117"/>
      <c r="AG617" s="117" t="s">
        <v>138</v>
      </c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H617" s="117"/>
    </row>
    <row r="618" spans="1:60" outlineLevel="1" x14ac:dyDescent="0.2">
      <c r="A618" s="140">
        <v>165</v>
      </c>
      <c r="B618" s="141" t="s">
        <v>601</v>
      </c>
      <c r="C618" s="149" t="s">
        <v>602</v>
      </c>
      <c r="D618" s="142" t="s">
        <v>148</v>
      </c>
      <c r="E618" s="143">
        <v>1</v>
      </c>
      <c r="F618" s="144"/>
      <c r="G618" s="145">
        <f t="shared" si="35"/>
        <v>0</v>
      </c>
      <c r="H618" s="122">
        <v>0</v>
      </c>
      <c r="I618" s="122">
        <f t="shared" si="36"/>
        <v>0</v>
      </c>
      <c r="J618" s="122">
        <v>198</v>
      </c>
      <c r="K618" s="122">
        <f t="shared" si="37"/>
        <v>198</v>
      </c>
      <c r="L618" s="122">
        <v>21</v>
      </c>
      <c r="M618" s="122">
        <f t="shared" si="38"/>
        <v>0</v>
      </c>
      <c r="N618" s="122">
        <v>0</v>
      </c>
      <c r="O618" s="122">
        <f t="shared" si="39"/>
        <v>0</v>
      </c>
      <c r="P618" s="122">
        <v>0</v>
      </c>
      <c r="Q618" s="122">
        <f t="shared" si="40"/>
        <v>0</v>
      </c>
      <c r="R618" s="122"/>
      <c r="S618" s="122" t="s">
        <v>135</v>
      </c>
      <c r="T618" s="122" t="s">
        <v>136</v>
      </c>
      <c r="U618" s="122">
        <v>0.36199999999999999</v>
      </c>
      <c r="V618" s="122">
        <f t="shared" si="41"/>
        <v>0.36</v>
      </c>
      <c r="W618" s="122"/>
      <c r="X618" s="122" t="s">
        <v>137</v>
      </c>
      <c r="Y618" s="117"/>
      <c r="Z618" s="117"/>
      <c r="AA618" s="117"/>
      <c r="AB618" s="117"/>
      <c r="AC618" s="117"/>
      <c r="AD618" s="117"/>
      <c r="AE618" s="117"/>
      <c r="AF618" s="117"/>
      <c r="AG618" s="117" t="s">
        <v>138</v>
      </c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H618" s="117"/>
    </row>
    <row r="619" spans="1:60" outlineLevel="1" x14ac:dyDescent="0.2">
      <c r="A619" s="140">
        <v>166</v>
      </c>
      <c r="B619" s="141" t="s">
        <v>603</v>
      </c>
      <c r="C619" s="149" t="s">
        <v>604</v>
      </c>
      <c r="D619" s="142" t="s">
        <v>148</v>
      </c>
      <c r="E619" s="143">
        <v>11</v>
      </c>
      <c r="F619" s="144"/>
      <c r="G619" s="145">
        <f t="shared" si="35"/>
        <v>0</v>
      </c>
      <c r="H619" s="122">
        <v>0</v>
      </c>
      <c r="I619" s="122">
        <f t="shared" si="36"/>
        <v>0</v>
      </c>
      <c r="J619" s="122">
        <v>212</v>
      </c>
      <c r="K619" s="122">
        <f t="shared" si="37"/>
        <v>2332</v>
      </c>
      <c r="L619" s="122">
        <v>21</v>
      </c>
      <c r="M619" s="122">
        <f t="shared" si="38"/>
        <v>0</v>
      </c>
      <c r="N619" s="122">
        <v>0</v>
      </c>
      <c r="O619" s="122">
        <f t="shared" si="39"/>
        <v>0</v>
      </c>
      <c r="P619" s="122">
        <v>0</v>
      </c>
      <c r="Q619" s="122">
        <f t="shared" si="40"/>
        <v>0</v>
      </c>
      <c r="R619" s="122"/>
      <c r="S619" s="122" t="s">
        <v>135</v>
      </c>
      <c r="T619" s="122" t="s">
        <v>135</v>
      </c>
      <c r="U619" s="122">
        <v>0.43</v>
      </c>
      <c r="V619" s="122">
        <f t="shared" si="41"/>
        <v>4.7300000000000004</v>
      </c>
      <c r="W619" s="122"/>
      <c r="X619" s="122" t="s">
        <v>137</v>
      </c>
      <c r="Y619" s="117"/>
      <c r="Z619" s="117"/>
      <c r="AA619" s="117"/>
      <c r="AB619" s="117"/>
      <c r="AC619" s="117"/>
      <c r="AD619" s="117"/>
      <c r="AE619" s="117"/>
      <c r="AF619" s="117"/>
      <c r="AG619" s="117" t="s">
        <v>138</v>
      </c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17"/>
      <c r="BE619" s="117"/>
      <c r="BF619" s="117"/>
      <c r="BG619" s="117"/>
      <c r="BH619" s="117"/>
    </row>
    <row r="620" spans="1:60" outlineLevel="1" x14ac:dyDescent="0.2">
      <c r="A620" s="140">
        <v>167</v>
      </c>
      <c r="B620" s="141" t="s">
        <v>605</v>
      </c>
      <c r="C620" s="149" t="s">
        <v>606</v>
      </c>
      <c r="D620" s="142" t="s">
        <v>155</v>
      </c>
      <c r="E620" s="143">
        <v>25</v>
      </c>
      <c r="F620" s="144"/>
      <c r="G620" s="145">
        <f t="shared" si="35"/>
        <v>0</v>
      </c>
      <c r="H620" s="122">
        <v>0</v>
      </c>
      <c r="I620" s="122">
        <f t="shared" si="36"/>
        <v>0</v>
      </c>
      <c r="J620" s="122">
        <v>35</v>
      </c>
      <c r="K620" s="122">
        <f t="shared" si="37"/>
        <v>875</v>
      </c>
      <c r="L620" s="122">
        <v>21</v>
      </c>
      <c r="M620" s="122">
        <f t="shared" si="38"/>
        <v>0</v>
      </c>
      <c r="N620" s="122">
        <v>0</v>
      </c>
      <c r="O620" s="122">
        <f t="shared" si="39"/>
        <v>0</v>
      </c>
      <c r="P620" s="122">
        <v>0</v>
      </c>
      <c r="Q620" s="122">
        <f t="shared" si="40"/>
        <v>0</v>
      </c>
      <c r="R620" s="122"/>
      <c r="S620" s="122" t="s">
        <v>135</v>
      </c>
      <c r="T620" s="122" t="s">
        <v>136</v>
      </c>
      <c r="U620" s="122">
        <v>6.4149999999999999E-2</v>
      </c>
      <c r="V620" s="122">
        <f t="shared" si="41"/>
        <v>1.6</v>
      </c>
      <c r="W620" s="122"/>
      <c r="X620" s="122" t="s">
        <v>137</v>
      </c>
      <c r="Y620" s="117"/>
      <c r="Z620" s="117"/>
      <c r="AA620" s="117"/>
      <c r="AB620" s="117"/>
      <c r="AC620" s="117"/>
      <c r="AD620" s="117"/>
      <c r="AE620" s="117"/>
      <c r="AF620" s="117"/>
      <c r="AG620" s="117" t="s">
        <v>138</v>
      </c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H620" s="117"/>
    </row>
    <row r="621" spans="1:60" outlineLevel="1" x14ac:dyDescent="0.2">
      <c r="A621" s="140">
        <v>168</v>
      </c>
      <c r="B621" s="141" t="s">
        <v>607</v>
      </c>
      <c r="C621" s="149" t="s">
        <v>608</v>
      </c>
      <c r="D621" s="142" t="s">
        <v>155</v>
      </c>
      <c r="E621" s="143">
        <v>0.5</v>
      </c>
      <c r="F621" s="144"/>
      <c r="G621" s="145">
        <f t="shared" si="35"/>
        <v>0</v>
      </c>
      <c r="H621" s="122">
        <v>0</v>
      </c>
      <c r="I621" s="122">
        <f t="shared" si="36"/>
        <v>0</v>
      </c>
      <c r="J621" s="122">
        <v>81</v>
      </c>
      <c r="K621" s="122">
        <f t="shared" si="37"/>
        <v>40.5</v>
      </c>
      <c r="L621" s="122">
        <v>21</v>
      </c>
      <c r="M621" s="122">
        <f t="shared" si="38"/>
        <v>0</v>
      </c>
      <c r="N621" s="122">
        <v>0</v>
      </c>
      <c r="O621" s="122">
        <f t="shared" si="39"/>
        <v>0</v>
      </c>
      <c r="P621" s="122">
        <v>0</v>
      </c>
      <c r="Q621" s="122">
        <f t="shared" si="40"/>
        <v>0</v>
      </c>
      <c r="R621" s="122"/>
      <c r="S621" s="122" t="s">
        <v>135</v>
      </c>
      <c r="T621" s="122" t="s">
        <v>136</v>
      </c>
      <c r="U621" s="122">
        <v>0.14868000000000001</v>
      </c>
      <c r="V621" s="122">
        <f t="shared" si="41"/>
        <v>7.0000000000000007E-2</v>
      </c>
      <c r="W621" s="122"/>
      <c r="X621" s="122" t="s">
        <v>137</v>
      </c>
      <c r="Y621" s="117"/>
      <c r="Z621" s="117"/>
      <c r="AA621" s="117"/>
      <c r="AB621" s="117"/>
      <c r="AC621" s="117"/>
      <c r="AD621" s="117"/>
      <c r="AE621" s="117"/>
      <c r="AF621" s="117"/>
      <c r="AG621" s="117" t="s">
        <v>138</v>
      </c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H621" s="117"/>
    </row>
    <row r="622" spans="1:60" ht="22.5" outlineLevel="1" x14ac:dyDescent="0.2">
      <c r="A622" s="140">
        <v>169</v>
      </c>
      <c r="B622" s="141" t="s">
        <v>609</v>
      </c>
      <c r="C622" s="149" t="s">
        <v>610</v>
      </c>
      <c r="D622" s="142" t="s">
        <v>155</v>
      </c>
      <c r="E622" s="143">
        <v>140</v>
      </c>
      <c r="F622" s="144"/>
      <c r="G622" s="145">
        <f t="shared" si="35"/>
        <v>0</v>
      </c>
      <c r="H622" s="122">
        <v>15.04</v>
      </c>
      <c r="I622" s="122">
        <f t="shared" si="36"/>
        <v>2105.6</v>
      </c>
      <c r="J622" s="122">
        <v>39.96</v>
      </c>
      <c r="K622" s="122">
        <f t="shared" si="37"/>
        <v>5594.4</v>
      </c>
      <c r="L622" s="122">
        <v>21</v>
      </c>
      <c r="M622" s="122">
        <f t="shared" si="38"/>
        <v>0</v>
      </c>
      <c r="N622" s="122">
        <v>1.6000000000000001E-4</v>
      </c>
      <c r="O622" s="122">
        <f t="shared" si="39"/>
        <v>0.02</v>
      </c>
      <c r="P622" s="122">
        <v>0</v>
      </c>
      <c r="Q622" s="122">
        <f t="shared" si="40"/>
        <v>0</v>
      </c>
      <c r="R622" s="122"/>
      <c r="S622" s="122" t="s">
        <v>135</v>
      </c>
      <c r="T622" s="122" t="s">
        <v>136</v>
      </c>
      <c r="U622" s="122">
        <v>7.0000000000000007E-2</v>
      </c>
      <c r="V622" s="122">
        <f t="shared" si="41"/>
        <v>9.8000000000000007</v>
      </c>
      <c r="W622" s="122"/>
      <c r="X622" s="122" t="s">
        <v>137</v>
      </c>
      <c r="Y622" s="117"/>
      <c r="Z622" s="117"/>
      <c r="AA622" s="117"/>
      <c r="AB622" s="117"/>
      <c r="AC622" s="117"/>
      <c r="AD622" s="117"/>
      <c r="AE622" s="117"/>
      <c r="AF622" s="117"/>
      <c r="AG622" s="117" t="s">
        <v>138</v>
      </c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H622" s="117"/>
    </row>
    <row r="623" spans="1:60" ht="22.5" outlineLevel="1" x14ac:dyDescent="0.2">
      <c r="A623" s="140">
        <v>170</v>
      </c>
      <c r="B623" s="141" t="s">
        <v>611</v>
      </c>
      <c r="C623" s="149" t="s">
        <v>612</v>
      </c>
      <c r="D623" s="142" t="s">
        <v>155</v>
      </c>
      <c r="E623" s="143">
        <v>160</v>
      </c>
      <c r="F623" s="144"/>
      <c r="G623" s="145">
        <f t="shared" si="35"/>
        <v>0</v>
      </c>
      <c r="H623" s="122">
        <v>24.99</v>
      </c>
      <c r="I623" s="122">
        <f t="shared" si="36"/>
        <v>3998.4</v>
      </c>
      <c r="J623" s="122">
        <v>41.01</v>
      </c>
      <c r="K623" s="122">
        <f t="shared" si="37"/>
        <v>6561.6</v>
      </c>
      <c r="L623" s="122">
        <v>21</v>
      </c>
      <c r="M623" s="122">
        <f t="shared" si="38"/>
        <v>0</v>
      </c>
      <c r="N623" s="122">
        <v>2.1000000000000001E-4</v>
      </c>
      <c r="O623" s="122">
        <f t="shared" si="39"/>
        <v>0.03</v>
      </c>
      <c r="P623" s="122">
        <v>0</v>
      </c>
      <c r="Q623" s="122">
        <f t="shared" si="40"/>
        <v>0</v>
      </c>
      <c r="R623" s="122"/>
      <c r="S623" s="122" t="s">
        <v>135</v>
      </c>
      <c r="T623" s="122" t="s">
        <v>136</v>
      </c>
      <c r="U623" s="122">
        <v>7.0000000000000007E-2</v>
      </c>
      <c r="V623" s="122">
        <f t="shared" si="41"/>
        <v>11.2</v>
      </c>
      <c r="W623" s="122"/>
      <c r="X623" s="122" t="s">
        <v>137</v>
      </c>
      <c r="Y623" s="117"/>
      <c r="Z623" s="117"/>
      <c r="AA623" s="117"/>
      <c r="AB623" s="117"/>
      <c r="AC623" s="117"/>
      <c r="AD623" s="117"/>
      <c r="AE623" s="117"/>
      <c r="AF623" s="117"/>
      <c r="AG623" s="117" t="s">
        <v>138</v>
      </c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X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H623" s="117"/>
    </row>
    <row r="624" spans="1:60" ht="22.5" outlineLevel="1" x14ac:dyDescent="0.2">
      <c r="A624" s="140">
        <v>171</v>
      </c>
      <c r="B624" s="141" t="s">
        <v>613</v>
      </c>
      <c r="C624" s="149" t="s">
        <v>614</v>
      </c>
      <c r="D624" s="142" t="s">
        <v>155</v>
      </c>
      <c r="E624" s="143">
        <v>20</v>
      </c>
      <c r="F624" s="144"/>
      <c r="G624" s="145">
        <f t="shared" si="35"/>
        <v>0</v>
      </c>
      <c r="H624" s="122">
        <v>45.56</v>
      </c>
      <c r="I624" s="122">
        <f t="shared" si="36"/>
        <v>911.2</v>
      </c>
      <c r="J624" s="122">
        <v>35.74</v>
      </c>
      <c r="K624" s="122">
        <f t="shared" si="37"/>
        <v>714.8</v>
      </c>
      <c r="L624" s="122">
        <v>21</v>
      </c>
      <c r="M624" s="122">
        <f t="shared" si="38"/>
        <v>0</v>
      </c>
      <c r="N624" s="122">
        <v>3.2000000000000003E-4</v>
      </c>
      <c r="O624" s="122">
        <f t="shared" si="39"/>
        <v>0.01</v>
      </c>
      <c r="P624" s="122">
        <v>0</v>
      </c>
      <c r="Q624" s="122">
        <f t="shared" si="40"/>
        <v>0</v>
      </c>
      <c r="R624" s="122"/>
      <c r="S624" s="122" t="s">
        <v>135</v>
      </c>
      <c r="T624" s="122" t="s">
        <v>135</v>
      </c>
      <c r="U624" s="122">
        <v>7.2459999999999997E-2</v>
      </c>
      <c r="V624" s="122">
        <f t="shared" si="41"/>
        <v>1.45</v>
      </c>
      <c r="W624" s="122"/>
      <c r="X624" s="122" t="s">
        <v>137</v>
      </c>
      <c r="Y624" s="117"/>
      <c r="Z624" s="117"/>
      <c r="AA624" s="117"/>
      <c r="AB624" s="117"/>
      <c r="AC624" s="117"/>
      <c r="AD624" s="117"/>
      <c r="AE624" s="117"/>
      <c r="AF624" s="117"/>
      <c r="AG624" s="117" t="s">
        <v>138</v>
      </c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H624" s="117"/>
    </row>
    <row r="625" spans="1:60" ht="22.5" outlineLevel="1" x14ac:dyDescent="0.2">
      <c r="A625" s="140">
        <v>172</v>
      </c>
      <c r="B625" s="141" t="s">
        <v>615</v>
      </c>
      <c r="C625" s="149" t="s">
        <v>616</v>
      </c>
      <c r="D625" s="142" t="s">
        <v>155</v>
      </c>
      <c r="E625" s="143">
        <v>10</v>
      </c>
      <c r="F625" s="144"/>
      <c r="G625" s="145">
        <f t="shared" si="35"/>
        <v>0</v>
      </c>
      <c r="H625" s="122">
        <v>69.66</v>
      </c>
      <c r="I625" s="122">
        <f t="shared" si="36"/>
        <v>696.6</v>
      </c>
      <c r="J625" s="122">
        <v>25.14</v>
      </c>
      <c r="K625" s="122">
        <f t="shared" si="37"/>
        <v>251.4</v>
      </c>
      <c r="L625" s="122">
        <v>21</v>
      </c>
      <c r="M625" s="122">
        <f t="shared" si="38"/>
        <v>0</v>
      </c>
      <c r="N625" s="122">
        <v>3.8000000000000002E-4</v>
      </c>
      <c r="O625" s="122">
        <f t="shared" si="39"/>
        <v>0</v>
      </c>
      <c r="P625" s="122">
        <v>0</v>
      </c>
      <c r="Q625" s="122">
        <f t="shared" si="40"/>
        <v>0</v>
      </c>
      <c r="R625" s="122"/>
      <c r="S625" s="122" t="s">
        <v>135</v>
      </c>
      <c r="T625" s="122" t="s">
        <v>135</v>
      </c>
      <c r="U625" s="122">
        <v>5.0959999999999998E-2</v>
      </c>
      <c r="V625" s="122">
        <f t="shared" si="41"/>
        <v>0.51</v>
      </c>
      <c r="W625" s="122"/>
      <c r="X625" s="122" t="s">
        <v>137</v>
      </c>
      <c r="Y625" s="117"/>
      <c r="Z625" s="117"/>
      <c r="AA625" s="117"/>
      <c r="AB625" s="117"/>
      <c r="AC625" s="117"/>
      <c r="AD625" s="117"/>
      <c r="AE625" s="117"/>
      <c r="AF625" s="117"/>
      <c r="AG625" s="117" t="s">
        <v>138</v>
      </c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  <c r="BD625" s="117"/>
      <c r="BE625" s="117"/>
      <c r="BF625" s="117"/>
      <c r="BG625" s="117"/>
      <c r="BH625" s="117"/>
    </row>
    <row r="626" spans="1:60" outlineLevel="1" x14ac:dyDescent="0.2">
      <c r="A626" s="140">
        <v>173</v>
      </c>
      <c r="B626" s="141" t="s">
        <v>617</v>
      </c>
      <c r="C626" s="149" t="s">
        <v>618</v>
      </c>
      <c r="D626" s="142" t="s">
        <v>155</v>
      </c>
      <c r="E626" s="143">
        <v>10</v>
      </c>
      <c r="F626" s="144"/>
      <c r="G626" s="145">
        <f t="shared" si="35"/>
        <v>0</v>
      </c>
      <c r="H626" s="122">
        <v>25.97</v>
      </c>
      <c r="I626" s="122">
        <f t="shared" si="36"/>
        <v>259.7</v>
      </c>
      <c r="J626" s="122">
        <v>49.33</v>
      </c>
      <c r="K626" s="122">
        <f t="shared" si="37"/>
        <v>493.3</v>
      </c>
      <c r="L626" s="122">
        <v>21</v>
      </c>
      <c r="M626" s="122">
        <f t="shared" si="38"/>
        <v>0</v>
      </c>
      <c r="N626" s="122">
        <v>0</v>
      </c>
      <c r="O626" s="122">
        <f t="shared" si="39"/>
        <v>0</v>
      </c>
      <c r="P626" s="122">
        <v>0</v>
      </c>
      <c r="Q626" s="122">
        <f t="shared" si="40"/>
        <v>0</v>
      </c>
      <c r="R626" s="122"/>
      <c r="S626" s="122" t="s">
        <v>135</v>
      </c>
      <c r="T626" s="122" t="s">
        <v>135</v>
      </c>
      <c r="U626" s="122">
        <v>0.1</v>
      </c>
      <c r="V626" s="122">
        <f t="shared" si="41"/>
        <v>1</v>
      </c>
      <c r="W626" s="122"/>
      <c r="X626" s="122" t="s">
        <v>137</v>
      </c>
      <c r="Y626" s="117"/>
      <c r="Z626" s="117"/>
      <c r="AA626" s="117"/>
      <c r="AB626" s="117"/>
      <c r="AC626" s="117"/>
      <c r="AD626" s="117"/>
      <c r="AE626" s="117"/>
      <c r="AF626" s="117"/>
      <c r="AG626" s="117" t="s">
        <v>138</v>
      </c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  <c r="BD626" s="117"/>
      <c r="BE626" s="117"/>
      <c r="BF626" s="117"/>
      <c r="BG626" s="117"/>
      <c r="BH626" s="117"/>
    </row>
    <row r="627" spans="1:60" outlineLevel="1" x14ac:dyDescent="0.2">
      <c r="A627" s="140">
        <v>174</v>
      </c>
      <c r="B627" s="141" t="s">
        <v>619</v>
      </c>
      <c r="C627" s="149" t="s">
        <v>620</v>
      </c>
      <c r="D627" s="142" t="s">
        <v>148</v>
      </c>
      <c r="E627" s="143">
        <v>40</v>
      </c>
      <c r="F627" s="144"/>
      <c r="G627" s="145">
        <f t="shared" si="35"/>
        <v>0</v>
      </c>
      <c r="H627" s="122">
        <v>0</v>
      </c>
      <c r="I627" s="122">
        <f t="shared" si="36"/>
        <v>0</v>
      </c>
      <c r="J627" s="122">
        <v>181</v>
      </c>
      <c r="K627" s="122">
        <f t="shared" si="37"/>
        <v>7240</v>
      </c>
      <c r="L627" s="122">
        <v>21</v>
      </c>
      <c r="M627" s="122">
        <f t="shared" si="38"/>
        <v>0</v>
      </c>
      <c r="N627" s="122">
        <v>0</v>
      </c>
      <c r="O627" s="122">
        <f t="shared" si="39"/>
        <v>0</v>
      </c>
      <c r="P627" s="122">
        <v>0</v>
      </c>
      <c r="Q627" s="122">
        <f t="shared" si="40"/>
        <v>0</v>
      </c>
      <c r="R627" s="122"/>
      <c r="S627" s="122" t="s">
        <v>135</v>
      </c>
      <c r="T627" s="122" t="s">
        <v>136</v>
      </c>
      <c r="U627" s="122">
        <v>0.33050000000000002</v>
      </c>
      <c r="V627" s="122">
        <f t="shared" si="41"/>
        <v>13.22</v>
      </c>
      <c r="W627" s="122"/>
      <c r="X627" s="122" t="s">
        <v>137</v>
      </c>
      <c r="Y627" s="117"/>
      <c r="Z627" s="117"/>
      <c r="AA627" s="117"/>
      <c r="AB627" s="117"/>
      <c r="AC627" s="117"/>
      <c r="AD627" s="117"/>
      <c r="AE627" s="117"/>
      <c r="AF627" s="117"/>
      <c r="AG627" s="117" t="s">
        <v>138</v>
      </c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H627" s="117"/>
    </row>
    <row r="628" spans="1:60" outlineLevel="1" x14ac:dyDescent="0.2">
      <c r="A628" s="140">
        <v>175</v>
      </c>
      <c r="B628" s="141" t="s">
        <v>621</v>
      </c>
      <c r="C628" s="149" t="s">
        <v>622</v>
      </c>
      <c r="D628" s="142" t="s">
        <v>148</v>
      </c>
      <c r="E628" s="143">
        <v>1</v>
      </c>
      <c r="F628" s="144"/>
      <c r="G628" s="145">
        <f t="shared" si="35"/>
        <v>0</v>
      </c>
      <c r="H628" s="122">
        <v>0</v>
      </c>
      <c r="I628" s="122">
        <f t="shared" si="36"/>
        <v>0</v>
      </c>
      <c r="J628" s="122">
        <v>191</v>
      </c>
      <c r="K628" s="122">
        <f t="shared" si="37"/>
        <v>191</v>
      </c>
      <c r="L628" s="122">
        <v>21</v>
      </c>
      <c r="M628" s="122">
        <f t="shared" si="38"/>
        <v>0</v>
      </c>
      <c r="N628" s="122">
        <v>0</v>
      </c>
      <c r="O628" s="122">
        <f t="shared" si="39"/>
        <v>0</v>
      </c>
      <c r="P628" s="122">
        <v>0</v>
      </c>
      <c r="Q628" s="122">
        <f t="shared" si="40"/>
        <v>0</v>
      </c>
      <c r="R628" s="122"/>
      <c r="S628" s="122" t="s">
        <v>135</v>
      </c>
      <c r="T628" s="122" t="s">
        <v>136</v>
      </c>
      <c r="U628" s="122">
        <v>0.35</v>
      </c>
      <c r="V628" s="122">
        <f t="shared" si="41"/>
        <v>0.35</v>
      </c>
      <c r="W628" s="122"/>
      <c r="X628" s="122" t="s">
        <v>137</v>
      </c>
      <c r="Y628" s="117"/>
      <c r="Z628" s="117"/>
      <c r="AA628" s="117"/>
      <c r="AB628" s="117"/>
      <c r="AC628" s="117"/>
      <c r="AD628" s="117"/>
      <c r="AE628" s="117"/>
      <c r="AF628" s="117"/>
      <c r="AG628" s="117" t="s">
        <v>138</v>
      </c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H628" s="117"/>
    </row>
    <row r="629" spans="1:60" outlineLevel="1" x14ac:dyDescent="0.2">
      <c r="A629" s="140">
        <v>176</v>
      </c>
      <c r="B629" s="141" t="s">
        <v>623</v>
      </c>
      <c r="C629" s="149" t="s">
        <v>624</v>
      </c>
      <c r="D629" s="142" t="s">
        <v>275</v>
      </c>
      <c r="E629" s="143">
        <v>1</v>
      </c>
      <c r="F629" s="144"/>
      <c r="G629" s="145">
        <f t="shared" si="35"/>
        <v>0</v>
      </c>
      <c r="H629" s="122">
        <v>0</v>
      </c>
      <c r="I629" s="122">
        <f t="shared" si="36"/>
        <v>0</v>
      </c>
      <c r="J629" s="122">
        <v>1500</v>
      </c>
      <c r="K629" s="122">
        <f t="shared" si="37"/>
        <v>1500</v>
      </c>
      <c r="L629" s="122">
        <v>21</v>
      </c>
      <c r="M629" s="122">
        <f t="shared" si="38"/>
        <v>0</v>
      </c>
      <c r="N629" s="122">
        <v>0</v>
      </c>
      <c r="O629" s="122">
        <f t="shared" si="39"/>
        <v>0</v>
      </c>
      <c r="P629" s="122">
        <v>0</v>
      </c>
      <c r="Q629" s="122">
        <f t="shared" si="40"/>
        <v>0</v>
      </c>
      <c r="R629" s="122"/>
      <c r="S629" s="122" t="s">
        <v>276</v>
      </c>
      <c r="T629" s="122" t="s">
        <v>136</v>
      </c>
      <c r="U629" s="122">
        <v>0</v>
      </c>
      <c r="V629" s="122">
        <f t="shared" si="41"/>
        <v>0</v>
      </c>
      <c r="W629" s="122"/>
      <c r="X629" s="122" t="s">
        <v>137</v>
      </c>
      <c r="Y629" s="117"/>
      <c r="Z629" s="117"/>
      <c r="AA629" s="117"/>
      <c r="AB629" s="117"/>
      <c r="AC629" s="117"/>
      <c r="AD629" s="117"/>
      <c r="AE629" s="117"/>
      <c r="AF629" s="117"/>
      <c r="AG629" s="117" t="s">
        <v>138</v>
      </c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X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H629" s="117"/>
    </row>
    <row r="630" spans="1:60" outlineLevel="1" x14ac:dyDescent="0.2">
      <c r="A630" s="140">
        <v>177</v>
      </c>
      <c r="B630" s="141" t="s">
        <v>625</v>
      </c>
      <c r="C630" s="149" t="s">
        <v>626</v>
      </c>
      <c r="D630" s="142" t="s">
        <v>289</v>
      </c>
      <c r="E630" s="143">
        <v>4</v>
      </c>
      <c r="F630" s="144"/>
      <c r="G630" s="145">
        <f t="shared" si="35"/>
        <v>0</v>
      </c>
      <c r="H630" s="122">
        <v>0</v>
      </c>
      <c r="I630" s="122">
        <f t="shared" si="36"/>
        <v>0</v>
      </c>
      <c r="J630" s="122">
        <v>518</v>
      </c>
      <c r="K630" s="122">
        <f t="shared" si="37"/>
        <v>2072</v>
      </c>
      <c r="L630" s="122">
        <v>21</v>
      </c>
      <c r="M630" s="122">
        <f t="shared" si="38"/>
        <v>0</v>
      </c>
      <c r="N630" s="122">
        <v>0</v>
      </c>
      <c r="O630" s="122">
        <f t="shared" si="39"/>
        <v>0</v>
      </c>
      <c r="P630" s="122">
        <v>0</v>
      </c>
      <c r="Q630" s="122">
        <f t="shared" si="40"/>
        <v>0</v>
      </c>
      <c r="R630" s="122"/>
      <c r="S630" s="122" t="s">
        <v>276</v>
      </c>
      <c r="T630" s="122" t="s">
        <v>136</v>
      </c>
      <c r="U630" s="122">
        <v>0</v>
      </c>
      <c r="V630" s="122">
        <f t="shared" si="41"/>
        <v>0</v>
      </c>
      <c r="W630" s="122"/>
      <c r="X630" s="122" t="s">
        <v>137</v>
      </c>
      <c r="Y630" s="117"/>
      <c r="Z630" s="117"/>
      <c r="AA630" s="117"/>
      <c r="AB630" s="117"/>
      <c r="AC630" s="117"/>
      <c r="AD630" s="117"/>
      <c r="AE630" s="117"/>
      <c r="AF630" s="117"/>
      <c r="AG630" s="117" t="s">
        <v>138</v>
      </c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X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H630" s="117"/>
    </row>
    <row r="631" spans="1:60" outlineLevel="1" x14ac:dyDescent="0.2">
      <c r="A631" s="140">
        <v>178</v>
      </c>
      <c r="B631" s="141" t="s">
        <v>627</v>
      </c>
      <c r="C631" s="149" t="s">
        <v>628</v>
      </c>
      <c r="D631" s="142" t="s">
        <v>289</v>
      </c>
      <c r="E631" s="143">
        <v>14</v>
      </c>
      <c r="F631" s="144"/>
      <c r="G631" s="145">
        <f t="shared" si="35"/>
        <v>0</v>
      </c>
      <c r="H631" s="122">
        <v>0</v>
      </c>
      <c r="I631" s="122">
        <f t="shared" si="36"/>
        <v>0</v>
      </c>
      <c r="J631" s="122">
        <v>350</v>
      </c>
      <c r="K631" s="122">
        <f t="shared" si="37"/>
        <v>4900</v>
      </c>
      <c r="L631" s="122">
        <v>21</v>
      </c>
      <c r="M631" s="122">
        <f t="shared" si="38"/>
        <v>0</v>
      </c>
      <c r="N631" s="122">
        <v>0</v>
      </c>
      <c r="O631" s="122">
        <f t="shared" si="39"/>
        <v>0</v>
      </c>
      <c r="P631" s="122">
        <v>0</v>
      </c>
      <c r="Q631" s="122">
        <f t="shared" si="40"/>
        <v>0</v>
      </c>
      <c r="R631" s="122"/>
      <c r="S631" s="122" t="s">
        <v>276</v>
      </c>
      <c r="T631" s="122" t="s">
        <v>136</v>
      </c>
      <c r="U631" s="122">
        <v>0</v>
      </c>
      <c r="V631" s="122">
        <f t="shared" si="41"/>
        <v>0</v>
      </c>
      <c r="W631" s="122"/>
      <c r="X631" s="122" t="s">
        <v>137</v>
      </c>
      <c r="Y631" s="117"/>
      <c r="Z631" s="117"/>
      <c r="AA631" s="117"/>
      <c r="AB631" s="117"/>
      <c r="AC631" s="117"/>
      <c r="AD631" s="117"/>
      <c r="AE631" s="117"/>
      <c r="AF631" s="117"/>
      <c r="AG631" s="117" t="s">
        <v>138</v>
      </c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X631" s="117"/>
      <c r="AY631" s="117"/>
      <c r="AZ631" s="117"/>
      <c r="BA631" s="117"/>
      <c r="BB631" s="117"/>
      <c r="BC631" s="117"/>
      <c r="BD631" s="117"/>
      <c r="BE631" s="117"/>
      <c r="BF631" s="117"/>
      <c r="BG631" s="117"/>
      <c r="BH631" s="117"/>
    </row>
    <row r="632" spans="1:60" outlineLevel="1" x14ac:dyDescent="0.2">
      <c r="A632" s="140">
        <v>179</v>
      </c>
      <c r="B632" s="141" t="s">
        <v>629</v>
      </c>
      <c r="C632" s="149" t="s">
        <v>630</v>
      </c>
      <c r="D632" s="142" t="s">
        <v>275</v>
      </c>
      <c r="E632" s="143">
        <v>1</v>
      </c>
      <c r="F632" s="144"/>
      <c r="G632" s="145">
        <f t="shared" si="35"/>
        <v>0</v>
      </c>
      <c r="H632" s="122">
        <v>0</v>
      </c>
      <c r="I632" s="122">
        <f t="shared" si="36"/>
        <v>0</v>
      </c>
      <c r="J632" s="122">
        <v>5750</v>
      </c>
      <c r="K632" s="122">
        <f t="shared" si="37"/>
        <v>5750</v>
      </c>
      <c r="L632" s="122">
        <v>21</v>
      </c>
      <c r="M632" s="122">
        <f t="shared" si="38"/>
        <v>0</v>
      </c>
      <c r="N632" s="122">
        <v>0</v>
      </c>
      <c r="O632" s="122">
        <f t="shared" si="39"/>
        <v>0</v>
      </c>
      <c r="P632" s="122">
        <v>0</v>
      </c>
      <c r="Q632" s="122">
        <f t="shared" si="40"/>
        <v>0</v>
      </c>
      <c r="R632" s="122"/>
      <c r="S632" s="122" t="s">
        <v>276</v>
      </c>
      <c r="T632" s="122" t="s">
        <v>136</v>
      </c>
      <c r="U632" s="122">
        <v>0</v>
      </c>
      <c r="V632" s="122">
        <f t="shared" si="41"/>
        <v>0</v>
      </c>
      <c r="W632" s="122"/>
      <c r="X632" s="122" t="s">
        <v>137</v>
      </c>
      <c r="Y632" s="117"/>
      <c r="Z632" s="117"/>
      <c r="AA632" s="117"/>
      <c r="AB632" s="117"/>
      <c r="AC632" s="117"/>
      <c r="AD632" s="117"/>
      <c r="AE632" s="117"/>
      <c r="AF632" s="117"/>
      <c r="AG632" s="117" t="s">
        <v>138</v>
      </c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  <c r="BD632" s="117"/>
      <c r="BE632" s="117"/>
      <c r="BF632" s="117"/>
      <c r="BG632" s="117"/>
      <c r="BH632" s="117"/>
    </row>
    <row r="633" spans="1:60" outlineLevel="1" x14ac:dyDescent="0.2">
      <c r="A633" s="140">
        <v>180</v>
      </c>
      <c r="B633" s="141" t="s">
        <v>631</v>
      </c>
      <c r="C633" s="149" t="s">
        <v>632</v>
      </c>
      <c r="D633" s="142" t="s">
        <v>155</v>
      </c>
      <c r="E633" s="143">
        <v>25</v>
      </c>
      <c r="F633" s="144"/>
      <c r="G633" s="145">
        <f t="shared" si="35"/>
        <v>0</v>
      </c>
      <c r="H633" s="122">
        <v>16</v>
      </c>
      <c r="I633" s="122">
        <f t="shared" si="36"/>
        <v>400</v>
      </c>
      <c r="J633" s="122">
        <v>0</v>
      </c>
      <c r="K633" s="122">
        <f t="shared" si="37"/>
        <v>0</v>
      </c>
      <c r="L633" s="122">
        <v>21</v>
      </c>
      <c r="M633" s="122">
        <f t="shared" si="38"/>
        <v>0</v>
      </c>
      <c r="N633" s="122">
        <v>8.0000000000000007E-5</v>
      </c>
      <c r="O633" s="122">
        <f t="shared" si="39"/>
        <v>0</v>
      </c>
      <c r="P633" s="122">
        <v>0</v>
      </c>
      <c r="Q633" s="122">
        <f t="shared" si="40"/>
        <v>0</v>
      </c>
      <c r="R633" s="122" t="s">
        <v>162</v>
      </c>
      <c r="S633" s="122" t="s">
        <v>135</v>
      </c>
      <c r="T633" s="122" t="s">
        <v>136</v>
      </c>
      <c r="U633" s="122">
        <v>0</v>
      </c>
      <c r="V633" s="122">
        <f t="shared" si="41"/>
        <v>0</v>
      </c>
      <c r="W633" s="122"/>
      <c r="X633" s="122" t="s">
        <v>163</v>
      </c>
      <c r="Y633" s="117"/>
      <c r="Z633" s="117"/>
      <c r="AA633" s="117"/>
      <c r="AB633" s="117"/>
      <c r="AC633" s="117"/>
      <c r="AD633" s="117"/>
      <c r="AE633" s="117"/>
      <c r="AF633" s="117"/>
      <c r="AG633" s="117" t="s">
        <v>164</v>
      </c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X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H633" s="117"/>
    </row>
    <row r="634" spans="1:60" outlineLevel="1" x14ac:dyDescent="0.2">
      <c r="A634" s="140">
        <v>181</v>
      </c>
      <c r="B634" s="141" t="s">
        <v>633</v>
      </c>
      <c r="C634" s="149" t="s">
        <v>634</v>
      </c>
      <c r="D634" s="142" t="s">
        <v>155</v>
      </c>
      <c r="E634" s="143">
        <v>0.5</v>
      </c>
      <c r="F634" s="144"/>
      <c r="G634" s="145">
        <f t="shared" si="35"/>
        <v>0</v>
      </c>
      <c r="H634" s="122">
        <v>17</v>
      </c>
      <c r="I634" s="122">
        <f t="shared" si="36"/>
        <v>8.5</v>
      </c>
      <c r="J634" s="122">
        <v>0</v>
      </c>
      <c r="K634" s="122">
        <f t="shared" si="37"/>
        <v>0</v>
      </c>
      <c r="L634" s="122">
        <v>21</v>
      </c>
      <c r="M634" s="122">
        <f t="shared" si="38"/>
        <v>0</v>
      </c>
      <c r="N634" s="122">
        <v>6.0000000000000002E-5</v>
      </c>
      <c r="O634" s="122">
        <f t="shared" si="39"/>
        <v>0</v>
      </c>
      <c r="P634" s="122">
        <v>0</v>
      </c>
      <c r="Q634" s="122">
        <f t="shared" si="40"/>
        <v>0</v>
      </c>
      <c r="R634" s="122" t="s">
        <v>162</v>
      </c>
      <c r="S634" s="122" t="s">
        <v>135</v>
      </c>
      <c r="T634" s="122" t="s">
        <v>136</v>
      </c>
      <c r="U634" s="122">
        <v>0</v>
      </c>
      <c r="V634" s="122">
        <f t="shared" si="41"/>
        <v>0</v>
      </c>
      <c r="W634" s="122"/>
      <c r="X634" s="122" t="s">
        <v>163</v>
      </c>
      <c r="Y634" s="117"/>
      <c r="Z634" s="117"/>
      <c r="AA634" s="117"/>
      <c r="AB634" s="117"/>
      <c r="AC634" s="117"/>
      <c r="AD634" s="117"/>
      <c r="AE634" s="117"/>
      <c r="AF634" s="117"/>
      <c r="AG634" s="117" t="s">
        <v>164</v>
      </c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X634" s="117"/>
      <c r="AY634" s="117"/>
      <c r="AZ634" s="117"/>
      <c r="BA634" s="117"/>
      <c r="BB634" s="117"/>
      <c r="BC634" s="117"/>
      <c r="BD634" s="117"/>
      <c r="BE634" s="117"/>
      <c r="BF634" s="117"/>
      <c r="BG634" s="117"/>
      <c r="BH634" s="117"/>
    </row>
    <row r="635" spans="1:60" ht="22.5" outlineLevel="1" x14ac:dyDescent="0.2">
      <c r="A635" s="140">
        <v>182</v>
      </c>
      <c r="B635" s="141" t="s">
        <v>635</v>
      </c>
      <c r="C635" s="149" t="s">
        <v>636</v>
      </c>
      <c r="D635" s="142" t="s">
        <v>148</v>
      </c>
      <c r="E635" s="143">
        <v>20</v>
      </c>
      <c r="F635" s="144"/>
      <c r="G635" s="145">
        <f t="shared" si="35"/>
        <v>0</v>
      </c>
      <c r="H635" s="122">
        <v>152</v>
      </c>
      <c r="I635" s="122">
        <f t="shared" si="36"/>
        <v>3040</v>
      </c>
      <c r="J635" s="122">
        <v>0</v>
      </c>
      <c r="K635" s="122">
        <f t="shared" si="37"/>
        <v>0</v>
      </c>
      <c r="L635" s="122">
        <v>21</v>
      </c>
      <c r="M635" s="122">
        <f t="shared" si="38"/>
        <v>0</v>
      </c>
      <c r="N635" s="122">
        <v>1.0000000000000001E-5</v>
      </c>
      <c r="O635" s="122">
        <f t="shared" si="39"/>
        <v>0</v>
      </c>
      <c r="P635" s="122">
        <v>0</v>
      </c>
      <c r="Q635" s="122">
        <f t="shared" si="40"/>
        <v>0</v>
      </c>
      <c r="R635" s="122" t="s">
        <v>162</v>
      </c>
      <c r="S635" s="122" t="s">
        <v>135</v>
      </c>
      <c r="T635" s="122" t="s">
        <v>136</v>
      </c>
      <c r="U635" s="122">
        <v>0</v>
      </c>
      <c r="V635" s="122">
        <f t="shared" si="41"/>
        <v>0</v>
      </c>
      <c r="W635" s="122"/>
      <c r="X635" s="122" t="s">
        <v>163</v>
      </c>
      <c r="Y635" s="117"/>
      <c r="Z635" s="117"/>
      <c r="AA635" s="117"/>
      <c r="AB635" s="117"/>
      <c r="AC635" s="117"/>
      <c r="AD635" s="117"/>
      <c r="AE635" s="117"/>
      <c r="AF635" s="117"/>
      <c r="AG635" s="117" t="s">
        <v>164</v>
      </c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X635" s="117"/>
      <c r="AY635" s="117"/>
      <c r="AZ635" s="117"/>
      <c r="BA635" s="117"/>
      <c r="BB635" s="117"/>
      <c r="BC635" s="117"/>
      <c r="BD635" s="117"/>
      <c r="BE635" s="117"/>
      <c r="BF635" s="117"/>
      <c r="BG635" s="117"/>
      <c r="BH635" s="117"/>
    </row>
    <row r="636" spans="1:60" outlineLevel="1" x14ac:dyDescent="0.2">
      <c r="A636" s="140">
        <v>183</v>
      </c>
      <c r="B636" s="141" t="s">
        <v>637</v>
      </c>
      <c r="C636" s="149" t="s">
        <v>638</v>
      </c>
      <c r="D636" s="142" t="s">
        <v>148</v>
      </c>
      <c r="E636" s="143">
        <v>1</v>
      </c>
      <c r="F636" s="144"/>
      <c r="G636" s="145">
        <f t="shared" si="35"/>
        <v>0</v>
      </c>
      <c r="H636" s="122">
        <v>865</v>
      </c>
      <c r="I636" s="122">
        <f t="shared" si="36"/>
        <v>865</v>
      </c>
      <c r="J636" s="122">
        <v>0</v>
      </c>
      <c r="K636" s="122">
        <f t="shared" si="37"/>
        <v>0</v>
      </c>
      <c r="L636" s="122">
        <v>21</v>
      </c>
      <c r="M636" s="122">
        <f t="shared" si="38"/>
        <v>0</v>
      </c>
      <c r="N636" s="122">
        <v>3.8999999999999999E-4</v>
      </c>
      <c r="O636" s="122">
        <f t="shared" si="39"/>
        <v>0</v>
      </c>
      <c r="P636" s="122">
        <v>0</v>
      </c>
      <c r="Q636" s="122">
        <f t="shared" si="40"/>
        <v>0</v>
      </c>
      <c r="R636" s="122" t="s">
        <v>162</v>
      </c>
      <c r="S636" s="122" t="s">
        <v>135</v>
      </c>
      <c r="T636" s="122" t="s">
        <v>136</v>
      </c>
      <c r="U636" s="122">
        <v>0</v>
      </c>
      <c r="V636" s="122">
        <f t="shared" si="41"/>
        <v>0</v>
      </c>
      <c r="W636" s="122"/>
      <c r="X636" s="122" t="s">
        <v>163</v>
      </c>
      <c r="Y636" s="117"/>
      <c r="Z636" s="117"/>
      <c r="AA636" s="117"/>
      <c r="AB636" s="117"/>
      <c r="AC636" s="117"/>
      <c r="AD636" s="117"/>
      <c r="AE636" s="117"/>
      <c r="AF636" s="117"/>
      <c r="AG636" s="117" t="s">
        <v>164</v>
      </c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H636" s="117"/>
    </row>
    <row r="637" spans="1:60" outlineLevel="1" x14ac:dyDescent="0.2">
      <c r="A637" s="140">
        <v>184</v>
      </c>
      <c r="B637" s="141" t="s">
        <v>639</v>
      </c>
      <c r="C637" s="149" t="s">
        <v>640</v>
      </c>
      <c r="D637" s="142" t="s">
        <v>148</v>
      </c>
      <c r="E637" s="143">
        <v>20</v>
      </c>
      <c r="F637" s="144"/>
      <c r="G637" s="145">
        <f t="shared" si="35"/>
        <v>0</v>
      </c>
      <c r="H637" s="122">
        <v>54</v>
      </c>
      <c r="I637" s="122">
        <f t="shared" si="36"/>
        <v>1080</v>
      </c>
      <c r="J637" s="122">
        <v>0</v>
      </c>
      <c r="K637" s="122">
        <f t="shared" si="37"/>
        <v>0</v>
      </c>
      <c r="L637" s="122">
        <v>21</v>
      </c>
      <c r="M637" s="122">
        <f t="shared" si="38"/>
        <v>0</v>
      </c>
      <c r="N637" s="122">
        <v>1.0000000000000001E-5</v>
      </c>
      <c r="O637" s="122">
        <f t="shared" si="39"/>
        <v>0</v>
      </c>
      <c r="P637" s="122">
        <v>0</v>
      </c>
      <c r="Q637" s="122">
        <f t="shared" si="40"/>
        <v>0</v>
      </c>
      <c r="R637" s="122" t="s">
        <v>162</v>
      </c>
      <c r="S637" s="122" t="s">
        <v>135</v>
      </c>
      <c r="T637" s="122" t="s">
        <v>136</v>
      </c>
      <c r="U637" s="122">
        <v>0</v>
      </c>
      <c r="V637" s="122">
        <f t="shared" si="41"/>
        <v>0</v>
      </c>
      <c r="W637" s="122"/>
      <c r="X637" s="122" t="s">
        <v>163</v>
      </c>
      <c r="Y637" s="117"/>
      <c r="Z637" s="117"/>
      <c r="AA637" s="117"/>
      <c r="AB637" s="117"/>
      <c r="AC637" s="117"/>
      <c r="AD637" s="117"/>
      <c r="AE637" s="117"/>
      <c r="AF637" s="117"/>
      <c r="AG637" s="117" t="s">
        <v>164</v>
      </c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X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H637" s="117"/>
    </row>
    <row r="638" spans="1:60" outlineLevel="1" x14ac:dyDescent="0.2">
      <c r="A638" s="140">
        <v>185</v>
      </c>
      <c r="B638" s="141" t="s">
        <v>641</v>
      </c>
      <c r="C638" s="149" t="s">
        <v>642</v>
      </c>
      <c r="D638" s="142" t="s">
        <v>148</v>
      </c>
      <c r="E638" s="143">
        <v>20</v>
      </c>
      <c r="F638" s="144"/>
      <c r="G638" s="145">
        <f t="shared" si="35"/>
        <v>0</v>
      </c>
      <c r="H638" s="122">
        <v>34</v>
      </c>
      <c r="I638" s="122">
        <f t="shared" si="36"/>
        <v>680</v>
      </c>
      <c r="J638" s="122">
        <v>0</v>
      </c>
      <c r="K638" s="122">
        <f t="shared" si="37"/>
        <v>0</v>
      </c>
      <c r="L638" s="122">
        <v>21</v>
      </c>
      <c r="M638" s="122">
        <f t="shared" si="38"/>
        <v>0</v>
      </c>
      <c r="N638" s="122">
        <v>5.0000000000000002E-5</v>
      </c>
      <c r="O638" s="122">
        <f t="shared" si="39"/>
        <v>0</v>
      </c>
      <c r="P638" s="122">
        <v>0</v>
      </c>
      <c r="Q638" s="122">
        <f t="shared" si="40"/>
        <v>0</v>
      </c>
      <c r="R638" s="122" t="s">
        <v>162</v>
      </c>
      <c r="S638" s="122" t="s">
        <v>135</v>
      </c>
      <c r="T638" s="122" t="s">
        <v>136</v>
      </c>
      <c r="U638" s="122">
        <v>0</v>
      </c>
      <c r="V638" s="122">
        <f t="shared" si="41"/>
        <v>0</v>
      </c>
      <c r="W638" s="122"/>
      <c r="X638" s="122" t="s">
        <v>163</v>
      </c>
      <c r="Y638" s="117"/>
      <c r="Z638" s="117"/>
      <c r="AA638" s="117"/>
      <c r="AB638" s="117"/>
      <c r="AC638" s="117"/>
      <c r="AD638" s="117"/>
      <c r="AE638" s="117"/>
      <c r="AF638" s="117"/>
      <c r="AG638" s="117" t="s">
        <v>164</v>
      </c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X638" s="117"/>
      <c r="AY638" s="117"/>
      <c r="AZ638" s="117"/>
      <c r="BA638" s="117"/>
      <c r="BB638" s="117"/>
      <c r="BC638" s="117"/>
      <c r="BD638" s="117"/>
      <c r="BE638" s="117"/>
      <c r="BF638" s="117"/>
      <c r="BG638" s="117"/>
      <c r="BH638" s="117"/>
    </row>
    <row r="639" spans="1:60" outlineLevel="1" x14ac:dyDescent="0.2">
      <c r="A639" s="140">
        <v>186</v>
      </c>
      <c r="B639" s="141" t="s">
        <v>643</v>
      </c>
      <c r="C639" s="149" t="s">
        <v>644</v>
      </c>
      <c r="D639" s="142" t="s">
        <v>148</v>
      </c>
      <c r="E639" s="143">
        <v>2</v>
      </c>
      <c r="F639" s="144"/>
      <c r="G639" s="145">
        <f t="shared" si="35"/>
        <v>0</v>
      </c>
      <c r="H639" s="122">
        <v>45</v>
      </c>
      <c r="I639" s="122">
        <f t="shared" si="36"/>
        <v>90</v>
      </c>
      <c r="J639" s="122">
        <v>0</v>
      </c>
      <c r="K639" s="122">
        <f t="shared" si="37"/>
        <v>0</v>
      </c>
      <c r="L639" s="122">
        <v>21</v>
      </c>
      <c r="M639" s="122">
        <f t="shared" si="38"/>
        <v>0</v>
      </c>
      <c r="N639" s="122">
        <v>0</v>
      </c>
      <c r="O639" s="122">
        <f t="shared" si="39"/>
        <v>0</v>
      </c>
      <c r="P639" s="122">
        <v>0</v>
      </c>
      <c r="Q639" s="122">
        <f t="shared" si="40"/>
        <v>0</v>
      </c>
      <c r="R639" s="122" t="s">
        <v>162</v>
      </c>
      <c r="S639" s="122" t="s">
        <v>135</v>
      </c>
      <c r="T639" s="122" t="s">
        <v>136</v>
      </c>
      <c r="U639" s="122">
        <v>0</v>
      </c>
      <c r="V639" s="122">
        <f t="shared" si="41"/>
        <v>0</v>
      </c>
      <c r="W639" s="122"/>
      <c r="X639" s="122" t="s">
        <v>163</v>
      </c>
      <c r="Y639" s="117"/>
      <c r="Z639" s="117"/>
      <c r="AA639" s="117"/>
      <c r="AB639" s="117"/>
      <c r="AC639" s="117"/>
      <c r="AD639" s="117"/>
      <c r="AE639" s="117"/>
      <c r="AF639" s="117"/>
      <c r="AG639" s="117" t="s">
        <v>164</v>
      </c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7"/>
      <c r="BD639" s="117"/>
      <c r="BE639" s="117"/>
      <c r="BF639" s="117"/>
      <c r="BG639" s="117"/>
      <c r="BH639" s="117"/>
    </row>
    <row r="640" spans="1:60" outlineLevel="1" x14ac:dyDescent="0.2">
      <c r="A640" s="140">
        <v>187</v>
      </c>
      <c r="B640" s="141" t="s">
        <v>645</v>
      </c>
      <c r="C640" s="149" t="s">
        <v>646</v>
      </c>
      <c r="D640" s="142" t="s">
        <v>148</v>
      </c>
      <c r="E640" s="143">
        <v>40</v>
      </c>
      <c r="F640" s="144"/>
      <c r="G640" s="145">
        <f t="shared" si="35"/>
        <v>0</v>
      </c>
      <c r="H640" s="122">
        <v>14</v>
      </c>
      <c r="I640" s="122">
        <f t="shared" si="36"/>
        <v>560</v>
      </c>
      <c r="J640" s="122">
        <v>0</v>
      </c>
      <c r="K640" s="122">
        <f t="shared" si="37"/>
        <v>0</v>
      </c>
      <c r="L640" s="122">
        <v>21</v>
      </c>
      <c r="M640" s="122">
        <f t="shared" si="38"/>
        <v>0</v>
      </c>
      <c r="N640" s="122">
        <v>4.0000000000000003E-5</v>
      </c>
      <c r="O640" s="122">
        <f t="shared" si="39"/>
        <v>0</v>
      </c>
      <c r="P640" s="122">
        <v>0</v>
      </c>
      <c r="Q640" s="122">
        <f t="shared" si="40"/>
        <v>0</v>
      </c>
      <c r="R640" s="122" t="s">
        <v>162</v>
      </c>
      <c r="S640" s="122" t="s">
        <v>135</v>
      </c>
      <c r="T640" s="122" t="s">
        <v>136</v>
      </c>
      <c r="U640" s="122">
        <v>0</v>
      </c>
      <c r="V640" s="122">
        <f t="shared" si="41"/>
        <v>0</v>
      </c>
      <c r="W640" s="122"/>
      <c r="X640" s="122" t="s">
        <v>163</v>
      </c>
      <c r="Y640" s="117"/>
      <c r="Z640" s="117"/>
      <c r="AA640" s="117"/>
      <c r="AB640" s="117"/>
      <c r="AC640" s="117"/>
      <c r="AD640" s="117"/>
      <c r="AE640" s="117"/>
      <c r="AF640" s="117"/>
      <c r="AG640" s="117" t="s">
        <v>164</v>
      </c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X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H640" s="117"/>
    </row>
    <row r="641" spans="1:60" outlineLevel="1" x14ac:dyDescent="0.2">
      <c r="A641" s="140">
        <v>188</v>
      </c>
      <c r="B641" s="141" t="s">
        <v>647</v>
      </c>
      <c r="C641" s="149" t="s">
        <v>648</v>
      </c>
      <c r="D641" s="142" t="s">
        <v>148</v>
      </c>
      <c r="E641" s="143">
        <v>8</v>
      </c>
      <c r="F641" s="144"/>
      <c r="G641" s="145">
        <f t="shared" si="35"/>
        <v>0</v>
      </c>
      <c r="H641" s="122">
        <v>850</v>
      </c>
      <c r="I641" s="122">
        <f t="shared" si="36"/>
        <v>6800</v>
      </c>
      <c r="J641" s="122">
        <v>0</v>
      </c>
      <c r="K641" s="122">
        <f t="shared" si="37"/>
        <v>0</v>
      </c>
      <c r="L641" s="122">
        <v>21</v>
      </c>
      <c r="M641" s="122">
        <f t="shared" si="38"/>
        <v>0</v>
      </c>
      <c r="N641" s="122">
        <v>4.0000000000000001E-3</v>
      </c>
      <c r="O641" s="122">
        <f t="shared" si="39"/>
        <v>0.03</v>
      </c>
      <c r="P641" s="122">
        <v>0</v>
      </c>
      <c r="Q641" s="122">
        <f t="shared" si="40"/>
        <v>0</v>
      </c>
      <c r="R641" s="122" t="s">
        <v>162</v>
      </c>
      <c r="S641" s="122" t="s">
        <v>135</v>
      </c>
      <c r="T641" s="122" t="s">
        <v>136</v>
      </c>
      <c r="U641" s="122">
        <v>0</v>
      </c>
      <c r="V641" s="122">
        <f t="shared" si="41"/>
        <v>0</v>
      </c>
      <c r="W641" s="122"/>
      <c r="X641" s="122" t="s">
        <v>163</v>
      </c>
      <c r="Y641" s="117"/>
      <c r="Z641" s="117"/>
      <c r="AA641" s="117"/>
      <c r="AB641" s="117"/>
      <c r="AC641" s="117"/>
      <c r="AD641" s="117"/>
      <c r="AE641" s="117"/>
      <c r="AF641" s="117"/>
      <c r="AG641" s="117" t="s">
        <v>164</v>
      </c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X641" s="117"/>
      <c r="AY641" s="117"/>
      <c r="AZ641" s="117"/>
      <c r="BA641" s="117"/>
      <c r="BB641" s="117"/>
      <c r="BC641" s="117"/>
      <c r="BD641" s="117"/>
      <c r="BE641" s="117"/>
      <c r="BF641" s="117"/>
      <c r="BG641" s="117"/>
      <c r="BH641" s="117"/>
    </row>
    <row r="642" spans="1:60" outlineLevel="1" x14ac:dyDescent="0.2">
      <c r="A642" s="140">
        <v>189</v>
      </c>
      <c r="B642" s="141" t="s">
        <v>649</v>
      </c>
      <c r="C642" s="149" t="s">
        <v>650</v>
      </c>
      <c r="D642" s="142" t="s">
        <v>148</v>
      </c>
      <c r="E642" s="143">
        <v>3</v>
      </c>
      <c r="F642" s="144"/>
      <c r="G642" s="145">
        <f t="shared" si="35"/>
        <v>0</v>
      </c>
      <c r="H642" s="122">
        <v>1158</v>
      </c>
      <c r="I642" s="122">
        <f t="shared" si="36"/>
        <v>3474</v>
      </c>
      <c r="J642" s="122">
        <v>0</v>
      </c>
      <c r="K642" s="122">
        <f t="shared" si="37"/>
        <v>0</v>
      </c>
      <c r="L642" s="122">
        <v>21</v>
      </c>
      <c r="M642" s="122">
        <f t="shared" si="38"/>
        <v>0</v>
      </c>
      <c r="N642" s="122">
        <v>4.0000000000000001E-3</v>
      </c>
      <c r="O642" s="122">
        <f t="shared" si="39"/>
        <v>0.01</v>
      </c>
      <c r="P642" s="122">
        <v>0</v>
      </c>
      <c r="Q642" s="122">
        <f t="shared" si="40"/>
        <v>0</v>
      </c>
      <c r="R642" s="122"/>
      <c r="S642" s="122" t="s">
        <v>276</v>
      </c>
      <c r="T642" s="122" t="s">
        <v>136</v>
      </c>
      <c r="U642" s="122">
        <v>0</v>
      </c>
      <c r="V642" s="122">
        <f t="shared" si="41"/>
        <v>0</v>
      </c>
      <c r="W642" s="122"/>
      <c r="X642" s="122" t="s">
        <v>163</v>
      </c>
      <c r="Y642" s="117"/>
      <c r="Z642" s="117"/>
      <c r="AA642" s="117"/>
      <c r="AB642" s="117"/>
      <c r="AC642" s="117"/>
      <c r="AD642" s="117"/>
      <c r="AE642" s="117"/>
      <c r="AF642" s="117"/>
      <c r="AG642" s="117" t="s">
        <v>164</v>
      </c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  <c r="BD642" s="117"/>
      <c r="BE642" s="117"/>
      <c r="BF642" s="117"/>
      <c r="BG642" s="117"/>
      <c r="BH642" s="117"/>
    </row>
    <row r="643" spans="1:60" outlineLevel="1" x14ac:dyDescent="0.2">
      <c r="A643" s="140">
        <v>190</v>
      </c>
      <c r="B643" s="141" t="s">
        <v>651</v>
      </c>
      <c r="C643" s="149" t="s">
        <v>652</v>
      </c>
      <c r="D643" s="142" t="s">
        <v>148</v>
      </c>
      <c r="E643" s="143">
        <v>1</v>
      </c>
      <c r="F643" s="144"/>
      <c r="G643" s="145">
        <f t="shared" si="35"/>
        <v>0</v>
      </c>
      <c r="H643" s="122">
        <v>978</v>
      </c>
      <c r="I643" s="122">
        <f t="shared" si="36"/>
        <v>978</v>
      </c>
      <c r="J643" s="122">
        <v>0</v>
      </c>
      <c r="K643" s="122">
        <f t="shared" si="37"/>
        <v>0</v>
      </c>
      <c r="L643" s="122">
        <v>21</v>
      </c>
      <c r="M643" s="122">
        <f t="shared" si="38"/>
        <v>0</v>
      </c>
      <c r="N643" s="122">
        <v>2.63E-2</v>
      </c>
      <c r="O643" s="122">
        <f t="shared" si="39"/>
        <v>0.03</v>
      </c>
      <c r="P643" s="122">
        <v>0</v>
      </c>
      <c r="Q643" s="122">
        <f t="shared" si="40"/>
        <v>0</v>
      </c>
      <c r="R643" s="122"/>
      <c r="S643" s="122" t="s">
        <v>276</v>
      </c>
      <c r="T643" s="122" t="s">
        <v>136</v>
      </c>
      <c r="U643" s="122">
        <v>0</v>
      </c>
      <c r="V643" s="122">
        <f t="shared" si="41"/>
        <v>0</v>
      </c>
      <c r="W643" s="122"/>
      <c r="X643" s="122" t="s">
        <v>163</v>
      </c>
      <c r="Y643" s="117"/>
      <c r="Z643" s="117"/>
      <c r="AA643" s="117"/>
      <c r="AB643" s="117"/>
      <c r="AC643" s="117"/>
      <c r="AD643" s="117"/>
      <c r="AE643" s="117"/>
      <c r="AF643" s="117"/>
      <c r="AG643" s="117" t="s">
        <v>164</v>
      </c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H643" s="117"/>
    </row>
    <row r="644" spans="1:60" outlineLevel="1" x14ac:dyDescent="0.2">
      <c r="A644" s="140">
        <v>191</v>
      </c>
      <c r="B644" s="141" t="s">
        <v>653</v>
      </c>
      <c r="C644" s="149" t="s">
        <v>654</v>
      </c>
      <c r="D644" s="142" t="s">
        <v>148</v>
      </c>
      <c r="E644" s="143">
        <v>3</v>
      </c>
      <c r="F644" s="144"/>
      <c r="G644" s="145">
        <f t="shared" si="35"/>
        <v>0</v>
      </c>
      <c r="H644" s="122">
        <v>187</v>
      </c>
      <c r="I644" s="122">
        <f t="shared" si="36"/>
        <v>561</v>
      </c>
      <c r="J644" s="122">
        <v>0</v>
      </c>
      <c r="K644" s="122">
        <f t="shared" si="37"/>
        <v>0</v>
      </c>
      <c r="L644" s="122">
        <v>21</v>
      </c>
      <c r="M644" s="122">
        <f t="shared" si="38"/>
        <v>0</v>
      </c>
      <c r="N644" s="122">
        <v>1.8000000000000001E-4</v>
      </c>
      <c r="O644" s="122">
        <f t="shared" si="39"/>
        <v>0</v>
      </c>
      <c r="P644" s="122">
        <v>0</v>
      </c>
      <c r="Q644" s="122">
        <f t="shared" si="40"/>
        <v>0</v>
      </c>
      <c r="R644" s="122" t="s">
        <v>162</v>
      </c>
      <c r="S644" s="122" t="s">
        <v>135</v>
      </c>
      <c r="T644" s="122" t="s">
        <v>136</v>
      </c>
      <c r="U644" s="122">
        <v>0</v>
      </c>
      <c r="V644" s="122">
        <f t="shared" si="41"/>
        <v>0</v>
      </c>
      <c r="W644" s="122"/>
      <c r="X644" s="122" t="s">
        <v>163</v>
      </c>
      <c r="Y644" s="117"/>
      <c r="Z644" s="117"/>
      <c r="AA644" s="117"/>
      <c r="AB644" s="117"/>
      <c r="AC644" s="117"/>
      <c r="AD644" s="117"/>
      <c r="AE644" s="117"/>
      <c r="AF644" s="117"/>
      <c r="AG644" s="117" t="s">
        <v>164</v>
      </c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  <c r="AV644" s="117"/>
      <c r="AW644" s="117"/>
      <c r="AX644" s="117"/>
      <c r="AY644" s="117"/>
      <c r="AZ644" s="117"/>
      <c r="BA644" s="117"/>
      <c r="BB644" s="117"/>
      <c r="BC644" s="117"/>
      <c r="BD644" s="117"/>
      <c r="BE644" s="117"/>
      <c r="BF644" s="117"/>
      <c r="BG644" s="117"/>
      <c r="BH644" s="117"/>
    </row>
    <row r="645" spans="1:60" outlineLevel="1" x14ac:dyDescent="0.2">
      <c r="A645" s="140">
        <v>192</v>
      </c>
      <c r="B645" s="141" t="s">
        <v>655</v>
      </c>
      <c r="C645" s="149" t="s">
        <v>656</v>
      </c>
      <c r="D645" s="142" t="s">
        <v>148</v>
      </c>
      <c r="E645" s="143">
        <v>3</v>
      </c>
      <c r="F645" s="144"/>
      <c r="G645" s="145">
        <f t="shared" si="35"/>
        <v>0</v>
      </c>
      <c r="H645" s="122">
        <v>223</v>
      </c>
      <c r="I645" s="122">
        <f t="shared" si="36"/>
        <v>669</v>
      </c>
      <c r="J645" s="122">
        <v>0</v>
      </c>
      <c r="K645" s="122">
        <f t="shared" si="37"/>
        <v>0</v>
      </c>
      <c r="L645" s="122">
        <v>21</v>
      </c>
      <c r="M645" s="122">
        <f t="shared" si="38"/>
        <v>0</v>
      </c>
      <c r="N645" s="122">
        <v>1.8000000000000001E-4</v>
      </c>
      <c r="O645" s="122">
        <f t="shared" si="39"/>
        <v>0</v>
      </c>
      <c r="P645" s="122">
        <v>0</v>
      </c>
      <c r="Q645" s="122">
        <f t="shared" si="40"/>
        <v>0</v>
      </c>
      <c r="R645" s="122" t="s">
        <v>162</v>
      </c>
      <c r="S645" s="122" t="s">
        <v>135</v>
      </c>
      <c r="T645" s="122" t="s">
        <v>136</v>
      </c>
      <c r="U645" s="122">
        <v>0</v>
      </c>
      <c r="V645" s="122">
        <f t="shared" si="41"/>
        <v>0</v>
      </c>
      <c r="W645" s="122"/>
      <c r="X645" s="122" t="s">
        <v>163</v>
      </c>
      <c r="Y645" s="117"/>
      <c r="Z645" s="117"/>
      <c r="AA645" s="117"/>
      <c r="AB645" s="117"/>
      <c r="AC645" s="117"/>
      <c r="AD645" s="117"/>
      <c r="AE645" s="117"/>
      <c r="AF645" s="117"/>
      <c r="AG645" s="117" t="s">
        <v>164</v>
      </c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H645" s="117"/>
    </row>
    <row r="646" spans="1:60" outlineLevel="1" x14ac:dyDescent="0.2">
      <c r="A646" s="140">
        <v>193</v>
      </c>
      <c r="B646" s="141" t="s">
        <v>657</v>
      </c>
      <c r="C646" s="149" t="s">
        <v>658</v>
      </c>
      <c r="D646" s="142" t="s">
        <v>148</v>
      </c>
      <c r="E646" s="143">
        <v>3</v>
      </c>
      <c r="F646" s="144"/>
      <c r="G646" s="145">
        <f t="shared" si="35"/>
        <v>0</v>
      </c>
      <c r="H646" s="122">
        <v>162</v>
      </c>
      <c r="I646" s="122">
        <f t="shared" si="36"/>
        <v>486</v>
      </c>
      <c r="J646" s="122">
        <v>0</v>
      </c>
      <c r="K646" s="122">
        <f t="shared" si="37"/>
        <v>0</v>
      </c>
      <c r="L646" s="122">
        <v>21</v>
      </c>
      <c r="M646" s="122">
        <f t="shared" si="38"/>
        <v>0</v>
      </c>
      <c r="N646" s="122">
        <v>1.8000000000000001E-4</v>
      </c>
      <c r="O646" s="122">
        <f t="shared" si="39"/>
        <v>0</v>
      </c>
      <c r="P646" s="122">
        <v>0</v>
      </c>
      <c r="Q646" s="122">
        <f t="shared" si="40"/>
        <v>0</v>
      </c>
      <c r="R646" s="122" t="s">
        <v>162</v>
      </c>
      <c r="S646" s="122" t="s">
        <v>135</v>
      </c>
      <c r="T646" s="122" t="s">
        <v>136</v>
      </c>
      <c r="U646" s="122">
        <v>0</v>
      </c>
      <c r="V646" s="122">
        <f t="shared" si="41"/>
        <v>0</v>
      </c>
      <c r="W646" s="122"/>
      <c r="X646" s="122" t="s">
        <v>163</v>
      </c>
      <c r="Y646" s="117"/>
      <c r="Z646" s="117"/>
      <c r="AA646" s="117"/>
      <c r="AB646" s="117"/>
      <c r="AC646" s="117"/>
      <c r="AD646" s="117"/>
      <c r="AE646" s="117"/>
      <c r="AF646" s="117"/>
      <c r="AG646" s="117" t="s">
        <v>164</v>
      </c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H646" s="117"/>
    </row>
    <row r="647" spans="1:60" outlineLevel="1" x14ac:dyDescent="0.2">
      <c r="A647" s="140">
        <v>194</v>
      </c>
      <c r="B647" s="141" t="s">
        <v>659</v>
      </c>
      <c r="C647" s="149" t="s">
        <v>660</v>
      </c>
      <c r="D647" s="142" t="s">
        <v>148</v>
      </c>
      <c r="E647" s="143">
        <v>1</v>
      </c>
      <c r="F647" s="144"/>
      <c r="G647" s="145">
        <f t="shared" si="35"/>
        <v>0</v>
      </c>
      <c r="H647" s="122">
        <v>378</v>
      </c>
      <c r="I647" s="122">
        <f t="shared" si="36"/>
        <v>378</v>
      </c>
      <c r="J647" s="122">
        <v>0</v>
      </c>
      <c r="K647" s="122">
        <f t="shared" si="37"/>
        <v>0</v>
      </c>
      <c r="L647" s="122">
        <v>21</v>
      </c>
      <c r="M647" s="122">
        <f t="shared" si="38"/>
        <v>0</v>
      </c>
      <c r="N647" s="122">
        <v>4.0000000000000002E-4</v>
      </c>
      <c r="O647" s="122">
        <f t="shared" si="39"/>
        <v>0</v>
      </c>
      <c r="P647" s="122">
        <v>0</v>
      </c>
      <c r="Q647" s="122">
        <f t="shared" si="40"/>
        <v>0</v>
      </c>
      <c r="R647" s="122" t="s">
        <v>162</v>
      </c>
      <c r="S647" s="122" t="s">
        <v>135</v>
      </c>
      <c r="T647" s="122" t="s">
        <v>135</v>
      </c>
      <c r="U647" s="122">
        <v>0</v>
      </c>
      <c r="V647" s="122">
        <f t="shared" si="41"/>
        <v>0</v>
      </c>
      <c r="W647" s="122"/>
      <c r="X647" s="122" t="s">
        <v>163</v>
      </c>
      <c r="Y647" s="117"/>
      <c r="Z647" s="117"/>
      <c r="AA647" s="117"/>
      <c r="AB647" s="117"/>
      <c r="AC647" s="117"/>
      <c r="AD647" s="117"/>
      <c r="AE647" s="117"/>
      <c r="AF647" s="117"/>
      <c r="AG647" s="117" t="s">
        <v>164</v>
      </c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X647" s="117"/>
      <c r="AY647" s="117"/>
      <c r="AZ647" s="117"/>
      <c r="BA647" s="117"/>
      <c r="BB647" s="117"/>
      <c r="BC647" s="117"/>
      <c r="BD647" s="117"/>
      <c r="BE647" s="117"/>
      <c r="BF647" s="117"/>
      <c r="BG647" s="117"/>
      <c r="BH647" s="117"/>
    </row>
    <row r="648" spans="1:60" outlineLevel="1" x14ac:dyDescent="0.2">
      <c r="A648" s="140">
        <v>195</v>
      </c>
      <c r="B648" s="141" t="s">
        <v>661</v>
      </c>
      <c r="C648" s="149" t="s">
        <v>662</v>
      </c>
      <c r="D648" s="142" t="s">
        <v>148</v>
      </c>
      <c r="E648" s="143">
        <v>1</v>
      </c>
      <c r="F648" s="144"/>
      <c r="G648" s="145">
        <f t="shared" si="35"/>
        <v>0</v>
      </c>
      <c r="H648" s="122">
        <v>943</v>
      </c>
      <c r="I648" s="122">
        <f t="shared" si="36"/>
        <v>943</v>
      </c>
      <c r="J648" s="122">
        <v>0</v>
      </c>
      <c r="K648" s="122">
        <f t="shared" si="37"/>
        <v>0</v>
      </c>
      <c r="L648" s="122">
        <v>21</v>
      </c>
      <c r="M648" s="122">
        <f t="shared" si="38"/>
        <v>0</v>
      </c>
      <c r="N648" s="122">
        <v>5.0000000000000001E-4</v>
      </c>
      <c r="O648" s="122">
        <f t="shared" si="39"/>
        <v>0</v>
      </c>
      <c r="P648" s="122">
        <v>0</v>
      </c>
      <c r="Q648" s="122">
        <f t="shared" si="40"/>
        <v>0</v>
      </c>
      <c r="R648" s="122" t="s">
        <v>162</v>
      </c>
      <c r="S648" s="122" t="s">
        <v>135</v>
      </c>
      <c r="T648" s="122" t="s">
        <v>136</v>
      </c>
      <c r="U648" s="122">
        <v>0</v>
      </c>
      <c r="V648" s="122">
        <f t="shared" si="41"/>
        <v>0</v>
      </c>
      <c r="W648" s="122"/>
      <c r="X648" s="122" t="s">
        <v>163</v>
      </c>
      <c r="Y648" s="117"/>
      <c r="Z648" s="117"/>
      <c r="AA648" s="117"/>
      <c r="AB648" s="117"/>
      <c r="AC648" s="117"/>
      <c r="AD648" s="117"/>
      <c r="AE648" s="117"/>
      <c r="AF648" s="117"/>
      <c r="AG648" s="117" t="s">
        <v>164</v>
      </c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117"/>
      <c r="AZ648" s="117"/>
      <c r="BA648" s="117"/>
      <c r="BB648" s="117"/>
      <c r="BC648" s="117"/>
      <c r="BD648" s="117"/>
      <c r="BE648" s="117"/>
      <c r="BF648" s="117"/>
      <c r="BG648" s="117"/>
      <c r="BH648" s="117"/>
    </row>
    <row r="649" spans="1:60" outlineLevel="1" x14ac:dyDescent="0.2">
      <c r="A649" s="140">
        <v>196</v>
      </c>
      <c r="B649" s="141" t="s">
        <v>663</v>
      </c>
      <c r="C649" s="149" t="s">
        <v>664</v>
      </c>
      <c r="D649" s="142" t="s">
        <v>665</v>
      </c>
      <c r="E649" s="143">
        <v>50</v>
      </c>
      <c r="F649" s="144"/>
      <c r="G649" s="145">
        <f t="shared" si="35"/>
        <v>0</v>
      </c>
      <c r="H649" s="122">
        <v>12</v>
      </c>
      <c r="I649" s="122">
        <f t="shared" si="36"/>
        <v>600</v>
      </c>
      <c r="J649" s="122">
        <v>0</v>
      </c>
      <c r="K649" s="122">
        <f t="shared" si="37"/>
        <v>0</v>
      </c>
      <c r="L649" s="122">
        <v>21</v>
      </c>
      <c r="M649" s="122">
        <f t="shared" si="38"/>
        <v>0</v>
      </c>
      <c r="N649" s="122">
        <v>1</v>
      </c>
      <c r="O649" s="122">
        <f t="shared" si="39"/>
        <v>50</v>
      </c>
      <c r="P649" s="122">
        <v>0</v>
      </c>
      <c r="Q649" s="122">
        <f t="shared" si="40"/>
        <v>0</v>
      </c>
      <c r="R649" s="122" t="s">
        <v>162</v>
      </c>
      <c r="S649" s="122" t="s">
        <v>135</v>
      </c>
      <c r="T649" s="122" t="s">
        <v>136</v>
      </c>
      <c r="U649" s="122">
        <v>0</v>
      </c>
      <c r="V649" s="122">
        <f t="shared" si="41"/>
        <v>0</v>
      </c>
      <c r="W649" s="122"/>
      <c r="X649" s="122" t="s">
        <v>163</v>
      </c>
      <c r="Y649" s="117"/>
      <c r="Z649" s="117"/>
      <c r="AA649" s="117"/>
      <c r="AB649" s="117"/>
      <c r="AC649" s="117"/>
      <c r="AD649" s="117"/>
      <c r="AE649" s="117"/>
      <c r="AF649" s="117"/>
      <c r="AG649" s="117" t="s">
        <v>164</v>
      </c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117"/>
      <c r="AZ649" s="117"/>
      <c r="BA649" s="117"/>
      <c r="BB649" s="117"/>
      <c r="BC649" s="117"/>
      <c r="BD649" s="117"/>
      <c r="BE649" s="117"/>
      <c r="BF649" s="117"/>
      <c r="BG649" s="117"/>
      <c r="BH649" s="117"/>
    </row>
    <row r="650" spans="1:60" x14ac:dyDescent="0.2">
      <c r="A650" s="128" t="s">
        <v>130</v>
      </c>
      <c r="B650" s="129" t="s">
        <v>100</v>
      </c>
      <c r="C650" s="146" t="s">
        <v>101</v>
      </c>
      <c r="D650" s="130"/>
      <c r="E650" s="131"/>
      <c r="F650" s="132"/>
      <c r="G650" s="133">
        <f>SUMIF(AG651:AG656,"&lt;&gt;NOR",G651:G656)</f>
        <v>0</v>
      </c>
      <c r="H650" s="127"/>
      <c r="I650" s="127">
        <f>SUM(I651:I656)</f>
        <v>1482.21</v>
      </c>
      <c r="J650" s="127"/>
      <c r="K650" s="127">
        <f>SUM(K651:K656)</f>
        <v>1799.79</v>
      </c>
      <c r="L650" s="127"/>
      <c r="M650" s="127">
        <f>SUM(M651:M656)</f>
        <v>0</v>
      </c>
      <c r="N650" s="127"/>
      <c r="O650" s="127">
        <f>SUM(O651:O656)</f>
        <v>0</v>
      </c>
      <c r="P650" s="127"/>
      <c r="Q650" s="127">
        <f>SUM(Q651:Q656)</f>
        <v>0</v>
      </c>
      <c r="R650" s="127"/>
      <c r="S650" s="127"/>
      <c r="T650" s="127"/>
      <c r="U650" s="127"/>
      <c r="V650" s="127">
        <f>SUM(V651:V656)</f>
        <v>3.65</v>
      </c>
      <c r="W650" s="127"/>
      <c r="X650" s="127"/>
      <c r="AG650" t="s">
        <v>131</v>
      </c>
    </row>
    <row r="651" spans="1:60" outlineLevel="1" x14ac:dyDescent="0.2">
      <c r="A651" s="140">
        <v>197</v>
      </c>
      <c r="B651" s="141" t="s">
        <v>666</v>
      </c>
      <c r="C651" s="149" t="s">
        <v>667</v>
      </c>
      <c r="D651" s="142" t="s">
        <v>148</v>
      </c>
      <c r="E651" s="143">
        <v>3</v>
      </c>
      <c r="F651" s="144"/>
      <c r="G651" s="145">
        <f t="shared" ref="G651:G656" si="42">ROUND(E651*F651,2)</f>
        <v>0</v>
      </c>
      <c r="H651" s="122">
        <v>75.069999999999993</v>
      </c>
      <c r="I651" s="122">
        <f t="shared" ref="I651:I656" si="43">ROUND(E651*H651,2)</f>
        <v>225.21</v>
      </c>
      <c r="J651" s="122">
        <v>116.43</v>
      </c>
      <c r="K651" s="122">
        <f t="shared" ref="K651:K656" si="44">ROUND(E651*J651,2)</f>
        <v>349.29</v>
      </c>
      <c r="L651" s="122">
        <v>21</v>
      </c>
      <c r="M651" s="122">
        <f t="shared" ref="M651:M656" si="45">G651*(1+L651/100)</f>
        <v>0</v>
      </c>
      <c r="N651" s="122">
        <v>0</v>
      </c>
      <c r="O651" s="122">
        <f t="shared" ref="O651:O656" si="46">ROUND(E651*N651,2)</f>
        <v>0</v>
      </c>
      <c r="P651" s="122">
        <v>0</v>
      </c>
      <c r="Q651" s="122">
        <f t="shared" ref="Q651:Q656" si="47">ROUND(E651*P651,2)</f>
        <v>0</v>
      </c>
      <c r="R651" s="122"/>
      <c r="S651" s="122" t="s">
        <v>135</v>
      </c>
      <c r="T651" s="122" t="s">
        <v>135</v>
      </c>
      <c r="U651" s="122">
        <v>0.23599999999999999</v>
      </c>
      <c r="V651" s="122">
        <f t="shared" ref="V651:V656" si="48">ROUND(E651*U651,2)</f>
        <v>0.71</v>
      </c>
      <c r="W651" s="122"/>
      <c r="X651" s="122" t="s">
        <v>137</v>
      </c>
      <c r="Y651" s="117"/>
      <c r="Z651" s="117"/>
      <c r="AA651" s="117"/>
      <c r="AB651" s="117"/>
      <c r="AC651" s="117"/>
      <c r="AD651" s="117"/>
      <c r="AE651" s="117"/>
      <c r="AF651" s="117"/>
      <c r="AG651" s="117" t="s">
        <v>138</v>
      </c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H651" s="117"/>
    </row>
    <row r="652" spans="1:60" outlineLevel="1" x14ac:dyDescent="0.2">
      <c r="A652" s="140">
        <v>198</v>
      </c>
      <c r="B652" s="141" t="s">
        <v>668</v>
      </c>
      <c r="C652" s="149" t="s">
        <v>669</v>
      </c>
      <c r="D652" s="142" t="s">
        <v>155</v>
      </c>
      <c r="E652" s="143">
        <v>30</v>
      </c>
      <c r="F652" s="144"/>
      <c r="G652" s="145">
        <f t="shared" si="42"/>
        <v>0</v>
      </c>
      <c r="H652" s="122">
        <v>0</v>
      </c>
      <c r="I652" s="122">
        <f t="shared" si="43"/>
        <v>0</v>
      </c>
      <c r="J652" s="122">
        <v>30.5</v>
      </c>
      <c r="K652" s="122">
        <f t="shared" si="44"/>
        <v>915</v>
      </c>
      <c r="L652" s="122">
        <v>21</v>
      </c>
      <c r="M652" s="122">
        <f t="shared" si="45"/>
        <v>0</v>
      </c>
      <c r="N652" s="122">
        <v>0</v>
      </c>
      <c r="O652" s="122">
        <f t="shared" si="46"/>
        <v>0</v>
      </c>
      <c r="P652" s="122">
        <v>0</v>
      </c>
      <c r="Q652" s="122">
        <f t="shared" si="47"/>
        <v>0</v>
      </c>
      <c r="R652" s="122"/>
      <c r="S652" s="122" t="s">
        <v>135</v>
      </c>
      <c r="T652" s="122" t="s">
        <v>135</v>
      </c>
      <c r="U652" s="122">
        <v>6.1830000000000003E-2</v>
      </c>
      <c r="V652" s="122">
        <f t="shared" si="48"/>
        <v>1.85</v>
      </c>
      <c r="W652" s="122"/>
      <c r="X652" s="122" t="s">
        <v>137</v>
      </c>
      <c r="Y652" s="117"/>
      <c r="Z652" s="117"/>
      <c r="AA652" s="117"/>
      <c r="AB652" s="117"/>
      <c r="AC652" s="117"/>
      <c r="AD652" s="117"/>
      <c r="AE652" s="117"/>
      <c r="AF652" s="117"/>
      <c r="AG652" s="117" t="s">
        <v>138</v>
      </c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  <c r="BD652" s="117"/>
      <c r="BE652" s="117"/>
      <c r="BF652" s="117"/>
      <c r="BG652" s="117"/>
      <c r="BH652" s="117"/>
    </row>
    <row r="653" spans="1:60" outlineLevel="1" x14ac:dyDescent="0.2">
      <c r="A653" s="140">
        <v>199</v>
      </c>
      <c r="B653" s="141" t="s">
        <v>670</v>
      </c>
      <c r="C653" s="149" t="s">
        <v>671</v>
      </c>
      <c r="D653" s="142" t="s">
        <v>148</v>
      </c>
      <c r="E653" s="143">
        <v>1</v>
      </c>
      <c r="F653" s="144"/>
      <c r="G653" s="145">
        <f t="shared" si="42"/>
        <v>0</v>
      </c>
      <c r="H653" s="122">
        <v>0</v>
      </c>
      <c r="I653" s="122">
        <f t="shared" si="43"/>
        <v>0</v>
      </c>
      <c r="J653" s="122">
        <v>237</v>
      </c>
      <c r="K653" s="122">
        <f t="shared" si="44"/>
        <v>237</v>
      </c>
      <c r="L653" s="122">
        <v>21</v>
      </c>
      <c r="M653" s="122">
        <f t="shared" si="45"/>
        <v>0</v>
      </c>
      <c r="N653" s="122">
        <v>0</v>
      </c>
      <c r="O653" s="122">
        <f t="shared" si="46"/>
        <v>0</v>
      </c>
      <c r="P653" s="122">
        <v>0</v>
      </c>
      <c r="Q653" s="122">
        <f t="shared" si="47"/>
        <v>0</v>
      </c>
      <c r="R653" s="122"/>
      <c r="S653" s="122" t="s">
        <v>135</v>
      </c>
      <c r="T653" s="122" t="s">
        <v>135</v>
      </c>
      <c r="U653" s="122">
        <v>0.48</v>
      </c>
      <c r="V653" s="122">
        <f t="shared" si="48"/>
        <v>0.48</v>
      </c>
      <c r="W653" s="122"/>
      <c r="X653" s="122" t="s">
        <v>137</v>
      </c>
      <c r="Y653" s="117"/>
      <c r="Z653" s="117"/>
      <c r="AA653" s="117"/>
      <c r="AB653" s="117"/>
      <c r="AC653" s="117"/>
      <c r="AD653" s="117"/>
      <c r="AE653" s="117"/>
      <c r="AF653" s="117"/>
      <c r="AG653" s="117" t="s">
        <v>138</v>
      </c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H653" s="117"/>
    </row>
    <row r="654" spans="1:60" outlineLevel="1" x14ac:dyDescent="0.2">
      <c r="A654" s="140">
        <v>200</v>
      </c>
      <c r="B654" s="141" t="s">
        <v>672</v>
      </c>
      <c r="C654" s="149" t="s">
        <v>673</v>
      </c>
      <c r="D654" s="142" t="s">
        <v>148</v>
      </c>
      <c r="E654" s="143">
        <v>3</v>
      </c>
      <c r="F654" s="144"/>
      <c r="G654" s="145">
        <f t="shared" si="42"/>
        <v>0</v>
      </c>
      <c r="H654" s="122">
        <v>0</v>
      </c>
      <c r="I654" s="122">
        <f t="shared" si="43"/>
        <v>0</v>
      </c>
      <c r="J654" s="122">
        <v>99.5</v>
      </c>
      <c r="K654" s="122">
        <f t="shared" si="44"/>
        <v>298.5</v>
      </c>
      <c r="L654" s="122">
        <v>21</v>
      </c>
      <c r="M654" s="122">
        <f t="shared" si="45"/>
        <v>0</v>
      </c>
      <c r="N654" s="122">
        <v>0</v>
      </c>
      <c r="O654" s="122">
        <f t="shared" si="46"/>
        <v>0</v>
      </c>
      <c r="P654" s="122">
        <v>0</v>
      </c>
      <c r="Q654" s="122">
        <f t="shared" si="47"/>
        <v>0</v>
      </c>
      <c r="R654" s="122"/>
      <c r="S654" s="122" t="s">
        <v>135</v>
      </c>
      <c r="T654" s="122" t="s">
        <v>135</v>
      </c>
      <c r="U654" s="122">
        <v>0.20166999999999999</v>
      </c>
      <c r="V654" s="122">
        <f t="shared" si="48"/>
        <v>0.61</v>
      </c>
      <c r="W654" s="122"/>
      <c r="X654" s="122" t="s">
        <v>137</v>
      </c>
      <c r="Y654" s="117"/>
      <c r="Z654" s="117"/>
      <c r="AA654" s="117"/>
      <c r="AB654" s="117"/>
      <c r="AC654" s="117"/>
      <c r="AD654" s="117"/>
      <c r="AE654" s="117"/>
      <c r="AF654" s="117"/>
      <c r="AG654" s="117" t="s">
        <v>138</v>
      </c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H654" s="117"/>
    </row>
    <row r="655" spans="1:60" outlineLevel="1" x14ac:dyDescent="0.2">
      <c r="A655" s="140">
        <v>201</v>
      </c>
      <c r="B655" s="141" t="s">
        <v>674</v>
      </c>
      <c r="C655" s="149" t="s">
        <v>675</v>
      </c>
      <c r="D655" s="142" t="s">
        <v>155</v>
      </c>
      <c r="E655" s="143">
        <v>30</v>
      </c>
      <c r="F655" s="144"/>
      <c r="G655" s="145">
        <f t="shared" si="42"/>
        <v>0</v>
      </c>
      <c r="H655" s="122">
        <v>16.899999999999999</v>
      </c>
      <c r="I655" s="122">
        <f t="shared" si="43"/>
        <v>507</v>
      </c>
      <c r="J655" s="122">
        <v>0</v>
      </c>
      <c r="K655" s="122">
        <f t="shared" si="44"/>
        <v>0</v>
      </c>
      <c r="L655" s="122">
        <v>21</v>
      </c>
      <c r="M655" s="122">
        <f t="shared" si="45"/>
        <v>0</v>
      </c>
      <c r="N655" s="122">
        <v>0</v>
      </c>
      <c r="O655" s="122">
        <f t="shared" si="46"/>
        <v>0</v>
      </c>
      <c r="P655" s="122">
        <v>0</v>
      </c>
      <c r="Q655" s="122">
        <f t="shared" si="47"/>
        <v>0</v>
      </c>
      <c r="R655" s="122" t="s">
        <v>162</v>
      </c>
      <c r="S655" s="122" t="s">
        <v>135</v>
      </c>
      <c r="T655" s="122" t="s">
        <v>135</v>
      </c>
      <c r="U655" s="122">
        <v>0</v>
      </c>
      <c r="V655" s="122">
        <f t="shared" si="48"/>
        <v>0</v>
      </c>
      <c r="W655" s="122"/>
      <c r="X655" s="122" t="s">
        <v>163</v>
      </c>
      <c r="Y655" s="117"/>
      <c r="Z655" s="117"/>
      <c r="AA655" s="117"/>
      <c r="AB655" s="117"/>
      <c r="AC655" s="117"/>
      <c r="AD655" s="117"/>
      <c r="AE655" s="117"/>
      <c r="AF655" s="117"/>
      <c r="AG655" s="117" t="s">
        <v>164</v>
      </c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H655" s="117"/>
    </row>
    <row r="656" spans="1:60" outlineLevel="1" x14ac:dyDescent="0.2">
      <c r="A656" s="140">
        <v>202</v>
      </c>
      <c r="B656" s="141" t="s">
        <v>676</v>
      </c>
      <c r="C656" s="149" t="s">
        <v>677</v>
      </c>
      <c r="D656" s="142" t="s">
        <v>148</v>
      </c>
      <c r="E656" s="143">
        <v>3</v>
      </c>
      <c r="F656" s="144"/>
      <c r="G656" s="145">
        <f t="shared" si="42"/>
        <v>0</v>
      </c>
      <c r="H656" s="122">
        <v>250</v>
      </c>
      <c r="I656" s="122">
        <f t="shared" si="43"/>
        <v>750</v>
      </c>
      <c r="J656" s="122">
        <v>0</v>
      </c>
      <c r="K656" s="122">
        <f t="shared" si="44"/>
        <v>0</v>
      </c>
      <c r="L656" s="122">
        <v>21</v>
      </c>
      <c r="M656" s="122">
        <f t="shared" si="45"/>
        <v>0</v>
      </c>
      <c r="N656" s="122">
        <v>1.0000000000000001E-5</v>
      </c>
      <c r="O656" s="122">
        <f t="shared" si="46"/>
        <v>0</v>
      </c>
      <c r="P656" s="122">
        <v>0</v>
      </c>
      <c r="Q656" s="122">
        <f t="shared" si="47"/>
        <v>0</v>
      </c>
      <c r="R656" s="122" t="s">
        <v>162</v>
      </c>
      <c r="S656" s="122" t="s">
        <v>135</v>
      </c>
      <c r="T656" s="122" t="s">
        <v>136</v>
      </c>
      <c r="U656" s="122">
        <v>0</v>
      </c>
      <c r="V656" s="122">
        <f t="shared" si="48"/>
        <v>0</v>
      </c>
      <c r="W656" s="122"/>
      <c r="X656" s="122" t="s">
        <v>163</v>
      </c>
      <c r="Y656" s="117"/>
      <c r="Z656" s="117"/>
      <c r="AA656" s="117"/>
      <c r="AB656" s="117"/>
      <c r="AC656" s="117"/>
      <c r="AD656" s="117"/>
      <c r="AE656" s="117"/>
      <c r="AF656" s="117"/>
      <c r="AG656" s="117" t="s">
        <v>164</v>
      </c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H656" s="117"/>
    </row>
    <row r="657" spans="1:60" x14ac:dyDescent="0.2">
      <c r="A657" s="128" t="s">
        <v>130</v>
      </c>
      <c r="B657" s="129" t="s">
        <v>102</v>
      </c>
      <c r="C657" s="146" t="s">
        <v>103</v>
      </c>
      <c r="D657" s="130"/>
      <c r="E657" s="131"/>
      <c r="F657" s="132"/>
      <c r="G657" s="133">
        <f>SUMIF(AG658:AG666,"&lt;&gt;NOR",G658:G666)</f>
        <v>0</v>
      </c>
      <c r="H657" s="127"/>
      <c r="I657" s="127">
        <f>SUM(I658:I666)</f>
        <v>0</v>
      </c>
      <c r="J657" s="127"/>
      <c r="K657" s="127">
        <f>SUM(K658:K666)</f>
        <v>36460.539999999994</v>
      </c>
      <c r="L657" s="127"/>
      <c r="M657" s="127">
        <f>SUM(M658:M666)</f>
        <v>0</v>
      </c>
      <c r="N657" s="127"/>
      <c r="O657" s="127">
        <f>SUM(O658:O666)</f>
        <v>0</v>
      </c>
      <c r="P657" s="127"/>
      <c r="Q657" s="127">
        <f>SUM(Q658:Q666)</f>
        <v>0</v>
      </c>
      <c r="R657" s="127"/>
      <c r="S657" s="127"/>
      <c r="T657" s="127"/>
      <c r="U657" s="127"/>
      <c r="V657" s="127">
        <f>SUM(V658:V666)</f>
        <v>80.429999999999993</v>
      </c>
      <c r="W657" s="127"/>
      <c r="X657" s="127"/>
      <c r="AG657" t="s">
        <v>131</v>
      </c>
    </row>
    <row r="658" spans="1:60" outlineLevel="1" x14ac:dyDescent="0.2">
      <c r="A658" s="140">
        <v>203</v>
      </c>
      <c r="B658" s="141" t="s">
        <v>678</v>
      </c>
      <c r="C658" s="149" t="s">
        <v>679</v>
      </c>
      <c r="D658" s="142" t="s">
        <v>680</v>
      </c>
      <c r="E658" s="143">
        <v>10</v>
      </c>
      <c r="F658" s="144"/>
      <c r="G658" s="145">
        <f t="shared" ref="G658:G666" si="49">ROUND(E658*F658,2)</f>
        <v>0</v>
      </c>
      <c r="H658" s="122">
        <v>0</v>
      </c>
      <c r="I658" s="122">
        <f t="shared" ref="I658:I666" si="50">ROUND(E658*H658,2)</f>
        <v>0</v>
      </c>
      <c r="J658" s="122">
        <v>49.7</v>
      </c>
      <c r="K658" s="122">
        <f t="shared" ref="K658:K666" si="51">ROUND(E658*J658,2)</f>
        <v>497</v>
      </c>
      <c r="L658" s="122">
        <v>21</v>
      </c>
      <c r="M658" s="122">
        <f t="shared" ref="M658:M666" si="52">G658*(1+L658/100)</f>
        <v>0</v>
      </c>
      <c r="N658" s="122">
        <v>0</v>
      </c>
      <c r="O658" s="122">
        <f t="shared" ref="O658:O666" si="53">ROUND(E658*N658,2)</f>
        <v>0</v>
      </c>
      <c r="P658" s="122">
        <v>0</v>
      </c>
      <c r="Q658" s="122">
        <f t="shared" ref="Q658:Q666" si="54">ROUND(E658*P658,2)</f>
        <v>0</v>
      </c>
      <c r="R658" s="122"/>
      <c r="S658" s="122" t="s">
        <v>135</v>
      </c>
      <c r="T658" s="122" t="s">
        <v>135</v>
      </c>
      <c r="U658" s="122">
        <v>0</v>
      </c>
      <c r="V658" s="122">
        <f t="shared" ref="V658:V666" si="55">ROUND(E658*U658,2)</f>
        <v>0</v>
      </c>
      <c r="W658" s="122"/>
      <c r="X658" s="122" t="s">
        <v>137</v>
      </c>
      <c r="Y658" s="117"/>
      <c r="Z658" s="117"/>
      <c r="AA658" s="117"/>
      <c r="AB658" s="117"/>
      <c r="AC658" s="117"/>
      <c r="AD658" s="117"/>
      <c r="AE658" s="117"/>
      <c r="AF658" s="117"/>
      <c r="AG658" s="117" t="s">
        <v>138</v>
      </c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</row>
    <row r="659" spans="1:60" outlineLevel="1" x14ac:dyDescent="0.2">
      <c r="A659" s="140">
        <v>204</v>
      </c>
      <c r="B659" s="141" t="s">
        <v>681</v>
      </c>
      <c r="C659" s="149" t="s">
        <v>682</v>
      </c>
      <c r="D659" s="142" t="s">
        <v>134</v>
      </c>
      <c r="E659" s="143">
        <v>10.220689999999999</v>
      </c>
      <c r="F659" s="144"/>
      <c r="G659" s="145">
        <f t="shared" si="49"/>
        <v>0</v>
      </c>
      <c r="H659" s="122">
        <v>0</v>
      </c>
      <c r="I659" s="122">
        <f t="shared" si="50"/>
        <v>0</v>
      </c>
      <c r="J659" s="122">
        <v>168.5</v>
      </c>
      <c r="K659" s="122">
        <f t="shared" si="51"/>
        <v>1722.19</v>
      </c>
      <c r="L659" s="122">
        <v>21</v>
      </c>
      <c r="M659" s="122">
        <f t="shared" si="52"/>
        <v>0</v>
      </c>
      <c r="N659" s="122">
        <v>0</v>
      </c>
      <c r="O659" s="122">
        <f t="shared" si="53"/>
        <v>0</v>
      </c>
      <c r="P659" s="122">
        <v>0</v>
      </c>
      <c r="Q659" s="122">
        <f t="shared" si="54"/>
        <v>0</v>
      </c>
      <c r="R659" s="122"/>
      <c r="S659" s="122" t="s">
        <v>135</v>
      </c>
      <c r="T659" s="122" t="s">
        <v>135</v>
      </c>
      <c r="U659" s="122">
        <v>0.27700000000000002</v>
      </c>
      <c r="V659" s="122">
        <f t="shared" si="55"/>
        <v>2.83</v>
      </c>
      <c r="W659" s="122"/>
      <c r="X659" s="122" t="s">
        <v>683</v>
      </c>
      <c r="Y659" s="117"/>
      <c r="Z659" s="117"/>
      <c r="AA659" s="117"/>
      <c r="AB659" s="117"/>
      <c r="AC659" s="117"/>
      <c r="AD659" s="117"/>
      <c r="AE659" s="117"/>
      <c r="AF659" s="117"/>
      <c r="AG659" s="117" t="s">
        <v>684</v>
      </c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</row>
    <row r="660" spans="1:60" outlineLevel="1" x14ac:dyDescent="0.2">
      <c r="A660" s="140">
        <v>205</v>
      </c>
      <c r="B660" s="141" t="s">
        <v>685</v>
      </c>
      <c r="C660" s="149" t="s">
        <v>686</v>
      </c>
      <c r="D660" s="142" t="s">
        <v>134</v>
      </c>
      <c r="E660" s="143">
        <v>10.220689999999999</v>
      </c>
      <c r="F660" s="144"/>
      <c r="G660" s="145">
        <f t="shared" si="49"/>
        <v>0</v>
      </c>
      <c r="H660" s="122">
        <v>0</v>
      </c>
      <c r="I660" s="122">
        <f t="shared" si="50"/>
        <v>0</v>
      </c>
      <c r="J660" s="122">
        <v>706</v>
      </c>
      <c r="K660" s="122">
        <f t="shared" si="51"/>
        <v>7215.81</v>
      </c>
      <c r="L660" s="122">
        <v>21</v>
      </c>
      <c r="M660" s="122">
        <f t="shared" si="52"/>
        <v>0</v>
      </c>
      <c r="N660" s="122">
        <v>0</v>
      </c>
      <c r="O660" s="122">
        <f t="shared" si="53"/>
        <v>0</v>
      </c>
      <c r="P660" s="122">
        <v>0</v>
      </c>
      <c r="Q660" s="122">
        <f t="shared" si="54"/>
        <v>0</v>
      </c>
      <c r="R660" s="122"/>
      <c r="S660" s="122" t="s">
        <v>135</v>
      </c>
      <c r="T660" s="122" t="s">
        <v>135</v>
      </c>
      <c r="U660" s="122">
        <v>2.0089999999999999</v>
      </c>
      <c r="V660" s="122">
        <f t="shared" si="55"/>
        <v>20.53</v>
      </c>
      <c r="W660" s="122"/>
      <c r="X660" s="122" t="s">
        <v>683</v>
      </c>
      <c r="Y660" s="117"/>
      <c r="Z660" s="117"/>
      <c r="AA660" s="117"/>
      <c r="AB660" s="117"/>
      <c r="AC660" s="117"/>
      <c r="AD660" s="117"/>
      <c r="AE660" s="117"/>
      <c r="AF660" s="117"/>
      <c r="AG660" s="117" t="s">
        <v>684</v>
      </c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</row>
    <row r="661" spans="1:60" outlineLevel="1" x14ac:dyDescent="0.2">
      <c r="A661" s="140">
        <v>206</v>
      </c>
      <c r="B661" s="141" t="s">
        <v>687</v>
      </c>
      <c r="C661" s="149" t="s">
        <v>688</v>
      </c>
      <c r="D661" s="142" t="s">
        <v>134</v>
      </c>
      <c r="E661" s="143">
        <v>40.882739999999998</v>
      </c>
      <c r="F661" s="144"/>
      <c r="G661" s="145">
        <f t="shared" si="49"/>
        <v>0</v>
      </c>
      <c r="H661" s="122">
        <v>0</v>
      </c>
      <c r="I661" s="122">
        <f t="shared" si="50"/>
        <v>0</v>
      </c>
      <c r="J661" s="122">
        <v>337</v>
      </c>
      <c r="K661" s="122">
        <f t="shared" si="51"/>
        <v>13777.48</v>
      </c>
      <c r="L661" s="122">
        <v>21</v>
      </c>
      <c r="M661" s="122">
        <f t="shared" si="52"/>
        <v>0</v>
      </c>
      <c r="N661" s="122">
        <v>0</v>
      </c>
      <c r="O661" s="122">
        <f t="shared" si="53"/>
        <v>0</v>
      </c>
      <c r="P661" s="122">
        <v>0</v>
      </c>
      <c r="Q661" s="122">
        <f t="shared" si="54"/>
        <v>0</v>
      </c>
      <c r="R661" s="122"/>
      <c r="S661" s="122" t="s">
        <v>135</v>
      </c>
      <c r="T661" s="122" t="s">
        <v>135</v>
      </c>
      <c r="U661" s="122">
        <v>0.95899999999999996</v>
      </c>
      <c r="V661" s="122">
        <f t="shared" si="55"/>
        <v>39.21</v>
      </c>
      <c r="W661" s="122"/>
      <c r="X661" s="122" t="s">
        <v>683</v>
      </c>
      <c r="Y661" s="117"/>
      <c r="Z661" s="117"/>
      <c r="AA661" s="117"/>
      <c r="AB661" s="117"/>
      <c r="AC661" s="117"/>
      <c r="AD661" s="117"/>
      <c r="AE661" s="117"/>
      <c r="AF661" s="117"/>
      <c r="AG661" s="117" t="s">
        <v>684</v>
      </c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</row>
    <row r="662" spans="1:60" outlineLevel="1" x14ac:dyDescent="0.2">
      <c r="A662" s="140">
        <v>207</v>
      </c>
      <c r="B662" s="141" t="s">
        <v>689</v>
      </c>
      <c r="C662" s="149" t="s">
        <v>690</v>
      </c>
      <c r="D662" s="142" t="s">
        <v>134</v>
      </c>
      <c r="E662" s="143">
        <v>10.220689999999999</v>
      </c>
      <c r="F662" s="144"/>
      <c r="G662" s="145">
        <f t="shared" si="49"/>
        <v>0</v>
      </c>
      <c r="H662" s="122">
        <v>0</v>
      </c>
      <c r="I662" s="122">
        <f t="shared" si="50"/>
        <v>0</v>
      </c>
      <c r="J662" s="122">
        <v>234.5</v>
      </c>
      <c r="K662" s="122">
        <f t="shared" si="51"/>
        <v>2396.75</v>
      </c>
      <c r="L662" s="122">
        <v>21</v>
      </c>
      <c r="M662" s="122">
        <f t="shared" si="52"/>
        <v>0</v>
      </c>
      <c r="N662" s="122">
        <v>0</v>
      </c>
      <c r="O662" s="122">
        <f t="shared" si="53"/>
        <v>0</v>
      </c>
      <c r="P662" s="122">
        <v>0</v>
      </c>
      <c r="Q662" s="122">
        <f t="shared" si="54"/>
        <v>0</v>
      </c>
      <c r="R662" s="122"/>
      <c r="S662" s="122" t="s">
        <v>135</v>
      </c>
      <c r="T662" s="122" t="s">
        <v>135</v>
      </c>
      <c r="U662" s="122">
        <v>0.49</v>
      </c>
      <c r="V662" s="122">
        <f t="shared" si="55"/>
        <v>5.01</v>
      </c>
      <c r="W662" s="122"/>
      <c r="X662" s="122" t="s">
        <v>683</v>
      </c>
      <c r="Y662" s="117"/>
      <c r="Z662" s="117"/>
      <c r="AA662" s="117"/>
      <c r="AB662" s="117"/>
      <c r="AC662" s="117"/>
      <c r="AD662" s="117"/>
      <c r="AE662" s="117"/>
      <c r="AF662" s="117"/>
      <c r="AG662" s="117" t="s">
        <v>684</v>
      </c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</row>
    <row r="663" spans="1:60" outlineLevel="1" x14ac:dyDescent="0.2">
      <c r="A663" s="140">
        <v>208</v>
      </c>
      <c r="B663" s="141" t="s">
        <v>691</v>
      </c>
      <c r="C663" s="149" t="s">
        <v>692</v>
      </c>
      <c r="D663" s="142" t="s">
        <v>134</v>
      </c>
      <c r="E663" s="143">
        <v>204.41370000000001</v>
      </c>
      <c r="F663" s="144"/>
      <c r="G663" s="145">
        <f t="shared" si="49"/>
        <v>0</v>
      </c>
      <c r="H663" s="122">
        <v>0</v>
      </c>
      <c r="I663" s="122">
        <f t="shared" si="50"/>
        <v>0</v>
      </c>
      <c r="J663" s="122">
        <v>16</v>
      </c>
      <c r="K663" s="122">
        <f t="shared" si="51"/>
        <v>3270.62</v>
      </c>
      <c r="L663" s="122">
        <v>21</v>
      </c>
      <c r="M663" s="122">
        <f t="shared" si="52"/>
        <v>0</v>
      </c>
      <c r="N663" s="122">
        <v>0</v>
      </c>
      <c r="O663" s="122">
        <f t="shared" si="53"/>
        <v>0</v>
      </c>
      <c r="P663" s="122">
        <v>0</v>
      </c>
      <c r="Q663" s="122">
        <f t="shared" si="54"/>
        <v>0</v>
      </c>
      <c r="R663" s="122"/>
      <c r="S663" s="122" t="s">
        <v>135</v>
      </c>
      <c r="T663" s="122" t="s">
        <v>135</v>
      </c>
      <c r="U663" s="122">
        <v>0</v>
      </c>
      <c r="V663" s="122">
        <f t="shared" si="55"/>
        <v>0</v>
      </c>
      <c r="W663" s="122"/>
      <c r="X663" s="122" t="s">
        <v>683</v>
      </c>
      <c r="Y663" s="117"/>
      <c r="Z663" s="117"/>
      <c r="AA663" s="117"/>
      <c r="AB663" s="117"/>
      <c r="AC663" s="117"/>
      <c r="AD663" s="117"/>
      <c r="AE663" s="117"/>
      <c r="AF663" s="117"/>
      <c r="AG663" s="117" t="s">
        <v>684</v>
      </c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H663" s="117"/>
    </row>
    <row r="664" spans="1:60" outlineLevel="1" x14ac:dyDescent="0.2">
      <c r="A664" s="140">
        <v>209</v>
      </c>
      <c r="B664" s="141" t="s">
        <v>693</v>
      </c>
      <c r="C664" s="149" t="s">
        <v>694</v>
      </c>
      <c r="D664" s="142" t="s">
        <v>134</v>
      </c>
      <c r="E664" s="143">
        <v>10.220689999999999</v>
      </c>
      <c r="F664" s="144"/>
      <c r="G664" s="145">
        <f t="shared" si="49"/>
        <v>0</v>
      </c>
      <c r="H664" s="122">
        <v>0</v>
      </c>
      <c r="I664" s="122">
        <f t="shared" si="50"/>
        <v>0</v>
      </c>
      <c r="J664" s="122">
        <v>331</v>
      </c>
      <c r="K664" s="122">
        <f t="shared" si="51"/>
        <v>3383.05</v>
      </c>
      <c r="L664" s="122">
        <v>21</v>
      </c>
      <c r="M664" s="122">
        <f t="shared" si="52"/>
        <v>0</v>
      </c>
      <c r="N664" s="122">
        <v>0</v>
      </c>
      <c r="O664" s="122">
        <f t="shared" si="53"/>
        <v>0</v>
      </c>
      <c r="P664" s="122">
        <v>0</v>
      </c>
      <c r="Q664" s="122">
        <f t="shared" si="54"/>
        <v>0</v>
      </c>
      <c r="R664" s="122"/>
      <c r="S664" s="122" t="s">
        <v>135</v>
      </c>
      <c r="T664" s="122" t="s">
        <v>135</v>
      </c>
      <c r="U664" s="122">
        <v>0.94199999999999995</v>
      </c>
      <c r="V664" s="122">
        <f t="shared" si="55"/>
        <v>9.6300000000000008</v>
      </c>
      <c r="W664" s="122"/>
      <c r="X664" s="122" t="s">
        <v>683</v>
      </c>
      <c r="Y664" s="117"/>
      <c r="Z664" s="117"/>
      <c r="AA664" s="117"/>
      <c r="AB664" s="117"/>
      <c r="AC664" s="117"/>
      <c r="AD664" s="117"/>
      <c r="AE664" s="117"/>
      <c r="AF664" s="117"/>
      <c r="AG664" s="117" t="s">
        <v>684</v>
      </c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</row>
    <row r="665" spans="1:60" outlineLevel="1" x14ac:dyDescent="0.2">
      <c r="A665" s="140">
        <v>210</v>
      </c>
      <c r="B665" s="141" t="s">
        <v>695</v>
      </c>
      <c r="C665" s="149" t="s">
        <v>696</v>
      </c>
      <c r="D665" s="142" t="s">
        <v>134</v>
      </c>
      <c r="E665" s="143">
        <v>30.66206</v>
      </c>
      <c r="F665" s="144"/>
      <c r="G665" s="145">
        <f t="shared" si="49"/>
        <v>0</v>
      </c>
      <c r="H665" s="122">
        <v>0</v>
      </c>
      <c r="I665" s="122">
        <f t="shared" si="50"/>
        <v>0</v>
      </c>
      <c r="J665" s="122">
        <v>36.9</v>
      </c>
      <c r="K665" s="122">
        <f t="shared" si="51"/>
        <v>1131.43</v>
      </c>
      <c r="L665" s="122">
        <v>21</v>
      </c>
      <c r="M665" s="122">
        <f t="shared" si="52"/>
        <v>0</v>
      </c>
      <c r="N665" s="122">
        <v>0</v>
      </c>
      <c r="O665" s="122">
        <f t="shared" si="53"/>
        <v>0</v>
      </c>
      <c r="P665" s="122">
        <v>0</v>
      </c>
      <c r="Q665" s="122">
        <f t="shared" si="54"/>
        <v>0</v>
      </c>
      <c r="R665" s="122"/>
      <c r="S665" s="122" t="s">
        <v>135</v>
      </c>
      <c r="T665" s="122" t="s">
        <v>135</v>
      </c>
      <c r="U665" s="122">
        <v>0.105</v>
      </c>
      <c r="V665" s="122">
        <f t="shared" si="55"/>
        <v>3.22</v>
      </c>
      <c r="W665" s="122"/>
      <c r="X665" s="122" t="s">
        <v>683</v>
      </c>
      <c r="Y665" s="117"/>
      <c r="Z665" s="117"/>
      <c r="AA665" s="117"/>
      <c r="AB665" s="117"/>
      <c r="AC665" s="117"/>
      <c r="AD665" s="117"/>
      <c r="AE665" s="117"/>
      <c r="AF665" s="117"/>
      <c r="AG665" s="117" t="s">
        <v>684</v>
      </c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H665" s="117"/>
    </row>
    <row r="666" spans="1:60" outlineLevel="1" x14ac:dyDescent="0.2">
      <c r="A666" s="140">
        <v>211</v>
      </c>
      <c r="B666" s="141" t="s">
        <v>697</v>
      </c>
      <c r="C666" s="149" t="s">
        <v>698</v>
      </c>
      <c r="D666" s="142" t="s">
        <v>134</v>
      </c>
      <c r="E666" s="143">
        <v>10.220689999999999</v>
      </c>
      <c r="F666" s="144"/>
      <c r="G666" s="145">
        <f t="shared" si="49"/>
        <v>0</v>
      </c>
      <c r="H666" s="122">
        <v>0</v>
      </c>
      <c r="I666" s="122">
        <f t="shared" si="50"/>
        <v>0</v>
      </c>
      <c r="J666" s="122">
        <v>300</v>
      </c>
      <c r="K666" s="122">
        <f t="shared" si="51"/>
        <v>3066.21</v>
      </c>
      <c r="L666" s="122">
        <v>21</v>
      </c>
      <c r="M666" s="122">
        <f t="shared" si="52"/>
        <v>0</v>
      </c>
      <c r="N666" s="122">
        <v>0</v>
      </c>
      <c r="O666" s="122">
        <f t="shared" si="53"/>
        <v>0</v>
      </c>
      <c r="P666" s="122">
        <v>0</v>
      </c>
      <c r="Q666" s="122">
        <f t="shared" si="54"/>
        <v>0</v>
      </c>
      <c r="R666" s="122"/>
      <c r="S666" s="122" t="s">
        <v>699</v>
      </c>
      <c r="T666" s="122" t="s">
        <v>699</v>
      </c>
      <c r="U666" s="122">
        <v>0</v>
      </c>
      <c r="V666" s="122">
        <f t="shared" si="55"/>
        <v>0</v>
      </c>
      <c r="W666" s="122"/>
      <c r="X666" s="122" t="s">
        <v>683</v>
      </c>
      <c r="Y666" s="117"/>
      <c r="Z666" s="117"/>
      <c r="AA666" s="117"/>
      <c r="AB666" s="117"/>
      <c r="AC666" s="117"/>
      <c r="AD666" s="117"/>
      <c r="AE666" s="117"/>
      <c r="AF666" s="117"/>
      <c r="AG666" s="117" t="s">
        <v>684</v>
      </c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H666" s="117"/>
    </row>
    <row r="667" spans="1:60" x14ac:dyDescent="0.2">
      <c r="A667" s="128" t="s">
        <v>130</v>
      </c>
      <c r="B667" s="129" t="s">
        <v>104</v>
      </c>
      <c r="C667" s="146" t="s">
        <v>25</v>
      </c>
      <c r="D667" s="130"/>
      <c r="E667" s="131"/>
      <c r="F667" s="132"/>
      <c r="G667" s="133">
        <f>SUMIF(AG668:AG675,"&lt;&gt;NOR",G668:G675)</f>
        <v>0</v>
      </c>
      <c r="H667" s="127"/>
      <c r="I667" s="127">
        <f>SUM(I668:I675)</f>
        <v>0</v>
      </c>
      <c r="J667" s="127"/>
      <c r="K667" s="127">
        <f>SUM(K668:K675)</f>
        <v>17000</v>
      </c>
      <c r="L667" s="127"/>
      <c r="M667" s="127">
        <f>SUM(M668:M675)</f>
        <v>0</v>
      </c>
      <c r="N667" s="127"/>
      <c r="O667" s="127">
        <f>SUM(O668:O675)</f>
        <v>0</v>
      </c>
      <c r="P667" s="127"/>
      <c r="Q667" s="127">
        <f>SUM(Q668:Q675)</f>
        <v>0</v>
      </c>
      <c r="R667" s="127"/>
      <c r="S667" s="127"/>
      <c r="T667" s="127"/>
      <c r="U667" s="127"/>
      <c r="V667" s="127">
        <f>SUM(V668:V675)</f>
        <v>0</v>
      </c>
      <c r="W667" s="127"/>
      <c r="X667" s="127"/>
      <c r="AG667" t="s">
        <v>131</v>
      </c>
    </row>
    <row r="668" spans="1:60" outlineLevel="1" x14ac:dyDescent="0.2">
      <c r="A668" s="140">
        <v>212</v>
      </c>
      <c r="B668" s="141" t="s">
        <v>700</v>
      </c>
      <c r="C668" s="149" t="s">
        <v>701</v>
      </c>
      <c r="D668" s="142" t="s">
        <v>702</v>
      </c>
      <c r="E668" s="143">
        <v>1</v>
      </c>
      <c r="F668" s="144"/>
      <c r="G668" s="145">
        <f t="shared" ref="G668:G675" si="56">ROUND(E668*F668,2)</f>
        <v>0</v>
      </c>
      <c r="H668" s="122">
        <v>0</v>
      </c>
      <c r="I668" s="122">
        <f t="shared" ref="I668:I675" si="57">ROUND(E668*H668,2)</f>
        <v>0</v>
      </c>
      <c r="J668" s="122">
        <v>3000</v>
      </c>
      <c r="K668" s="122">
        <f t="shared" ref="K668:K675" si="58">ROUND(E668*J668,2)</f>
        <v>3000</v>
      </c>
      <c r="L668" s="122">
        <v>21</v>
      </c>
      <c r="M668" s="122">
        <f t="shared" ref="M668:M675" si="59">G668*(1+L668/100)</f>
        <v>0</v>
      </c>
      <c r="N668" s="122">
        <v>0</v>
      </c>
      <c r="O668" s="122">
        <f t="shared" ref="O668:O675" si="60">ROUND(E668*N668,2)</f>
        <v>0</v>
      </c>
      <c r="P668" s="122">
        <v>0</v>
      </c>
      <c r="Q668" s="122">
        <f t="shared" ref="Q668:Q675" si="61">ROUND(E668*P668,2)</f>
        <v>0</v>
      </c>
      <c r="R668" s="122"/>
      <c r="S668" s="122" t="s">
        <v>135</v>
      </c>
      <c r="T668" s="122" t="s">
        <v>136</v>
      </c>
      <c r="U668" s="122">
        <v>0</v>
      </c>
      <c r="V668" s="122">
        <f t="shared" ref="V668:V675" si="62">ROUND(E668*U668,2)</f>
        <v>0</v>
      </c>
      <c r="W668" s="122"/>
      <c r="X668" s="122" t="s">
        <v>703</v>
      </c>
      <c r="Y668" s="117"/>
      <c r="Z668" s="117"/>
      <c r="AA668" s="117"/>
      <c r="AB668" s="117"/>
      <c r="AC668" s="117"/>
      <c r="AD668" s="117"/>
      <c r="AE668" s="117"/>
      <c r="AF668" s="117"/>
      <c r="AG668" s="117" t="s">
        <v>704</v>
      </c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  <c r="BD668" s="117"/>
      <c r="BE668" s="117"/>
      <c r="BF668" s="117"/>
      <c r="BG668" s="117"/>
      <c r="BH668" s="117"/>
    </row>
    <row r="669" spans="1:60" outlineLevel="1" x14ac:dyDescent="0.2">
      <c r="A669" s="140">
        <v>213</v>
      </c>
      <c r="B669" s="141" t="s">
        <v>705</v>
      </c>
      <c r="C669" s="149" t="s">
        <v>706</v>
      </c>
      <c r="D669" s="142" t="s">
        <v>702</v>
      </c>
      <c r="E669" s="143">
        <v>1</v>
      </c>
      <c r="F669" s="144"/>
      <c r="G669" s="145">
        <f t="shared" si="56"/>
        <v>0</v>
      </c>
      <c r="H669" s="122">
        <v>0</v>
      </c>
      <c r="I669" s="122">
        <f t="shared" si="57"/>
        <v>0</v>
      </c>
      <c r="J669" s="122">
        <v>2500</v>
      </c>
      <c r="K669" s="122">
        <f t="shared" si="58"/>
        <v>2500</v>
      </c>
      <c r="L669" s="122">
        <v>21</v>
      </c>
      <c r="M669" s="122">
        <f t="shared" si="59"/>
        <v>0</v>
      </c>
      <c r="N669" s="122">
        <v>0</v>
      </c>
      <c r="O669" s="122">
        <f t="shared" si="60"/>
        <v>0</v>
      </c>
      <c r="P669" s="122">
        <v>0</v>
      </c>
      <c r="Q669" s="122">
        <f t="shared" si="61"/>
        <v>0</v>
      </c>
      <c r="R669" s="122"/>
      <c r="S669" s="122" t="s">
        <v>135</v>
      </c>
      <c r="T669" s="122" t="s">
        <v>136</v>
      </c>
      <c r="U669" s="122">
        <v>0</v>
      </c>
      <c r="V669" s="122">
        <f t="shared" si="62"/>
        <v>0</v>
      </c>
      <c r="W669" s="122"/>
      <c r="X669" s="122" t="s">
        <v>703</v>
      </c>
      <c r="Y669" s="117"/>
      <c r="Z669" s="117"/>
      <c r="AA669" s="117"/>
      <c r="AB669" s="117"/>
      <c r="AC669" s="117"/>
      <c r="AD669" s="117"/>
      <c r="AE669" s="117"/>
      <c r="AF669" s="117"/>
      <c r="AG669" s="117" t="s">
        <v>704</v>
      </c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X669" s="117"/>
      <c r="AY669" s="117"/>
      <c r="AZ669" s="117"/>
      <c r="BA669" s="117"/>
      <c r="BB669" s="117"/>
      <c r="BC669" s="117"/>
      <c r="BD669" s="117"/>
      <c r="BE669" s="117"/>
      <c r="BF669" s="117"/>
      <c r="BG669" s="117"/>
      <c r="BH669" s="117"/>
    </row>
    <row r="670" spans="1:60" outlineLevel="1" x14ac:dyDescent="0.2">
      <c r="A670" s="140">
        <v>214</v>
      </c>
      <c r="B670" s="141" t="s">
        <v>707</v>
      </c>
      <c r="C670" s="149" t="s">
        <v>708</v>
      </c>
      <c r="D670" s="142" t="s">
        <v>702</v>
      </c>
      <c r="E670" s="143">
        <v>1</v>
      </c>
      <c r="F670" s="144"/>
      <c r="G670" s="145">
        <f t="shared" si="56"/>
        <v>0</v>
      </c>
      <c r="H670" s="122">
        <v>0</v>
      </c>
      <c r="I670" s="122">
        <f t="shared" si="57"/>
        <v>0</v>
      </c>
      <c r="J670" s="122">
        <v>1500</v>
      </c>
      <c r="K670" s="122">
        <f t="shared" si="58"/>
        <v>1500</v>
      </c>
      <c r="L670" s="122">
        <v>21</v>
      </c>
      <c r="M670" s="122">
        <f t="shared" si="59"/>
        <v>0</v>
      </c>
      <c r="N670" s="122">
        <v>0</v>
      </c>
      <c r="O670" s="122">
        <f t="shared" si="60"/>
        <v>0</v>
      </c>
      <c r="P670" s="122">
        <v>0</v>
      </c>
      <c r="Q670" s="122">
        <f t="shared" si="61"/>
        <v>0</v>
      </c>
      <c r="R670" s="122"/>
      <c r="S670" s="122" t="s">
        <v>135</v>
      </c>
      <c r="T670" s="122" t="s">
        <v>136</v>
      </c>
      <c r="U670" s="122">
        <v>0</v>
      </c>
      <c r="V670" s="122">
        <f t="shared" si="62"/>
        <v>0</v>
      </c>
      <c r="W670" s="122"/>
      <c r="X670" s="122" t="s">
        <v>703</v>
      </c>
      <c r="Y670" s="117"/>
      <c r="Z670" s="117"/>
      <c r="AA670" s="117"/>
      <c r="AB670" s="117"/>
      <c r="AC670" s="117"/>
      <c r="AD670" s="117"/>
      <c r="AE670" s="117"/>
      <c r="AF670" s="117"/>
      <c r="AG670" s="117" t="s">
        <v>704</v>
      </c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X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H670" s="117"/>
    </row>
    <row r="671" spans="1:60" outlineLevel="1" x14ac:dyDescent="0.2">
      <c r="A671" s="140">
        <v>215</v>
      </c>
      <c r="B671" s="141" t="s">
        <v>709</v>
      </c>
      <c r="C671" s="149" t="s">
        <v>710</v>
      </c>
      <c r="D671" s="142" t="s">
        <v>702</v>
      </c>
      <c r="E671" s="143">
        <v>1</v>
      </c>
      <c r="F671" s="144"/>
      <c r="G671" s="145">
        <f t="shared" si="56"/>
        <v>0</v>
      </c>
      <c r="H671" s="122">
        <v>0</v>
      </c>
      <c r="I671" s="122">
        <f t="shared" si="57"/>
        <v>0</v>
      </c>
      <c r="J671" s="122">
        <v>1000</v>
      </c>
      <c r="K671" s="122">
        <f t="shared" si="58"/>
        <v>1000</v>
      </c>
      <c r="L671" s="122">
        <v>21</v>
      </c>
      <c r="M671" s="122">
        <f t="shared" si="59"/>
        <v>0</v>
      </c>
      <c r="N671" s="122">
        <v>0</v>
      </c>
      <c r="O671" s="122">
        <f t="shared" si="60"/>
        <v>0</v>
      </c>
      <c r="P671" s="122">
        <v>0</v>
      </c>
      <c r="Q671" s="122">
        <f t="shared" si="61"/>
        <v>0</v>
      </c>
      <c r="R671" s="122"/>
      <c r="S671" s="122" t="s">
        <v>135</v>
      </c>
      <c r="T671" s="122" t="s">
        <v>136</v>
      </c>
      <c r="U671" s="122">
        <v>0</v>
      </c>
      <c r="V671" s="122">
        <f t="shared" si="62"/>
        <v>0</v>
      </c>
      <c r="W671" s="122"/>
      <c r="X671" s="122" t="s">
        <v>703</v>
      </c>
      <c r="Y671" s="117"/>
      <c r="Z671" s="117"/>
      <c r="AA671" s="117"/>
      <c r="AB671" s="117"/>
      <c r="AC671" s="117"/>
      <c r="AD671" s="117"/>
      <c r="AE671" s="117"/>
      <c r="AF671" s="117"/>
      <c r="AG671" s="117" t="s">
        <v>704</v>
      </c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H671" s="117"/>
    </row>
    <row r="672" spans="1:60" outlineLevel="1" x14ac:dyDescent="0.2">
      <c r="A672" s="140">
        <v>216</v>
      </c>
      <c r="B672" s="141" t="s">
        <v>711</v>
      </c>
      <c r="C672" s="149" t="s">
        <v>712</v>
      </c>
      <c r="D672" s="142" t="s">
        <v>702</v>
      </c>
      <c r="E672" s="143">
        <v>1</v>
      </c>
      <c r="F672" s="144"/>
      <c r="G672" s="145">
        <f t="shared" si="56"/>
        <v>0</v>
      </c>
      <c r="H672" s="122">
        <v>0</v>
      </c>
      <c r="I672" s="122">
        <f t="shared" si="57"/>
        <v>0</v>
      </c>
      <c r="J672" s="122">
        <v>500</v>
      </c>
      <c r="K672" s="122">
        <f t="shared" si="58"/>
        <v>500</v>
      </c>
      <c r="L672" s="122">
        <v>21</v>
      </c>
      <c r="M672" s="122">
        <f t="shared" si="59"/>
        <v>0</v>
      </c>
      <c r="N672" s="122">
        <v>0</v>
      </c>
      <c r="O672" s="122">
        <f t="shared" si="60"/>
        <v>0</v>
      </c>
      <c r="P672" s="122">
        <v>0</v>
      </c>
      <c r="Q672" s="122">
        <f t="shared" si="61"/>
        <v>0</v>
      </c>
      <c r="R672" s="122"/>
      <c r="S672" s="122" t="s">
        <v>276</v>
      </c>
      <c r="T672" s="122" t="s">
        <v>136</v>
      </c>
      <c r="U672" s="122">
        <v>0</v>
      </c>
      <c r="V672" s="122">
        <f t="shared" si="62"/>
        <v>0</v>
      </c>
      <c r="W672" s="122"/>
      <c r="X672" s="122" t="s">
        <v>703</v>
      </c>
      <c r="Y672" s="117"/>
      <c r="Z672" s="117"/>
      <c r="AA672" s="117"/>
      <c r="AB672" s="117"/>
      <c r="AC672" s="117"/>
      <c r="AD672" s="117"/>
      <c r="AE672" s="117"/>
      <c r="AF672" s="117"/>
      <c r="AG672" s="117" t="s">
        <v>704</v>
      </c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  <c r="BD672" s="117"/>
      <c r="BE672" s="117"/>
      <c r="BF672" s="117"/>
      <c r="BG672" s="117"/>
      <c r="BH672" s="117"/>
    </row>
    <row r="673" spans="1:60" outlineLevel="1" x14ac:dyDescent="0.2">
      <c r="A673" s="140">
        <v>217</v>
      </c>
      <c r="B673" s="141" t="s">
        <v>713</v>
      </c>
      <c r="C673" s="149" t="s">
        <v>714</v>
      </c>
      <c r="D673" s="142" t="s">
        <v>702</v>
      </c>
      <c r="E673" s="143">
        <v>1</v>
      </c>
      <c r="F673" s="144"/>
      <c r="G673" s="145">
        <f t="shared" si="56"/>
        <v>0</v>
      </c>
      <c r="H673" s="122">
        <v>0</v>
      </c>
      <c r="I673" s="122">
        <f t="shared" si="57"/>
        <v>0</v>
      </c>
      <c r="J673" s="122">
        <v>2000</v>
      </c>
      <c r="K673" s="122">
        <f t="shared" si="58"/>
        <v>2000</v>
      </c>
      <c r="L673" s="122">
        <v>21</v>
      </c>
      <c r="M673" s="122">
        <f t="shared" si="59"/>
        <v>0</v>
      </c>
      <c r="N673" s="122">
        <v>0</v>
      </c>
      <c r="O673" s="122">
        <f t="shared" si="60"/>
        <v>0</v>
      </c>
      <c r="P673" s="122">
        <v>0</v>
      </c>
      <c r="Q673" s="122">
        <f t="shared" si="61"/>
        <v>0</v>
      </c>
      <c r="R673" s="122"/>
      <c r="S673" s="122" t="s">
        <v>276</v>
      </c>
      <c r="T673" s="122" t="s">
        <v>136</v>
      </c>
      <c r="U673" s="122">
        <v>0</v>
      </c>
      <c r="V673" s="122">
        <f t="shared" si="62"/>
        <v>0</v>
      </c>
      <c r="W673" s="122"/>
      <c r="X673" s="122" t="s">
        <v>703</v>
      </c>
      <c r="Y673" s="117"/>
      <c r="Z673" s="117"/>
      <c r="AA673" s="117"/>
      <c r="AB673" s="117"/>
      <c r="AC673" s="117"/>
      <c r="AD673" s="117"/>
      <c r="AE673" s="117"/>
      <c r="AF673" s="117"/>
      <c r="AG673" s="117" t="s">
        <v>704</v>
      </c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H673" s="117"/>
    </row>
    <row r="674" spans="1:60" outlineLevel="1" x14ac:dyDescent="0.2">
      <c r="A674" s="140">
        <v>218</v>
      </c>
      <c r="B674" s="141" t="s">
        <v>715</v>
      </c>
      <c r="C674" s="149" t="s">
        <v>716</v>
      </c>
      <c r="D674" s="142" t="s">
        <v>702</v>
      </c>
      <c r="E674" s="143">
        <v>1</v>
      </c>
      <c r="F674" s="144"/>
      <c r="G674" s="145">
        <f t="shared" si="56"/>
        <v>0</v>
      </c>
      <c r="H674" s="122">
        <v>0</v>
      </c>
      <c r="I674" s="122">
        <f t="shared" si="57"/>
        <v>0</v>
      </c>
      <c r="J674" s="122">
        <v>6000</v>
      </c>
      <c r="K674" s="122">
        <f t="shared" si="58"/>
        <v>6000</v>
      </c>
      <c r="L674" s="122">
        <v>21</v>
      </c>
      <c r="M674" s="122">
        <f t="shared" si="59"/>
        <v>0</v>
      </c>
      <c r="N674" s="122">
        <v>0</v>
      </c>
      <c r="O674" s="122">
        <f t="shared" si="60"/>
        <v>0</v>
      </c>
      <c r="P674" s="122">
        <v>0</v>
      </c>
      <c r="Q674" s="122">
        <f t="shared" si="61"/>
        <v>0</v>
      </c>
      <c r="R674" s="122"/>
      <c r="S674" s="122" t="s">
        <v>276</v>
      </c>
      <c r="T674" s="122" t="s">
        <v>136</v>
      </c>
      <c r="U674" s="122">
        <v>0</v>
      </c>
      <c r="V674" s="122">
        <f t="shared" si="62"/>
        <v>0</v>
      </c>
      <c r="W674" s="122"/>
      <c r="X674" s="122" t="s">
        <v>703</v>
      </c>
      <c r="Y674" s="117"/>
      <c r="Z674" s="117"/>
      <c r="AA674" s="117"/>
      <c r="AB674" s="117"/>
      <c r="AC674" s="117"/>
      <c r="AD674" s="117"/>
      <c r="AE674" s="117"/>
      <c r="AF674" s="117"/>
      <c r="AG674" s="117" t="s">
        <v>704</v>
      </c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H674" s="117"/>
    </row>
    <row r="675" spans="1:60" outlineLevel="1" x14ac:dyDescent="0.2">
      <c r="A675" s="134">
        <v>219</v>
      </c>
      <c r="B675" s="135" t="s">
        <v>717</v>
      </c>
      <c r="C675" s="147" t="s">
        <v>718</v>
      </c>
      <c r="D675" s="136" t="s">
        <v>702</v>
      </c>
      <c r="E675" s="137">
        <v>1</v>
      </c>
      <c r="F675" s="138"/>
      <c r="G675" s="139">
        <f t="shared" si="56"/>
        <v>0</v>
      </c>
      <c r="H675" s="122">
        <v>0</v>
      </c>
      <c r="I675" s="122">
        <f t="shared" si="57"/>
        <v>0</v>
      </c>
      <c r="J675" s="122">
        <v>500</v>
      </c>
      <c r="K675" s="122">
        <f t="shared" si="58"/>
        <v>500</v>
      </c>
      <c r="L675" s="122">
        <v>21</v>
      </c>
      <c r="M675" s="122">
        <f t="shared" si="59"/>
        <v>0</v>
      </c>
      <c r="N675" s="122">
        <v>0</v>
      </c>
      <c r="O675" s="122">
        <f t="shared" si="60"/>
        <v>0</v>
      </c>
      <c r="P675" s="122">
        <v>0</v>
      </c>
      <c r="Q675" s="122">
        <f t="shared" si="61"/>
        <v>0</v>
      </c>
      <c r="R675" s="122"/>
      <c r="S675" s="122" t="s">
        <v>276</v>
      </c>
      <c r="T675" s="122" t="s">
        <v>136</v>
      </c>
      <c r="U675" s="122">
        <v>0</v>
      </c>
      <c r="V675" s="122">
        <f t="shared" si="62"/>
        <v>0</v>
      </c>
      <c r="W675" s="122"/>
      <c r="X675" s="122" t="s">
        <v>703</v>
      </c>
      <c r="Y675" s="117"/>
      <c r="Z675" s="117"/>
      <c r="AA675" s="117"/>
      <c r="AB675" s="117"/>
      <c r="AC675" s="117"/>
      <c r="AD675" s="117"/>
      <c r="AE675" s="117"/>
      <c r="AF675" s="117"/>
      <c r="AG675" s="117" t="s">
        <v>704</v>
      </c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H675" s="117"/>
    </row>
    <row r="676" spans="1:60" x14ac:dyDescent="0.2">
      <c r="A676" s="3"/>
      <c r="B676" s="4"/>
      <c r="C676" s="152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AE676">
        <v>15</v>
      </c>
      <c r="AF676">
        <v>21</v>
      </c>
      <c r="AG676" t="s">
        <v>117</v>
      </c>
    </row>
    <row r="677" spans="1:60" x14ac:dyDescent="0.2">
      <c r="C677" s="153"/>
      <c r="D677" s="10"/>
      <c r="AG677" t="s">
        <v>719</v>
      </c>
    </row>
    <row r="678" spans="1:60" x14ac:dyDescent="0.2">
      <c r="D678" s="10"/>
    </row>
    <row r="679" spans="1:60" x14ac:dyDescent="0.2">
      <c r="D679" s="10"/>
    </row>
    <row r="680" spans="1:60" x14ac:dyDescent="0.2">
      <c r="D680" s="10"/>
    </row>
    <row r="681" spans="1:60" x14ac:dyDescent="0.2">
      <c r="D681" s="10"/>
    </row>
    <row r="682" spans="1:60" x14ac:dyDescent="0.2">
      <c r="D682" s="10"/>
    </row>
    <row r="683" spans="1:60" x14ac:dyDescent="0.2">
      <c r="D683" s="10"/>
    </row>
    <row r="684" spans="1:60" x14ac:dyDescent="0.2">
      <c r="D684" s="10"/>
    </row>
    <row r="685" spans="1:60" x14ac:dyDescent="0.2">
      <c r="D685" s="10"/>
    </row>
    <row r="686" spans="1:60" x14ac:dyDescent="0.2">
      <c r="D686" s="10"/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675" xr:uid="{7BEEF0EF-024A-45EC-9233-39CA0D51DC6A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2022-05-08T19:22:40Z</dcterms:modified>
</cp:coreProperties>
</file>